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913" activeTab="1"/>
  </bookViews>
  <sheets>
    <sheet name="0.간지" sheetId="1" r:id="rId1"/>
    <sheet name="0-1.이면" sheetId="2" r:id="rId2"/>
    <sheet name="1.발전현황" sheetId="3" r:id="rId3"/>
    <sheet name="2.용도별전력사용량" sheetId="4" r:id="rId4"/>
    <sheet name="3.제조업 중분류별 전력사용량" sheetId="5" r:id="rId5"/>
    <sheet name="4.가스공급량" sheetId="6" r:id="rId6"/>
    <sheet name="5.도시가스이용현황" sheetId="7" r:id="rId7"/>
    <sheet name="6.도시가스보급률" sheetId="18" r:id="rId8"/>
    <sheet name="7.고압가스시설현황" sheetId="8" r:id="rId9"/>
    <sheet name="8.상수도보급현황" sheetId="28" r:id="rId10"/>
    <sheet name="9.상수도관" sheetId="29" r:id="rId11"/>
    <sheet name="10. 급수사용량" sheetId="30" r:id="rId12"/>
    <sheet name="11.급수사용료부과" sheetId="31" r:id="rId13"/>
    <sheet name="12.하수도인구및보급률 " sheetId="32" r:id="rId14"/>
    <sheet name="13. 하수도사용료부과" sheetId="33" r:id="rId15"/>
    <sheet name="14.하수관로" sheetId="34" r:id="rId16"/>
    <sheet name="12.하수도인구및보급률" sheetId="13" state="hidden" r:id="rId17"/>
    <sheet name="13.하수사용료부과" sheetId="19" state="hidden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a">{"Book1"}</definedName>
    <definedName name="aa">[1]XL4Poppy!$C$31</definedName>
    <definedName name="AAA">'[2]18.농업용기계보유 '!$A$18:$K$1275</definedName>
    <definedName name="B">{"Book1"}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6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6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'0-1.이면'!$A$1:$I$29</definedName>
    <definedName name="_xlnm.Print_Area" localSheetId="2">'1.발전현황'!$A$1:$E$36</definedName>
    <definedName name="_xlnm.Print_Area" localSheetId="11">'10. 급수사용량'!$A$1:$J$41</definedName>
    <definedName name="_xlnm.Print_Area" localSheetId="12">'11.급수사용료부과'!$A$1:$J$41</definedName>
    <definedName name="_xlnm.Print_Area" localSheetId="16">'12.하수도인구및보급률'!$A$1:$T$40</definedName>
    <definedName name="_xlnm.Print_Area" localSheetId="13">'12.하수도인구및보급률 '!$A$1:$I$39</definedName>
    <definedName name="_xlnm.Print_Area" localSheetId="14">'13. 하수도사용료부과'!$A$1:$N$42</definedName>
    <definedName name="_xlnm.Print_Area" localSheetId="17">'13.하수사용료부과'!$A$1:$T$40</definedName>
    <definedName name="_xlnm.Print_Area" localSheetId="15">'14.하수관로'!$A$1:$AA$41</definedName>
    <definedName name="_xlnm.Print_Area" localSheetId="3">'2.용도별전력사용량'!$A$1:$R$29</definedName>
    <definedName name="_xlnm.Print_Area" localSheetId="4">'3.제조업 중분류별 전력사용량'!$A$1:$AA$30</definedName>
    <definedName name="_xlnm.Print_Area" localSheetId="5">'4.가스공급량'!$A$1:$G$30</definedName>
    <definedName name="_xlnm.Print_Area" localSheetId="6">'5.도시가스이용현황'!$A$1:$K$32</definedName>
    <definedName name="_xlnm.Print_Area" localSheetId="7">'6.도시가스보급률'!$A$1:$D$29</definedName>
    <definedName name="_xlnm.Print_Area" localSheetId="8">'7.고압가스시설현황'!$A$1:$J$42</definedName>
    <definedName name="_xlnm.Print_Area" localSheetId="9">'8.상수도보급현황'!$A$1:$J$43</definedName>
    <definedName name="_xlnm.Print_Area" localSheetId="10">'9.상수도관'!$A$1:$AK$38</definedName>
    <definedName name="qqq">'[2]18.농업용기계보유 '!$A$18:$K$1275</definedName>
    <definedName name="sss">{"Book1"}</definedName>
    <definedName name="공공">'[3]15.농업용기계보유 '!$A$19:$K$1279</definedName>
    <definedName name="ㅁ1">#REF!</definedName>
    <definedName name="무" hidden="1">{"'6.강수량'!$A$1:$O$37","'6.강수량'!$A$1:$C$1"}</definedName>
    <definedName name="분류" localSheetId="13">[4]원본!$D$1:$D$445</definedName>
    <definedName name="분류" localSheetId="14">[4]원본!$D$1:$D$445</definedName>
    <definedName name="분류" localSheetId="15">[5]원본!$D$1:$D$445</definedName>
    <definedName name="분류">[6]원본!$D$1:$D$445</definedName>
    <definedName name="소방대상물현황">{"Book1"}</definedName>
    <definedName name="토" hidden="1">{"'6.강수량'!$A$1:$O$37","'6.강수량'!$A$1:$C$1"}</definedName>
    <definedName name="판매량" localSheetId="13">[4]원본!$F$1:$F$445</definedName>
    <definedName name="판매량" localSheetId="14">[4]원본!$F$1:$F$445</definedName>
    <definedName name="판매량" localSheetId="15">[5]원본!$F$1:$F$445</definedName>
    <definedName name="판매량">[6]원본!$F$1:$F$445</definedName>
    <definedName name="합체" localSheetId="13">[4]원본!$C$1:$C$445</definedName>
    <definedName name="합체" localSheetId="14">[4]원본!$C$1:$C$445</definedName>
    <definedName name="합체" localSheetId="15">[5]원본!$C$1:$C$445</definedName>
    <definedName name="합체">[6]원본!$C$1:$C$445</definedName>
  </definedNames>
  <calcPr calcId="152511"/>
</workbook>
</file>

<file path=xl/calcChain.xml><?xml version="1.0" encoding="utf-8"?>
<calcChain xmlns="http://schemas.openxmlformats.org/spreadsheetml/2006/main">
  <c r="B32" i="30" l="1"/>
  <c r="B16" i="30"/>
  <c r="K13" i="33" l="1"/>
  <c r="I13" i="33"/>
  <c r="H13" i="33"/>
  <c r="G13" i="33"/>
  <c r="F13" i="33"/>
  <c r="E13" i="33"/>
  <c r="D13" i="33"/>
  <c r="C13" i="33"/>
  <c r="B13" i="33"/>
  <c r="J13" i="33" l="1"/>
  <c r="L13" i="33"/>
  <c r="X15" i="5"/>
  <c r="M13" i="33" l="1"/>
  <c r="C14" i="3"/>
  <c r="D14" i="3"/>
  <c r="E14" i="3"/>
  <c r="B14" i="3"/>
  <c r="B38" i="31" l="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38" i="30"/>
  <c r="B37" i="30"/>
  <c r="B36" i="30"/>
  <c r="B35" i="30"/>
  <c r="B34" i="30"/>
  <c r="B33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4" i="30" s="1"/>
  <c r="J14" i="30"/>
  <c r="I14" i="30"/>
  <c r="H14" i="30"/>
  <c r="G14" i="30"/>
  <c r="E14" i="30"/>
  <c r="D14" i="30"/>
  <c r="C14" i="30"/>
  <c r="W34" i="29"/>
  <c r="Q34" i="29"/>
  <c r="I34" i="29"/>
  <c r="C34" i="29"/>
  <c r="W33" i="29"/>
  <c r="Q33" i="29"/>
  <c r="I33" i="29"/>
  <c r="C33" i="29"/>
  <c r="W32" i="29"/>
  <c r="Q32" i="29"/>
  <c r="I32" i="29"/>
  <c r="C32" i="29"/>
  <c r="W31" i="29"/>
  <c r="Q31" i="29"/>
  <c r="I31" i="29"/>
  <c r="C31" i="29"/>
  <c r="W30" i="29"/>
  <c r="Q30" i="29"/>
  <c r="I30" i="29"/>
  <c r="C30" i="29"/>
  <c r="W29" i="29"/>
  <c r="Q29" i="29"/>
  <c r="I29" i="29"/>
  <c r="C29" i="29"/>
  <c r="W28" i="29"/>
  <c r="Q28" i="29"/>
  <c r="I28" i="29"/>
  <c r="C28" i="29"/>
  <c r="W27" i="29"/>
  <c r="Q27" i="29"/>
  <c r="I27" i="29"/>
  <c r="C27" i="29"/>
  <c r="W26" i="29"/>
  <c r="Q26" i="29"/>
  <c r="I26" i="29"/>
  <c r="C26" i="29"/>
  <c r="W25" i="29"/>
  <c r="Q25" i="29"/>
  <c r="I25" i="29"/>
  <c r="C25" i="29"/>
  <c r="W24" i="29"/>
  <c r="Q24" i="29"/>
  <c r="I24" i="29"/>
  <c r="C24" i="29"/>
  <c r="W23" i="29"/>
  <c r="Q23" i="29"/>
  <c r="I23" i="29"/>
  <c r="C23" i="29"/>
  <c r="W22" i="29"/>
  <c r="Q22" i="29"/>
  <c r="I22" i="29"/>
  <c r="C22" i="29"/>
  <c r="W21" i="29"/>
  <c r="Q21" i="29"/>
  <c r="I21" i="29"/>
  <c r="C21" i="29"/>
  <c r="W20" i="29"/>
  <c r="Q20" i="29"/>
  <c r="I20" i="29"/>
  <c r="C20" i="29"/>
  <c r="W19" i="29"/>
  <c r="Q19" i="29"/>
  <c r="I19" i="29"/>
  <c r="C19" i="29"/>
  <c r="W18" i="29"/>
  <c r="Q18" i="29"/>
  <c r="I18" i="29"/>
  <c r="C18" i="29"/>
  <c r="W17" i="29"/>
  <c r="Q17" i="29"/>
  <c r="I17" i="29"/>
  <c r="C17" i="29"/>
  <c r="W16" i="29"/>
  <c r="Q16" i="29"/>
  <c r="I16" i="29"/>
  <c r="C16" i="29"/>
  <c r="W15" i="29"/>
  <c r="Q15" i="29"/>
  <c r="I15" i="29"/>
  <c r="C15" i="29"/>
  <c r="W14" i="29"/>
  <c r="Q14" i="29"/>
  <c r="I14" i="29"/>
  <c r="C14" i="29"/>
  <c r="W13" i="29"/>
  <c r="Q13" i="29"/>
  <c r="I13" i="29"/>
  <c r="C13" i="29"/>
  <c r="W12" i="29"/>
  <c r="Q12" i="29"/>
  <c r="Q10" i="29" s="1"/>
  <c r="I12" i="29"/>
  <c r="C12" i="29"/>
  <c r="AK10" i="29"/>
  <c r="AJ10" i="29"/>
  <c r="AI10" i="29"/>
  <c r="AH10" i="29"/>
  <c r="AG10" i="29"/>
  <c r="AF10" i="29"/>
  <c r="AB10" i="29"/>
  <c r="AA10" i="29"/>
  <c r="Z10" i="29"/>
  <c r="Y10" i="29"/>
  <c r="X10" i="29"/>
  <c r="V10" i="29"/>
  <c r="U10" i="29"/>
  <c r="T10" i="29"/>
  <c r="S10" i="29"/>
  <c r="R10" i="29"/>
  <c r="N10" i="29"/>
  <c r="M10" i="29"/>
  <c r="L10" i="29"/>
  <c r="K10" i="29"/>
  <c r="J10" i="29"/>
  <c r="H10" i="29"/>
  <c r="G10" i="29"/>
  <c r="F10" i="29"/>
  <c r="E10" i="29"/>
  <c r="D10" i="29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B29" i="29" l="1"/>
  <c r="B34" i="29"/>
  <c r="B19" i="29"/>
  <c r="B18" i="29"/>
  <c r="B16" i="29"/>
  <c r="B17" i="29"/>
  <c r="W10" i="29"/>
  <c r="B30" i="29"/>
  <c r="B12" i="29"/>
  <c r="B25" i="29"/>
  <c r="B28" i="29"/>
  <c r="B22" i="29"/>
  <c r="B26" i="29"/>
  <c r="C10" i="29"/>
  <c r="I10" i="29"/>
  <c r="B20" i="29"/>
  <c r="B21" i="29"/>
  <c r="B13" i="29"/>
  <c r="B14" i="29"/>
  <c r="B15" i="29"/>
  <c r="B23" i="29"/>
  <c r="B24" i="29"/>
  <c r="B31" i="29"/>
  <c r="B32" i="29"/>
  <c r="B33" i="29"/>
  <c r="B27" i="29"/>
  <c r="D14" i="7"/>
  <c r="E14" i="7"/>
  <c r="F14" i="7"/>
  <c r="G14" i="7"/>
  <c r="H14" i="7"/>
  <c r="I14" i="7"/>
  <c r="J14" i="7"/>
  <c r="K14" i="7"/>
  <c r="C14" i="7"/>
  <c r="B14" i="7" l="1"/>
  <c r="B10" i="29"/>
  <c r="C14" i="18"/>
  <c r="D14" i="18"/>
  <c r="Y15" i="5"/>
  <c r="Z15" i="5"/>
  <c r="B14" i="18" l="1"/>
  <c r="H12" i="32" l="1"/>
  <c r="G12" i="32"/>
  <c r="F12" i="32"/>
  <c r="D12" i="32"/>
  <c r="C12" i="32"/>
  <c r="B12" i="32"/>
  <c r="I12" i="32" l="1"/>
  <c r="E12" i="32"/>
  <c r="G15" i="28"/>
  <c r="AA14" i="34" l="1"/>
  <c r="Z14" i="34"/>
  <c r="Y14" i="34"/>
  <c r="X14" i="34"/>
  <c r="W14" i="34"/>
  <c r="V14" i="34"/>
  <c r="U14" i="34"/>
  <c r="S14" i="34"/>
  <c r="P14" i="34"/>
  <c r="O14" i="34"/>
  <c r="N14" i="34"/>
  <c r="M14" i="34"/>
  <c r="L14" i="34"/>
  <c r="K14" i="34"/>
  <c r="J14" i="34"/>
  <c r="I14" i="34"/>
  <c r="H14" i="34"/>
  <c r="G14" i="34"/>
  <c r="F14" i="34"/>
  <c r="E14" i="34"/>
  <c r="J14" i="31"/>
  <c r="I14" i="31"/>
  <c r="H14" i="31"/>
  <c r="G14" i="31"/>
  <c r="E14" i="31"/>
  <c r="D14" i="31"/>
  <c r="C14" i="31"/>
  <c r="I15" i="28"/>
  <c r="F15" i="28"/>
  <c r="D15" i="28"/>
  <c r="C15" i="28"/>
  <c r="T14" i="34" l="1"/>
  <c r="B14" i="34"/>
  <c r="B14" i="31"/>
  <c r="E15" i="28"/>
  <c r="C14" i="34" l="1"/>
  <c r="D14" i="34" s="1"/>
  <c r="B17" i="4"/>
  <c r="F15" i="8" l="1"/>
  <c r="E15" i="8"/>
  <c r="D15" i="8"/>
  <c r="J15" i="8"/>
  <c r="I15" i="8"/>
  <c r="H15" i="8"/>
  <c r="G15" i="8" l="1"/>
  <c r="C15" i="8"/>
  <c r="B18" i="5"/>
  <c r="B19" i="5"/>
  <c r="B20" i="5"/>
  <c r="B21" i="5"/>
  <c r="B22" i="5"/>
  <c r="B23" i="5"/>
  <c r="B24" i="5"/>
  <c r="B25" i="5"/>
  <c r="B26" i="5"/>
  <c r="B27" i="5"/>
  <c r="B28" i="5"/>
  <c r="B17" i="5"/>
  <c r="B15" i="6"/>
  <c r="P15" i="5"/>
  <c r="Q15" i="5"/>
  <c r="R15" i="5"/>
  <c r="S15" i="5"/>
  <c r="T15" i="5"/>
  <c r="U15" i="5"/>
  <c r="V15" i="5"/>
  <c r="W15" i="5"/>
  <c r="O15" i="5"/>
  <c r="C15" i="5"/>
  <c r="D15" i="5"/>
  <c r="E15" i="5"/>
  <c r="F15" i="5"/>
  <c r="G15" i="5"/>
  <c r="H15" i="5"/>
  <c r="I15" i="5"/>
  <c r="J15" i="5"/>
  <c r="K15" i="5"/>
  <c r="L15" i="5"/>
  <c r="B28" i="4"/>
  <c r="I28" i="4" s="1"/>
  <c r="B27" i="4"/>
  <c r="G27" i="4" s="1"/>
  <c r="B26" i="4"/>
  <c r="E26" i="4" s="1"/>
  <c r="B25" i="4"/>
  <c r="K25" i="4" s="1"/>
  <c r="B24" i="4"/>
  <c r="C24" i="4" s="1"/>
  <c r="B23" i="4"/>
  <c r="G23" i="4" s="1"/>
  <c r="B22" i="4"/>
  <c r="E22" i="4" s="1"/>
  <c r="B21" i="4"/>
  <c r="K21" i="4" s="1"/>
  <c r="B20" i="4"/>
  <c r="I20" i="4" s="1"/>
  <c r="B19" i="4"/>
  <c r="C19" i="4" s="1"/>
  <c r="B18" i="4"/>
  <c r="E18" i="4" s="1"/>
  <c r="C17" i="4"/>
  <c r="P15" i="4"/>
  <c r="N15" i="4"/>
  <c r="L15" i="4"/>
  <c r="J15" i="4"/>
  <c r="H15" i="4"/>
  <c r="F15" i="4"/>
  <c r="D15" i="4"/>
  <c r="S16" i="19"/>
  <c r="L14" i="19"/>
  <c r="I14" i="19"/>
  <c r="H14" i="19"/>
  <c r="G14" i="19"/>
  <c r="S38" i="19"/>
  <c r="P38" i="19"/>
  <c r="K38" i="19"/>
  <c r="F38" i="19"/>
  <c r="S37" i="19"/>
  <c r="P37" i="19"/>
  <c r="K37" i="19"/>
  <c r="F37" i="19"/>
  <c r="S36" i="19"/>
  <c r="P36" i="19"/>
  <c r="K36" i="19"/>
  <c r="F36" i="19"/>
  <c r="S35" i="19"/>
  <c r="P35" i="19"/>
  <c r="K35" i="19"/>
  <c r="F35" i="19"/>
  <c r="S34" i="19"/>
  <c r="P34" i="19"/>
  <c r="K34" i="19"/>
  <c r="F34" i="19"/>
  <c r="S33" i="19"/>
  <c r="P33" i="19"/>
  <c r="K33" i="19"/>
  <c r="F33" i="19"/>
  <c r="S32" i="19"/>
  <c r="P32" i="19"/>
  <c r="K32" i="19"/>
  <c r="F32" i="19"/>
  <c r="S31" i="19"/>
  <c r="P31" i="19"/>
  <c r="K31" i="19"/>
  <c r="F31" i="19"/>
  <c r="S30" i="19"/>
  <c r="P30" i="19"/>
  <c r="K30" i="19"/>
  <c r="F30" i="19"/>
  <c r="S29" i="19"/>
  <c r="P29" i="19"/>
  <c r="K29" i="19"/>
  <c r="F29" i="19"/>
  <c r="S28" i="19"/>
  <c r="P28" i="19"/>
  <c r="K28" i="19"/>
  <c r="F28" i="19"/>
  <c r="S27" i="19"/>
  <c r="P27" i="19"/>
  <c r="K27" i="19"/>
  <c r="F27" i="19"/>
  <c r="S26" i="19"/>
  <c r="P26" i="19"/>
  <c r="K26" i="19"/>
  <c r="F26" i="19"/>
  <c r="S25" i="19"/>
  <c r="P25" i="19"/>
  <c r="K25" i="19"/>
  <c r="F25" i="19"/>
  <c r="S24" i="19"/>
  <c r="P24" i="19"/>
  <c r="K24" i="19"/>
  <c r="F24" i="19"/>
  <c r="S23" i="19"/>
  <c r="P23" i="19"/>
  <c r="K23" i="19"/>
  <c r="F23" i="19"/>
  <c r="S22" i="19"/>
  <c r="P22" i="19"/>
  <c r="K22" i="19"/>
  <c r="F22" i="19"/>
  <c r="S21" i="19"/>
  <c r="P21" i="19"/>
  <c r="K21" i="19"/>
  <c r="F21" i="19"/>
  <c r="S20" i="19"/>
  <c r="P20" i="19"/>
  <c r="K20" i="19"/>
  <c r="F20" i="19"/>
  <c r="S19" i="19"/>
  <c r="P19" i="19"/>
  <c r="K19" i="19"/>
  <c r="F19" i="19"/>
  <c r="S18" i="19"/>
  <c r="P18" i="19"/>
  <c r="K18" i="19"/>
  <c r="F18" i="19"/>
  <c r="S17" i="19"/>
  <c r="P17" i="19"/>
  <c r="K17" i="19"/>
  <c r="F17" i="19"/>
  <c r="P16" i="19"/>
  <c r="K16" i="19"/>
  <c r="F16" i="19"/>
  <c r="R14" i="19"/>
  <c r="Q14" i="19"/>
  <c r="O14" i="19"/>
  <c r="N14" i="19"/>
  <c r="M14" i="19"/>
  <c r="E14" i="19"/>
  <c r="D14" i="19"/>
  <c r="S38" i="13"/>
  <c r="P38" i="13"/>
  <c r="K38" i="13"/>
  <c r="F38" i="13"/>
  <c r="T38" i="13" s="1"/>
  <c r="S37" i="13"/>
  <c r="P37" i="13"/>
  <c r="K37" i="13"/>
  <c r="F37" i="13"/>
  <c r="S36" i="13"/>
  <c r="P36" i="13"/>
  <c r="K36" i="13"/>
  <c r="F36" i="13"/>
  <c r="S35" i="13"/>
  <c r="P35" i="13"/>
  <c r="K35" i="13"/>
  <c r="F35" i="13"/>
  <c r="S34" i="13"/>
  <c r="P34" i="13"/>
  <c r="K34" i="13"/>
  <c r="F34" i="13"/>
  <c r="S33" i="13"/>
  <c r="P33" i="13"/>
  <c r="K33" i="13"/>
  <c r="F33" i="13"/>
  <c r="S32" i="13"/>
  <c r="P32" i="13"/>
  <c r="K32" i="13"/>
  <c r="F32" i="13"/>
  <c r="S31" i="13"/>
  <c r="P31" i="13"/>
  <c r="K31" i="13"/>
  <c r="F31" i="13"/>
  <c r="S30" i="13"/>
  <c r="P30" i="13"/>
  <c r="K30" i="13"/>
  <c r="F30" i="13"/>
  <c r="S29" i="13"/>
  <c r="P29" i="13"/>
  <c r="K29" i="13"/>
  <c r="F29" i="13"/>
  <c r="S28" i="13"/>
  <c r="P28" i="13"/>
  <c r="K28" i="13"/>
  <c r="F28" i="13"/>
  <c r="T28" i="13" s="1"/>
  <c r="S27" i="13"/>
  <c r="P27" i="13"/>
  <c r="K27" i="13"/>
  <c r="F27" i="13"/>
  <c r="T27" i="13" s="1"/>
  <c r="S26" i="13"/>
  <c r="P26" i="13"/>
  <c r="K26" i="13"/>
  <c r="F26" i="13"/>
  <c r="T26" i="13" s="1"/>
  <c r="S25" i="13"/>
  <c r="P25" i="13"/>
  <c r="K25" i="13"/>
  <c r="F25" i="13"/>
  <c r="T25" i="13" s="1"/>
  <c r="S24" i="13"/>
  <c r="P24" i="13"/>
  <c r="K24" i="13"/>
  <c r="F24" i="13"/>
  <c r="T24" i="13" s="1"/>
  <c r="S23" i="13"/>
  <c r="P23" i="13"/>
  <c r="K23" i="13"/>
  <c r="F23" i="13"/>
  <c r="T23" i="13" s="1"/>
  <c r="S22" i="13"/>
  <c r="P22" i="13"/>
  <c r="K22" i="13"/>
  <c r="F22" i="13"/>
  <c r="T22" i="13" s="1"/>
  <c r="S21" i="13"/>
  <c r="P21" i="13"/>
  <c r="K21" i="13"/>
  <c r="F21" i="13"/>
  <c r="T21" i="13" s="1"/>
  <c r="S20" i="13"/>
  <c r="P20" i="13"/>
  <c r="K20" i="13"/>
  <c r="F20" i="13"/>
  <c r="T20" i="13" s="1"/>
  <c r="S19" i="13"/>
  <c r="P19" i="13"/>
  <c r="K19" i="13"/>
  <c r="F19" i="13"/>
  <c r="T19" i="13" s="1"/>
  <c r="S18" i="13"/>
  <c r="P18" i="13"/>
  <c r="K18" i="13"/>
  <c r="F18" i="13"/>
  <c r="S17" i="13"/>
  <c r="P17" i="13"/>
  <c r="K17" i="13"/>
  <c r="F17" i="13"/>
  <c r="S16" i="13"/>
  <c r="S14" i="13" s="1"/>
  <c r="P16" i="13"/>
  <c r="P14" i="13" s="1"/>
  <c r="K16" i="13"/>
  <c r="K14" i="13" s="1"/>
  <c r="F16" i="13"/>
  <c r="R14" i="13"/>
  <c r="Q14" i="13"/>
  <c r="O14" i="13"/>
  <c r="N14" i="13"/>
  <c r="M14" i="13"/>
  <c r="L14" i="13"/>
  <c r="I14" i="13"/>
  <c r="H14" i="13"/>
  <c r="G14" i="13"/>
  <c r="E14" i="13"/>
  <c r="D14" i="13"/>
  <c r="G15" i="6"/>
  <c r="F15" i="6"/>
  <c r="E15" i="6"/>
  <c r="D15" i="6"/>
  <c r="C15" i="6"/>
  <c r="G17" i="4"/>
  <c r="O17" i="4"/>
  <c r="M17" i="4"/>
  <c r="E17" i="4"/>
  <c r="Q17" i="4"/>
  <c r="I17" i="4"/>
  <c r="K17" i="4"/>
  <c r="K28" i="4" l="1"/>
  <c r="T25" i="19"/>
  <c r="T32" i="19"/>
  <c r="T34" i="19"/>
  <c r="T35" i="19"/>
  <c r="O21" i="4"/>
  <c r="O25" i="4"/>
  <c r="Q21" i="4"/>
  <c r="M21" i="4"/>
  <c r="Q25" i="4"/>
  <c r="M25" i="4"/>
  <c r="G25" i="4"/>
  <c r="I21" i="4"/>
  <c r="E25" i="4"/>
  <c r="C25" i="4"/>
  <c r="I25" i="4"/>
  <c r="E21" i="4"/>
  <c r="T30" i="13"/>
  <c r="T31" i="13"/>
  <c r="T32" i="13"/>
  <c r="T33" i="13"/>
  <c r="T34" i="13"/>
  <c r="T35" i="13"/>
  <c r="T36" i="13"/>
  <c r="T22" i="19"/>
  <c r="T17" i="19"/>
  <c r="T19" i="19"/>
  <c r="T27" i="19"/>
  <c r="T30" i="19"/>
  <c r="T36" i="19"/>
  <c r="F14" i="19"/>
  <c r="T24" i="19"/>
  <c r="T31" i="19"/>
  <c r="K26" i="4"/>
  <c r="Q22" i="4"/>
  <c r="T16" i="19"/>
  <c r="T18" i="19"/>
  <c r="T21" i="19"/>
  <c r="K14" i="19"/>
  <c r="T18" i="13"/>
  <c r="P14" i="19"/>
  <c r="T26" i="19"/>
  <c r="T29" i="19"/>
  <c r="T33" i="19"/>
  <c r="T37" i="19"/>
  <c r="T38" i="19"/>
  <c r="C21" i="4"/>
  <c r="G21" i="4"/>
  <c r="Q18" i="4"/>
  <c r="K18" i="4"/>
  <c r="G26" i="4"/>
  <c r="O19" i="4"/>
  <c r="G19" i="4"/>
  <c r="E27" i="4"/>
  <c r="Q27" i="4"/>
  <c r="K23" i="4"/>
  <c r="C27" i="4"/>
  <c r="O27" i="4"/>
  <c r="E19" i="4"/>
  <c r="E24" i="4"/>
  <c r="M27" i="4"/>
  <c r="I19" i="4"/>
  <c r="B15" i="5"/>
  <c r="Q24" i="4"/>
  <c r="O23" i="4"/>
  <c r="O20" i="4"/>
  <c r="M23" i="4"/>
  <c r="K20" i="4"/>
  <c r="Q23" i="4"/>
  <c r="I27" i="4"/>
  <c r="C23" i="4"/>
  <c r="E28" i="4"/>
  <c r="G24" i="4"/>
  <c r="M28" i="4"/>
  <c r="C28" i="4"/>
  <c r="Q20" i="4"/>
  <c r="M19" i="4"/>
  <c r="E23" i="4"/>
  <c r="O28" i="4"/>
  <c r="Q19" i="4"/>
  <c r="I23" i="4"/>
  <c r="K19" i="4"/>
  <c r="K27" i="4"/>
  <c r="G18" i="4"/>
  <c r="O22" i="4"/>
  <c r="I26" i="4"/>
  <c r="I22" i="4"/>
  <c r="B15" i="4"/>
  <c r="G15" i="4" s="1"/>
  <c r="I24" i="4"/>
  <c r="Q28" i="4"/>
  <c r="G28" i="4"/>
  <c r="G22" i="4"/>
  <c r="K24" i="4"/>
  <c r="O26" i="4"/>
  <c r="E20" i="4"/>
  <c r="C22" i="4"/>
  <c r="C18" i="4"/>
  <c r="M18" i="4"/>
  <c r="M22" i="4"/>
  <c r="M26" i="4"/>
  <c r="G20" i="4"/>
  <c r="K22" i="4"/>
  <c r="O24" i="4"/>
  <c r="C26" i="4"/>
  <c r="O18" i="4"/>
  <c r="Q26" i="4"/>
  <c r="M20" i="4"/>
  <c r="M24" i="4"/>
  <c r="I18" i="4"/>
  <c r="C20" i="4"/>
  <c r="T16" i="13"/>
  <c r="T17" i="13"/>
  <c r="T29" i="13"/>
  <c r="T37" i="13"/>
  <c r="T23" i="19"/>
  <c r="S14" i="19"/>
  <c r="T20" i="19"/>
  <c r="T28" i="19"/>
  <c r="F14" i="13"/>
  <c r="T14" i="13" s="1"/>
  <c r="T14" i="19" l="1"/>
  <c r="O15" i="4"/>
  <c r="Q15" i="4"/>
  <c r="C15" i="4"/>
  <c r="E15" i="4"/>
  <c r="K15" i="4"/>
  <c r="I15" i="4"/>
  <c r="M15" i="4"/>
</calcChain>
</file>

<file path=xl/sharedStrings.xml><?xml version="1.0" encoding="utf-8"?>
<sst xmlns="http://schemas.openxmlformats.org/spreadsheetml/2006/main" count="1443" uniqueCount="550">
  <si>
    <t>1. 발전현황</t>
    <phoneticPr fontId="44" type="noConversion"/>
  </si>
  <si>
    <t>2. 용도별 전력사용량</t>
    <phoneticPr fontId="44" type="noConversion"/>
  </si>
  <si>
    <t>4. 가스공급량</t>
    <phoneticPr fontId="44" type="noConversion"/>
  </si>
  <si>
    <t>5. 도시가스 이용현황</t>
    <phoneticPr fontId="44" type="noConversion"/>
  </si>
  <si>
    <t>2007</t>
  </si>
  <si>
    <t>2008</t>
  </si>
  <si>
    <t>2009</t>
  </si>
  <si>
    <t>월성원자력1호기</t>
  </si>
  <si>
    <t>월성원자력4호기</t>
  </si>
  <si>
    <t>단위 : MWh</t>
  </si>
  <si>
    <t>Unit : MWh</t>
  </si>
  <si>
    <t>광 업
Mining</t>
  </si>
  <si>
    <t>점유율(%)
Percen-tage</t>
  </si>
  <si>
    <t>2010</t>
  </si>
  <si>
    <t xml:space="preserve"> 1 월</t>
  </si>
  <si>
    <t xml:space="preserve"> 2 월</t>
  </si>
  <si>
    <t xml:space="preserve"> 3 월</t>
  </si>
  <si>
    <t xml:space="preserve"> 4 월</t>
  </si>
  <si>
    <t xml:space="preserve"> 5 월</t>
  </si>
  <si>
    <t xml:space="preserve"> 6 월</t>
  </si>
  <si>
    <t xml:space="preserve"> 7 월</t>
  </si>
  <si>
    <t xml:space="preserve"> 8 월</t>
  </si>
  <si>
    <t xml:space="preserve"> 9 월</t>
  </si>
  <si>
    <t>11 월</t>
  </si>
  <si>
    <t>12 월</t>
  </si>
  <si>
    <t>연별 및
월별</t>
    <phoneticPr fontId="44" type="noConversion"/>
  </si>
  <si>
    <t>합계
Total</t>
    <phoneticPr fontId="44" type="noConversion"/>
  </si>
  <si>
    <t>Year &amp;
Month</t>
    <phoneticPr fontId="44" type="noConversion"/>
  </si>
  <si>
    <t>…</t>
  </si>
  <si>
    <t xml:space="preserve">3. Electric Power Consumption by Division of Industry(Cont'd) </t>
    <phoneticPr fontId="44" type="noConversion"/>
  </si>
  <si>
    <t>의복, 
의복액세서리
 및 모피제품
wearing apparel, Clothing Accessories and Fur Articles</t>
    <phoneticPr fontId="44" type="noConversion"/>
  </si>
  <si>
    <t>가죽, 가방, 
및 신발
Tanning and dressing of leather, Footwear</t>
    <phoneticPr fontId="44" type="noConversion"/>
  </si>
  <si>
    <t>펄프, 종이 및
종이제품
Pulp, paper and paper products</t>
    <phoneticPr fontId="44" type="noConversion"/>
  </si>
  <si>
    <t>인쇄 및
기록매체 복제
Printing and Reproduction of Recorded Media</t>
    <phoneticPr fontId="44" type="noConversion"/>
  </si>
  <si>
    <t>코크스, 연탄 및 석유정제품
Coke, hard-coal and lignite fuel briquettes and Refined Petroleum Products</t>
    <phoneticPr fontId="44" type="noConversion"/>
  </si>
  <si>
    <t>화학물질 및
 화학제품hemicals and chemical products except pharmaceuticals, medicinal chemicals</t>
    <phoneticPr fontId="44" type="noConversion"/>
  </si>
  <si>
    <t>고무제품 및 
플라스틱제품Rubber and Plastic Products</t>
    <phoneticPr fontId="44" type="noConversion"/>
  </si>
  <si>
    <t>비금속 광물제품  Other Non-metallic Mineral Products</t>
    <phoneticPr fontId="44" type="noConversion"/>
  </si>
  <si>
    <t>금속가공제품  Fabricated Metal Products</t>
    <phoneticPr fontId="44" type="noConversion"/>
  </si>
  <si>
    <t>판매량
(1,000㎥)
Amount sold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</si>
  <si>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</si>
  <si>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</si>
  <si>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</si>
  <si>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</si>
  <si>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</si>
  <si>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</si>
  <si>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</si>
  <si>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</si>
  <si>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</si>
  <si>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</si>
  <si>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</si>
  <si>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</si>
  <si>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</si>
  <si>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</si>
  <si>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</si>
  <si>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</si>
  <si>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</si>
  <si>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</si>
  <si>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</si>
  <si>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</si>
  <si>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</si>
  <si>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</si>
  <si>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</si>
  <si>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</si>
  <si>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</si>
  <si>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</si>
  <si>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</si>
  <si>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</si>
  <si>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</si>
  <si>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</si>
  <si>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</si>
  <si>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</si>
  <si>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</si>
  <si>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</si>
  <si>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</si>
  <si>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</si>
  <si>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</si>
  <si>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</si>
  <si>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</si>
  <si>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</si>
  <si>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</si>
  <si>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</si>
  <si>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</si>
  <si>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</si>
  <si>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</si>
  <si>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</si>
  <si>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m</t>
  </si>
  <si>
    <t>Unit : m</t>
  </si>
  <si>
    <t>합 계
Total</t>
  </si>
  <si>
    <t xml:space="preserve"> </t>
    <phoneticPr fontId="44" type="noConversion"/>
  </si>
  <si>
    <t>단위 : 천원</t>
  </si>
  <si>
    <t>Source : Division of Water Management</t>
    <phoneticPr fontId="44" type="noConversion"/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</si>
  <si>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</si>
  <si>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</si>
  <si>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</si>
  <si>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</si>
  <si>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</si>
  <si>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</si>
  <si>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t>영천시  Yeongcheon</t>
  </si>
  <si>
    <t>상주시  Sangju</t>
  </si>
  <si>
    <t>문경시  Mungyeong</t>
  </si>
  <si>
    <t>경산시  Gyeongsan</t>
  </si>
  <si>
    <t>군위군  Gunwi</t>
  </si>
  <si>
    <t>의성군  Uiseong</t>
  </si>
  <si>
    <t>청송군  Cheongsong</t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</si>
  <si>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</si>
  <si>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</si>
  <si>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</si>
  <si>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</si>
  <si>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</si>
  <si>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</si>
  <si>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</si>
  <si>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</si>
  <si>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 Uljin</t>
  </si>
  <si>
    <t>울릉군  Ulleung</t>
  </si>
  <si>
    <t>분류식(m) Classifed pipe</t>
  </si>
  <si>
    <t>전기장비 제조업  electrical equipment</t>
    <phoneticPr fontId="44" type="noConversion"/>
  </si>
  <si>
    <t>기타 기계
및 장비
Machinery and outfits, N.E.C</t>
    <phoneticPr fontId="44" type="noConversion"/>
  </si>
  <si>
    <t>의료용 물질 및
 의약품 Pharmaceuticals, Medicinal Chemicals and Botanical Products</t>
    <phoneticPr fontId="44" type="noConversion"/>
  </si>
  <si>
    <t>의료, 정밀, 
광학기기 및 시계
Medical, Precision and Optical Instruments, Watches and Clocks</t>
    <phoneticPr fontId="44" type="noConversion"/>
  </si>
  <si>
    <t>2011</t>
  </si>
  <si>
    <t>9. 상수도관</t>
  </si>
  <si>
    <t>9. 상수도관(계속)</t>
  </si>
  <si>
    <t>12. 하수도 인구 및 보급률</t>
  </si>
  <si>
    <t>12. 하수도 인구 및 보급(계속)</t>
  </si>
  <si>
    <t>12. Sewage Population and Distribution rate</t>
  </si>
  <si>
    <t>12. Sewage Population and Distribution rate(Cont'd)</t>
  </si>
  <si>
    <t>6. 도시가스 보급률</t>
    <phoneticPr fontId="44" type="noConversion"/>
  </si>
  <si>
    <t>9. 상수도관</t>
    <phoneticPr fontId="44" type="noConversion"/>
  </si>
  <si>
    <t>4. 가스 공급량</t>
    <phoneticPr fontId="44" type="noConversion"/>
  </si>
  <si>
    <t>4. Gas Supply</t>
    <phoneticPr fontId="44" type="noConversion"/>
  </si>
  <si>
    <t>단위 : 개소</t>
    <phoneticPr fontId="44" type="noConversion"/>
  </si>
  <si>
    <t>Unit : place</t>
    <phoneticPr fontId="44" type="noConversion"/>
  </si>
  <si>
    <t>연별 및 월별
Year &amp; Month</t>
    <phoneticPr fontId="44" type="noConversion"/>
  </si>
  <si>
    <t>도 시 가 스
Liquefied natural gas(LNG)</t>
    <phoneticPr fontId="44" type="noConversion"/>
  </si>
  <si>
    <t>프 로 판
 Propane gas(LPG)</t>
    <phoneticPr fontId="44" type="noConversion"/>
  </si>
  <si>
    <t>부 탄
Butane gas</t>
    <phoneticPr fontId="44" type="noConversion"/>
  </si>
  <si>
    <t>판매소수
Number of
selling stores</t>
    <phoneticPr fontId="44" type="noConversion"/>
  </si>
  <si>
    <t>판매량(t)
Amount sold</t>
    <phoneticPr fontId="44" type="noConversion"/>
  </si>
  <si>
    <t>판매량(t)
Amount
sold</t>
    <phoneticPr fontId="44" type="noConversion"/>
  </si>
  <si>
    <t>1월   Jan.</t>
    <phoneticPr fontId="44" type="noConversion"/>
  </si>
  <si>
    <t>2월   Feb.</t>
    <phoneticPr fontId="44" type="noConversion"/>
  </si>
  <si>
    <t>3월   Mar.</t>
    <phoneticPr fontId="44" type="noConversion"/>
  </si>
  <si>
    <t>4월   Apr.</t>
    <phoneticPr fontId="44" type="noConversion"/>
  </si>
  <si>
    <t>5월   May.</t>
    <phoneticPr fontId="44" type="noConversion"/>
  </si>
  <si>
    <t>6월   Jun.</t>
    <phoneticPr fontId="44" type="noConversion"/>
  </si>
  <si>
    <t>7월   Jul.</t>
    <phoneticPr fontId="44" type="noConversion"/>
  </si>
  <si>
    <t>8월   Aug.</t>
    <phoneticPr fontId="44" type="noConversion"/>
  </si>
  <si>
    <t>9월   Sep.</t>
    <phoneticPr fontId="44" type="noConversion"/>
  </si>
  <si>
    <t>10월   Oct.</t>
    <phoneticPr fontId="44" type="noConversion"/>
  </si>
  <si>
    <t>11월   Nov.</t>
    <phoneticPr fontId="44" type="noConversion"/>
  </si>
  <si>
    <t>12월   Dec.</t>
    <phoneticPr fontId="44" type="noConversion"/>
  </si>
  <si>
    <t>5. 도시가스 이용현황</t>
    <phoneticPr fontId="44" type="noConversion"/>
  </si>
  <si>
    <t>5. LNG Consumption by Use</t>
    <phoneticPr fontId="44" type="noConversion"/>
  </si>
  <si>
    <t>주 : LNG : Liquefied Natural Gas</t>
    <phoneticPr fontId="44" type="noConversion"/>
  </si>
  <si>
    <t xml:space="preserve"> 6. LNG Supply Rate by Region</t>
    <phoneticPr fontId="44" type="noConversion"/>
  </si>
  <si>
    <t>단위 : %, 가구</t>
    <phoneticPr fontId="44" type="noConversion"/>
  </si>
  <si>
    <t>Unit : %, household</t>
    <phoneticPr fontId="44" type="noConversion"/>
  </si>
  <si>
    <t>도시가스 수요가구 수(A)
 No. of supplying households</t>
    <phoneticPr fontId="44" type="noConversion"/>
  </si>
  <si>
    <t>공급권역 총 가구수(B)
No. of total households</t>
    <phoneticPr fontId="44" type="noConversion"/>
  </si>
  <si>
    <t>…</t>
    <phoneticPr fontId="25" type="noConversion"/>
  </si>
  <si>
    <t xml:space="preserve">단위 : 개소  </t>
    <phoneticPr fontId="44" type="noConversion"/>
  </si>
  <si>
    <t>Unit : place</t>
    <phoneticPr fontId="44" type="noConversion"/>
  </si>
  <si>
    <t>연별 및 시군별
Year &amp; Si, Gun</t>
    <phoneticPr fontId="44" type="noConversion"/>
  </si>
  <si>
    <t>1. 발전현황</t>
    <phoneticPr fontId="44" type="noConversion"/>
  </si>
  <si>
    <t>1. Electricity Generation</t>
    <phoneticPr fontId="44" type="noConversion"/>
  </si>
  <si>
    <t>발전량 (MWh)
Amount of electricity generation</t>
    <phoneticPr fontId="44" type="noConversion"/>
  </si>
  <si>
    <t>평균전력 (kW)
 Average load</t>
    <phoneticPr fontId="44" type="noConversion"/>
  </si>
  <si>
    <t>최대전력(kW)
Peak load</t>
    <phoneticPr fontId="44" type="noConversion"/>
  </si>
  <si>
    <t>단위 : 명</t>
  </si>
  <si>
    <t>연별 및 시군별
Year &amp; Si, Gun</t>
  </si>
  <si>
    <t xml:space="preserve">총인구
Population </t>
  </si>
  <si>
    <t>급수인구
Water-supply population</t>
  </si>
  <si>
    <t>시설용량
(㎥/일)
Water-supply capacity</t>
  </si>
  <si>
    <t>급수량
(㎥/일)
Amount of water supplied</t>
  </si>
  <si>
    <t>보급률(%)
Water- Supply rate</t>
  </si>
  <si>
    <t>연별 및
시군별</t>
  </si>
  <si>
    <t>Year &amp;
 Si, Gun</t>
  </si>
  <si>
    <t>기 타
Others</t>
  </si>
  <si>
    <t>주 : 2004년 부터 도수관 추가</t>
  </si>
  <si>
    <t>단위 : ㎥</t>
  </si>
  <si>
    <t>Unit : ㎥</t>
  </si>
  <si>
    <t>가 정 용
Domestic</t>
  </si>
  <si>
    <t>업무용
Affair</t>
  </si>
  <si>
    <t xml:space="preserve">영업용 
Business </t>
  </si>
  <si>
    <t>욕탕용 1종
Bathhouse Class 1</t>
  </si>
  <si>
    <t>욕탕용 2종
Bathhouse Class 2</t>
  </si>
  <si>
    <t>전용공업용
Industrial</t>
  </si>
  <si>
    <t xml:space="preserve"> </t>
  </si>
  <si>
    <t xml:space="preserve">주 : 2004년부터 서식 변경, 2003년 이전 자료는 업무용은 영업용 1종, </t>
  </si>
  <si>
    <t>Unit : 1,000 won</t>
  </si>
  <si>
    <t xml:space="preserve">영업용
Business </t>
  </si>
  <si>
    <t xml:space="preserve">      영업용은 영업용 2종, '11년부터 전용공업용은 공업제공 부과액(환경부 통계), '10년 합계 156,218,863천원(구미 공업용수 제외) </t>
  </si>
  <si>
    <t>낙동강</t>
  </si>
  <si>
    <t>동해</t>
  </si>
  <si>
    <t>단위 :  ㎢, m, 개</t>
  </si>
  <si>
    <t>Unit : ㎢, m, each</t>
  </si>
  <si>
    <t>Year &amp;
Si, Gun</t>
  </si>
  <si>
    <t>개거
Open ditch</t>
  </si>
  <si>
    <t>측구
Gutter</t>
  </si>
  <si>
    <t>원형
circle</t>
  </si>
  <si>
    <t>사각형
quadrangle</t>
  </si>
  <si>
    <t>주 :  2005년 자료부터 수록</t>
  </si>
  <si>
    <t>Ⅷ. Electricity, Gas and Water-Supply / 327</t>
    <phoneticPr fontId="44" type="noConversion"/>
  </si>
  <si>
    <t>328 / Ⅷ. 전기, 가스, 수도</t>
    <phoneticPr fontId="44" type="noConversion"/>
  </si>
  <si>
    <t>단위 : 명, ㎢, ％</t>
    <phoneticPr fontId="44" type="noConversion"/>
  </si>
  <si>
    <t>Unit : Person, ㎢, ％</t>
    <phoneticPr fontId="44" type="noConversion"/>
  </si>
  <si>
    <t xml:space="preserve"> </t>
    <phoneticPr fontId="44" type="noConversion"/>
  </si>
  <si>
    <t>연별 및 시군별
Year &amp; Si, Gun</t>
    <phoneticPr fontId="44" type="noConversion"/>
  </si>
  <si>
    <t>수계
Water System</t>
    <phoneticPr fontId="44" type="noConversion"/>
  </si>
  <si>
    <t>특별대책지역
Special masure area</t>
    <phoneticPr fontId="44" type="noConversion"/>
  </si>
  <si>
    <t>총 인 구
(명)
Total Population</t>
    <phoneticPr fontId="44" type="noConversion"/>
  </si>
  <si>
    <t>총면적
(㎢)
Total Area</t>
    <phoneticPr fontId="44" type="noConversion"/>
  </si>
  <si>
    <t>하수처리구역 내
Inner area of sewage treatment</t>
    <phoneticPr fontId="44" type="noConversion"/>
  </si>
  <si>
    <t>하수처리구역 내
Inner area of sewage treatment</t>
    <phoneticPr fontId="25" type="noConversion"/>
  </si>
  <si>
    <t>하수처리구역 외
Outer area of sewage treatment</t>
    <phoneticPr fontId="44" type="noConversion"/>
  </si>
  <si>
    <t>하수도
보급률(%)
Distribution rate of Sewage</t>
    <phoneticPr fontId="44" type="noConversion"/>
  </si>
  <si>
    <t xml:space="preserve">하수 종말처리인구(명)
Population of benfiting from sewage </t>
    <phoneticPr fontId="44" type="noConversion"/>
  </si>
  <si>
    <r>
      <t xml:space="preserve">폐수 종말처리인구(명)
</t>
    </r>
    <r>
      <rPr>
        <sz val="7"/>
        <rFont val="돋움"/>
        <family val="3"/>
        <charset val="129"/>
      </rPr>
      <t xml:space="preserve">Population of benfiting from Waste water </t>
    </r>
    <phoneticPr fontId="44" type="noConversion"/>
  </si>
  <si>
    <t>면적
(㎢)
 Area</t>
    <phoneticPr fontId="44" type="noConversion"/>
  </si>
  <si>
    <t xml:space="preserve">인구(명)
Population </t>
    <phoneticPr fontId="44" type="noConversion"/>
  </si>
  <si>
    <t>1차 처리Mechanic
(b1)</t>
    <phoneticPr fontId="44" type="noConversion"/>
  </si>
  <si>
    <t>2차 처리
Biological
(b2)</t>
    <phoneticPr fontId="44" type="noConversion"/>
  </si>
  <si>
    <t>3차
Advanced
(b3)</t>
    <phoneticPr fontId="44" type="noConversion"/>
  </si>
  <si>
    <r>
      <t>1차 처리</t>
    </r>
    <r>
      <rPr>
        <sz val="7"/>
        <rFont val="돋움"/>
        <family val="3"/>
        <charset val="129"/>
      </rPr>
      <t>Mechanic</t>
    </r>
    <r>
      <rPr>
        <sz val="8"/>
        <rFont val="돋움"/>
        <family val="3"/>
        <charset val="129"/>
      </rPr>
      <t xml:space="preserve">
(b1)</t>
    </r>
    <phoneticPr fontId="44" type="noConversion"/>
  </si>
  <si>
    <r>
      <t xml:space="preserve">2차 처리
</t>
    </r>
    <r>
      <rPr>
        <sz val="7"/>
        <rFont val="돋움"/>
        <family val="3"/>
        <charset val="129"/>
      </rPr>
      <t xml:space="preserve">Biological </t>
    </r>
    <r>
      <rPr>
        <sz val="8"/>
        <rFont val="돋움"/>
        <family val="3"/>
        <charset val="129"/>
      </rPr>
      <t>(b2)</t>
    </r>
    <phoneticPr fontId="44" type="noConversion"/>
  </si>
  <si>
    <r>
      <t xml:space="preserve">3차
</t>
    </r>
    <r>
      <rPr>
        <sz val="7"/>
        <rFont val="돋움"/>
        <family val="3"/>
        <charset val="129"/>
      </rPr>
      <t>Advanced</t>
    </r>
    <r>
      <rPr>
        <sz val="8"/>
        <rFont val="돋움"/>
        <family val="3"/>
        <charset val="129"/>
      </rPr>
      <t xml:space="preserve">
(b3)</t>
    </r>
    <phoneticPr fontId="44" type="noConversion"/>
  </si>
  <si>
    <t>시가
Urban</t>
    <phoneticPr fontId="44" type="noConversion"/>
  </si>
  <si>
    <t>비시가
Rural</t>
    <phoneticPr fontId="44" type="noConversion"/>
  </si>
  <si>
    <t xml:space="preserve">자료 : 물관리과  </t>
    <phoneticPr fontId="44" type="noConversion"/>
  </si>
  <si>
    <t>Source : Division of Water Management</t>
    <phoneticPr fontId="44" type="noConversion"/>
  </si>
  <si>
    <t>자료 : 물관리과</t>
    <phoneticPr fontId="44" type="noConversion"/>
  </si>
  <si>
    <t>주 :  2005년 자료부터 서식변경</t>
    <phoneticPr fontId="44" type="noConversion"/>
  </si>
  <si>
    <t>연별 및 시군별
Year &amp; Si, Gun</t>
    <phoneticPr fontId="44" type="noConversion"/>
  </si>
  <si>
    <t xml:space="preserve">연별 및 시군별
</t>
    <phoneticPr fontId="44" type="noConversion"/>
  </si>
  <si>
    <t>Unit : person</t>
    <phoneticPr fontId="44" type="noConversion"/>
  </si>
  <si>
    <t>2. 용도별 전력 사용량</t>
    <phoneticPr fontId="44" type="noConversion"/>
  </si>
  <si>
    <t>2. Electric Power Consumption by Use</t>
    <phoneticPr fontId="44" type="noConversion"/>
  </si>
  <si>
    <t>연별 및
월별</t>
    <phoneticPr fontId="44" type="noConversion"/>
  </si>
  <si>
    <t>합계
Total</t>
    <phoneticPr fontId="44" type="noConversion"/>
  </si>
  <si>
    <t>가정용
Residential</t>
    <phoneticPr fontId="44" type="noConversion"/>
  </si>
  <si>
    <t>공공용
Public</t>
    <phoneticPr fontId="44" type="noConversion"/>
  </si>
  <si>
    <t>서비스업
Service</t>
    <phoneticPr fontId="44" type="noConversion"/>
  </si>
  <si>
    <t>산업용
Industry</t>
    <phoneticPr fontId="44" type="noConversion"/>
  </si>
  <si>
    <t>Year &amp;
Month</t>
    <phoneticPr fontId="44" type="noConversion"/>
  </si>
  <si>
    <t>점유율(%)
Percen-tage</t>
    <phoneticPr fontId="44" type="noConversion"/>
  </si>
  <si>
    <t>농림수산업
Agriculture,
forestry &amp;
 fishing</t>
    <phoneticPr fontId="44" type="noConversion"/>
  </si>
  <si>
    <t>제조업
Manufacturing</t>
    <phoneticPr fontId="44" type="noConversion"/>
  </si>
  <si>
    <t>Jan.</t>
    <phoneticPr fontId="44" type="noConversion"/>
  </si>
  <si>
    <t>Feb.</t>
    <phoneticPr fontId="44" type="noConversion"/>
  </si>
  <si>
    <t>Mar.</t>
    <phoneticPr fontId="44" type="noConversion"/>
  </si>
  <si>
    <t>Apr.</t>
    <phoneticPr fontId="44" type="noConversion"/>
  </si>
  <si>
    <t>May.</t>
    <phoneticPr fontId="44" type="noConversion"/>
  </si>
  <si>
    <t>Jun.</t>
    <phoneticPr fontId="44" type="noConversion"/>
  </si>
  <si>
    <t>Jul.</t>
    <phoneticPr fontId="44" type="noConversion"/>
  </si>
  <si>
    <t>Aug.</t>
    <phoneticPr fontId="44" type="noConversion"/>
  </si>
  <si>
    <t>Sep.</t>
    <phoneticPr fontId="44" type="noConversion"/>
  </si>
  <si>
    <t>10 월</t>
    <phoneticPr fontId="44" type="noConversion"/>
  </si>
  <si>
    <t>Oct.</t>
    <phoneticPr fontId="44" type="noConversion"/>
  </si>
  <si>
    <t>Nov.</t>
    <phoneticPr fontId="44" type="noConversion"/>
  </si>
  <si>
    <t>Dec.</t>
    <phoneticPr fontId="44" type="noConversion"/>
  </si>
  <si>
    <t>월성원자력2호기</t>
    <phoneticPr fontId="44" type="noConversion"/>
  </si>
  <si>
    <t>월성원자력3호기</t>
    <phoneticPr fontId="44" type="noConversion"/>
  </si>
  <si>
    <t>신월성원자력1호기</t>
    <phoneticPr fontId="25" type="noConversion"/>
  </si>
  <si>
    <t>주 : 2010년 자료부터 서식 변경</t>
  </si>
  <si>
    <t>1 월</t>
  </si>
  <si>
    <t>Jan.</t>
  </si>
  <si>
    <t>2 월</t>
  </si>
  <si>
    <t>Feb.</t>
  </si>
  <si>
    <t>3 월</t>
  </si>
  <si>
    <t>Mar.</t>
  </si>
  <si>
    <t>4 월</t>
  </si>
  <si>
    <t>Apr.</t>
  </si>
  <si>
    <t>5 월</t>
  </si>
  <si>
    <t>May.</t>
  </si>
  <si>
    <t>6 월</t>
  </si>
  <si>
    <t>Jun.</t>
  </si>
  <si>
    <t>7 월</t>
  </si>
  <si>
    <t>Jul.</t>
  </si>
  <si>
    <t>8 월</t>
  </si>
  <si>
    <t>Aug.</t>
  </si>
  <si>
    <t>9 월</t>
  </si>
  <si>
    <t>Sep.</t>
  </si>
  <si>
    <t>10 월</t>
  </si>
  <si>
    <t>Oct.</t>
  </si>
  <si>
    <t>Nov.</t>
  </si>
  <si>
    <t>Dec.</t>
  </si>
  <si>
    <t>전자부품,
 컴퓨터, 영상, 음향 및 통신장비  Electronic Components, Computer, Radio, Television and Communication Equipment and Apparatuses</t>
    <phoneticPr fontId="44" type="noConversion"/>
  </si>
  <si>
    <t>1차 금속  
Basic Metal Products</t>
    <phoneticPr fontId="44" type="noConversion"/>
  </si>
  <si>
    <t>제조
Manufacture</t>
    <phoneticPr fontId="44" type="noConversion"/>
  </si>
  <si>
    <t>저장
Storage</t>
    <phoneticPr fontId="44" type="noConversion"/>
  </si>
  <si>
    <t>일반충전
General Charge</t>
    <phoneticPr fontId="44" type="noConversion"/>
  </si>
  <si>
    <t>충전 Charge</t>
    <phoneticPr fontId="44" type="noConversion"/>
  </si>
  <si>
    <t>7. 고압가스 시설 현황</t>
    <phoneticPr fontId="44" type="noConversion"/>
  </si>
  <si>
    <t>7. The Present Condition of High-pressure Gas Facilities</t>
    <phoneticPr fontId="44" type="noConversion"/>
  </si>
  <si>
    <t>합  계
Total</t>
    <phoneticPr fontId="44" type="noConversion"/>
  </si>
  <si>
    <t>CNG충전
CNG 
Charge</t>
    <phoneticPr fontId="44" type="noConversion"/>
  </si>
  <si>
    <t>기타 충전
Other 
Charge</t>
    <phoneticPr fontId="44" type="noConversion"/>
  </si>
  <si>
    <t>6. 도시가스 보급률</t>
    <phoneticPr fontId="44" type="noConversion"/>
  </si>
  <si>
    <t xml:space="preserve">      영업용은 영업용 2종, '11년부터 전용공업용은 공업제공 급수량(환경부 통계), '10년 합계 248,816.472(구미 공업용수 제외)</t>
    <phoneticPr fontId="25" type="noConversion"/>
  </si>
  <si>
    <t xml:space="preserve">     영업용은 영업용 2종, '11년부터 전용공업용은 공업제공 부과액(환경부 통계), '10년 전용공업용 4,198,588천원(구미 공업용수 제외) </t>
    <phoneticPr fontId="44" type="noConversion"/>
  </si>
  <si>
    <t>2014</t>
  </si>
  <si>
    <t>2015</t>
  </si>
  <si>
    <t>신월성원자력2호기</t>
    <phoneticPr fontId="25" type="noConversion"/>
  </si>
  <si>
    <t>354</t>
    <phoneticPr fontId="44" type="noConversion"/>
  </si>
  <si>
    <t>처리대상인구
(명)
Object population for treatment</t>
    <phoneticPr fontId="44" type="noConversion"/>
  </si>
  <si>
    <t>물리적
(1차)
Mechanic</t>
    <phoneticPr fontId="44" type="noConversion"/>
  </si>
  <si>
    <t>생물학적
(2차) 
Biological</t>
    <phoneticPr fontId="44" type="noConversion"/>
  </si>
  <si>
    <t>기 타
Others</t>
    <phoneticPr fontId="44" type="noConversion"/>
  </si>
  <si>
    <t>연별 및 시군별
Year &amp; Si, Gun</t>
    <phoneticPr fontId="52" type="noConversion"/>
  </si>
  <si>
    <t>2016</t>
  </si>
  <si>
    <t>한울원자력1호기</t>
    <phoneticPr fontId="25" type="noConversion"/>
  </si>
  <si>
    <t>한울원자력2호기</t>
  </si>
  <si>
    <t>한울원자력3호기</t>
  </si>
  <si>
    <t>한울원자력4호기</t>
  </si>
  <si>
    <t>한울원자력5호기</t>
  </si>
  <si>
    <t>한울원자력6호기</t>
  </si>
  <si>
    <t>Year &amp; Si, Gun</t>
    <phoneticPr fontId="44" type="noConversion"/>
  </si>
  <si>
    <t>Source : Division of Water Management</t>
  </si>
  <si>
    <t>고도(3차)
Advanced</t>
    <phoneticPr fontId="44" type="noConversion"/>
  </si>
  <si>
    <t>Year &amp; Si, Gun</t>
    <phoneticPr fontId="44" type="noConversion"/>
  </si>
  <si>
    <t>가 정 용
Domestic</t>
    <phoneticPr fontId="44" type="noConversion"/>
  </si>
  <si>
    <t xml:space="preserve">일반용
General </t>
    <phoneticPr fontId="44" type="noConversion"/>
  </si>
  <si>
    <t>계획
면적
(㎢)
Planned
area</t>
  </si>
  <si>
    <t>계획
연장
(m)
Planned
length</t>
  </si>
  <si>
    <t>암거
Culvert</t>
  </si>
  <si>
    <t>오수관거
Sewage Pipe Line</t>
  </si>
  <si>
    <t>우수관거
Rain Water Pipe Line</t>
  </si>
  <si>
    <t>예천소수력</t>
    <phoneticPr fontId="25" type="noConversion"/>
  </si>
  <si>
    <t>추산(도서)</t>
    <phoneticPr fontId="44" type="noConversion"/>
  </si>
  <si>
    <t>예천양수</t>
    <phoneticPr fontId="44" type="noConversion"/>
  </si>
  <si>
    <t>청송양수</t>
    <phoneticPr fontId="44" type="noConversion"/>
  </si>
  <si>
    <t>안동(수자원)</t>
    <phoneticPr fontId="44" type="noConversion"/>
  </si>
  <si>
    <t>임하(수자원)</t>
    <phoneticPr fontId="25" type="noConversion"/>
  </si>
  <si>
    <t xml:space="preserve"> </t>
    <phoneticPr fontId="25" type="noConversion"/>
  </si>
  <si>
    <t>발전설비(kW) 
Generating
facilities</t>
    <phoneticPr fontId="44" type="noConversion"/>
  </si>
  <si>
    <t>연별 및 발전소별
Year and 
Power Plant</t>
    <phoneticPr fontId="44" type="noConversion"/>
  </si>
  <si>
    <t>자동차 및
트레일러
Motor Vehicles, Trailers and Semitrailers</t>
    <phoneticPr fontId="44" type="noConversion"/>
  </si>
  <si>
    <t>보급률 
Supply rate</t>
    <phoneticPr fontId="44" type="noConversion"/>
  </si>
  <si>
    <t>판매
Sale</t>
    <phoneticPr fontId="44" type="noConversion"/>
  </si>
  <si>
    <t>1일1인당 급수량(ℓ)
Water supply amount 
per person a day</t>
    <phoneticPr fontId="25" type="noConversion"/>
  </si>
  <si>
    <t>급수전수(개)
Number of faucets</t>
    <phoneticPr fontId="25" type="noConversion"/>
  </si>
  <si>
    <t>도 수 관    Aqueduct pipe</t>
    <phoneticPr fontId="25" type="noConversion"/>
  </si>
  <si>
    <t>배 수 관    Conduit pipe</t>
    <phoneticPr fontId="25" type="noConversion"/>
  </si>
  <si>
    <t>급 수 관    Water supply pipe</t>
    <phoneticPr fontId="25" type="noConversion"/>
  </si>
  <si>
    <t xml:space="preserve">Note : Including PVC, PE, Hi-3P </t>
    <phoneticPr fontId="25" type="noConversion"/>
  </si>
  <si>
    <t>산업용
Industrial</t>
    <phoneticPr fontId="44" type="noConversion"/>
  </si>
  <si>
    <t>욕탕용
Bath-house</t>
    <phoneticPr fontId="44" type="noConversion"/>
  </si>
  <si>
    <t>하수도 처리 비용분석    Cost of Sewage Disposal</t>
    <phoneticPr fontId="44" type="noConversion"/>
  </si>
  <si>
    <t>계획
연장
(m)
Planned
length</t>
    <phoneticPr fontId="25" type="noConversion"/>
  </si>
  <si>
    <t>시설
연장
(m)
Constructed
length</t>
    <phoneticPr fontId="25" type="noConversion"/>
  </si>
  <si>
    <t>보급률
(%)
Distri-
bution
rate</t>
    <phoneticPr fontId="25" type="noConversion"/>
  </si>
  <si>
    <t>사각형
quadrangle</t>
    <phoneticPr fontId="25" type="noConversion"/>
  </si>
  <si>
    <t>Unclassifed pipe</t>
    <phoneticPr fontId="25" type="noConversion"/>
  </si>
  <si>
    <t>합류식(m)</t>
    <phoneticPr fontId="25" type="noConversion"/>
  </si>
  <si>
    <t>자료 : 한국전력공사 경북지역본부</t>
    <phoneticPr fontId="44" type="noConversion"/>
  </si>
  <si>
    <t>Source :   Regional Headquarters KEPCO Gyeonbuk</t>
    <phoneticPr fontId="44" type="noConversion"/>
  </si>
  <si>
    <t xml:space="preserve">Source :  Division of Living Economy and Transportation </t>
    <phoneticPr fontId="44" type="noConversion"/>
  </si>
  <si>
    <t>7. 고압가스 시설현황</t>
    <phoneticPr fontId="44" type="noConversion"/>
  </si>
  <si>
    <t>주 : 2009년 자료부터 상용자가발전사업자 제외</t>
    <phoneticPr fontId="44" type="noConversion"/>
  </si>
  <si>
    <t xml:space="preserve">      2016년 명칭변경(울진원자력 → 한울원자력)</t>
    <phoneticPr fontId="25" type="noConversion"/>
  </si>
  <si>
    <t>Source :   Regional Headquarters KEPCO Gyeonbuk</t>
    <phoneticPr fontId="44" type="noConversion"/>
  </si>
  <si>
    <t>자료 : 한국전력공사 경북지역본부</t>
    <phoneticPr fontId="44" type="noConversion"/>
  </si>
  <si>
    <t>Source :   Regional Headquarters KEPCO Gyeonbuk</t>
    <phoneticPr fontId="44" type="noConversion"/>
  </si>
  <si>
    <t>주 : 2010년까지 도시가스 판매소 수는 도시가스 수요가구 수를 나타냄.</t>
    <phoneticPr fontId="44" type="noConversion"/>
  </si>
  <si>
    <t>주 : 도시가스보급률 = (A) / (B) *100</t>
    <phoneticPr fontId="25" type="noConversion"/>
  </si>
  <si>
    <t xml:space="preserve">      지방 · 광역상수도 보급률임.</t>
    <phoneticPr fontId="44" type="noConversion"/>
  </si>
  <si>
    <t>Unit : ㎥</t>
    <phoneticPr fontId="25" type="noConversion"/>
  </si>
  <si>
    <t xml:space="preserve">      영업용은 영업용 2종, '11년부터 전용공업용은 공업제공 급수량(환경부 통계) , '10년 전용공업용 9,230,874(구미 공업용수 제외)</t>
    <phoneticPr fontId="25" type="noConversion"/>
  </si>
  <si>
    <t>주 : 2005년 자료부터 수록</t>
    <phoneticPr fontId="25" type="noConversion"/>
  </si>
  <si>
    <t xml:space="preserve">      2011년 자료부터 서식변경 ("일반용", "기타" 항목 삭제, "영업용", "열병합 발전용", "집단에너지" 항목 추가)</t>
    <phoneticPr fontId="44" type="noConversion"/>
  </si>
  <si>
    <t xml:space="preserve">      2015년 자료부터 서식변경 (취사용 → 난방용)</t>
    <phoneticPr fontId="44" type="noConversion"/>
  </si>
  <si>
    <t xml:space="preserve">주 : 1) 2009년 자료부터 서식변경(명칭변경 "냉동건조" → "냉동제조", 단위변경 "1,000㎥" → "개소", 항목추가 "충전") </t>
    <phoneticPr fontId="44" type="noConversion"/>
  </si>
  <si>
    <t>주 : 2) 2014년 자료부터 명칭변경("고압가스 제조저장 판매소"→"고압가스 시설 현황"), 항목변경</t>
    <phoneticPr fontId="44" type="noConversion"/>
  </si>
  <si>
    <t xml:space="preserve">      통계표에 수록된 숫자는 추정과정의 반올림으로 인해 세목과 그 총계가 일치하지 않는 경우도 있음.</t>
    <phoneticPr fontId="44" type="noConversion"/>
  </si>
  <si>
    <t>주 : 시설용량, 급수량, 1일 1인당 급수량, 급수전은 지방 및 광역상수도 기준</t>
    <phoneticPr fontId="44" type="noConversion"/>
  </si>
  <si>
    <t xml:space="preserve">      합성수지관에 PVC,  PE,  Hi-3P 포함.</t>
    <phoneticPr fontId="25" type="noConversion"/>
  </si>
  <si>
    <t xml:space="preserve">       2015년부터 명칭변경 "하수관거" → "하수관로"</t>
    <phoneticPr fontId="52" type="noConversion"/>
  </si>
  <si>
    <t>3. Electric Power Consumption by Division of Industry</t>
    <phoneticPr fontId="44" type="noConversion"/>
  </si>
  <si>
    <t>2017</t>
  </si>
  <si>
    <t>재생재료
Recycling</t>
    <phoneticPr fontId="44" type="noConversion"/>
  </si>
  <si>
    <t>가구 및 기타
Furniture  Others</t>
    <phoneticPr fontId="44" type="noConversion"/>
  </si>
  <si>
    <t>식료품제조
Food, beverage</t>
    <phoneticPr fontId="44" type="noConversion"/>
  </si>
  <si>
    <t>섬  유 ·의  복 
Textile, clothes</t>
    <phoneticPr fontId="44" type="noConversion"/>
  </si>
  <si>
    <t>2018</t>
    <phoneticPr fontId="44" type="noConversion"/>
  </si>
  <si>
    <t>목재 ·나무 
Lumber, wood</t>
    <phoneticPr fontId="44" type="noConversion"/>
  </si>
  <si>
    <t>단위 : 천㎡</t>
    <phoneticPr fontId="44" type="noConversion"/>
  </si>
  <si>
    <t>취사용</t>
    <phoneticPr fontId="44" type="noConversion"/>
  </si>
  <si>
    <t>Unit : 1000㎥</t>
    <phoneticPr fontId="44" type="noConversion"/>
  </si>
  <si>
    <t>8. 상수도 보급현황</t>
    <phoneticPr fontId="25" type="noConversion"/>
  </si>
  <si>
    <t>8. Water Supply Service</t>
    <phoneticPr fontId="44" type="noConversion"/>
  </si>
  <si>
    <t xml:space="preserve">      합성수지관에 PVC,  PE,  Hi-3P 포함.</t>
    <phoneticPr fontId="25" type="noConversion"/>
  </si>
  <si>
    <t xml:space="preserve">      2018년 자료부터 세부항목 수정</t>
    <phoneticPr fontId="44" type="noConversion"/>
  </si>
  <si>
    <t>주철관
Cast iron</t>
    <phoneticPr fontId="25" type="noConversion"/>
  </si>
  <si>
    <t>덕타일주철관</t>
    <phoneticPr fontId="25" type="noConversion"/>
  </si>
  <si>
    <t>주철관
Cast iron</t>
    <phoneticPr fontId="25" type="noConversion"/>
  </si>
  <si>
    <t>주철관
Cast iron</t>
    <phoneticPr fontId="25" type="noConversion"/>
  </si>
  <si>
    <t>덕타일주철관</t>
    <phoneticPr fontId="25" type="noConversion"/>
  </si>
  <si>
    <t>PVC관</t>
    <phoneticPr fontId="25" type="noConversion"/>
  </si>
  <si>
    <t>내충격수도관</t>
    <phoneticPr fontId="25" type="noConversion"/>
  </si>
  <si>
    <t>PE관</t>
    <phoneticPr fontId="25" type="noConversion"/>
  </si>
  <si>
    <t>아연도강관
Galvanized stee</t>
    <phoneticPr fontId="25" type="noConversion"/>
  </si>
  <si>
    <t>스텐레스관
Stain
-less steel</t>
    <phoneticPr fontId="25" type="noConversion"/>
  </si>
  <si>
    <t>동관</t>
    <rPh sb="0" eb="2">
      <t>1)</t>
    </rPh>
    <phoneticPr fontId="44" type="noConversion"/>
  </si>
  <si>
    <t xml:space="preserve">      2018년 자료부터 항목명변경</t>
    <phoneticPr fontId="25" type="noConversion"/>
  </si>
  <si>
    <t>미처리인구
(명)
Non-serviced population</t>
    <phoneticPr fontId="44" type="noConversion"/>
  </si>
  <si>
    <t xml:space="preserve">공공하수처리시설 처리인구(명)
Population of benfiting from sewage </t>
    <phoneticPr fontId="44" type="noConversion"/>
  </si>
  <si>
    <t>업종별 하수도 사용료 Charges for use of sewage facilities</t>
    <phoneticPr fontId="44" type="noConversion"/>
  </si>
  <si>
    <t>연간조정량
(천톤)(A)
Total volume
charged for 
the usage of 
sewage
(1000 tons)</t>
    <phoneticPr fontId="44" type="noConversion"/>
  </si>
  <si>
    <t>총괄원가
(백만원)
(D)Expense
of sewage treatment
(Million won)</t>
    <phoneticPr fontId="44" type="noConversion"/>
  </si>
  <si>
    <t>총괄단위원가
(원/톤)
E=(D/A
*1000)
Cost of
sewage
treatment
(won/ton)</t>
    <phoneticPr fontId="44" type="noConversion"/>
  </si>
  <si>
    <t>기 타 운 송
Other transport</t>
    <phoneticPr fontId="44" type="noConversion"/>
  </si>
  <si>
    <t xml:space="preserve">자료 : 한국전력공사 경북지역본부 </t>
    <phoneticPr fontId="44" type="noConversion"/>
  </si>
  <si>
    <t>주 : 2018년 자료부터 전력공사 자료로 항목 현황화(7개)</t>
    <phoneticPr fontId="44" type="noConversion"/>
  </si>
  <si>
    <t xml:space="preserve">      2018년 자료부터 서식변경 (가정용은 취사와 난방으로 구분) 및 단위 수정("개"→ "천㎡")</t>
    <phoneticPr fontId="44" type="noConversion"/>
  </si>
  <si>
    <t>Year &amp;
Month</t>
    <phoneticPr fontId="44" type="noConversion"/>
  </si>
  <si>
    <t>단위 : 백만원</t>
    <phoneticPr fontId="44" type="noConversion"/>
  </si>
  <si>
    <t>Unit : Million won</t>
    <phoneticPr fontId="44" type="noConversion"/>
  </si>
  <si>
    <t>8. 상수도 보급현황</t>
    <phoneticPr fontId="44" type="noConversion"/>
  </si>
  <si>
    <t>3. 제조 중분류별 전력사용량</t>
    <phoneticPr fontId="44" type="noConversion"/>
  </si>
  <si>
    <t>3. 제조업 중분류별 전력사용량</t>
    <phoneticPr fontId="44" type="noConversion"/>
  </si>
  <si>
    <t>3. 제조업 중분류별 전력사용량(계속)</t>
    <phoneticPr fontId="44" type="noConversion"/>
  </si>
  <si>
    <t>포항시</t>
    <phoneticPr fontId="44" type="noConversion"/>
  </si>
  <si>
    <t>Pohang</t>
    <phoneticPr fontId="44" type="noConversion"/>
  </si>
  <si>
    <t>자료 : 맑은물정책과</t>
    <phoneticPr fontId="25" type="noConversion"/>
  </si>
  <si>
    <t>자료 : 맑은물정책과</t>
    <phoneticPr fontId="25" type="noConversion"/>
  </si>
  <si>
    <t>자료 : 맑은물정책과</t>
    <phoneticPr fontId="25" type="noConversion"/>
  </si>
  <si>
    <t>자료 : 물맑은정책과</t>
    <phoneticPr fontId="25" type="noConversion"/>
  </si>
  <si>
    <t>자료 : 물맑은정책과</t>
    <phoneticPr fontId="25" type="noConversion"/>
  </si>
  <si>
    <t>자료 : 물맑은정책과</t>
    <phoneticPr fontId="25" type="noConversion"/>
  </si>
  <si>
    <t>자료 : 물맑은정책과</t>
    <phoneticPr fontId="25" type="noConversion"/>
  </si>
  <si>
    <t xml:space="preserve">자료 : 한국수력원자력㈜,월성원자력본부,한국수자원공사 </t>
    <phoneticPr fontId="44" type="noConversion"/>
  </si>
  <si>
    <t>-</t>
    <phoneticPr fontId="44" type="noConversion"/>
  </si>
  <si>
    <t>-</t>
    <phoneticPr fontId="44" type="noConversion"/>
  </si>
  <si>
    <t>-</t>
    <phoneticPr fontId="44" type="noConversion"/>
  </si>
  <si>
    <t>-</t>
    <phoneticPr fontId="44" type="noConversion"/>
  </si>
  <si>
    <t>자료 : 민생경제과</t>
    <phoneticPr fontId="44" type="noConversion"/>
  </si>
  <si>
    <t>Source :  Division of Public Welfare and Economy</t>
    <phoneticPr fontId="44" type="noConversion"/>
  </si>
  <si>
    <t>Source :   Division of Public Welfare and Economy</t>
    <phoneticPr fontId="44" type="noConversion"/>
  </si>
  <si>
    <t>자료 : 민생경제과, 2007년 자료부터 수록</t>
    <phoneticPr fontId="44" type="noConversion"/>
  </si>
  <si>
    <t>Source :   Division of Public Welfare and Economy</t>
    <phoneticPr fontId="44" type="noConversion"/>
  </si>
  <si>
    <t>자료: 민생경제과, 2011년 자료부터 수록</t>
    <phoneticPr fontId="44" type="noConversion"/>
  </si>
  <si>
    <t>자료 : 민생경제과, 2007년 자료부터 수록</t>
    <phoneticPr fontId="44" type="noConversion"/>
  </si>
  <si>
    <t>Source : Division of Clean Water Policies</t>
    <phoneticPr fontId="44" type="noConversion"/>
  </si>
  <si>
    <t>Source : Division of Clean Water Policies</t>
    <phoneticPr fontId="25" type="noConversion"/>
  </si>
  <si>
    <t>Source : Division of Clean Water Policies</t>
    <phoneticPr fontId="25" type="noConversion"/>
  </si>
  <si>
    <t>Source : Division of Clean Water Policies</t>
    <phoneticPr fontId="25" type="noConversion"/>
  </si>
  <si>
    <t xml:space="preserve"> Source : Division of Clean Water Policies</t>
    <phoneticPr fontId="25" type="noConversion"/>
  </si>
  <si>
    <t>Source : Division of Clean Water Policies</t>
    <phoneticPr fontId="25" type="noConversion"/>
  </si>
  <si>
    <t>Source : Division of Clean Water Policies</t>
    <phoneticPr fontId="25" type="noConversion"/>
  </si>
  <si>
    <r>
      <t xml:space="preserve">하수도
보급률(%)
</t>
    </r>
    <r>
      <rPr>
        <sz val="7"/>
        <color theme="1"/>
        <rFont val="돋움"/>
        <family val="3"/>
        <charset val="129"/>
      </rPr>
      <t>Distribution rate of Sewage</t>
    </r>
    <phoneticPr fontId="44" type="noConversion"/>
  </si>
  <si>
    <t>주 : 2005년 자료부터 서식변경, 2014년 자료부터 항목변경, 2014년 자료오류 수정</t>
    <phoneticPr fontId="25" type="noConversion"/>
  </si>
  <si>
    <t>단위 : 명, ％, ㎢</t>
    <phoneticPr fontId="44" type="noConversion"/>
  </si>
  <si>
    <t>Unit : Person, ％, ㎢</t>
    <phoneticPr fontId="44" type="noConversion"/>
  </si>
  <si>
    <t>14. 하수관거</t>
    <phoneticPr fontId="52" type="noConversion"/>
  </si>
  <si>
    <t>14. Sewage Pipes</t>
    <phoneticPr fontId="52" type="noConversion"/>
  </si>
  <si>
    <t>14. 하수관거(계속)</t>
    <phoneticPr fontId="52" type="noConversion"/>
  </si>
  <si>
    <t>14. Sewage Pipes(Cont'd)</t>
    <phoneticPr fontId="52" type="noConversion"/>
  </si>
  <si>
    <r>
      <t xml:space="preserve">부과액
(백만원) (B)  </t>
    </r>
    <r>
      <rPr>
        <sz val="8"/>
        <color theme="1"/>
        <rFont val="돋움"/>
        <family val="3"/>
        <charset val="129"/>
      </rPr>
      <t>Amount charged
for usage
(Million won)</t>
    </r>
    <phoneticPr fontId="44" type="noConversion"/>
  </si>
  <si>
    <r>
      <t xml:space="preserve">평균단가
(원/톤) </t>
    </r>
    <r>
      <rPr>
        <sz val="8"/>
        <color theme="1"/>
        <rFont val="돋움"/>
        <family val="3"/>
        <charset val="129"/>
      </rPr>
      <t>C=(B/A*1000) Average of Amounts
(won/ton)</t>
    </r>
    <phoneticPr fontId="44" type="noConversion"/>
  </si>
  <si>
    <r>
      <t xml:space="preserve">현실화율
(%)
 </t>
    </r>
    <r>
      <rPr>
        <sz val="8"/>
        <color theme="1"/>
        <rFont val="돋움"/>
        <family val="3"/>
        <charset val="129"/>
      </rPr>
      <t>F=(C/E*100)
Actual rate of benefit &amp;cost</t>
    </r>
    <phoneticPr fontId="44" type="noConversion"/>
  </si>
  <si>
    <t>13. 하수도 사용료 부과</t>
    <phoneticPr fontId="25" type="noConversion"/>
  </si>
  <si>
    <t>13. Sewage Usage Charges</t>
    <phoneticPr fontId="25" type="noConversion"/>
  </si>
  <si>
    <t>12. 하수도 인구 및 보급률</t>
    <phoneticPr fontId="25" type="noConversion"/>
  </si>
  <si>
    <t>12. Sewage Population and Distribution Rate</t>
    <phoneticPr fontId="25" type="noConversion"/>
  </si>
  <si>
    <t>11. 급수사용료 부과</t>
    <phoneticPr fontId="25" type="noConversion"/>
  </si>
  <si>
    <t>11. Charges for Water Consumption</t>
    <phoneticPr fontId="25" type="noConversion"/>
  </si>
  <si>
    <t>11. 급수사용료 부과(계속)</t>
    <phoneticPr fontId="25" type="noConversion"/>
  </si>
  <si>
    <t>11. Charges for Water Consumption(Cont'd)</t>
    <phoneticPr fontId="25" type="noConversion"/>
  </si>
  <si>
    <t>9. Water Supply Pipe</t>
    <phoneticPr fontId="25" type="noConversion"/>
  </si>
  <si>
    <t>10. 급수사용량</t>
    <phoneticPr fontId="44" type="noConversion"/>
  </si>
  <si>
    <t>11. 급수사용료 부과</t>
    <phoneticPr fontId="44" type="noConversion"/>
  </si>
  <si>
    <t>12. 하수도인구 및 보급률</t>
    <phoneticPr fontId="44" type="noConversion"/>
  </si>
  <si>
    <t>13. 하수사용료 부과</t>
    <phoneticPr fontId="44" type="noConversion"/>
  </si>
  <si>
    <t>14. 하수관거</t>
    <phoneticPr fontId="44" type="noConversion"/>
  </si>
  <si>
    <t>Ⅷ. Electricity, Gas and Water-Supply / 317</t>
    <phoneticPr fontId="44" type="noConversion"/>
  </si>
  <si>
    <t>318 / Ⅷ. 전기, 가스, 수도</t>
    <phoneticPr fontId="44" type="noConversion"/>
  </si>
  <si>
    <t>Ⅷ. Electricity, Gas and Water-Supply / 319</t>
    <phoneticPr fontId="44" type="noConversion"/>
  </si>
  <si>
    <t>Ⅷ. Electricity, Gas and Water-Supply / 321</t>
    <phoneticPr fontId="44" type="noConversion"/>
  </si>
  <si>
    <t>Ⅷ. Electricity, Gas and Water-Supply / 323</t>
    <phoneticPr fontId="44" type="noConversion"/>
  </si>
  <si>
    <t>Ⅷ. Electricity, Gas and Water-Supply / 325</t>
    <phoneticPr fontId="44" type="noConversion"/>
  </si>
  <si>
    <t>Ⅷ. Electricity, Gas and Water-Supply / 327</t>
    <phoneticPr fontId="44" type="noConversion"/>
  </si>
  <si>
    <t>328 / Ⅷ. 전기, 가스, 수도</t>
    <phoneticPr fontId="44" type="noConversion"/>
  </si>
  <si>
    <t>320 / Ⅷ. 전기, 가스, 수도</t>
    <phoneticPr fontId="44" type="noConversion"/>
  </si>
  <si>
    <t>322 / Ⅷ. 전기, 가스, 수도</t>
    <phoneticPr fontId="44" type="noConversion"/>
  </si>
  <si>
    <t>324 / Ⅷ. 전기, 가스, 수도</t>
    <phoneticPr fontId="44" type="noConversion"/>
  </si>
  <si>
    <t>326 / Ⅷ. 전기, 가스, 수도</t>
    <phoneticPr fontId="25" type="noConversion"/>
  </si>
  <si>
    <t>Ⅷ. Electricity, Gas and Water-Supply / 329</t>
    <phoneticPr fontId="44" type="noConversion"/>
  </si>
  <si>
    <t>330 / Ⅷ. 전기, 가스, 수도</t>
    <phoneticPr fontId="44" type="noConversion"/>
  </si>
  <si>
    <t>Ⅷ. Electricity, Gas and Water-Supply / 331</t>
    <phoneticPr fontId="44" type="noConversion"/>
  </si>
  <si>
    <t>332 / Ⅷ. 전기, 가스, 수도</t>
    <phoneticPr fontId="44" type="noConversion"/>
  </si>
  <si>
    <t>에나멜코팅
도복장강관</t>
    <phoneticPr fontId="25" type="noConversion"/>
  </si>
  <si>
    <t>엑상에폭시
도복장강관</t>
    <phoneticPr fontId="25" type="noConversion"/>
  </si>
  <si>
    <t>연별 및
시군별
Year &amp;
 Si, Gun</t>
    <phoneticPr fontId="25" type="noConversion"/>
  </si>
  <si>
    <t>9. 상수도관(계속)</t>
    <phoneticPr fontId="25" type="noConversion"/>
  </si>
  <si>
    <t>9. Water Supply Pipe(Cont'd)</t>
    <phoneticPr fontId="25" type="noConversion"/>
  </si>
  <si>
    <t>Ⅷ. Electricity, Gas and Water-Supply / 333</t>
    <phoneticPr fontId="44" type="noConversion"/>
  </si>
  <si>
    <t>334 / Ⅷ. 전기, 가스, 수도</t>
    <phoneticPr fontId="44" type="noConversion"/>
  </si>
  <si>
    <t>10. 급수 사용량</t>
    <phoneticPr fontId="25" type="noConversion"/>
  </si>
  <si>
    <t>10. Consumption of Water Supplied</t>
    <phoneticPr fontId="25" type="noConversion"/>
  </si>
  <si>
    <t>10. 급수 사용량(계속)</t>
    <phoneticPr fontId="25" type="noConversion"/>
  </si>
  <si>
    <t>10. Consumption of Water Supplied(Cont'd)</t>
    <phoneticPr fontId="25" type="noConversion"/>
  </si>
  <si>
    <t>Ⅷ. Electricity, Gas and Water-Supply / 335</t>
    <phoneticPr fontId="25" type="noConversion"/>
  </si>
  <si>
    <t>336 / Ⅷ. 전기, 가스, 수도</t>
    <phoneticPr fontId="25" type="noConversion"/>
  </si>
  <si>
    <t>Ⅷ. Electricity, Gas and Water-Supply / 337</t>
    <phoneticPr fontId="44" type="noConversion"/>
  </si>
  <si>
    <t>338 / Ⅷ. 전기, 가스, 수도</t>
    <phoneticPr fontId="44" type="noConversion"/>
  </si>
  <si>
    <t>Ⅷ. Electricity, Gas and Water-Supply / 339</t>
    <phoneticPr fontId="44" type="noConversion"/>
  </si>
  <si>
    <t>340 / Ⅷ. 전기, 가스, 수도</t>
    <phoneticPr fontId="44" type="noConversion"/>
  </si>
  <si>
    <t>Ⅷ. Electricity, Gas and Water-Supply / 341</t>
    <phoneticPr fontId="44" type="noConversion"/>
  </si>
  <si>
    <t>342 / Ⅷ. 전기, 가스, 수도</t>
    <phoneticPr fontId="52" type="noConversion"/>
  </si>
  <si>
    <t>Ⅷ. Electricity, Gas and Water-Supply / 343</t>
    <phoneticPr fontId="52" type="noConversion"/>
  </si>
  <si>
    <t>344 / Ⅷ. 전기, 가스, 수도</t>
    <phoneticPr fontId="52" type="noConversion"/>
  </si>
  <si>
    <t>-</t>
  </si>
  <si>
    <t>연별 
및 월별
Year &amp; Month</t>
    <phoneticPr fontId="44" type="noConversion"/>
  </si>
  <si>
    <r>
      <t xml:space="preserve">합  계
</t>
    </r>
    <r>
      <rPr>
        <sz val="8"/>
        <color theme="1"/>
        <rFont val="돋움"/>
        <family val="3"/>
        <charset val="129"/>
      </rPr>
      <t>Total</t>
    </r>
    <phoneticPr fontId="44" type="noConversion"/>
  </si>
  <si>
    <r>
      <t xml:space="preserve">가정용  </t>
    </r>
    <r>
      <rPr>
        <sz val="8"/>
        <color theme="1"/>
        <rFont val="돋움"/>
        <family val="3"/>
        <charset val="129"/>
      </rPr>
      <t>Home use</t>
    </r>
    <phoneticPr fontId="44" type="noConversion"/>
  </si>
  <si>
    <r>
      <t>영업용</t>
    </r>
    <r>
      <rPr>
        <sz val="8"/>
        <color theme="1"/>
        <rFont val="돋움"/>
        <family val="3"/>
        <charset val="129"/>
      </rPr>
      <t>Business use</t>
    </r>
    <phoneticPr fontId="44" type="noConversion"/>
  </si>
  <si>
    <r>
      <t xml:space="preserve">업무용
</t>
    </r>
    <r>
      <rPr>
        <sz val="8"/>
        <color theme="1"/>
        <rFont val="돋움"/>
        <family val="3"/>
        <charset val="129"/>
      </rPr>
      <t>Office
use</t>
    </r>
    <phoneticPr fontId="44" type="noConversion"/>
  </si>
  <si>
    <r>
      <t>산업용</t>
    </r>
    <r>
      <rPr>
        <sz val="8"/>
        <color theme="1"/>
        <rFont val="돋움"/>
        <family val="3"/>
        <charset val="129"/>
      </rPr>
      <t>Industry use</t>
    </r>
    <phoneticPr fontId="44" type="noConversion"/>
  </si>
  <si>
    <r>
      <t xml:space="preserve">열병합
 발전용
</t>
    </r>
    <r>
      <rPr>
        <sz val="8"/>
        <color theme="1"/>
        <rFont val="돋움"/>
        <family val="3"/>
        <charset val="129"/>
      </rPr>
      <t>Congenera
-tion</t>
    </r>
    <phoneticPr fontId="44" type="noConversion"/>
  </si>
  <si>
    <r>
      <t xml:space="preserve">집단에너지
</t>
    </r>
    <r>
      <rPr>
        <sz val="8"/>
        <color theme="1"/>
        <rFont val="돋움"/>
        <family val="3"/>
        <charset val="129"/>
      </rPr>
      <t>Community energy</t>
    </r>
    <phoneticPr fontId="44" type="noConversion"/>
  </si>
  <si>
    <r>
      <t xml:space="preserve">수송용
</t>
    </r>
    <r>
      <rPr>
        <sz val="8"/>
        <color theme="1"/>
        <rFont val="돋움"/>
        <family val="3"/>
        <charset val="129"/>
      </rPr>
      <t>Transport</t>
    </r>
    <phoneticPr fontId="44" type="noConversion"/>
  </si>
  <si>
    <r>
      <t xml:space="preserve">난방용
</t>
    </r>
    <r>
      <rPr>
        <sz val="8"/>
        <color theme="1"/>
        <rFont val="돋움"/>
        <family val="3"/>
        <charset val="129"/>
      </rPr>
      <t>Heating</t>
    </r>
    <phoneticPr fontId="44" type="noConversion"/>
  </si>
  <si>
    <t>1월  Jan.</t>
    <phoneticPr fontId="44" type="noConversion"/>
  </si>
  <si>
    <t>2월  Feb.</t>
    <phoneticPr fontId="44" type="noConversion"/>
  </si>
  <si>
    <t>3월  Mar.</t>
    <phoneticPr fontId="44" type="noConversion"/>
  </si>
  <si>
    <t>4월  Apr.</t>
    <phoneticPr fontId="44" type="noConversion"/>
  </si>
  <si>
    <t>5월  May.</t>
    <phoneticPr fontId="44" type="noConversion"/>
  </si>
  <si>
    <t>6월  Jun.</t>
    <phoneticPr fontId="44" type="noConversion"/>
  </si>
  <si>
    <t>7월  Jul.</t>
    <phoneticPr fontId="44" type="noConversion"/>
  </si>
  <si>
    <t>8월  Aug.</t>
    <phoneticPr fontId="44" type="noConversion"/>
  </si>
  <si>
    <t>9월  Sep.</t>
    <phoneticPr fontId="44" type="noConversion"/>
  </si>
  <si>
    <t>10월  Oct.</t>
    <phoneticPr fontId="44" type="noConversion"/>
  </si>
  <si>
    <t>11월  Nov.</t>
    <phoneticPr fontId="44" type="noConversion"/>
  </si>
  <si>
    <t>12월  Dec.</t>
    <phoneticPr fontId="44" type="noConversion"/>
  </si>
  <si>
    <t>연별 및
시군별</t>
    <phoneticPr fontId="44" type="noConversion"/>
  </si>
  <si>
    <r>
      <t xml:space="preserve">계획
연장
(m)
</t>
    </r>
    <r>
      <rPr>
        <sz val="8"/>
        <rFont val="돋움"/>
        <family val="3"/>
        <charset val="129"/>
      </rPr>
      <t>Planned length</t>
    </r>
    <phoneticPr fontId="25" type="noConversion"/>
  </si>
  <si>
    <r>
      <t xml:space="preserve">시설
연장
(m)
</t>
    </r>
    <r>
      <rPr>
        <sz val="8"/>
        <rFont val="돋움"/>
        <family val="3"/>
        <charset val="129"/>
      </rPr>
      <t>Constructed
length</t>
    </r>
    <phoneticPr fontId="25" type="noConversion"/>
  </si>
  <si>
    <r>
      <t xml:space="preserve">사각형
</t>
    </r>
    <r>
      <rPr>
        <sz val="8"/>
        <rFont val="돋움"/>
        <family val="3"/>
        <charset val="129"/>
      </rPr>
      <t>quadrangle</t>
    </r>
    <phoneticPr fontId="25" type="noConversion"/>
  </si>
  <si>
    <r>
      <t xml:space="preserve">원형
</t>
    </r>
    <r>
      <rPr>
        <sz val="8"/>
        <rFont val="돋움"/>
        <family val="3"/>
        <charset val="129"/>
      </rPr>
      <t>circle</t>
    </r>
    <phoneticPr fontId="25" type="noConversion"/>
  </si>
  <si>
    <r>
      <t xml:space="preserve">개거
</t>
    </r>
    <r>
      <rPr>
        <sz val="8"/>
        <rFont val="돋움"/>
        <family val="3"/>
        <charset val="129"/>
      </rPr>
      <t>Open ditch</t>
    </r>
    <phoneticPr fontId="25" type="noConversion"/>
  </si>
  <si>
    <r>
      <t xml:space="preserve">측구
</t>
    </r>
    <r>
      <rPr>
        <sz val="8"/>
        <rFont val="돋움"/>
        <family val="3"/>
        <charset val="129"/>
      </rPr>
      <t>Gutter</t>
    </r>
    <phoneticPr fontId="25" type="noConversion"/>
  </si>
  <si>
    <r>
      <t xml:space="preserve">맨홀
(개소)
</t>
    </r>
    <r>
      <rPr>
        <sz val="8"/>
        <rFont val="돋움"/>
        <family val="3"/>
        <charset val="129"/>
      </rPr>
      <t>Manhole
(Numbers)</t>
    </r>
    <phoneticPr fontId="52" type="noConversion"/>
  </si>
  <si>
    <r>
      <t xml:space="preserve">우·오수
받이
(개소)
</t>
    </r>
    <r>
      <rPr>
        <sz val="8"/>
        <rFont val="돋움"/>
        <family val="3"/>
        <charset val="129"/>
      </rPr>
      <t>Storm &amp; House inlet
(Numbers)</t>
    </r>
    <phoneticPr fontId="52" type="noConversion"/>
  </si>
  <si>
    <r>
      <t xml:space="preserve">토실·토구
(개소)
</t>
    </r>
    <r>
      <rPr>
        <sz val="8"/>
        <rFont val="돋움"/>
        <family val="3"/>
        <charset val="129"/>
      </rPr>
      <t>Sewer outlet
(Numbers)</t>
    </r>
    <phoneticPr fontId="52" type="noConversion"/>
  </si>
  <si>
    <t>송 수 관   Transmission pipe</t>
  </si>
  <si>
    <t>-</t>
    <phoneticPr fontId="25" type="noConversion"/>
  </si>
  <si>
    <t xml:space="preserve">     ("업무용"+"영업용"→"일반용"으로 항목 변경 / ""욕탕용1종"+"욕탕용2종"→"욕탕용"으로 항목 변경)</t>
    <phoneticPr fontId="25" type="noConversion"/>
  </si>
  <si>
    <t xml:space="preserve">      2018년 자료부터 항목 수정("처리비용"→"총괄원가","처리원가"→"총괄단위원가") </t>
    <phoneticPr fontId="25" type="noConversion"/>
  </si>
  <si>
    <t xml:space="preserve">      2018년 자료부터 단위 변경("천원"→"백만원")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</si>
</sst>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.0_ ;_ * \-#,##0.0_ ;_ * &quot;-&quot;_ ;_ @_ "/>
    <numFmt numFmtId="179" formatCode="#,##0_);[Red]\(#,##0\)"/>
    <numFmt numFmtId="180" formatCode="#,##0.0_);[Red]\(#,##0.0\)"/>
    <numFmt numFmtId="181" formatCode="#,##0_ "/>
    <numFmt numFmtId="182" formatCode="0.0_);[Red]\(0.0\)"/>
    <numFmt numFmtId="183" formatCode="#,##0.0_ "/>
    <numFmt numFmtId="184" formatCode="_-* #,##0.0_-;\-* #,##0.0_-;_-* &quot;-&quot;_-;_-@_-"/>
    <numFmt numFmtId="185" formatCode="_-* #,##0.0_-;\-* #,##0.0_-;_-* &quot;-&quot;?_-;_-@_-"/>
    <numFmt numFmtId="186" formatCode="_-* #,##0.00_-;\-* #,##0.00_-;_-* &quot;-&quot;_-;_-@_-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_-* #,##0.00_-;\-* #,##0.00_-;_-* &quot;-&quot;?_-;_-@_-"/>
    <numFmt numFmtId="198" formatCode="0.0%"/>
    <numFmt numFmtId="199" formatCode="#,##0;\-#,##0;&quot;-&quot;;@"/>
    <numFmt numFmtId="200" formatCode="#,##0.00;\-#,##0.00;&quot;-&quot;;@"/>
    <numFmt numFmtId="201" formatCode="\ @"/>
    <numFmt numFmtId="202" formatCode="#,##0\ ;\-#,##0\ ;&quot;-&quot;\ ;@\ "/>
    <numFmt numFmtId="203" formatCode="0_ "/>
    <numFmt numFmtId="204" formatCode="0_);[Red]\(0\)"/>
    <numFmt numFmtId="205" formatCode="###,###,###,###,##0"/>
    <numFmt numFmtId="206" formatCode="#,###,###,###,##0"/>
    <numFmt numFmtId="207" formatCode="#,###,###,###,##0.0"/>
  </numFmts>
  <fonts count="128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sz val="15"/>
      <name val="바탕체"/>
      <family val="1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7.5"/>
      <name val="돋움"/>
      <family val="3"/>
      <charset val="129"/>
    </font>
    <font>
      <b/>
      <sz val="7.5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name val="바탕체"/>
      <family val="1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8.5"/>
      <color rgb="FFFF0000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9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sz val="8"/>
      <color theme="1"/>
      <name val="돋움체"/>
      <family val="3"/>
      <charset val="129"/>
    </font>
    <font>
      <b/>
      <sz val="8"/>
      <color theme="1"/>
      <name val="돋움"/>
      <family val="3"/>
      <charset val="129"/>
    </font>
    <font>
      <b/>
      <sz val="8"/>
      <color theme="1"/>
      <name val="돋움체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dotum"/>
      <family val="3"/>
      <charset val="129"/>
    </font>
    <font>
      <sz val="12"/>
      <color theme="1"/>
      <name val="바탕"/>
      <family val="1"/>
      <charset val="129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1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236">
    <xf numFmtId="0" fontId="0" fillId="0" borderId="0"/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2" fillId="2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2" fillId="2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2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2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2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2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2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2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2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2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2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2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2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2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2" fillId="3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2" fillId="3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2" fillId="3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2" fillId="3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2" fillId="3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2" fillId="3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2" fillId="3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2" fillId="3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6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190" fontId="21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9" fillId="0" borderId="0"/>
    <xf numFmtId="10" fontId="19" fillId="0" borderId="0" applyFont="0" applyFill="0" applyBorder="0" applyAlignment="0" applyProtection="0"/>
    <xf numFmtId="0" fontId="24" fillId="0" borderId="0"/>
    <xf numFmtId="0" fontId="19" fillId="0" borderId="3" applyNumberFormat="0" applyFont="0" applyFill="0" applyAlignment="0" applyProtection="0"/>
    <xf numFmtId="0" fontId="25" fillId="0" borderId="4">
      <alignment horizontal="left"/>
    </xf>
    <xf numFmtId="0" fontId="14" fillId="16" borderId="0" applyNumberFormat="0" applyBorder="0" applyAlignment="0" applyProtection="0">
      <alignment vertical="center"/>
    </xf>
    <xf numFmtId="0" fontId="73" fillId="4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3" fillId="4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3" fillId="4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3" fillId="4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3" fillId="4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3" fillId="4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7" fillId="20" borderId="5" applyNumberFormat="0" applyAlignment="0" applyProtection="0">
      <alignment vertical="center"/>
    </xf>
    <xf numFmtId="0" fontId="75" fillId="49" borderId="78" applyNumberFormat="0" applyAlignment="0" applyProtection="0">
      <alignment vertical="center"/>
    </xf>
    <xf numFmtId="0" fontId="27" fillId="20" borderId="5" applyNumberFormat="0" applyAlignment="0" applyProtection="0">
      <alignment vertical="center"/>
    </xf>
    <xf numFmtId="0" fontId="75" fillId="49" borderId="78" applyNumberFormat="0" applyAlignment="0" applyProtection="0">
      <alignment vertical="center"/>
    </xf>
    <xf numFmtId="194" fontId="21" fillId="0" borderId="0">
      <protection locked="0"/>
    </xf>
    <xf numFmtId="2" fontId="66" fillId="0" borderId="0" applyFont="0" applyFill="0" applyBorder="0" applyAlignment="0" applyProtection="0"/>
    <xf numFmtId="0" fontId="28" fillId="0" borderId="0">
      <protection locked="0"/>
    </xf>
    <xf numFmtId="0" fontId="67" fillId="0" borderId="0" applyNumberFormat="0" applyFill="0" applyBorder="0" applyAlignment="0" applyProtection="0"/>
    <xf numFmtId="0" fontId="28" fillId="0" borderId="0">
      <protection locked="0"/>
    </xf>
    <xf numFmtId="0" fontId="68" fillId="0" borderId="0" applyNumberFormat="0" applyFill="0" applyBorder="0" applyAlignment="0" applyProtection="0"/>
    <xf numFmtId="0" fontId="29" fillId="3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30" fillId="0" borderId="0">
      <protection locked="0"/>
    </xf>
    <xf numFmtId="0" fontId="66" fillId="0" borderId="0" applyFont="0" applyFill="0" applyBorder="0" applyAlignment="0" applyProtection="0"/>
    <xf numFmtId="0" fontId="30" fillId="0" borderId="0">
      <protection locked="0"/>
    </xf>
    <xf numFmtId="0" fontId="66" fillId="0" borderId="0" applyFont="0" applyFill="0" applyBorder="0" applyAlignment="0" applyProtection="0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21" fillId="21" borderId="6" applyNumberFormat="0" applyFont="0" applyAlignment="0" applyProtection="0">
      <alignment vertical="center"/>
    </xf>
    <xf numFmtId="0" fontId="65" fillId="51" borderId="79" applyNumberFormat="0" applyFont="0" applyAlignment="0" applyProtection="0">
      <alignment vertical="center"/>
    </xf>
    <xf numFmtId="0" fontId="21" fillId="21" borderId="6" applyNumberFormat="0" applyFont="0" applyAlignment="0" applyProtection="0">
      <alignment vertical="center"/>
    </xf>
    <xf numFmtId="0" fontId="65" fillId="51" borderId="79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0" fillId="0" borderId="0"/>
    <xf numFmtId="0" fontId="33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4" fillId="23" borderId="7" applyNumberFormat="0" applyAlignment="0" applyProtection="0">
      <alignment vertical="center"/>
    </xf>
    <xf numFmtId="0" fontId="79" fillId="53" borderId="80" applyNumberFormat="0" applyAlignment="0" applyProtection="0">
      <alignment vertical="center"/>
    </xf>
    <xf numFmtId="0" fontId="34" fillId="23" borderId="7" applyNumberFormat="0" applyAlignment="0" applyProtection="0">
      <alignment vertical="center"/>
    </xf>
    <xf numFmtId="0" fontId="79" fillId="53" borderId="80" applyNumberFormat="0" applyAlignment="0" applyProtection="0">
      <alignment vertical="center"/>
    </xf>
    <xf numFmtId="191" fontId="19" fillId="0" borderId="0">
      <alignment vertical="center"/>
    </xf>
    <xf numFmtId="176" fontId="2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5" fillId="0" borderId="8" applyNumberFormat="0" applyFill="0" applyAlignment="0" applyProtection="0">
      <alignment vertical="center"/>
    </xf>
    <xf numFmtId="0" fontId="80" fillId="0" borderId="81" applyNumberFormat="0" applyFill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80" fillId="0" borderId="81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1" fillId="0" borderId="82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1" fillId="0" borderId="82" applyNumberFormat="0" applyFill="0" applyAlignment="0" applyProtection="0">
      <alignment vertical="center"/>
    </xf>
    <xf numFmtId="0" fontId="37" fillId="7" borderId="5" applyNumberFormat="0" applyAlignment="0" applyProtection="0">
      <alignment vertical="center"/>
    </xf>
    <xf numFmtId="0" fontId="82" fillId="54" borderId="78" applyNumberFormat="0" applyAlignment="0" applyProtection="0">
      <alignment vertical="center"/>
    </xf>
    <xf numFmtId="0" fontId="37" fillId="7" borderId="5" applyNumberFormat="0" applyAlignment="0" applyProtection="0">
      <alignment vertical="center"/>
    </xf>
    <xf numFmtId="0" fontId="82" fillId="54" borderId="78" applyNumberFormat="0" applyAlignment="0" applyProtection="0">
      <alignment vertical="center"/>
    </xf>
    <xf numFmtId="4" fontId="30" fillId="0" borderId="0">
      <protection locked="0"/>
    </xf>
    <xf numFmtId="4" fontId="66" fillId="0" borderId="0" applyFont="0" applyFill="0" applyBorder="0" applyAlignment="0" applyProtection="0"/>
    <xf numFmtId="195" fontId="21" fillId="0" borderId="0">
      <protection locked="0"/>
    </xf>
    <xf numFmtId="3" fontId="6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84" fillId="0" borderId="83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86" fillId="0" borderId="85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86" fillId="0" borderId="85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88" fillId="55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88" fillId="55" borderId="0" applyNumberFormat="0" applyBorder="0" applyAlignment="0" applyProtection="0">
      <alignment vertical="center"/>
    </xf>
    <xf numFmtId="0" fontId="43" fillId="20" borderId="13" applyNumberFormat="0" applyAlignment="0" applyProtection="0">
      <alignment vertical="center"/>
    </xf>
    <xf numFmtId="0" fontId="89" fillId="49" borderId="86" applyNumberFormat="0" applyAlignment="0" applyProtection="0">
      <alignment vertical="center"/>
    </xf>
    <xf numFmtId="0" fontId="43" fillId="20" borderId="13" applyNumberFormat="0" applyAlignment="0" applyProtection="0">
      <alignment vertical="center"/>
    </xf>
    <xf numFmtId="0" fontId="89" fillId="49" borderId="86" applyNumberFormat="0" applyAlignment="0" applyProtection="0">
      <alignment vertical="center"/>
    </xf>
    <xf numFmtId="41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Protection="0"/>
    <xf numFmtId="176" fontId="21" fillId="0" borderId="0" applyProtection="0"/>
    <xf numFmtId="0" fontId="21" fillId="0" borderId="0" applyFont="0" applyFill="0" applyBorder="0" applyAlignment="0" applyProtection="0"/>
    <xf numFmtId="193" fontId="21" fillId="0" borderId="0">
      <protection locked="0"/>
    </xf>
    <xf numFmtId="10" fontId="66" fillId="0" borderId="0" applyFont="0" applyFill="0" applyBorder="0" applyAlignment="0" applyProtection="0"/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21" fillId="0" borderId="0"/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19" fillId="0" borderId="0"/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20" fillId="0" borderId="0"/>
    <xf numFmtId="0" fontId="72" fillId="0" borderId="0">
      <alignment vertical="center"/>
    </xf>
    <xf numFmtId="0" fontId="90" fillId="0" borderId="0">
      <alignment vertical="center"/>
    </xf>
    <xf numFmtId="0" fontId="91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47" fillId="0" borderId="0">
      <alignment vertical="center"/>
    </xf>
    <xf numFmtId="0" fontId="64" fillId="0" borderId="0"/>
    <xf numFmtId="0" fontId="72" fillId="0" borderId="0">
      <alignment vertical="center"/>
    </xf>
    <xf numFmtId="0" fontId="64" fillId="0" borderId="0"/>
    <xf numFmtId="0" fontId="20" fillId="0" borderId="0"/>
    <xf numFmtId="0" fontId="9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72" fillId="0" borderId="0">
      <alignment vertical="center"/>
    </xf>
    <xf numFmtId="0" fontId="4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72" fillId="0" borderId="0">
      <alignment vertical="center"/>
    </xf>
    <xf numFmtId="0" fontId="72" fillId="0" borderId="0">
      <alignment vertical="center"/>
    </xf>
    <xf numFmtId="0" fontId="69" fillId="0" borderId="0"/>
    <xf numFmtId="0" fontId="90" fillId="0" borderId="0">
      <alignment vertical="center"/>
    </xf>
    <xf numFmtId="0" fontId="2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21" fillId="0" borderId="0"/>
    <xf numFmtId="0" fontId="72" fillId="0" borderId="0">
      <alignment vertical="center"/>
    </xf>
    <xf numFmtId="0" fontId="21" fillId="0" borderId="0"/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19" fillId="0" borderId="0"/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20" fillId="0" borderId="0"/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/>
    <xf numFmtId="0" fontId="19" fillId="0" borderId="0"/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1" fillId="0" borderId="0"/>
    <xf numFmtId="0" fontId="21" fillId="0" borderId="0"/>
    <xf numFmtId="0" fontId="20" fillId="0" borderId="0">
      <alignment vertical="center"/>
    </xf>
    <xf numFmtId="0" fontId="21" fillId="0" borderId="0"/>
    <xf numFmtId="0" fontId="20" fillId="0" borderId="0"/>
    <xf numFmtId="0" fontId="30" fillId="0" borderId="3">
      <protection locked="0"/>
    </xf>
    <xf numFmtId="0" fontId="66" fillId="0" borderId="3" applyNumberFormat="0" applyFont="0" applyFill="0" applyAlignment="0" applyProtection="0"/>
    <xf numFmtId="192" fontId="21" fillId="0" borderId="0">
      <protection locked="0"/>
    </xf>
    <xf numFmtId="0" fontId="21" fillId="0" borderId="0" applyFont="0" applyFill="0" applyBorder="0" applyAlignment="0" applyProtection="0"/>
    <xf numFmtId="196" fontId="21" fillId="0" borderId="0">
      <protection locked="0"/>
    </xf>
    <xf numFmtId="0" fontId="6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0" fillId="51" borderId="79" applyNumberFormat="0" applyFont="0" applyAlignment="0" applyProtection="0">
      <alignment vertical="center"/>
    </xf>
    <xf numFmtId="0" fontId="10" fillId="51" borderId="79" applyNumberFormat="0" applyFont="0" applyAlignment="0" applyProtection="0">
      <alignment vertical="center"/>
    </xf>
    <xf numFmtId="0" fontId="22" fillId="0" borderId="87">
      <alignment horizontal="left"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7" fillId="20" borderId="88" applyNumberFormat="0" applyAlignment="0" applyProtection="0">
      <alignment vertical="center"/>
    </xf>
    <xf numFmtId="0" fontId="27" fillId="20" borderId="88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1" fillId="21" borderId="89" applyNumberFormat="0" applyFont="0" applyAlignment="0" applyProtection="0">
      <alignment vertical="center"/>
    </xf>
    <xf numFmtId="0" fontId="21" fillId="21" borderId="89" applyNumberFormat="0" applyFont="0" applyAlignment="0" applyProtection="0">
      <alignment vertical="center"/>
    </xf>
    <xf numFmtId="0" fontId="36" fillId="0" borderId="90" applyNumberFormat="0" applyFill="0" applyAlignment="0" applyProtection="0">
      <alignment vertical="center"/>
    </xf>
    <xf numFmtId="0" fontId="36" fillId="0" borderId="90" applyNumberFormat="0" applyFill="0" applyAlignment="0" applyProtection="0">
      <alignment vertical="center"/>
    </xf>
    <xf numFmtId="0" fontId="37" fillId="7" borderId="88" applyNumberFormat="0" applyAlignment="0" applyProtection="0">
      <alignment vertical="center"/>
    </xf>
    <xf numFmtId="0" fontId="37" fillId="7" borderId="88" applyNumberFormat="0" applyAlignment="0" applyProtection="0">
      <alignment vertical="center"/>
    </xf>
    <xf numFmtId="0" fontId="43" fillId="20" borderId="91" applyNumberFormat="0" applyAlignment="0" applyProtection="0">
      <alignment vertical="center"/>
    </xf>
    <xf numFmtId="0" fontId="43" fillId="20" borderId="91" applyNumberFormat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8" fillId="4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8" fillId="47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3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07" fillId="0" borderId="82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" fillId="51" borderId="79" applyNumberFormat="0" applyFont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53" borderId="80" applyNumberFormat="0" applyAlignment="0" applyProtection="0">
      <alignment vertical="center"/>
    </xf>
    <xf numFmtId="0" fontId="103" fillId="0" borderId="81" applyNumberFormat="0" applyFill="0" applyAlignment="0" applyProtection="0">
      <alignment vertical="center"/>
    </xf>
    <xf numFmtId="0" fontId="102" fillId="49" borderId="78" applyNumberFormat="0" applyAlignment="0" applyProtection="0">
      <alignment vertical="center"/>
    </xf>
    <xf numFmtId="0" fontId="101" fillId="49" borderId="86" applyNumberFormat="0" applyAlignment="0" applyProtection="0">
      <alignment vertical="center"/>
    </xf>
    <xf numFmtId="0" fontId="100" fillId="54" borderId="78" applyNumberFormat="0" applyAlignment="0" applyProtection="0">
      <alignment vertical="center"/>
    </xf>
    <xf numFmtId="0" fontId="99" fillId="52" borderId="0" applyNumberFormat="0" applyBorder="0" applyAlignment="0" applyProtection="0">
      <alignment vertical="center"/>
    </xf>
    <xf numFmtId="0" fontId="98" fillId="50" borderId="0" applyNumberFormat="0" applyBorder="0" applyAlignment="0" applyProtection="0">
      <alignment vertical="center"/>
    </xf>
    <xf numFmtId="0" fontId="97" fillId="55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85" applyNumberFormat="0" applyFill="0" applyAlignment="0" applyProtection="0">
      <alignment vertical="center"/>
    </xf>
    <xf numFmtId="0" fontId="95" fillId="0" borderId="84" applyNumberFormat="0" applyFill="0" applyAlignment="0" applyProtection="0">
      <alignment vertical="center"/>
    </xf>
    <xf numFmtId="0" fontId="94" fillId="0" borderId="83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2" fillId="51" borderId="79" applyNumberFormat="0" applyFont="0" applyAlignment="0" applyProtection="0">
      <alignment vertical="center"/>
    </xf>
    <xf numFmtId="0" fontId="72" fillId="51" borderId="79" applyNumberFormat="0" applyFont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/>
    <xf numFmtId="0" fontId="9" fillId="0" borderId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1" borderId="79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51" borderId="79" applyNumberFormat="0" applyFont="0" applyAlignment="0" applyProtection="0">
      <alignment vertical="center"/>
    </xf>
    <xf numFmtId="0" fontId="10" fillId="51" borderId="79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51" borderId="7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51" borderId="7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7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7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7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7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7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7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2" fillId="0" borderId="0">
      <alignment vertical="center"/>
    </xf>
    <xf numFmtId="0" fontId="20" fillId="0" borderId="0"/>
    <xf numFmtId="176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15" fillId="0" borderId="0">
      <alignment vertical="center"/>
    </xf>
  </cellStyleXfs>
  <cellXfs count="1049">
    <xf numFmtId="0" fontId="0" fillId="0" borderId="0" xfId="0"/>
    <xf numFmtId="49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right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6" fillId="24" borderId="0" xfId="0" applyNumberFormat="1" applyFont="1" applyFill="1" applyBorder="1" applyAlignment="1" applyProtection="1">
      <alignment horizontal="left" vertical="center"/>
      <protection hidden="1"/>
    </xf>
    <xf numFmtId="49" fontId="46" fillId="24" borderId="0" xfId="0" applyNumberFormat="1" applyFont="1" applyFill="1" applyBorder="1" applyAlignment="1" applyProtection="1">
      <alignment horizontal="center" vertical="center"/>
      <protection hidden="1"/>
    </xf>
    <xf numFmtId="0" fontId="46" fillId="24" borderId="0" xfId="0" applyFont="1" applyFill="1" applyBorder="1" applyAlignment="1" applyProtection="1">
      <alignment horizontal="center" vertical="center"/>
      <protection hidden="1"/>
    </xf>
    <xf numFmtId="0" fontId="46" fillId="24" borderId="0" xfId="0" applyFont="1" applyFill="1" applyBorder="1" applyAlignment="1" applyProtection="1">
      <alignment horizontal="left" vertical="center"/>
      <protection hidden="1"/>
    </xf>
    <xf numFmtId="49" fontId="46" fillId="24" borderId="0" xfId="0" applyNumberFormat="1" applyFont="1" applyFill="1" applyBorder="1" applyAlignment="1" applyProtection="1">
      <alignment horizontal="right" vertical="center"/>
      <protection hidden="1"/>
    </xf>
    <xf numFmtId="0" fontId="48" fillId="24" borderId="0" xfId="0" applyFont="1" applyFill="1" applyAlignment="1" applyProtection="1">
      <alignment horizontal="center" vertical="center"/>
      <protection hidden="1"/>
    </xf>
    <xf numFmtId="180" fontId="48" fillId="24" borderId="0" xfId="0" applyNumberFormat="1" applyFont="1" applyFill="1" applyAlignment="1" applyProtection="1">
      <alignment horizontal="center" vertical="center"/>
      <protection hidden="1"/>
    </xf>
    <xf numFmtId="3" fontId="48" fillId="24" borderId="0" xfId="0" applyNumberFormat="1" applyFont="1" applyFill="1" applyAlignment="1" applyProtection="1">
      <alignment horizontal="right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50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left" vertical="center"/>
      <protection hidden="1"/>
    </xf>
    <xf numFmtId="180" fontId="48" fillId="24" borderId="0" xfId="0" applyNumberFormat="1" applyFont="1" applyFill="1" applyBorder="1" applyAlignment="1" applyProtection="1">
      <alignment horizontal="left" vertical="center"/>
      <protection hidden="1"/>
    </xf>
    <xf numFmtId="3" fontId="48" fillId="24" borderId="0" xfId="0" applyNumberFormat="1" applyFont="1" applyFill="1" applyBorder="1" applyAlignment="1" applyProtection="1">
      <alignment horizontal="right" vertical="center"/>
      <protection hidden="1"/>
    </xf>
    <xf numFmtId="41" fontId="48" fillId="24" borderId="0" xfId="1739" applyNumberFormat="1" applyFont="1" applyFill="1" applyAlignment="1" applyProtection="1">
      <alignment horizontal="right" vertical="center"/>
      <protection hidden="1"/>
    </xf>
    <xf numFmtId="0" fontId="51" fillId="24" borderId="0" xfId="0" applyFont="1" applyFill="1" applyBorder="1" applyAlignment="1" applyProtection="1">
      <alignment horizontal="center" vertical="center"/>
      <protection hidden="1"/>
    </xf>
    <xf numFmtId="0" fontId="48" fillId="24" borderId="14" xfId="1739" quotePrefix="1" applyFont="1" applyFill="1" applyBorder="1" applyAlignment="1" applyProtection="1">
      <alignment horizontal="center" vertical="center"/>
      <protection hidden="1"/>
    </xf>
    <xf numFmtId="0" fontId="51" fillId="24" borderId="14" xfId="1739" quotePrefix="1" applyNumberFormat="1" applyFont="1" applyFill="1" applyBorder="1" applyAlignment="1" applyProtection="1">
      <alignment horizontal="center" vertical="center"/>
      <protection hidden="1"/>
    </xf>
    <xf numFmtId="41" fontId="51" fillId="24" borderId="0" xfId="276" applyNumberFormat="1" applyFont="1" applyFill="1" applyAlignment="1" applyProtection="1">
      <alignment horizontal="right" vertical="center"/>
      <protection hidden="1"/>
    </xf>
    <xf numFmtId="179" fontId="48" fillId="24" borderId="0" xfId="1739" applyNumberFormat="1" applyFont="1" applyFill="1" applyBorder="1" applyAlignment="1" applyProtection="1">
      <alignment horizontal="center" vertical="center"/>
      <protection hidden="1"/>
    </xf>
    <xf numFmtId="41" fontId="48" fillId="24" borderId="15" xfId="1739" applyNumberFormat="1" applyFont="1" applyFill="1" applyBorder="1" applyAlignment="1" applyProtection="1">
      <alignment horizontal="right" vertical="center"/>
      <protection hidden="1"/>
    </xf>
    <xf numFmtId="0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left"/>
      <protection hidden="1"/>
    </xf>
    <xf numFmtId="0" fontId="53" fillId="24" borderId="0" xfId="0" applyFont="1" applyFill="1" applyAlignment="1" applyProtection="1">
      <alignment horizontal="center" vertical="center"/>
      <protection hidden="1"/>
    </xf>
    <xf numFmtId="0" fontId="48" fillId="24" borderId="0" xfId="1737" applyNumberFormat="1" applyFont="1" applyFill="1" applyAlignment="1" applyProtection="1">
      <alignment horizontal="left" vertical="center"/>
      <protection hidden="1"/>
    </xf>
    <xf numFmtId="0" fontId="48" fillId="24" borderId="0" xfId="1737" applyNumberFormat="1" applyFont="1" applyFill="1" applyAlignment="1" applyProtection="1">
      <alignment horizontal="right" vertical="center"/>
      <protection hidden="1"/>
    </xf>
    <xf numFmtId="0" fontId="49" fillId="24" borderId="0" xfId="1737" applyFont="1" applyFill="1" applyBorder="1" applyAlignment="1" applyProtection="1">
      <alignment horizontal="center" vertical="center"/>
      <protection hidden="1"/>
    </xf>
    <xf numFmtId="0" fontId="50" fillId="24" borderId="0" xfId="1737" applyNumberFormat="1" applyFont="1" applyFill="1" applyAlignment="1" applyProtection="1">
      <alignment horizontal="center" vertical="center"/>
      <protection hidden="1"/>
    </xf>
    <xf numFmtId="0" fontId="50" fillId="24" borderId="0" xfId="1737" applyFont="1" applyFill="1" applyAlignment="1" applyProtection="1">
      <alignment horizontal="center" vertical="center"/>
      <protection hidden="1"/>
    </xf>
    <xf numFmtId="180" fontId="50" fillId="24" borderId="0" xfId="1737" applyNumberFormat="1" applyFont="1" applyFill="1" applyBorder="1" applyAlignment="1" applyProtection="1">
      <alignment horizontal="center" vertical="center"/>
      <protection hidden="1"/>
    </xf>
    <xf numFmtId="0" fontId="50" fillId="24" borderId="0" xfId="1737" applyFont="1" applyFill="1" applyBorder="1" applyAlignment="1" applyProtection="1">
      <alignment horizontal="center" vertical="center"/>
      <protection hidden="1"/>
    </xf>
    <xf numFmtId="0" fontId="48" fillId="24" borderId="0" xfId="1737" applyNumberFormat="1" applyFont="1" applyFill="1" applyBorder="1" applyAlignment="1" applyProtection="1">
      <alignment horizontal="left" vertical="center"/>
      <protection hidden="1"/>
    </xf>
    <xf numFmtId="3" fontId="48" fillId="24" borderId="0" xfId="1737" applyNumberFormat="1" applyFont="1" applyFill="1" applyBorder="1" applyAlignment="1" applyProtection="1">
      <alignment horizontal="left" vertical="center"/>
      <protection hidden="1"/>
    </xf>
    <xf numFmtId="180" fontId="48" fillId="24" borderId="0" xfId="1737" applyNumberFormat="1" applyFont="1" applyFill="1" applyBorder="1" applyAlignment="1" applyProtection="1">
      <alignment horizontal="left" vertical="center"/>
      <protection hidden="1"/>
    </xf>
    <xf numFmtId="0" fontId="48" fillId="24" borderId="0" xfId="1737" applyFont="1" applyFill="1" applyBorder="1" applyAlignment="1" applyProtection="1">
      <alignment horizontal="left" vertical="center"/>
      <protection hidden="1"/>
    </xf>
    <xf numFmtId="0" fontId="48" fillId="24" borderId="0" xfId="1737" applyFont="1" applyFill="1" applyBorder="1" applyAlignment="1" applyProtection="1">
      <alignment horizontal="right" vertical="center"/>
      <protection hidden="1"/>
    </xf>
    <xf numFmtId="180" fontId="48" fillId="24" borderId="16" xfId="1737" applyNumberFormat="1" applyFont="1" applyFill="1" applyBorder="1" applyAlignment="1" applyProtection="1">
      <alignment horizontal="center" vertical="center"/>
      <protection hidden="1"/>
    </xf>
    <xf numFmtId="180" fontId="48" fillId="24" borderId="17" xfId="1737" applyNumberFormat="1" applyFont="1" applyFill="1" applyBorder="1" applyAlignment="1" applyProtection="1">
      <alignment horizontal="center" vertical="center"/>
      <protection hidden="1"/>
    </xf>
    <xf numFmtId="3" fontId="48" fillId="24" borderId="18" xfId="1737" applyNumberFormat="1" applyFont="1" applyFill="1" applyBorder="1" applyAlignment="1" applyProtection="1">
      <alignment vertical="center"/>
      <protection hidden="1"/>
    </xf>
    <xf numFmtId="3" fontId="48" fillId="24" borderId="19" xfId="1737" applyNumberFormat="1" applyFont="1" applyFill="1" applyBorder="1" applyAlignment="1" applyProtection="1">
      <alignment vertical="center"/>
      <protection hidden="1"/>
    </xf>
    <xf numFmtId="0" fontId="48" fillId="24" borderId="0" xfId="1737" applyFont="1" applyFill="1" applyBorder="1" applyAlignment="1" applyProtection="1">
      <alignment horizontal="center" vertical="center"/>
      <protection hidden="1"/>
    </xf>
    <xf numFmtId="3" fontId="48" fillId="24" borderId="21" xfId="1737" applyNumberFormat="1" applyFont="1" applyFill="1" applyBorder="1" applyAlignment="1" applyProtection="1">
      <alignment horizontal="center" vertical="center" wrapText="1"/>
      <protection hidden="1"/>
    </xf>
    <xf numFmtId="180" fontId="48" fillId="24" borderId="20" xfId="1737" applyNumberFormat="1" applyFont="1" applyFill="1" applyBorder="1" applyAlignment="1" applyProtection="1">
      <alignment horizontal="center" vertical="center"/>
      <protection hidden="1"/>
    </xf>
    <xf numFmtId="180" fontId="48" fillId="24" borderId="22" xfId="1737" applyNumberFormat="1" applyFont="1" applyFill="1" applyBorder="1" applyAlignment="1" applyProtection="1">
      <alignment horizontal="center" vertical="center"/>
      <protection hidden="1"/>
    </xf>
    <xf numFmtId="0" fontId="48" fillId="24" borderId="14" xfId="1737" applyNumberFormat="1" applyFont="1" applyFill="1" applyBorder="1" applyAlignment="1" applyProtection="1">
      <alignment horizontal="center" vertical="center"/>
      <protection hidden="1"/>
    </xf>
    <xf numFmtId="183" fontId="48" fillId="24" borderId="0" xfId="1737" applyNumberFormat="1" applyFont="1" applyFill="1" applyAlignment="1" applyProtection="1">
      <alignment horizontal="right" vertical="center"/>
      <protection hidden="1"/>
    </xf>
    <xf numFmtId="176" fontId="48" fillId="24" borderId="0" xfId="272" applyFont="1" applyFill="1" applyAlignment="1" applyProtection="1">
      <alignment horizontal="right" vertical="center"/>
      <protection hidden="1"/>
    </xf>
    <xf numFmtId="0" fontId="48" fillId="24" borderId="15" xfId="1737" applyNumberFormat="1" applyFont="1" applyFill="1" applyBorder="1" applyAlignment="1" applyProtection="1">
      <alignment horizontal="center" vertical="center"/>
      <protection hidden="1"/>
    </xf>
    <xf numFmtId="178" fontId="48" fillId="24" borderId="0" xfId="272" applyNumberFormat="1" applyFont="1" applyFill="1" applyAlignment="1" applyProtection="1">
      <alignment horizontal="right" vertical="center"/>
      <protection hidden="1"/>
    </xf>
    <xf numFmtId="178" fontId="48" fillId="24" borderId="14" xfId="272" applyNumberFormat="1" applyFont="1" applyFill="1" applyBorder="1" applyAlignment="1" applyProtection="1">
      <alignment horizontal="right" vertical="center"/>
      <protection hidden="1"/>
    </xf>
    <xf numFmtId="0" fontId="51" fillId="24" borderId="0" xfId="1737" applyFont="1" applyFill="1" applyBorder="1" applyAlignment="1" applyProtection="1">
      <alignment horizontal="center" vertical="center"/>
      <protection hidden="1"/>
    </xf>
    <xf numFmtId="0" fontId="48" fillId="24" borderId="14" xfId="1737" quotePrefix="1" applyFont="1" applyFill="1" applyBorder="1" applyAlignment="1" applyProtection="1">
      <alignment horizontal="center" vertical="center" wrapText="1"/>
      <protection hidden="1"/>
    </xf>
    <xf numFmtId="176" fontId="48" fillId="24" borderId="0" xfId="1737" applyNumberFormat="1" applyFont="1" applyFill="1" applyAlignment="1" applyProtection="1">
      <alignment horizontal="right" vertical="center"/>
      <protection hidden="1"/>
    </xf>
    <xf numFmtId="178" fontId="48" fillId="24" borderId="0" xfId="1737" applyNumberFormat="1" applyFont="1" applyFill="1" applyAlignment="1" applyProtection="1">
      <alignment horizontal="right" vertical="center"/>
      <protection hidden="1"/>
    </xf>
    <xf numFmtId="0" fontId="48" fillId="24" borderId="0" xfId="1737" quotePrefix="1" applyFont="1" applyFill="1" applyBorder="1" applyAlignment="1" applyProtection="1">
      <alignment horizontal="center" vertical="center" wrapText="1"/>
      <protection hidden="1"/>
    </xf>
    <xf numFmtId="0" fontId="51" fillId="24" borderId="14" xfId="1737" quotePrefix="1" applyNumberFormat="1" applyFont="1" applyFill="1" applyBorder="1" applyAlignment="1" applyProtection="1">
      <alignment horizontal="center" vertical="center" wrapText="1"/>
      <protection hidden="1"/>
    </xf>
    <xf numFmtId="176" fontId="51" fillId="24" borderId="0" xfId="272" applyFont="1" applyFill="1" applyAlignment="1" applyProtection="1">
      <alignment horizontal="right" vertical="center"/>
      <protection hidden="1"/>
    </xf>
    <xf numFmtId="178" fontId="51" fillId="24" borderId="0" xfId="272" applyNumberFormat="1" applyFont="1" applyFill="1" applyAlignment="1" applyProtection="1">
      <alignment horizontal="right" vertical="center"/>
      <protection hidden="1"/>
    </xf>
    <xf numFmtId="176" fontId="51" fillId="24" borderId="0" xfId="272" applyNumberFormat="1" applyFont="1" applyFill="1" applyAlignment="1" applyProtection="1">
      <alignment horizontal="right" vertical="center"/>
      <protection hidden="1"/>
    </xf>
    <xf numFmtId="178" fontId="51" fillId="24" borderId="14" xfId="272" applyNumberFormat="1" applyFont="1" applyFill="1" applyBorder="1" applyAlignment="1" applyProtection="1">
      <alignment horizontal="right" vertical="center"/>
      <protection hidden="1"/>
    </xf>
    <xf numFmtId="176" fontId="51" fillId="24" borderId="14" xfId="272" applyFont="1" applyFill="1" applyBorder="1" applyAlignment="1" applyProtection="1">
      <alignment horizontal="right" vertical="center"/>
      <protection hidden="1"/>
    </xf>
    <xf numFmtId="0" fontId="48" fillId="24" borderId="0" xfId="1737" applyNumberFormat="1" applyFont="1" applyFill="1" applyBorder="1" applyAlignment="1" applyProtection="1">
      <alignment horizontal="center" vertical="center"/>
      <protection hidden="1"/>
    </xf>
    <xf numFmtId="0" fontId="48" fillId="24" borderId="23" xfId="1737" applyNumberFormat="1" applyFont="1" applyFill="1" applyBorder="1" applyAlignment="1" applyProtection="1">
      <alignment horizontal="center" vertical="center"/>
      <protection hidden="1"/>
    </xf>
    <xf numFmtId="0" fontId="48" fillId="24" borderId="24" xfId="1737" applyNumberFormat="1" applyFont="1" applyFill="1" applyBorder="1" applyAlignment="1" applyProtection="1">
      <alignment horizontal="center" vertical="center"/>
      <protection hidden="1"/>
    </xf>
    <xf numFmtId="0" fontId="52" fillId="24" borderId="0" xfId="1737" applyFont="1" applyFill="1" applyBorder="1" applyAlignment="1" applyProtection="1">
      <alignment horizontal="center"/>
      <protection hidden="1"/>
    </xf>
    <xf numFmtId="0" fontId="52" fillId="24" borderId="0" xfId="1737" applyNumberFormat="1" applyFont="1" applyFill="1" applyAlignment="1" applyProtection="1">
      <alignment horizontal="center" vertical="center"/>
      <protection hidden="1"/>
    </xf>
    <xf numFmtId="3" fontId="52" fillId="24" borderId="0" xfId="1737" applyNumberFormat="1" applyFont="1" applyFill="1" applyAlignment="1" applyProtection="1">
      <alignment horizontal="center" vertical="center"/>
      <protection hidden="1"/>
    </xf>
    <xf numFmtId="180" fontId="52" fillId="24" borderId="0" xfId="1737" applyNumberFormat="1" applyFont="1" applyFill="1" applyAlignment="1" applyProtection="1">
      <alignment horizontal="center" vertical="center"/>
      <protection hidden="1"/>
    </xf>
    <xf numFmtId="0" fontId="52" fillId="24" borderId="0" xfId="1737" applyFont="1" applyFill="1" applyAlignment="1" applyProtection="1">
      <alignment horizontal="center" vertical="center"/>
      <protection hidden="1"/>
    </xf>
    <xf numFmtId="0" fontId="52" fillId="24" borderId="0" xfId="1737" applyFont="1" applyFill="1" applyBorder="1" applyAlignment="1" applyProtection="1">
      <alignment horizontal="center" vertical="center"/>
      <protection hidden="1"/>
    </xf>
    <xf numFmtId="0" fontId="48" fillId="24" borderId="0" xfId="1737" applyNumberFormat="1" applyFont="1" applyFill="1" applyAlignment="1" applyProtection="1">
      <alignment horizontal="center" vertical="center"/>
      <protection hidden="1"/>
    </xf>
    <xf numFmtId="3" fontId="48" fillId="24" borderId="0" xfId="1737" applyNumberFormat="1" applyFont="1" applyFill="1" applyAlignment="1" applyProtection="1">
      <alignment horizontal="center" vertical="center"/>
      <protection hidden="1"/>
    </xf>
    <xf numFmtId="180" fontId="48" fillId="24" borderId="0" xfId="1737" applyNumberFormat="1" applyFont="1" applyFill="1" applyAlignment="1" applyProtection="1">
      <alignment horizontal="center" vertical="center"/>
      <protection hidden="1"/>
    </xf>
    <xf numFmtId="0" fontId="48" fillId="24" borderId="0" xfId="1737" applyFont="1" applyFill="1" applyAlignment="1" applyProtection="1">
      <alignment horizontal="center" vertical="center"/>
      <protection hidden="1"/>
    </xf>
    <xf numFmtId="0" fontId="53" fillId="24" borderId="0" xfId="1737" applyNumberFormat="1" applyFont="1" applyFill="1" applyAlignment="1" applyProtection="1">
      <alignment horizontal="center" vertical="center"/>
      <protection hidden="1"/>
    </xf>
    <xf numFmtId="0" fontId="53" fillId="24" borderId="0" xfId="1737" applyFont="1" applyFill="1" applyAlignment="1" applyProtection="1">
      <alignment horizontal="center" vertical="center"/>
      <protection hidden="1"/>
    </xf>
    <xf numFmtId="0" fontId="48" fillId="24" borderId="0" xfId="0" applyNumberFormat="1" applyFont="1" applyFill="1" applyAlignment="1" applyProtection="1">
      <alignment horizontal="left" vertical="center"/>
      <protection hidden="1"/>
    </xf>
    <xf numFmtId="0" fontId="48" fillId="24" borderId="0" xfId="0" applyNumberFormat="1" applyFont="1" applyFill="1" applyAlignment="1" applyProtection="1">
      <alignment horizontal="right" vertical="center"/>
      <protection hidden="1"/>
    </xf>
    <xf numFmtId="0" fontId="48" fillId="24" borderId="0" xfId="0" applyNumberFormat="1" applyFont="1" applyFill="1" applyBorder="1" applyAlignment="1" applyProtection="1">
      <alignment horizontal="right" vertical="center"/>
      <protection hidden="1"/>
    </xf>
    <xf numFmtId="0" fontId="48" fillId="24" borderId="14" xfId="0" applyNumberFormat="1" applyFont="1" applyFill="1" applyBorder="1" applyAlignment="1" applyProtection="1">
      <alignment horizontal="center" vertical="center"/>
      <protection hidden="1"/>
    </xf>
    <xf numFmtId="181" fontId="48" fillId="24" borderId="0" xfId="0" applyNumberFormat="1" applyFont="1" applyFill="1" applyAlignment="1" applyProtection="1">
      <alignment horizontal="right" vertical="center"/>
      <protection hidden="1"/>
    </xf>
    <xf numFmtId="41" fontId="48" fillId="24" borderId="0" xfId="0" applyNumberFormat="1" applyFont="1" applyFill="1" applyAlignment="1" applyProtection="1">
      <alignment horizontal="right" vertical="center"/>
      <protection hidden="1"/>
    </xf>
    <xf numFmtId="0" fontId="48" fillId="24" borderId="15" xfId="0" applyNumberFormat="1" applyFont="1" applyFill="1" applyBorder="1" applyAlignment="1" applyProtection="1">
      <alignment horizontal="center" vertical="center"/>
      <protection hidden="1"/>
    </xf>
    <xf numFmtId="49" fontId="48" fillId="24" borderId="14" xfId="0" applyNumberFormat="1" applyFont="1" applyFill="1" applyBorder="1" applyAlignment="1" applyProtection="1">
      <alignment horizontal="center" vertical="center"/>
      <protection hidden="1"/>
    </xf>
    <xf numFmtId="181" fontId="48" fillId="24" borderId="0" xfId="0" applyNumberFormat="1" applyFont="1" applyFill="1" applyBorder="1" applyAlignment="1" applyProtection="1">
      <alignment horizontal="right" vertical="center"/>
      <protection hidden="1"/>
    </xf>
    <xf numFmtId="0" fontId="51" fillId="24" borderId="0" xfId="0" applyNumberFormat="1" applyFont="1" applyFill="1" applyBorder="1" applyAlignment="1" applyProtection="1">
      <alignment horizontal="center" vertical="center"/>
      <protection hidden="1"/>
    </xf>
    <xf numFmtId="0" fontId="48" fillId="24" borderId="14" xfId="0" quotePrefix="1" applyFont="1" applyFill="1" applyBorder="1" applyAlignment="1" applyProtection="1">
      <alignment horizontal="center" vertical="center"/>
      <protection hidden="1"/>
    </xf>
    <xf numFmtId="176" fontId="48" fillId="24" borderId="0" xfId="0" applyNumberFormat="1" applyFont="1" applyFill="1" applyAlignment="1" applyProtection="1">
      <alignment horizontal="right" vertical="center"/>
      <protection hidden="1"/>
    </xf>
    <xf numFmtId="0" fontId="48" fillId="24" borderId="15" xfId="0" applyFont="1" applyFill="1" applyBorder="1" applyAlignment="1" applyProtection="1">
      <alignment horizontal="center" vertical="center"/>
      <protection hidden="1"/>
    </xf>
    <xf numFmtId="0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76" fontId="51" fillId="24" borderId="0" xfId="250" applyFont="1" applyFill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/>
      <protection hidden="1"/>
    </xf>
    <xf numFmtId="0" fontId="48" fillId="24" borderId="0" xfId="0" applyNumberFormat="1" applyFont="1" applyFill="1" applyAlignment="1" applyProtection="1">
      <alignment horizontal="center" vertical="center"/>
      <protection hidden="1"/>
    </xf>
    <xf numFmtId="49" fontId="48" fillId="24" borderId="0" xfId="0" applyNumberFormat="1" applyFont="1" applyFill="1" applyAlignment="1" applyProtection="1">
      <alignment horizontal="center" vertical="center"/>
      <protection hidden="1"/>
    </xf>
    <xf numFmtId="0" fontId="53" fillId="24" borderId="0" xfId="0" applyNumberFormat="1" applyFont="1" applyFill="1" applyAlignment="1" applyProtection="1">
      <alignment horizontal="center" vertical="center"/>
      <protection hidden="1"/>
    </xf>
    <xf numFmtId="3" fontId="53" fillId="24" borderId="0" xfId="0" applyNumberFormat="1" applyFont="1" applyFill="1" applyAlignment="1" applyProtection="1">
      <alignment horizontal="center" vertical="center"/>
      <protection hidden="1"/>
    </xf>
    <xf numFmtId="49" fontId="53" fillId="24" borderId="0" xfId="0" applyNumberFormat="1" applyFont="1" applyFill="1" applyAlignment="1" applyProtection="1">
      <alignment horizontal="center" vertical="center"/>
      <protection hidden="1"/>
    </xf>
    <xf numFmtId="0" fontId="48" fillId="24" borderId="14" xfId="0" applyFont="1" applyFill="1" applyBorder="1" applyAlignment="1" applyProtection="1">
      <alignment horizontal="center" vertical="center"/>
      <protection hidden="1"/>
    </xf>
    <xf numFmtId="16" fontId="48" fillId="24" borderId="14" xfId="0" applyNumberFormat="1" applyFont="1" applyFill="1" applyBorder="1" applyAlignment="1" applyProtection="1">
      <alignment horizontal="center" vertical="center"/>
      <protection hidden="1"/>
    </xf>
    <xf numFmtId="0" fontId="48" fillId="24" borderId="23" xfId="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center" vertical="center"/>
      <protection hidden="1"/>
    </xf>
    <xf numFmtId="176" fontId="48" fillId="24" borderId="0" xfId="327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right" vertical="center"/>
      <protection hidden="1"/>
    </xf>
    <xf numFmtId="0" fontId="52" fillId="24" borderId="0" xfId="0" applyNumberFormat="1" applyFont="1" applyFill="1" applyBorder="1" applyAlignment="1" applyProtection="1">
      <alignment horizontal="center"/>
      <protection hidden="1"/>
    </xf>
    <xf numFmtId="41" fontId="51" fillId="24" borderId="0" xfId="0" applyNumberFormat="1" applyFont="1" applyFill="1" applyAlignment="1" applyProtection="1">
      <alignment horizontal="right" vertical="center"/>
      <protection hidden="1"/>
    </xf>
    <xf numFmtId="179" fontId="48" fillId="24" borderId="0" xfId="0" applyNumberFormat="1" applyFont="1" applyFill="1" applyBorder="1" applyAlignment="1" applyProtection="1">
      <alignment horizontal="center" vertical="center"/>
      <protection hidden="1"/>
    </xf>
    <xf numFmtId="179" fontId="48" fillId="24" borderId="25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left" vertical="center"/>
      <protection hidden="1"/>
    </xf>
    <xf numFmtId="3" fontId="52" fillId="24" borderId="0" xfId="0" applyNumberFormat="1" applyFont="1" applyFill="1" applyAlignment="1" applyProtection="1">
      <alignment horizontal="left" vertical="center"/>
      <protection hidden="1"/>
    </xf>
    <xf numFmtId="182" fontId="48" fillId="24" borderId="0" xfId="0" applyNumberFormat="1" applyFont="1" applyFill="1" applyAlignment="1" applyProtection="1">
      <alignment horizontal="center" vertical="center"/>
      <protection hidden="1"/>
    </xf>
    <xf numFmtId="0" fontId="56" fillId="0" borderId="0" xfId="0" applyFont="1" applyProtection="1">
      <protection hidden="1"/>
    </xf>
    <xf numFmtId="0" fontId="25" fillId="24" borderId="0" xfId="0" applyNumberFormat="1" applyFont="1" applyFill="1" applyAlignment="1" applyProtection="1">
      <protection hidden="1"/>
    </xf>
    <xf numFmtId="179" fontId="0" fillId="24" borderId="0" xfId="0" applyNumberFormat="1" applyFill="1" applyAlignment="1" applyProtection="1">
      <alignment horizontal="center" vertical="center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8" fillId="24" borderId="0" xfId="0" applyNumberFormat="1" applyFont="1" applyFill="1" applyBorder="1" applyAlignment="1" applyProtection="1">
      <alignment horizontal="right" vertical="center"/>
      <protection hidden="1"/>
    </xf>
    <xf numFmtId="1" fontId="54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9" fillId="24" borderId="0" xfId="0" applyNumberFormat="1" applyFont="1" applyFill="1" applyBorder="1" applyAlignment="1" applyProtection="1">
      <alignment horizontal="right" vertical="center"/>
      <protection hidden="1"/>
    </xf>
    <xf numFmtId="41" fontId="52" fillId="24" borderId="0" xfId="0" applyNumberFormat="1" applyFont="1" applyFill="1" applyAlignment="1" applyProtection="1">
      <alignment horizontal="right" vertical="center" shrinkToFit="1"/>
      <protection hidden="1"/>
    </xf>
    <xf numFmtId="179" fontId="52" fillId="24" borderId="14" xfId="0" applyNumberFormat="1" applyFont="1" applyFill="1" applyBorder="1" applyAlignment="1" applyProtection="1">
      <alignment horizontal="left" vertical="center"/>
      <protection hidden="1"/>
    </xf>
    <xf numFmtId="179" fontId="52" fillId="24" borderId="23" xfId="0" applyNumberFormat="1" applyFont="1" applyFill="1" applyBorder="1" applyAlignment="1" applyProtection="1">
      <alignment horizontal="left" vertical="center"/>
      <protection hidden="1"/>
    </xf>
    <xf numFmtId="179" fontId="48" fillId="24" borderId="0" xfId="0" applyNumberFormat="1" applyFont="1" applyFill="1" applyAlignment="1" applyProtection="1">
      <alignment horizontal="center" vertical="center"/>
      <protection hidden="1"/>
    </xf>
    <xf numFmtId="0" fontId="48" fillId="0" borderId="0" xfId="1740" applyFont="1" applyBorder="1" applyAlignment="1" applyProtection="1">
      <alignment horizontal="center" vertical="center"/>
      <protection hidden="1"/>
    </xf>
    <xf numFmtId="0" fontId="48" fillId="0" borderId="0" xfId="1740" applyFont="1" applyAlignment="1" applyProtection="1">
      <alignment horizontal="center" vertical="center"/>
      <protection hidden="1"/>
    </xf>
    <xf numFmtId="0" fontId="48" fillId="0" borderId="0" xfId="1740" applyNumberFormat="1" applyFont="1" applyBorder="1" applyAlignment="1" applyProtection="1">
      <alignment horizontal="center" vertical="center"/>
      <protection hidden="1"/>
    </xf>
    <xf numFmtId="0" fontId="48" fillId="0" borderId="0" xfId="1740" applyFont="1" applyBorder="1" applyAlignment="1" applyProtection="1">
      <alignment horizontal="center" vertical="center" shrinkToFit="1"/>
      <protection hidden="1"/>
    </xf>
    <xf numFmtId="0" fontId="52" fillId="24" borderId="0" xfId="0" applyFont="1" applyFill="1" applyAlignment="1" applyProtection="1">
      <alignment horizontal="left"/>
      <protection locked="0"/>
    </xf>
    <xf numFmtId="0" fontId="52" fillId="24" borderId="0" xfId="0" applyFont="1" applyFill="1" applyBorder="1" applyAlignment="1" applyProtection="1">
      <alignment horizontal="left"/>
      <protection locked="0"/>
    </xf>
    <xf numFmtId="0" fontId="52" fillId="24" borderId="0" xfId="0" applyNumberFormat="1" applyFont="1" applyFill="1" applyBorder="1" applyAlignment="1" applyProtection="1">
      <alignment horizontal="center"/>
      <protection locked="0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48" fillId="24" borderId="25" xfId="0" applyFont="1" applyFill="1" applyBorder="1" applyAlignment="1" applyProtection="1">
      <alignment horizontal="left" vertical="center"/>
      <protection hidden="1"/>
    </xf>
    <xf numFmtId="41" fontId="48" fillId="24" borderId="0" xfId="0" applyNumberFormat="1" applyFont="1" applyFill="1" applyBorder="1" applyAlignment="1" applyProtection="1">
      <alignment horizontal="right" vertical="center"/>
      <protection hidden="1"/>
    </xf>
    <xf numFmtId="179" fontId="48" fillId="24" borderId="14" xfId="0" applyNumberFormat="1" applyFont="1" applyFill="1" applyBorder="1" applyAlignment="1" applyProtection="1">
      <alignment horizontal="center" vertical="center"/>
      <protection hidden="1"/>
    </xf>
    <xf numFmtId="41" fontId="48" fillId="24" borderId="14" xfId="0" applyNumberFormat="1" applyFont="1" applyFill="1" applyBorder="1" applyAlignment="1" applyProtection="1">
      <alignment horizontal="left" vertical="center"/>
      <protection hidden="1"/>
    </xf>
    <xf numFmtId="41" fontId="48" fillId="24" borderId="23" xfId="0" applyNumberFormat="1" applyFont="1" applyFill="1" applyBorder="1" applyAlignment="1" applyProtection="1">
      <alignment horizontal="left" vertical="center"/>
      <protection hidden="1"/>
    </xf>
    <xf numFmtId="179" fontId="52" fillId="24" borderId="26" xfId="0" applyNumberFormat="1" applyFont="1" applyFill="1" applyBorder="1" applyAlignment="1" applyProtection="1">
      <alignment horizontal="center" vertical="center"/>
      <protection hidden="1"/>
    </xf>
    <xf numFmtId="179" fontId="52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/>
      <protection hidden="1"/>
    </xf>
    <xf numFmtId="41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185" fontId="58" fillId="24" borderId="0" xfId="0" applyNumberFormat="1" applyFont="1" applyFill="1" applyBorder="1" applyAlignment="1" applyProtection="1">
      <alignment horizontal="right" vertical="center"/>
      <protection hidden="1"/>
    </xf>
    <xf numFmtId="0" fontId="25" fillId="24" borderId="0" xfId="0" applyFont="1" applyFill="1" applyBorder="1" applyAlignment="1" applyProtection="1">
      <alignment horizontal="center" vertical="center" shrinkToFit="1"/>
      <protection hidden="1"/>
    </xf>
    <xf numFmtId="41" fontId="58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54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4" fillId="0" borderId="0" xfId="0" applyNumberFormat="1" applyFont="1" applyFill="1" applyBorder="1" applyAlignment="1" applyProtection="1">
      <alignment horizontal="right" vertical="center" shrinkToFit="1"/>
      <protection hidden="1"/>
    </xf>
    <xf numFmtId="43" fontId="59" fillId="24" borderId="0" xfId="0" applyNumberFormat="1" applyFont="1" applyFill="1" applyBorder="1" applyAlignment="1" applyProtection="1">
      <alignment horizontal="right" vertical="center"/>
      <protection hidden="1"/>
    </xf>
    <xf numFmtId="43" fontId="59" fillId="24" borderId="0" xfId="0" applyNumberFormat="1" applyFont="1" applyFill="1" applyBorder="1" applyAlignment="1" applyProtection="1">
      <alignment horizontal="right" vertical="center" shrinkToFit="1"/>
      <protection hidden="1"/>
    </xf>
    <xf numFmtId="0" fontId="52" fillId="24" borderId="0" xfId="0" applyFont="1" applyFill="1" applyBorder="1" applyAlignment="1" applyProtection="1">
      <alignment horizontal="center" vertical="center" shrinkToFit="1"/>
      <protection hidden="1"/>
    </xf>
    <xf numFmtId="0" fontId="61" fillId="24" borderId="0" xfId="0" applyFont="1" applyFill="1" applyBorder="1" applyAlignment="1" applyProtection="1">
      <alignment horizontal="center" vertical="center" shrinkToFit="1"/>
      <protection locked="0"/>
    </xf>
    <xf numFmtId="0" fontId="61" fillId="24" borderId="14" xfId="0" applyFont="1" applyFill="1" applyBorder="1" applyAlignment="1" applyProtection="1">
      <alignment vertical="center"/>
      <protection hidden="1"/>
    </xf>
    <xf numFmtId="0" fontId="61" fillId="24" borderId="25" xfId="0" applyFont="1" applyFill="1" applyBorder="1" applyAlignment="1" applyProtection="1">
      <alignment horizontal="center" vertical="center" shrinkToFit="1"/>
      <protection locked="0"/>
    </xf>
    <xf numFmtId="41" fontId="61" fillId="24" borderId="25" xfId="0" applyNumberFormat="1" applyFont="1" applyFill="1" applyBorder="1" applyAlignment="1" applyProtection="1">
      <alignment horizontal="right" vertical="center" shrinkToFit="1"/>
      <protection hidden="1"/>
    </xf>
    <xf numFmtId="0" fontId="61" fillId="24" borderId="23" xfId="0" applyFont="1" applyFill="1" applyBorder="1" applyAlignment="1" applyProtection="1">
      <alignment vertical="center"/>
      <protection hidden="1"/>
    </xf>
    <xf numFmtId="41" fontId="62" fillId="24" borderId="25" xfId="0" applyNumberFormat="1" applyFont="1" applyFill="1" applyBorder="1" applyAlignment="1" applyProtection="1">
      <alignment horizontal="right" vertical="center"/>
      <protection hidden="1"/>
    </xf>
    <xf numFmtId="197" fontId="62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locked="0"/>
    </xf>
    <xf numFmtId="0" fontId="52" fillId="24" borderId="0" xfId="0" applyFont="1" applyFill="1" applyBorder="1" applyAlignment="1" applyProtection="1">
      <alignment horizontal="right"/>
      <protection locked="0"/>
    </xf>
    <xf numFmtId="0" fontId="52" fillId="24" borderId="0" xfId="0" applyFont="1" applyFill="1" applyAlignment="1" applyProtection="1">
      <alignment horizontal="center"/>
      <protection locked="0"/>
    </xf>
    <xf numFmtId="179" fontId="52" fillId="24" borderId="0" xfId="0" applyNumberFormat="1" applyFont="1" applyFill="1" applyAlignment="1" applyProtection="1">
      <alignment horizontal="center"/>
      <protection locked="0"/>
    </xf>
    <xf numFmtId="41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vertical="center"/>
      <protection locked="0"/>
    </xf>
    <xf numFmtId="182" fontId="48" fillId="24" borderId="0" xfId="0" applyNumberFormat="1" applyFont="1" applyFill="1" applyBorder="1" applyAlignment="1" applyProtection="1">
      <alignment horizontal="left" vertical="center"/>
      <protection hidden="1"/>
    </xf>
    <xf numFmtId="0" fontId="48" fillId="24" borderId="16" xfId="0" applyFont="1" applyFill="1" applyBorder="1" applyAlignment="1" applyProtection="1">
      <alignment horizontal="center" vertical="center"/>
      <protection hidden="1"/>
    </xf>
    <xf numFmtId="179" fontId="48" fillId="24" borderId="0" xfId="0" applyNumberFormat="1" applyFont="1" applyFill="1" applyAlignment="1" applyProtection="1">
      <alignment horizontal="right" vertical="center"/>
      <protection hidden="1"/>
    </xf>
    <xf numFmtId="180" fontId="48" fillId="24" borderId="0" xfId="0" applyNumberFormat="1" applyFont="1" applyFill="1" applyAlignment="1" applyProtection="1">
      <alignment horizontal="right" vertical="center"/>
      <protection hidden="1"/>
    </xf>
    <xf numFmtId="0" fontId="48" fillId="24" borderId="14" xfId="0" applyFont="1" applyFill="1" applyBorder="1" applyAlignment="1" applyProtection="1">
      <alignment horizontal="left" vertical="center"/>
      <protection hidden="1"/>
    </xf>
    <xf numFmtId="0" fontId="48" fillId="24" borderId="23" xfId="0" applyFont="1" applyFill="1" applyBorder="1" applyAlignment="1" applyProtection="1">
      <alignment horizontal="left" vertical="center"/>
      <protection hidden="1"/>
    </xf>
    <xf numFmtId="1" fontId="52" fillId="24" borderId="30" xfId="0" quotePrefix="1" applyNumberFormat="1" applyFont="1" applyFill="1" applyBorder="1" applyAlignment="1" applyProtection="1">
      <alignment horizontal="center" vertical="center"/>
      <protection hidden="1"/>
    </xf>
    <xf numFmtId="185" fontId="58" fillId="24" borderId="31" xfId="0" applyNumberFormat="1" applyFont="1" applyFill="1" applyBorder="1" applyAlignment="1" applyProtection="1">
      <alignment horizontal="right" vertical="center"/>
      <protection hidden="1"/>
    </xf>
    <xf numFmtId="1" fontId="54" fillId="24" borderId="30" xfId="0" quotePrefix="1" applyNumberFormat="1" applyFont="1" applyFill="1" applyBorder="1" applyAlignment="1" applyProtection="1">
      <alignment horizontal="center" vertical="center"/>
      <protection hidden="1"/>
    </xf>
    <xf numFmtId="198" fontId="60" fillId="24" borderId="31" xfId="0" applyNumberFormat="1" applyFont="1" applyFill="1" applyBorder="1" applyAlignment="1" applyProtection="1">
      <alignment horizontal="right" vertical="center"/>
      <protection hidden="1"/>
    </xf>
    <xf numFmtId="0" fontId="52" fillId="24" borderId="30" xfId="0" applyFont="1" applyFill="1" applyBorder="1" applyAlignment="1" applyProtection="1">
      <alignment horizontal="center" vertical="center"/>
      <protection hidden="1"/>
    </xf>
    <xf numFmtId="179" fontId="52" fillId="24" borderId="30" xfId="0" applyNumberFormat="1" applyFont="1" applyFill="1" applyBorder="1" applyAlignment="1" applyProtection="1">
      <alignment horizontal="left" vertical="center"/>
      <protection hidden="1"/>
    </xf>
    <xf numFmtId="41" fontId="61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62" fillId="24" borderId="0" xfId="0" applyNumberFormat="1" applyFont="1" applyFill="1" applyBorder="1" applyAlignment="1" applyProtection="1">
      <alignment horizontal="right" vertical="center"/>
      <protection hidden="1"/>
    </xf>
    <xf numFmtId="197" fontId="62" fillId="24" borderId="0" xfId="0" quotePrefix="1" applyNumberFormat="1" applyFont="1" applyFill="1" applyBorder="1" applyAlignment="1" applyProtection="1">
      <alignment horizontal="right" vertical="center"/>
      <protection hidden="1"/>
    </xf>
    <xf numFmtId="198" fontId="62" fillId="24" borderId="31" xfId="0" quotePrefix="1" applyNumberFormat="1" applyFont="1" applyFill="1" applyBorder="1" applyAlignment="1" applyProtection="1">
      <alignment horizontal="right" vertical="center"/>
      <protection hidden="1"/>
    </xf>
    <xf numFmtId="179" fontId="52" fillId="24" borderId="32" xfId="0" applyNumberFormat="1" applyFont="1" applyFill="1" applyBorder="1" applyAlignment="1" applyProtection="1">
      <alignment horizontal="left" vertical="center"/>
      <protection hidden="1"/>
    </xf>
    <xf numFmtId="41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98" fontId="62" fillId="24" borderId="33" xfId="0" quotePrefix="1" applyNumberFormat="1" applyFont="1" applyFill="1" applyBorder="1" applyAlignment="1" applyProtection="1">
      <alignment horizontal="right" vertical="center"/>
      <protection hidden="1"/>
    </xf>
    <xf numFmtId="0" fontId="48" fillId="24" borderId="0" xfId="1740" applyFont="1" applyFill="1" applyAlignment="1" applyProtection="1">
      <alignment horizontal="center" vertical="center"/>
      <protection hidden="1"/>
    </xf>
    <xf numFmtId="0" fontId="48" fillId="24" borderId="0" xfId="1740" applyFont="1" applyFill="1" applyBorder="1" applyAlignment="1" applyProtection="1">
      <alignment horizontal="center" vertical="center"/>
      <protection hidden="1"/>
    </xf>
    <xf numFmtId="0" fontId="48" fillId="24" borderId="0" xfId="1740" applyFont="1" applyFill="1" applyAlignment="1" applyProtection="1">
      <alignment horizontal="right" vertical="center"/>
      <protection hidden="1"/>
    </xf>
    <xf numFmtId="0" fontId="48" fillId="24" borderId="0" xfId="1740" applyNumberFormat="1" applyFont="1" applyFill="1" applyAlignment="1" applyProtection="1">
      <alignment horizontal="center" vertical="center"/>
      <protection hidden="1"/>
    </xf>
    <xf numFmtId="0" fontId="48" fillId="24" borderId="0" xfId="1740" applyNumberFormat="1" applyFont="1" applyFill="1" applyBorder="1" applyAlignment="1" applyProtection="1">
      <alignment horizontal="center" vertical="center"/>
      <protection hidden="1"/>
    </xf>
    <xf numFmtId="0" fontId="48" fillId="0" borderId="0" xfId="1740" applyNumberFormat="1" applyFont="1" applyAlignment="1" applyProtection="1">
      <alignment horizontal="center" vertical="center"/>
      <protection hidden="1"/>
    </xf>
    <xf numFmtId="0" fontId="55" fillId="0" borderId="28" xfId="1740" applyFont="1" applyBorder="1" applyAlignment="1" applyProtection="1">
      <alignment horizontal="center" vertical="center" wrapText="1"/>
      <protection hidden="1"/>
    </xf>
    <xf numFmtId="41" fontId="52" fillId="24" borderId="0" xfId="1740" applyNumberFormat="1" applyFont="1" applyFill="1" applyBorder="1" applyAlignment="1" applyProtection="1">
      <alignment horizontal="right" vertical="center" shrinkToFit="1"/>
      <protection hidden="1"/>
    </xf>
    <xf numFmtId="185" fontId="52" fillId="24" borderId="0" xfId="1740" applyNumberFormat="1" applyFont="1" applyFill="1" applyBorder="1" applyAlignment="1" applyProtection="1">
      <alignment horizontal="right" vertical="center" shrinkToFit="1"/>
      <protection hidden="1"/>
    </xf>
    <xf numFmtId="181" fontId="52" fillId="24" borderId="0" xfId="1740" applyNumberFormat="1" applyFont="1" applyFill="1" applyBorder="1" applyAlignment="1" applyProtection="1">
      <alignment horizontal="right" vertical="center" shrinkToFit="1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55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50" fillId="24" borderId="0" xfId="0" applyFont="1" applyFill="1" applyAlignment="1" applyProtection="1">
      <alignment horizontal="center" vertical="center"/>
      <protection hidden="1"/>
    </xf>
    <xf numFmtId="198" fontId="60" fillId="24" borderId="0" xfId="0" applyNumberFormat="1" applyFont="1" applyFill="1" applyBorder="1" applyAlignment="1" applyProtection="1">
      <alignment horizontal="right" vertical="center"/>
      <protection hidden="1"/>
    </xf>
    <xf numFmtId="43" fontId="52" fillId="24" borderId="0" xfId="0" applyNumberFormat="1" applyFont="1" applyFill="1" applyAlignment="1" applyProtection="1">
      <alignment horizontal="right" vertical="center" shrinkToFit="1"/>
      <protection hidden="1"/>
    </xf>
    <xf numFmtId="41" fontId="58" fillId="24" borderId="0" xfId="0" applyNumberFormat="1" applyFont="1" applyFill="1" applyAlignment="1" applyProtection="1">
      <alignment horizontal="right" vertical="center"/>
      <protection hidden="1"/>
    </xf>
    <xf numFmtId="185" fontId="58" fillId="24" borderId="0" xfId="0" applyNumberFormat="1" applyFont="1" applyFill="1" applyAlignment="1" applyProtection="1">
      <alignment horizontal="right" vertical="center"/>
      <protection hidden="1"/>
    </xf>
    <xf numFmtId="41" fontId="61" fillId="24" borderId="0" xfId="0" applyNumberFormat="1" applyFont="1" applyFill="1" applyAlignment="1" applyProtection="1">
      <alignment horizontal="right" vertical="center" shrinkToFit="1"/>
      <protection hidden="1"/>
    </xf>
    <xf numFmtId="41" fontId="62" fillId="24" borderId="0" xfId="0" applyNumberFormat="1" applyFont="1" applyFill="1" applyAlignment="1" applyProtection="1">
      <alignment horizontal="right" vertical="center"/>
      <protection hidden="1"/>
    </xf>
    <xf numFmtId="41" fontId="62" fillId="24" borderId="0" xfId="0" quotePrefix="1" applyNumberFormat="1" applyFont="1" applyFill="1" applyAlignment="1" applyProtection="1">
      <alignment horizontal="right" vertical="center"/>
      <protection locked="0"/>
    </xf>
    <xf numFmtId="197" fontId="62" fillId="24" borderId="0" xfId="0" quotePrefix="1" applyNumberFormat="1" applyFont="1" applyFill="1" applyAlignment="1" applyProtection="1">
      <alignment horizontal="right" vertical="center"/>
      <protection hidden="1"/>
    </xf>
    <xf numFmtId="198" fontId="62" fillId="24" borderId="0" xfId="0" quotePrefix="1" applyNumberFormat="1" applyFont="1" applyFill="1" applyBorder="1" applyAlignment="1" applyProtection="1">
      <alignment horizontal="right" vertical="center"/>
      <protection hidden="1"/>
    </xf>
    <xf numFmtId="41" fontId="62" fillId="24" borderId="25" xfId="0" quotePrefix="1" applyNumberFormat="1" applyFont="1" applyFill="1" applyBorder="1" applyAlignment="1" applyProtection="1">
      <alignment horizontal="right" vertical="center"/>
      <protection locked="0"/>
    </xf>
    <xf numFmtId="198" fontId="62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61" fillId="24" borderId="25" xfId="0" applyFont="1" applyFill="1" applyBorder="1" applyAlignment="1" applyProtection="1">
      <alignment vertical="center"/>
      <protection hidden="1"/>
    </xf>
    <xf numFmtId="1" fontId="48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5" xfId="0" quotePrefix="1" applyNumberFormat="1" applyFont="1" applyFill="1" applyBorder="1" applyAlignment="1" applyProtection="1">
      <alignment horizontal="center" vertical="center"/>
      <protection hidden="1"/>
    </xf>
    <xf numFmtId="0" fontId="48" fillId="24" borderId="15" xfId="0" applyFont="1" applyFill="1" applyBorder="1" applyAlignment="1" applyProtection="1">
      <alignment horizontal="left" vertical="center" indent="1"/>
      <protection hidden="1"/>
    </xf>
    <xf numFmtId="0" fontId="48" fillId="24" borderId="24" xfId="0" applyFont="1" applyFill="1" applyBorder="1" applyAlignment="1" applyProtection="1">
      <alignment horizontal="left" vertical="center" indent="1"/>
      <protection hidden="1"/>
    </xf>
    <xf numFmtId="182" fontId="50" fillId="24" borderId="0" xfId="0" applyNumberFormat="1" applyFont="1" applyFill="1" applyAlignment="1" applyProtection="1">
      <alignment vertical="center"/>
      <protection hidden="1"/>
    </xf>
    <xf numFmtId="0" fontId="48" fillId="24" borderId="0" xfId="1736" applyNumberFormat="1" applyFont="1" applyFill="1" applyAlignment="1" applyProtection="1">
      <alignment horizontal="left" vertical="center"/>
      <protection hidden="1"/>
    </xf>
    <xf numFmtId="0" fontId="48" fillId="24" borderId="0" xfId="1736" applyNumberFormat="1" applyFont="1" applyFill="1" applyAlignment="1" applyProtection="1">
      <alignment horizontal="right" vertical="center"/>
      <protection hidden="1"/>
    </xf>
    <xf numFmtId="0" fontId="49" fillId="24" borderId="0" xfId="1736" applyFont="1" applyFill="1" applyBorder="1" applyAlignment="1" applyProtection="1">
      <alignment horizontal="center" vertical="center"/>
      <protection hidden="1"/>
    </xf>
    <xf numFmtId="0" fontId="50" fillId="24" borderId="0" xfId="1736" applyFont="1" applyFill="1" applyAlignment="1" applyProtection="1">
      <alignment horizontal="center" vertical="center"/>
      <protection hidden="1"/>
    </xf>
    <xf numFmtId="0" fontId="50" fillId="24" borderId="0" xfId="1736" applyFont="1" applyFill="1" applyBorder="1" applyAlignment="1" applyProtection="1">
      <alignment horizontal="center" vertical="center"/>
      <protection hidden="1"/>
    </xf>
    <xf numFmtId="0" fontId="48" fillId="24" borderId="0" xfId="1736" applyFont="1" applyFill="1" applyBorder="1" applyAlignment="1" applyProtection="1">
      <alignment horizontal="left" vertical="center"/>
      <protection hidden="1"/>
    </xf>
    <xf numFmtId="3" fontId="48" fillId="24" borderId="0" xfId="1736" applyNumberFormat="1" applyFont="1" applyFill="1" applyBorder="1" applyAlignment="1" applyProtection="1">
      <alignment horizontal="left" vertical="center"/>
      <protection hidden="1"/>
    </xf>
    <xf numFmtId="0" fontId="48" fillId="24" borderId="0" xfId="1736" applyFont="1" applyFill="1" applyBorder="1" applyAlignment="1" applyProtection="1">
      <alignment horizontal="right" vertical="center"/>
      <protection hidden="1"/>
    </xf>
    <xf numFmtId="0" fontId="48" fillId="24" borderId="0" xfId="1736" applyFont="1" applyFill="1" applyBorder="1" applyAlignment="1" applyProtection="1">
      <alignment horizontal="center" vertical="center"/>
      <protection hidden="1"/>
    </xf>
    <xf numFmtId="0" fontId="51" fillId="24" borderId="0" xfId="1736" applyFont="1" applyFill="1" applyBorder="1" applyAlignment="1" applyProtection="1">
      <alignment horizontal="center" vertical="center"/>
      <protection hidden="1"/>
    </xf>
    <xf numFmtId="0" fontId="51" fillId="24" borderId="14" xfId="1736" quotePrefix="1" applyNumberFormat="1" applyFont="1" applyFill="1" applyBorder="1" applyAlignment="1" applyProtection="1">
      <alignment horizontal="center" vertical="center"/>
      <protection hidden="1"/>
    </xf>
    <xf numFmtId="179" fontId="48" fillId="24" borderId="14" xfId="1736" applyNumberFormat="1" applyFont="1" applyFill="1" applyBorder="1" applyAlignment="1" applyProtection="1">
      <alignment horizontal="center" vertical="center"/>
      <protection hidden="1"/>
    </xf>
    <xf numFmtId="0" fontId="48" fillId="24" borderId="0" xfId="1736" applyNumberFormat="1" applyFont="1" applyFill="1" applyBorder="1" applyAlignment="1" applyProtection="1">
      <alignment horizontal="center" vertical="center"/>
      <protection hidden="1"/>
    </xf>
    <xf numFmtId="179" fontId="48" fillId="24" borderId="23" xfId="1736" applyNumberFormat="1" applyFont="1" applyFill="1" applyBorder="1" applyAlignment="1" applyProtection="1">
      <alignment horizontal="center" vertical="center"/>
      <protection hidden="1"/>
    </xf>
    <xf numFmtId="0" fontId="48" fillId="24" borderId="0" xfId="1736" applyFont="1" applyFill="1" applyAlignment="1" applyProtection="1">
      <alignment horizontal="center" vertical="center"/>
      <protection hidden="1"/>
    </xf>
    <xf numFmtId="3" fontId="48" fillId="24" borderId="0" xfId="1736" applyNumberFormat="1" applyFont="1" applyFill="1" applyAlignment="1" applyProtection="1">
      <alignment horizontal="center" vertical="center"/>
      <protection hidden="1"/>
    </xf>
    <xf numFmtId="0" fontId="53" fillId="24" borderId="0" xfId="1736" applyFont="1" applyFill="1" applyAlignment="1" applyProtection="1">
      <alignment horizontal="center" vertical="center"/>
      <protection hidden="1"/>
    </xf>
    <xf numFmtId="16" fontId="48" fillId="24" borderId="15" xfId="0" applyNumberFormat="1" applyFont="1" applyFill="1" applyBorder="1" applyAlignment="1" applyProtection="1">
      <alignment horizontal="center" vertical="center"/>
      <protection hidden="1"/>
    </xf>
    <xf numFmtId="0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51" fillId="24" borderId="15" xfId="0" applyNumberFormat="1" applyFont="1" applyFill="1" applyBorder="1" applyAlignment="1" applyProtection="1">
      <alignment horizontal="center" vertical="center"/>
      <protection hidden="1"/>
    </xf>
    <xf numFmtId="49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Alignment="1" applyProtection="1">
      <alignment horizontal="center" vertical="center"/>
      <protection hidden="1"/>
    </xf>
    <xf numFmtId="179" fontId="48" fillId="24" borderId="15" xfId="0" applyNumberFormat="1" applyFont="1" applyFill="1" applyBorder="1" applyAlignment="1" applyProtection="1">
      <alignment horizontal="right" vertical="center"/>
      <protection hidden="1"/>
    </xf>
    <xf numFmtId="179" fontId="48" fillId="24" borderId="0" xfId="1739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right"/>
      <protection hidden="1"/>
    </xf>
    <xf numFmtId="0" fontId="52" fillId="24" borderId="0" xfId="1736" applyFont="1" applyFill="1" applyBorder="1" applyAlignment="1" applyProtection="1">
      <alignment horizontal="left"/>
      <protection hidden="1"/>
    </xf>
    <xf numFmtId="0" fontId="52" fillId="24" borderId="0" xfId="1736" applyFont="1" applyFill="1" applyBorder="1" applyAlignment="1" applyProtection="1">
      <alignment horizontal="center"/>
      <protection hidden="1"/>
    </xf>
    <xf numFmtId="183" fontId="48" fillId="24" borderId="0" xfId="1737" applyNumberFormat="1" applyFont="1" applyFill="1" applyBorder="1" applyAlignment="1" applyProtection="1">
      <alignment horizontal="right" vertical="center"/>
      <protection hidden="1"/>
    </xf>
    <xf numFmtId="178" fontId="48" fillId="24" borderId="0" xfId="0" applyNumberFormat="1" applyFont="1" applyFill="1" applyAlignment="1" applyProtection="1">
      <alignment horizontal="right" vertical="center"/>
      <protection hidden="1"/>
    </xf>
    <xf numFmtId="178" fontId="51" fillId="24" borderId="0" xfId="250" applyNumberFormat="1" applyFont="1" applyFill="1" applyAlignment="1" applyProtection="1">
      <alignment horizontal="right" vertical="center"/>
      <protection hidden="1"/>
    </xf>
    <xf numFmtId="178" fontId="48" fillId="24" borderId="0" xfId="250" applyNumberFormat="1" applyFont="1" applyFill="1" applyAlignment="1" applyProtection="1">
      <alignment horizontal="right" vertical="center"/>
      <protection hidden="1"/>
    </xf>
    <xf numFmtId="178" fontId="48" fillId="24" borderId="24" xfId="250" applyNumberFormat="1" applyFont="1" applyFill="1" applyBorder="1" applyAlignment="1" applyProtection="1">
      <alignment horizontal="right" vertical="center"/>
      <protection hidden="1"/>
    </xf>
    <xf numFmtId="176" fontId="48" fillId="24" borderId="0" xfId="250" applyFont="1" applyFill="1" applyBorder="1" applyAlignment="1" applyProtection="1">
      <alignment horizontal="center" vertical="center"/>
      <protection hidden="1"/>
    </xf>
    <xf numFmtId="0" fontId="51" fillId="24" borderId="0" xfId="1737" quotePrefix="1" applyFont="1" applyFill="1" applyBorder="1" applyAlignment="1" applyProtection="1">
      <alignment horizontal="center" vertical="center" wrapText="1"/>
      <protection hidden="1"/>
    </xf>
    <xf numFmtId="3" fontId="52" fillId="24" borderId="0" xfId="0" applyNumberFormat="1" applyFont="1" applyFill="1" applyAlignment="1" applyProtection="1">
      <alignment horizontal="center" vertical="center"/>
      <protection hidden="1"/>
    </xf>
    <xf numFmtId="0" fontId="52" fillId="24" borderId="0" xfId="0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protection hidden="1"/>
    </xf>
    <xf numFmtId="0" fontId="52" fillId="24" borderId="0" xfId="0" applyNumberFormat="1" applyFont="1" applyFill="1" applyAlignment="1" applyProtection="1">
      <alignment horizontal="center"/>
      <protection hidden="1"/>
    </xf>
    <xf numFmtId="0" fontId="25" fillId="24" borderId="0" xfId="0" applyNumberFormat="1" applyFont="1" applyFill="1" applyBorder="1" applyAlignment="1" applyProtection="1">
      <protection hidden="1"/>
    </xf>
    <xf numFmtId="3" fontId="52" fillId="24" borderId="0" xfId="1736" applyNumberFormat="1" applyFont="1" applyFill="1" applyAlignment="1" applyProtection="1">
      <alignment horizontal="left"/>
      <protection hidden="1"/>
    </xf>
    <xf numFmtId="182" fontId="52" fillId="24" borderId="0" xfId="1736" applyNumberFormat="1" applyFont="1" applyFill="1" applyAlignment="1" applyProtection="1">
      <alignment horizontal="left"/>
      <protection hidden="1"/>
    </xf>
    <xf numFmtId="3" fontId="52" fillId="24" borderId="0" xfId="1736" applyNumberFormat="1" applyFont="1" applyFill="1" applyAlignment="1" applyProtection="1">
      <alignment horizontal="center"/>
      <protection hidden="1"/>
    </xf>
    <xf numFmtId="179" fontId="52" fillId="24" borderId="0" xfId="1736" applyNumberFormat="1" applyFont="1" applyFill="1" applyBorder="1" applyAlignment="1" applyProtection="1">
      <alignment horizontal="right"/>
      <protection hidden="1"/>
    </xf>
    <xf numFmtId="3" fontId="52" fillId="24" borderId="0" xfId="0" applyNumberFormat="1" applyFont="1" applyFill="1" applyAlignment="1" applyProtection="1">
      <alignment horizontal="left"/>
      <protection hidden="1"/>
    </xf>
    <xf numFmtId="182" fontId="52" fillId="24" borderId="0" xfId="0" applyNumberFormat="1" applyFont="1" applyFill="1" applyBorder="1" applyAlignment="1" applyProtection="1">
      <alignment horizontal="left"/>
      <protection hidden="1"/>
    </xf>
    <xf numFmtId="3" fontId="52" fillId="24" borderId="0" xfId="0" applyNumberFormat="1" applyFont="1" applyFill="1" applyAlignment="1" applyProtection="1">
      <alignment horizontal="right"/>
      <protection hidden="1"/>
    </xf>
    <xf numFmtId="9" fontId="52" fillId="24" borderId="0" xfId="204" applyFont="1" applyFill="1" applyAlignment="1" applyProtection="1">
      <alignment horizontal="left" vertical="center"/>
      <protection hidden="1"/>
    </xf>
    <xf numFmtId="182" fontId="52" fillId="24" borderId="0" xfId="0" applyNumberFormat="1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vertical="center"/>
      <protection hidden="1"/>
    </xf>
    <xf numFmtId="182" fontId="52" fillId="24" borderId="0" xfId="0" applyNumberFormat="1" applyFont="1" applyFill="1" applyAlignment="1" applyProtection="1">
      <alignment horizontal="center" vertical="center"/>
      <protection hidden="1"/>
    </xf>
    <xf numFmtId="176" fontId="51" fillId="24" borderId="0" xfId="250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 vertical="center"/>
      <protection hidden="1"/>
    </xf>
    <xf numFmtId="179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center" vertical="center"/>
      <protection hidden="1"/>
    </xf>
    <xf numFmtId="180" fontId="52" fillId="24" borderId="18" xfId="1737" applyNumberFormat="1" applyFont="1" applyFill="1" applyBorder="1" applyAlignment="1" applyProtection="1">
      <alignment horizontal="center"/>
      <protection hidden="1"/>
    </xf>
    <xf numFmtId="3" fontId="52" fillId="24" borderId="18" xfId="1737" applyNumberFormat="1" applyFont="1" applyFill="1" applyBorder="1" applyAlignment="1" applyProtection="1">
      <alignment horizontal="center"/>
      <protection hidden="1"/>
    </xf>
    <xf numFmtId="0" fontId="52" fillId="24" borderId="0" xfId="1739" applyNumberFormat="1" applyFont="1" applyFill="1" applyBorder="1" applyAlignment="1" applyProtection="1">
      <alignment horizontal="right" vertical="center"/>
      <protection hidden="1"/>
    </xf>
    <xf numFmtId="0" fontId="52" fillId="24" borderId="0" xfId="1739" applyNumberFormat="1" applyFont="1" applyFill="1" applyAlignment="1" applyProtection="1">
      <alignment horizontal="left" vertical="center"/>
      <protection hidden="1"/>
    </xf>
    <xf numFmtId="3" fontId="48" fillId="24" borderId="0" xfId="0" applyNumberFormat="1" applyFont="1" applyFill="1" applyBorder="1" applyAlignment="1" applyProtection="1">
      <alignment horizontal="left" vertical="center"/>
      <protection hidden="1"/>
    </xf>
    <xf numFmtId="0" fontId="48" fillId="24" borderId="0" xfId="0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right"/>
      <protection hidden="1"/>
    </xf>
    <xf numFmtId="0" fontId="48" fillId="24" borderId="0" xfId="0" applyFont="1" applyFill="1" applyAlignment="1" applyProtection="1">
      <alignment horizontal="center" vertical="center"/>
      <protection hidden="1"/>
    </xf>
    <xf numFmtId="3" fontId="48" fillId="24" borderId="0" xfId="0" applyNumberFormat="1" applyFont="1" applyFill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left" vertical="center"/>
      <protection hidden="1"/>
    </xf>
    <xf numFmtId="0" fontId="48" fillId="24" borderId="0" xfId="0" applyNumberFormat="1" applyFont="1" applyFill="1" applyAlignment="1" applyProtection="1">
      <alignment horizontal="right" vertical="center"/>
      <protection hidden="1"/>
    </xf>
    <xf numFmtId="0" fontId="48" fillId="24" borderId="0" xfId="0" applyNumberFormat="1" applyFont="1" applyFill="1" applyBorder="1" applyAlignment="1" applyProtection="1">
      <alignment horizontal="left" vertical="center"/>
      <protection hidden="1"/>
    </xf>
    <xf numFmtId="0" fontId="48" fillId="24" borderId="0" xfId="0" applyNumberFormat="1" applyFont="1" applyFill="1" applyBorder="1" applyAlignment="1" applyProtection="1">
      <alignment horizontal="center" vertical="center"/>
      <protection hidden="1"/>
    </xf>
    <xf numFmtId="180" fontId="0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179" fontId="0" fillId="24" borderId="0" xfId="0" applyNumberFormat="1" applyFont="1" applyFill="1" applyAlignment="1" applyProtection="1">
      <alignment horizontal="center" vertical="center"/>
      <protection hidden="1"/>
    </xf>
    <xf numFmtId="0" fontId="0" fillId="24" borderId="0" xfId="0" applyFont="1" applyFill="1" applyProtection="1"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0" fillId="24" borderId="0" xfId="1736" applyFont="1" applyFill="1" applyBorder="1" applyAlignment="1" applyProtection="1">
      <alignment horizontal="center" vertical="center"/>
      <protection hidden="1"/>
    </xf>
    <xf numFmtId="3" fontId="0" fillId="24" borderId="0" xfId="1736" applyNumberFormat="1" applyFont="1" applyFill="1" applyAlignment="1" applyProtection="1">
      <alignment horizontal="center" vertical="center"/>
      <protection hidden="1"/>
    </xf>
    <xf numFmtId="0" fontId="0" fillId="24" borderId="0" xfId="1736" applyFont="1" applyFill="1" applyAlignment="1" applyProtection="1">
      <alignment horizontal="center" vertical="center"/>
      <protection hidden="1"/>
    </xf>
    <xf numFmtId="182" fontId="0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1737" applyNumberFormat="1" applyFont="1" applyFill="1" applyAlignment="1" applyProtection="1">
      <alignment horizontal="center" vertical="center"/>
      <protection hidden="1"/>
    </xf>
    <xf numFmtId="180" fontId="0" fillId="24" borderId="0" xfId="1737" applyNumberFormat="1" applyFont="1" applyFill="1" applyAlignment="1" applyProtection="1">
      <alignment horizontal="center" vertical="center"/>
      <protection hidden="1"/>
    </xf>
    <xf numFmtId="0" fontId="0" fillId="24" borderId="0" xfId="1737" applyFont="1" applyFill="1" applyBorder="1" applyAlignment="1" applyProtection="1">
      <alignment horizontal="center" vertical="center"/>
      <protection hidden="1"/>
    </xf>
    <xf numFmtId="1" fontId="52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41" fontId="48" fillId="24" borderId="15" xfId="273" applyNumberFormat="1" applyFont="1" applyFill="1" applyBorder="1" applyAlignment="1" applyProtection="1">
      <alignment horizontal="right" vertical="center"/>
      <protection locked="0" hidden="1"/>
    </xf>
    <xf numFmtId="41" fontId="48" fillId="24" borderId="0" xfId="273" applyNumberFormat="1" applyFont="1" applyFill="1" applyBorder="1" applyAlignment="1" applyProtection="1">
      <alignment horizontal="right" vertical="center"/>
      <protection locked="0" hidden="1"/>
    </xf>
    <xf numFmtId="176" fontId="48" fillId="24" borderId="0" xfId="250" applyFont="1" applyFill="1" applyBorder="1" applyAlignment="1" applyProtection="1">
      <alignment vertical="center"/>
      <protection locked="0" hidden="1"/>
    </xf>
    <xf numFmtId="41" fontId="48" fillId="24" borderId="0" xfId="274" applyFont="1" applyFill="1" applyBorder="1" applyAlignment="1" applyProtection="1">
      <alignment vertical="center"/>
      <protection locked="0" hidden="1"/>
    </xf>
    <xf numFmtId="41" fontId="48" fillId="24" borderId="0" xfId="274" applyFont="1" applyFill="1" applyAlignment="1" applyProtection="1">
      <alignment vertical="center"/>
      <protection locked="0" hidden="1"/>
    </xf>
    <xf numFmtId="176" fontId="48" fillId="56" borderId="0" xfId="250" applyFont="1" applyFill="1" applyAlignment="1" applyProtection="1">
      <alignment horizontal="right" vertical="center"/>
      <protection locked="0" hidden="1"/>
    </xf>
    <xf numFmtId="176" fontId="48" fillId="56" borderId="25" xfId="250" applyFont="1" applyFill="1" applyBorder="1" applyAlignment="1" applyProtection="1">
      <alignment horizontal="right" vertical="center"/>
      <protection locked="0" hidden="1"/>
    </xf>
    <xf numFmtId="41" fontId="48" fillId="24" borderId="0" xfId="0" applyNumberFormat="1" applyFont="1" applyFill="1" applyBorder="1" applyAlignment="1" applyProtection="1">
      <alignment horizontal="right" vertical="center"/>
      <protection locked="0" hidden="1"/>
    </xf>
    <xf numFmtId="0" fontId="48" fillId="24" borderId="0" xfId="0" applyNumberFormat="1" applyFont="1" applyFill="1" applyAlignment="1" applyProtection="1">
      <alignment horizontal="left" vertical="top"/>
      <protection hidden="1"/>
    </xf>
    <xf numFmtId="0" fontId="48" fillId="24" borderId="0" xfId="0" applyFont="1" applyFill="1" applyAlignment="1" applyProtection="1">
      <alignment horizontal="center" vertical="top"/>
      <protection hidden="1"/>
    </xf>
    <xf numFmtId="180" fontId="48" fillId="24" borderId="0" xfId="0" applyNumberFormat="1" applyFont="1" applyFill="1" applyAlignment="1" applyProtection="1">
      <alignment horizontal="center" vertical="top"/>
      <protection hidden="1"/>
    </xf>
    <xf numFmtId="3" fontId="48" fillId="24" borderId="0" xfId="0" applyNumberFormat="1" applyFont="1" applyFill="1" applyAlignment="1" applyProtection="1">
      <alignment horizontal="center" vertical="top"/>
      <protection hidden="1"/>
    </xf>
    <xf numFmtId="3" fontId="48" fillId="24" borderId="0" xfId="0" applyNumberFormat="1" applyFont="1" applyFill="1" applyAlignment="1" applyProtection="1">
      <alignment horizontal="right" vertical="top"/>
      <protection hidden="1"/>
    </xf>
    <xf numFmtId="0" fontId="48" fillId="24" borderId="0" xfId="0" applyFont="1" applyFill="1" applyBorder="1" applyAlignment="1" applyProtection="1">
      <alignment horizontal="center" vertical="top"/>
      <protection hidden="1"/>
    </xf>
    <xf numFmtId="0" fontId="109" fillId="24" borderId="0" xfId="0" applyFont="1" applyFill="1" applyBorder="1" applyAlignment="1" applyProtection="1">
      <alignment horizontal="center" vertical="top"/>
      <protection hidden="1"/>
    </xf>
    <xf numFmtId="0" fontId="109" fillId="24" borderId="0" xfId="0" applyFont="1" applyFill="1" applyAlignment="1" applyProtection="1">
      <alignment horizontal="center" vertical="top"/>
      <protection hidden="1"/>
    </xf>
    <xf numFmtId="0" fontId="48" fillId="24" borderId="0" xfId="1737" applyNumberFormat="1" applyFont="1" applyFill="1" applyAlignment="1" applyProtection="1">
      <alignment horizontal="left" vertical="top"/>
      <protection hidden="1"/>
    </xf>
    <xf numFmtId="3" fontId="109" fillId="24" borderId="0" xfId="1737" applyNumberFormat="1" applyFont="1" applyFill="1" applyAlignment="1" applyProtection="1">
      <alignment horizontal="center" vertical="top"/>
      <protection hidden="1"/>
    </xf>
    <xf numFmtId="180" fontId="109" fillId="24" borderId="0" xfId="1737" applyNumberFormat="1" applyFont="1" applyFill="1" applyAlignment="1" applyProtection="1">
      <alignment horizontal="center" vertical="top"/>
      <protection hidden="1"/>
    </xf>
    <xf numFmtId="0" fontId="48" fillId="24" borderId="0" xfId="1737" applyNumberFormat="1" applyFont="1" applyFill="1" applyAlignment="1" applyProtection="1">
      <alignment horizontal="right" vertical="top"/>
      <protection hidden="1"/>
    </xf>
    <xf numFmtId="0" fontId="109" fillId="24" borderId="0" xfId="1737" applyFont="1" applyFill="1" applyBorder="1" applyAlignment="1" applyProtection="1">
      <alignment horizontal="center" vertical="top"/>
      <protection hidden="1"/>
    </xf>
    <xf numFmtId="202" fontId="48" fillId="24" borderId="0" xfId="0" applyNumberFormat="1" applyFont="1" applyFill="1" applyAlignment="1" applyProtection="1">
      <alignment horizontal="right" vertical="center"/>
      <protection hidden="1"/>
    </xf>
    <xf numFmtId="202" fontId="51" fillId="24" borderId="0" xfId="250" applyNumberFormat="1" applyFont="1" applyFill="1" applyAlignment="1" applyProtection="1">
      <alignment horizontal="right" vertical="center"/>
      <protection hidden="1"/>
    </xf>
    <xf numFmtId="202" fontId="48" fillId="24" borderId="0" xfId="250" applyNumberFormat="1" applyFont="1" applyFill="1" applyAlignment="1" applyProtection="1">
      <alignment horizontal="right" vertical="center"/>
      <protection hidden="1"/>
    </xf>
    <xf numFmtId="202" fontId="48" fillId="24" borderId="0" xfId="250" applyNumberFormat="1" applyFont="1" applyFill="1" applyAlignment="1" applyProtection="1">
      <alignment horizontal="right" vertical="center"/>
      <protection locked="0" hidden="1"/>
    </xf>
    <xf numFmtId="202" fontId="48" fillId="24" borderId="0" xfId="275" applyNumberFormat="1" applyFont="1" applyFill="1" applyBorder="1" applyAlignment="1" applyProtection="1">
      <alignment vertical="center"/>
      <protection locked="0" hidden="1"/>
    </xf>
    <xf numFmtId="202" fontId="48" fillId="24" borderId="24" xfId="250" applyNumberFormat="1" applyFont="1" applyFill="1" applyBorder="1" applyAlignment="1" applyProtection="1">
      <alignment horizontal="right" vertical="center"/>
      <protection hidden="1"/>
    </xf>
    <xf numFmtId="0" fontId="109" fillId="24" borderId="0" xfId="0" applyFont="1" applyFill="1" applyBorder="1" applyAlignment="1" applyProtection="1">
      <alignment horizontal="center" vertical="center"/>
      <protection hidden="1"/>
    </xf>
    <xf numFmtId="3" fontId="48" fillId="24" borderId="20" xfId="1737" applyNumberFormat="1" applyFont="1" applyFill="1" applyBorder="1" applyAlignment="1" applyProtection="1">
      <alignment horizontal="center" vertical="center" wrapText="1"/>
      <protection hidden="1"/>
    </xf>
    <xf numFmtId="0" fontId="50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41" fontId="48" fillId="24" borderId="0" xfId="274" applyFont="1" applyFill="1" applyAlignment="1" applyProtection="1">
      <alignment vertical="center"/>
      <protection hidden="1"/>
    </xf>
    <xf numFmtId="0" fontId="50" fillId="24" borderId="0" xfId="0" applyFont="1" applyFill="1" applyBorder="1" applyAlignment="1" applyProtection="1">
      <alignment horizontal="center" vertical="center"/>
      <protection hidden="1"/>
    </xf>
    <xf numFmtId="182" fontId="50" fillId="24" borderId="0" xfId="0" applyNumberFormat="1" applyFont="1" applyFill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" fontId="48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0" fontId="50" fillId="24" borderId="0" xfId="0" applyFont="1" applyFill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0" fontId="55" fillId="0" borderId="27" xfId="1740" applyFont="1" applyBorder="1" applyAlignment="1" applyProtection="1">
      <alignment horizontal="center" vertical="center" wrapText="1"/>
      <protection hidden="1"/>
    </xf>
    <xf numFmtId="0" fontId="109" fillId="24" borderId="0" xfId="0" applyFont="1" applyFill="1" applyProtection="1">
      <protection hidden="1"/>
    </xf>
    <xf numFmtId="0" fontId="109" fillId="24" borderId="0" xfId="1736" applyFont="1" applyFill="1" applyBorder="1" applyAlignment="1" applyProtection="1">
      <alignment horizontal="center" vertical="center"/>
      <protection hidden="1"/>
    </xf>
    <xf numFmtId="41" fontId="48" fillId="24" borderId="0" xfId="1736" applyNumberFormat="1" applyFont="1" applyFill="1" applyAlignment="1" applyProtection="1">
      <alignment horizontal="right" vertical="center"/>
      <protection hidden="1"/>
    </xf>
    <xf numFmtId="3" fontId="52" fillId="24" borderId="0" xfId="1736" applyNumberFormat="1" applyFont="1" applyFill="1" applyAlignment="1" applyProtection="1">
      <alignment horizontal="right"/>
      <protection hidden="1"/>
    </xf>
    <xf numFmtId="3" fontId="109" fillId="24" borderId="0" xfId="0" applyNumberFormat="1" applyFont="1" applyFill="1" applyAlignment="1" applyProtection="1">
      <alignment horizontal="center" vertical="center"/>
      <protection hidden="1"/>
    </xf>
    <xf numFmtId="0" fontId="109" fillId="0" borderId="0" xfId="0" applyFont="1" applyAlignment="1" applyProtection="1">
      <alignment vertical="center"/>
      <protection hidden="1"/>
    </xf>
    <xf numFmtId="1" fontId="48" fillId="24" borderId="0" xfId="0" quotePrefix="1" applyNumberFormat="1" applyFont="1" applyFill="1" applyBorder="1" applyAlignment="1" applyProtection="1">
      <alignment horizontal="center" vertical="center"/>
      <protection hidden="1"/>
    </xf>
    <xf numFmtId="179" fontId="110" fillId="24" borderId="0" xfId="1739" applyNumberFormat="1" applyFont="1" applyFill="1" applyBorder="1" applyAlignment="1" applyProtection="1">
      <alignment horizontal="left" vertical="center"/>
      <protection hidden="1"/>
    </xf>
    <xf numFmtId="0" fontId="111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41" fontId="51" fillId="24" borderId="15" xfId="250" applyNumberFormat="1" applyFont="1" applyFill="1" applyBorder="1" applyAlignment="1" applyProtection="1">
      <alignment horizontal="right" vertical="center"/>
      <protection hidden="1"/>
    </xf>
    <xf numFmtId="41" fontId="51" fillId="24" borderId="0" xfId="250" applyNumberFormat="1" applyFont="1" applyFill="1" applyAlignment="1" applyProtection="1">
      <alignment horizontal="right" vertical="center"/>
      <protection hidden="1"/>
    </xf>
    <xf numFmtId="180" fontId="51" fillId="24" borderId="0" xfId="0" applyNumberFormat="1" applyFont="1" applyFill="1" applyBorder="1" applyAlignment="1" applyProtection="1">
      <alignment horizontal="right" vertical="center"/>
      <protection hidden="1"/>
    </xf>
    <xf numFmtId="41" fontId="48" fillId="24" borderId="15" xfId="324" applyFont="1" applyFill="1" applyBorder="1" applyAlignment="1" applyProtection="1">
      <alignment vertical="center"/>
      <protection locked="0" hidden="1"/>
    </xf>
    <xf numFmtId="180" fontId="48" fillId="24" borderId="0" xfId="0" applyNumberFormat="1" applyFont="1" applyFill="1" applyBorder="1" applyAlignment="1" applyProtection="1">
      <alignment horizontal="right" vertical="center"/>
      <protection hidden="1"/>
    </xf>
    <xf numFmtId="41" fontId="48" fillId="24" borderId="0" xfId="1760" applyFont="1" applyFill="1" applyProtection="1">
      <alignment vertical="center"/>
      <protection locked="0" hidden="1"/>
    </xf>
    <xf numFmtId="179" fontId="48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8" fillId="24" borderId="24" xfId="324" applyFont="1" applyFill="1" applyBorder="1" applyAlignment="1" applyProtection="1">
      <alignment vertical="center"/>
      <protection locked="0" hidden="1"/>
    </xf>
    <xf numFmtId="41" fontId="48" fillId="24" borderId="25" xfId="0" applyNumberFormat="1" applyFont="1" applyFill="1" applyBorder="1" applyAlignment="1" applyProtection="1">
      <alignment horizontal="right" vertical="center"/>
      <protection locked="0" hidden="1"/>
    </xf>
    <xf numFmtId="180" fontId="48" fillId="24" borderId="25" xfId="0" applyNumberFormat="1" applyFont="1" applyFill="1" applyBorder="1" applyAlignment="1" applyProtection="1">
      <alignment horizontal="right" vertical="center"/>
      <protection hidden="1"/>
    </xf>
    <xf numFmtId="41" fontId="48" fillId="24" borderId="25" xfId="339" applyNumberFormat="1" applyFont="1" applyFill="1" applyBorder="1" applyAlignment="1" applyProtection="1">
      <alignment horizontal="right" vertical="center"/>
      <protection locked="0" hidden="1"/>
    </xf>
    <xf numFmtId="179" fontId="48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51" fillId="24" borderId="0" xfId="1736" applyNumberFormat="1" applyFont="1" applyFill="1" applyAlignment="1" applyProtection="1">
      <alignment horizontal="right" vertical="center"/>
      <protection hidden="1"/>
    </xf>
    <xf numFmtId="0" fontId="51" fillId="24" borderId="15" xfId="1736" quotePrefix="1" applyNumberFormat="1" applyFont="1" applyFill="1" applyBorder="1" applyAlignment="1" applyProtection="1">
      <alignment horizontal="center" vertical="center"/>
      <protection hidden="1"/>
    </xf>
    <xf numFmtId="176" fontId="48" fillId="24" borderId="15" xfId="326" applyFont="1" applyFill="1" applyBorder="1" applyAlignment="1" applyProtection="1">
      <alignment horizontal="center" vertical="center"/>
      <protection hidden="1"/>
    </xf>
    <xf numFmtId="41" fontId="48" fillId="24" borderId="0" xfId="1736" applyNumberFormat="1" applyFont="1" applyFill="1" applyBorder="1" applyAlignment="1" applyProtection="1">
      <alignment horizontal="left" vertical="center"/>
      <protection locked="0" hidden="1"/>
    </xf>
    <xf numFmtId="41" fontId="48" fillId="24" borderId="15" xfId="1736" applyNumberFormat="1" applyFont="1" applyFill="1" applyBorder="1" applyAlignment="1" applyProtection="1">
      <alignment horizontal="left" vertical="center"/>
      <protection hidden="1"/>
    </xf>
    <xf numFmtId="41" fontId="48" fillId="24" borderId="0" xfId="1736" applyNumberFormat="1" applyFont="1" applyFill="1" applyAlignment="1" applyProtection="1">
      <alignment horizontal="right" vertical="center"/>
      <protection locked="0" hidden="1"/>
    </xf>
    <xf numFmtId="41" fontId="48" fillId="24" borderId="24" xfId="1736" applyNumberFormat="1" applyFont="1" applyFill="1" applyBorder="1" applyAlignment="1" applyProtection="1">
      <alignment horizontal="right" vertical="center"/>
      <protection hidden="1"/>
    </xf>
    <xf numFmtId="41" fontId="48" fillId="24" borderId="25" xfId="1736" applyNumberFormat="1" applyFont="1" applyFill="1" applyBorder="1" applyAlignment="1" applyProtection="1">
      <alignment horizontal="right" vertical="center"/>
      <protection hidden="1"/>
    </xf>
    <xf numFmtId="41" fontId="48" fillId="24" borderId="25" xfId="1736" applyNumberFormat="1" applyFont="1" applyFill="1" applyBorder="1" applyAlignment="1" applyProtection="1">
      <alignment horizontal="left" vertical="center"/>
      <protection locked="0" hidden="1"/>
    </xf>
    <xf numFmtId="41" fontId="48" fillId="24" borderId="25" xfId="1736" applyNumberFormat="1" applyFont="1" applyFill="1" applyBorder="1" applyAlignment="1" applyProtection="1">
      <alignment horizontal="left" vertical="center"/>
      <protection hidden="1"/>
    </xf>
    <xf numFmtId="41" fontId="48" fillId="24" borderId="24" xfId="1736" applyNumberFormat="1" applyFont="1" applyFill="1" applyBorder="1" applyAlignment="1" applyProtection="1">
      <alignment horizontal="left" vertical="center"/>
      <protection hidden="1"/>
    </xf>
    <xf numFmtId="43" fontId="48" fillId="24" borderId="0" xfId="0" applyNumberFormat="1" applyFont="1" applyFill="1" applyAlignment="1" applyProtection="1">
      <alignment horizontal="right" vertical="center"/>
      <protection hidden="1"/>
    </xf>
    <xf numFmtId="41" fontId="48" fillId="24" borderId="0" xfId="0" applyNumberFormat="1" applyFont="1" applyFill="1" applyAlignment="1" applyProtection="1">
      <alignment horizontal="right" vertical="center"/>
      <protection locked="0" hidden="1"/>
    </xf>
    <xf numFmtId="41" fontId="48" fillId="24" borderId="24" xfId="0" applyNumberFormat="1" applyFont="1" applyFill="1" applyBorder="1" applyAlignment="1" applyProtection="1">
      <alignment horizontal="right" vertical="center"/>
      <protection hidden="1"/>
    </xf>
    <xf numFmtId="0" fontId="111" fillId="24" borderId="0" xfId="0" applyNumberFormat="1" applyFont="1" applyFill="1" applyBorder="1" applyAlignment="1" applyProtection="1">
      <alignment horizontal="center" vertical="center"/>
      <protection hidden="1"/>
    </xf>
    <xf numFmtId="3" fontId="111" fillId="24" borderId="0" xfId="0" applyNumberFormat="1" applyFont="1" applyFill="1" applyAlignment="1" applyProtection="1">
      <alignment horizontal="center" vertical="center"/>
      <protection hidden="1"/>
    </xf>
    <xf numFmtId="0" fontId="111" fillId="24" borderId="0" xfId="0" applyFont="1" applyFill="1" applyAlignment="1" applyProtection="1">
      <alignment horizontal="center" vertical="center"/>
      <protection hidden="1"/>
    </xf>
    <xf numFmtId="1" fontId="113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1" fillId="0" borderId="0" xfId="1740" applyFont="1" applyBorder="1" applyAlignment="1" applyProtection="1">
      <alignment horizontal="center" vertical="center" shrinkToFit="1"/>
      <protection hidden="1"/>
    </xf>
    <xf numFmtId="0" fontId="112" fillId="56" borderId="0" xfId="0" applyFont="1" applyFill="1" applyBorder="1" applyAlignment="1" applyProtection="1">
      <protection hidden="1"/>
    </xf>
    <xf numFmtId="0" fontId="111" fillId="0" borderId="0" xfId="1740" applyFont="1" applyAlignment="1" applyProtection="1">
      <alignment horizontal="center" vertical="center"/>
      <protection hidden="1"/>
    </xf>
    <xf numFmtId="0" fontId="111" fillId="0" borderId="0" xfId="1740" applyFont="1" applyBorder="1" applyAlignment="1" applyProtection="1">
      <alignment horizontal="center" vertical="center"/>
      <protection hidden="1"/>
    </xf>
    <xf numFmtId="179" fontId="111" fillId="24" borderId="0" xfId="0" applyNumberFormat="1" applyFont="1" applyFill="1" applyAlignment="1" applyProtection="1">
      <alignment horizontal="center" vertical="center"/>
      <protection hidden="1"/>
    </xf>
    <xf numFmtId="41" fontId="51" fillId="24" borderId="0" xfId="0" applyNumberFormat="1" applyFont="1" applyFill="1" applyBorder="1" applyAlignment="1" applyProtection="1">
      <alignment horizontal="right" vertical="center"/>
      <protection hidden="1"/>
    </xf>
    <xf numFmtId="1" fontId="54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76" fontId="52" fillId="56" borderId="0" xfId="250" applyFont="1" applyFill="1" applyBorder="1" applyAlignment="1" applyProtection="1">
      <alignment horizontal="right" vertical="center" shrinkToFit="1"/>
      <protection locked="0" hidden="1"/>
    </xf>
    <xf numFmtId="176" fontId="52" fillId="56" borderId="0" xfId="250" applyNumberFormat="1" applyFont="1" applyFill="1" applyBorder="1" applyAlignment="1" applyProtection="1">
      <alignment horizontal="right" vertical="center" shrinkToFit="1"/>
      <protection locked="0" hidden="1"/>
    </xf>
    <xf numFmtId="176" fontId="52" fillId="56" borderId="0" xfId="250" quotePrefix="1" applyFont="1" applyFill="1" applyBorder="1" applyAlignment="1" applyProtection="1">
      <alignment horizontal="right" vertical="center" shrinkToFit="1"/>
      <protection locked="0" hidden="1"/>
    </xf>
    <xf numFmtId="176" fontId="52" fillId="56" borderId="25" xfId="250" applyFont="1" applyFill="1" applyBorder="1" applyAlignment="1" applyProtection="1">
      <alignment horizontal="right" vertical="center" shrinkToFit="1"/>
      <protection locked="0" hidden="1"/>
    </xf>
    <xf numFmtId="181" fontId="54" fillId="24" borderId="0" xfId="1740" applyNumberFormat="1" applyFont="1" applyFill="1" applyBorder="1" applyAlignment="1" applyProtection="1">
      <alignment horizontal="right" vertical="center" shrinkToFit="1"/>
      <protection hidden="1"/>
    </xf>
    <xf numFmtId="185" fontId="54" fillId="24" borderId="0" xfId="1740" applyNumberFormat="1" applyFont="1" applyFill="1" applyBorder="1" applyAlignment="1" applyProtection="1">
      <alignment horizontal="right" vertical="center" shrinkToFit="1"/>
      <protection hidden="1"/>
    </xf>
    <xf numFmtId="1" fontId="63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52" fillId="24" borderId="14" xfId="0" applyFont="1" applyFill="1" applyBorder="1" applyAlignment="1" applyProtection="1">
      <alignment horizontal="center" vertical="center" shrinkToFit="1"/>
      <protection hidden="1"/>
    </xf>
    <xf numFmtId="0" fontId="55" fillId="24" borderId="15" xfId="0" applyFont="1" applyFill="1" applyBorder="1" applyAlignment="1" applyProtection="1">
      <alignment horizontal="center" vertical="center" shrinkToFit="1"/>
      <protection hidden="1"/>
    </xf>
    <xf numFmtId="0" fontId="55" fillId="24" borderId="0" xfId="0" applyFont="1" applyFill="1" applyBorder="1" applyAlignment="1" applyProtection="1">
      <alignment horizontal="center" vertical="center" shrinkToFit="1"/>
      <protection hidden="1"/>
    </xf>
    <xf numFmtId="185" fontId="52" fillId="56" borderId="0" xfId="1740" applyNumberFormat="1" applyFont="1" applyFill="1" applyBorder="1" applyAlignment="1" applyProtection="1">
      <alignment horizontal="right" vertical="center" shrinkToFit="1"/>
      <protection locked="0" hidden="1"/>
    </xf>
    <xf numFmtId="201" fontId="55" fillId="56" borderId="15" xfId="0" applyNumberFormat="1" applyFont="1" applyFill="1" applyBorder="1" applyAlignment="1" applyProtection="1">
      <alignment horizontal="left" vertical="center" shrinkToFit="1"/>
      <protection hidden="1"/>
    </xf>
    <xf numFmtId="41" fontId="55" fillId="24" borderId="0" xfId="0" applyNumberFormat="1" applyFont="1" applyFill="1" applyBorder="1" applyAlignment="1" applyProtection="1">
      <alignment horizontal="left" vertical="center" shrinkToFit="1"/>
      <protection hidden="1"/>
    </xf>
    <xf numFmtId="185" fontId="52" fillId="56" borderId="25" xfId="1740" applyNumberFormat="1" applyFont="1" applyFill="1" applyBorder="1" applyAlignment="1" applyProtection="1">
      <alignment horizontal="right" vertical="center" shrinkToFit="1"/>
      <protection locked="0" hidden="1"/>
    </xf>
    <xf numFmtId="201" fontId="55" fillId="56" borderId="24" xfId="0" applyNumberFormat="1" applyFont="1" applyFill="1" applyBorder="1" applyAlignment="1" applyProtection="1">
      <alignment horizontal="left" vertical="center" shrinkToFit="1"/>
      <protection hidden="1"/>
    </xf>
    <xf numFmtId="0" fontId="52" fillId="24" borderId="0" xfId="174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right" vertical="center"/>
      <protection hidden="1"/>
    </xf>
    <xf numFmtId="0" fontId="52" fillId="0" borderId="0" xfId="1740" applyFont="1" applyBorder="1" applyAlignment="1" applyProtection="1">
      <alignment horizontal="center" vertical="center"/>
      <protection hidden="1"/>
    </xf>
    <xf numFmtId="0" fontId="52" fillId="24" borderId="0" xfId="1740" applyFont="1" applyFill="1" applyBorder="1" applyAlignment="1" applyProtection="1">
      <alignment horizontal="center"/>
      <protection hidden="1"/>
    </xf>
    <xf numFmtId="0" fontId="52" fillId="0" borderId="0" xfId="1740" applyFont="1" applyBorder="1" applyAlignment="1" applyProtection="1">
      <alignment horizontal="center"/>
      <protection hidden="1"/>
    </xf>
    <xf numFmtId="0" fontId="52" fillId="56" borderId="0" xfId="0" applyFont="1" applyFill="1" applyBorder="1" applyAlignment="1" applyProtection="1">
      <protection hidden="1"/>
    </xf>
    <xf numFmtId="0" fontId="48" fillId="56" borderId="0" xfId="1740" applyFont="1" applyFill="1" applyAlignment="1" applyProtection="1">
      <alignment horizontal="center" vertical="center"/>
      <protection hidden="1"/>
    </xf>
    <xf numFmtId="0" fontId="52" fillId="56" borderId="0" xfId="3231" applyFont="1" applyFill="1" applyAlignment="1" applyProtection="1">
      <alignment horizontal="left" vertical="center"/>
      <protection hidden="1"/>
    </xf>
    <xf numFmtId="0" fontId="48" fillId="56" borderId="0" xfId="1740" applyFont="1" applyFill="1" applyBorder="1" applyAlignment="1" applyProtection="1">
      <alignment horizontal="center" vertical="center"/>
      <protection hidden="1"/>
    </xf>
    <xf numFmtId="179" fontId="52" fillId="24" borderId="0" xfId="0" applyNumberFormat="1" applyFont="1" applyFill="1" applyAlignment="1" applyProtection="1">
      <alignment horizontal="center"/>
      <protection hidden="1"/>
    </xf>
    <xf numFmtId="0" fontId="50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" fontId="4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8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203" fontId="51" fillId="24" borderId="14" xfId="326" quotePrefix="1" applyNumberFormat="1" applyFont="1" applyFill="1" applyBorder="1" applyAlignment="1" applyProtection="1">
      <alignment horizontal="center" vertical="center"/>
      <protection hidden="1"/>
    </xf>
    <xf numFmtId="41" fontId="48" fillId="24" borderId="14" xfId="0" applyNumberFormat="1" applyFont="1" applyFill="1" applyBorder="1" applyAlignment="1" applyProtection="1">
      <alignment horizontal="center" vertical="center"/>
      <protection hidden="1"/>
    </xf>
    <xf numFmtId="41" fontId="48" fillId="57" borderId="0" xfId="0" applyNumberFormat="1" applyFont="1" applyFill="1" applyBorder="1" applyAlignment="1" applyProtection="1">
      <alignment horizontal="right" vertical="center"/>
      <protection hidden="1"/>
    </xf>
    <xf numFmtId="0" fontId="52" fillId="24" borderId="0" xfId="0" applyNumberFormat="1" applyFont="1" applyFill="1" applyAlignment="1" applyProtection="1">
      <alignment horizontal="right"/>
      <protection hidden="1"/>
    </xf>
    <xf numFmtId="204" fontId="51" fillId="24" borderId="14" xfId="326" quotePrefix="1" applyNumberFormat="1" applyFont="1" applyFill="1" applyBorder="1" applyAlignment="1" applyProtection="1">
      <alignment horizontal="center" vertical="center"/>
      <protection hidden="1"/>
    </xf>
    <xf numFmtId="176" fontId="48" fillId="24" borderId="0" xfId="3232" applyFont="1" applyFill="1" applyAlignment="1" applyProtection="1">
      <alignment horizontal="right" vertical="center"/>
      <protection locked="0" hidden="1"/>
    </xf>
    <xf numFmtId="176" fontId="48" fillId="24" borderId="25" xfId="3232" applyFont="1" applyFill="1" applyBorder="1" applyAlignment="1" applyProtection="1">
      <alignment horizontal="right" vertical="center"/>
      <protection locked="0" hidden="1"/>
    </xf>
    <xf numFmtId="176" fontId="48" fillId="24" borderId="0" xfId="250" applyFont="1" applyFill="1" applyAlignment="1" applyProtection="1">
      <alignment horizontal="right" vertical="center"/>
      <protection locked="0" hidden="1"/>
    </xf>
    <xf numFmtId="176" fontId="48" fillId="24" borderId="25" xfId="250" applyFont="1" applyFill="1" applyBorder="1" applyAlignment="1" applyProtection="1">
      <alignment horizontal="right" vertical="center"/>
      <protection locked="0" hidden="1"/>
    </xf>
    <xf numFmtId="199" fontId="48" fillId="24" borderId="0" xfId="250" applyNumberFormat="1" applyFont="1" applyFill="1" applyBorder="1" applyAlignment="1" applyProtection="1">
      <alignment horizontal="right" vertical="center"/>
      <protection locked="0" hidden="1"/>
    </xf>
    <xf numFmtId="199" fontId="48" fillId="24" borderId="25" xfId="250" applyNumberFormat="1" applyFont="1" applyFill="1" applyBorder="1" applyAlignment="1" applyProtection="1">
      <alignment horizontal="right" vertical="center"/>
      <protection locked="0" hidden="1"/>
    </xf>
    <xf numFmtId="179" fontId="110" fillId="24" borderId="14" xfId="1738" applyNumberFormat="1" applyFont="1" applyFill="1" applyBorder="1" applyAlignment="1" applyProtection="1">
      <alignment horizontal="left" vertical="center"/>
      <protection hidden="1"/>
    </xf>
    <xf numFmtId="41" fontId="110" fillId="24" borderId="0" xfId="273" applyNumberFormat="1" applyFont="1" applyFill="1" applyAlignment="1" applyProtection="1">
      <alignment horizontal="right" vertical="center"/>
      <protection locked="0" hidden="1"/>
    </xf>
    <xf numFmtId="0" fontId="110" fillId="24" borderId="0" xfId="0" applyNumberFormat="1" applyFont="1" applyFill="1" applyBorder="1" applyAlignment="1" applyProtection="1">
      <alignment horizontal="center" vertical="center"/>
      <protection hidden="1"/>
    </xf>
    <xf numFmtId="0" fontId="110" fillId="24" borderId="0" xfId="0" applyFont="1" applyFill="1" applyBorder="1" applyAlignment="1" applyProtection="1">
      <alignment horizontal="center" vertical="center"/>
      <protection hidden="1"/>
    </xf>
    <xf numFmtId="179" fontId="110" fillId="24" borderId="23" xfId="1738" applyNumberFormat="1" applyFont="1" applyFill="1" applyBorder="1" applyAlignment="1" applyProtection="1">
      <alignment horizontal="left" vertical="center"/>
      <protection hidden="1"/>
    </xf>
    <xf numFmtId="41" fontId="110" fillId="24" borderId="25" xfId="273" applyNumberFormat="1" applyFont="1" applyFill="1" applyBorder="1" applyAlignment="1" applyProtection="1">
      <alignment horizontal="right" vertical="center"/>
      <protection locked="0" hidden="1"/>
    </xf>
    <xf numFmtId="0" fontId="52" fillId="24" borderId="18" xfId="1737" applyNumberFormat="1" applyFont="1" applyFill="1" applyBorder="1" applyAlignment="1" applyProtection="1">
      <alignment horizontal="left"/>
      <protection hidden="1"/>
    </xf>
    <xf numFmtId="0" fontId="52" fillId="24" borderId="18" xfId="1737" applyFont="1" applyFill="1" applyBorder="1" applyAlignment="1" applyProtection="1">
      <alignment horizontal="right"/>
      <protection hidden="1"/>
    </xf>
    <xf numFmtId="0" fontId="114" fillId="24" borderId="0" xfId="0" applyNumberFormat="1" applyFont="1" applyFill="1" applyBorder="1" applyAlignment="1" applyProtection="1">
      <alignment horizontal="left"/>
      <protection hidden="1"/>
    </xf>
    <xf numFmtId="0" fontId="114" fillId="24" borderId="0" xfId="0" applyNumberFormat="1" applyFont="1" applyFill="1" applyAlignment="1" applyProtection="1">
      <alignment horizontal="left"/>
      <protection hidden="1"/>
    </xf>
    <xf numFmtId="0" fontId="114" fillId="24" borderId="0" xfId="0" applyNumberFormat="1" applyFont="1" applyFill="1" applyBorder="1" applyAlignment="1" applyProtection="1">
      <alignment horizontal="center"/>
      <protection hidden="1"/>
    </xf>
    <xf numFmtId="3" fontId="114" fillId="24" borderId="0" xfId="0" applyNumberFormat="1" applyFont="1" applyFill="1" applyAlignment="1" applyProtection="1">
      <alignment horizontal="left"/>
      <protection hidden="1"/>
    </xf>
    <xf numFmtId="0" fontId="114" fillId="24" borderId="0" xfId="0" applyFont="1" applyFill="1" applyAlignment="1" applyProtection="1">
      <alignment horizontal="right"/>
      <protection hidden="1"/>
    </xf>
    <xf numFmtId="179" fontId="114" fillId="24" borderId="0" xfId="0" applyNumberFormat="1" applyFont="1" applyFill="1" applyBorder="1" applyAlignment="1" applyProtection="1">
      <alignment horizontal="left" vertical="center"/>
      <protection hidden="1"/>
    </xf>
    <xf numFmtId="0" fontId="114" fillId="24" borderId="0" xfId="0" applyFont="1" applyFill="1" applyAlignment="1" applyProtection="1">
      <alignment horizontal="left" vertical="center"/>
      <protection hidden="1"/>
    </xf>
    <xf numFmtId="0" fontId="114" fillId="24" borderId="0" xfId="0" applyFont="1" applyFill="1" applyBorder="1" applyAlignment="1" applyProtection="1">
      <alignment horizontal="left" vertical="center"/>
      <protection hidden="1"/>
    </xf>
    <xf numFmtId="0" fontId="114" fillId="24" borderId="18" xfId="0" applyNumberFormat="1" applyFont="1" applyFill="1" applyBorder="1" applyAlignment="1" applyProtection="1">
      <alignment horizontal="center"/>
      <protection hidden="1"/>
    </xf>
    <xf numFmtId="0" fontId="114" fillId="24" borderId="0" xfId="0" applyNumberFormat="1" applyFont="1" applyFill="1" applyBorder="1" applyAlignment="1" applyProtection="1">
      <alignment vertical="center"/>
      <protection hidden="1"/>
    </xf>
    <xf numFmtId="179" fontId="114" fillId="24" borderId="0" xfId="0" applyNumberFormat="1" applyFont="1" applyFill="1" applyBorder="1" applyAlignment="1" applyProtection="1">
      <alignment horizontal="left"/>
      <protection hidden="1"/>
    </xf>
    <xf numFmtId="0" fontId="114" fillId="24" borderId="0" xfId="0" applyFont="1" applyFill="1" applyBorder="1" applyAlignment="1" applyProtection="1">
      <alignment horizontal="left"/>
      <protection hidden="1"/>
    </xf>
    <xf numFmtId="0" fontId="114" fillId="24" borderId="0" xfId="0" applyFont="1" applyFill="1" applyAlignment="1" applyProtection="1">
      <alignment horizontal="right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180" fontId="52" fillId="24" borderId="0" xfId="0" applyNumberFormat="1" applyFont="1" applyFill="1" applyAlignment="1" applyProtection="1">
      <alignment horizontal="center" vertical="center"/>
      <protection hidden="1"/>
    </xf>
    <xf numFmtId="176" fontId="48" fillId="24" borderId="0" xfId="0" applyNumberFormat="1" applyFont="1" applyFill="1" applyBorder="1" applyAlignment="1" applyProtection="1">
      <alignment horizontal="right" vertical="center"/>
      <protection hidden="1"/>
    </xf>
    <xf numFmtId="176" fontId="48" fillId="24" borderId="0" xfId="250" applyFont="1" applyFill="1" applyBorder="1" applyAlignment="1" applyProtection="1">
      <alignment horizontal="right" vertical="center"/>
      <protection hidden="1"/>
    </xf>
    <xf numFmtId="181" fontId="48" fillId="24" borderId="0" xfId="250" applyNumberFormat="1" applyFont="1" applyFill="1" applyBorder="1" applyAlignment="1" applyProtection="1">
      <alignment horizontal="right" vertical="center"/>
      <protection locked="0" hidden="1"/>
    </xf>
    <xf numFmtId="181" fontId="48" fillId="24" borderId="0" xfId="275" applyNumberFormat="1" applyFont="1" applyFill="1" applyBorder="1" applyAlignment="1" applyProtection="1">
      <alignment vertical="center"/>
      <protection locked="0" hidden="1"/>
    </xf>
    <xf numFmtId="49" fontId="48" fillId="24" borderId="23" xfId="0" applyNumberFormat="1" applyFont="1" applyFill="1" applyBorder="1" applyAlignment="1" applyProtection="1">
      <alignment horizontal="center" vertical="center"/>
      <protection hidden="1"/>
    </xf>
    <xf numFmtId="181" fontId="48" fillId="24" borderId="25" xfId="275" applyNumberFormat="1" applyFont="1" applyFill="1" applyBorder="1" applyAlignment="1" applyProtection="1">
      <alignment vertical="center"/>
      <protection locked="0" hidden="1"/>
    </xf>
    <xf numFmtId="0" fontId="48" fillId="24" borderId="24" xfId="0" applyFont="1" applyFill="1" applyBorder="1" applyAlignment="1" applyProtection="1">
      <alignment horizontal="center" vertical="center"/>
      <protection hidden="1"/>
    </xf>
    <xf numFmtId="0" fontId="52" fillId="24" borderId="0" xfId="327" applyNumberFormat="1" applyFont="1" applyFill="1" applyBorder="1" applyAlignment="1" applyProtection="1">
      <alignment horizontal="left" vertical="center"/>
      <protection hidden="1"/>
    </xf>
    <xf numFmtId="1" fontId="54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0" fontId="112" fillId="24" borderId="0" xfId="0" applyFont="1" applyFill="1" applyAlignment="1" applyProtection="1">
      <alignment horizontal="left" vertical="center"/>
      <protection hidden="1"/>
    </xf>
    <xf numFmtId="41" fontId="110" fillId="0" borderId="93" xfId="3233" applyNumberFormat="1" applyFont="1" applyBorder="1">
      <alignment vertical="center"/>
    </xf>
    <xf numFmtId="41" fontId="110" fillId="0" borderId="95" xfId="3233" applyNumberFormat="1" applyFont="1" applyBorder="1">
      <alignment vertical="center"/>
    </xf>
    <xf numFmtId="0" fontId="114" fillId="24" borderId="0" xfId="1739" applyNumberFormat="1" applyFont="1" applyFill="1" applyBorder="1" applyAlignment="1" applyProtection="1">
      <alignment horizontal="left" vertical="center"/>
      <protection hidden="1"/>
    </xf>
    <xf numFmtId="0" fontId="110" fillId="24" borderId="0" xfId="0" applyNumberFormat="1" applyFont="1" applyFill="1" applyAlignment="1" applyProtection="1">
      <alignment horizontal="left" vertical="center"/>
      <protection hidden="1"/>
    </xf>
    <xf numFmtId="3" fontId="110" fillId="24" borderId="0" xfId="0" applyNumberFormat="1" applyFont="1" applyFill="1" applyAlignment="1" applyProtection="1">
      <alignment horizontal="center" vertical="center"/>
      <protection hidden="1"/>
    </xf>
    <xf numFmtId="49" fontId="110" fillId="24" borderId="0" xfId="0" applyNumberFormat="1" applyFont="1" applyFill="1" applyAlignment="1" applyProtection="1">
      <alignment horizontal="center" vertical="center"/>
      <protection hidden="1"/>
    </xf>
    <xf numFmtId="0" fontId="110" fillId="24" borderId="0" xfId="0" applyFont="1" applyFill="1" applyAlignment="1" applyProtection="1">
      <alignment horizontal="center" vertical="center"/>
      <protection hidden="1"/>
    </xf>
    <xf numFmtId="0" fontId="110" fillId="24" borderId="0" xfId="0" applyNumberFormat="1" applyFont="1" applyFill="1" applyAlignment="1" applyProtection="1">
      <alignment horizontal="left" vertical="top"/>
      <protection hidden="1"/>
    </xf>
    <xf numFmtId="3" fontId="116" fillId="24" borderId="0" xfId="0" applyNumberFormat="1" applyFont="1" applyFill="1" applyAlignment="1" applyProtection="1">
      <alignment horizontal="center" vertical="top"/>
      <protection hidden="1"/>
    </xf>
    <xf numFmtId="0" fontId="110" fillId="24" borderId="0" xfId="0" applyNumberFormat="1" applyFont="1" applyFill="1" applyAlignment="1" applyProtection="1">
      <alignment horizontal="right" vertical="top"/>
      <protection hidden="1"/>
    </xf>
    <xf numFmtId="0" fontId="116" fillId="24" borderId="0" xfId="0" applyFont="1" applyFill="1" applyBorder="1" applyAlignment="1" applyProtection="1">
      <alignment horizontal="center" vertical="top"/>
      <protection hidden="1"/>
    </xf>
    <xf numFmtId="3" fontId="117" fillId="24" borderId="0" xfId="0" applyNumberFormat="1" applyFont="1" applyFill="1" applyAlignment="1" applyProtection="1">
      <alignment horizontal="center" vertical="center"/>
      <protection hidden="1"/>
    </xf>
    <xf numFmtId="0" fontId="110" fillId="24" borderId="0" xfId="0" applyNumberFormat="1" applyFont="1" applyFill="1" applyAlignment="1" applyProtection="1">
      <alignment horizontal="right" vertical="center"/>
      <protection hidden="1"/>
    </xf>
    <xf numFmtId="0" fontId="117" fillId="24" borderId="0" xfId="0" applyFont="1" applyFill="1" applyBorder="1" applyAlignment="1" applyProtection="1">
      <alignment horizontal="center" vertical="center"/>
      <protection hidden="1"/>
    </xf>
    <xf numFmtId="0" fontId="118" fillId="24" borderId="0" xfId="0" applyFont="1" applyFill="1" applyBorder="1" applyAlignment="1" applyProtection="1">
      <alignment horizontal="center" vertical="center"/>
      <protection hidden="1"/>
    </xf>
    <xf numFmtId="0" fontId="120" fillId="24" borderId="0" xfId="0" applyNumberFormat="1" applyFont="1" applyFill="1" applyBorder="1" applyAlignment="1" applyProtection="1">
      <alignment horizontal="center" vertical="center"/>
      <protection hidden="1"/>
    </xf>
    <xf numFmtId="0" fontId="120" fillId="24" borderId="0" xfId="0" applyFont="1" applyFill="1" applyBorder="1" applyAlignment="1" applyProtection="1">
      <alignment horizontal="center" vertical="center"/>
      <protection hidden="1"/>
    </xf>
    <xf numFmtId="3" fontId="120" fillId="24" borderId="0" xfId="0" applyNumberFormat="1" applyFont="1" applyFill="1" applyAlignment="1" applyProtection="1">
      <alignment horizontal="center" vertical="center" wrapText="1"/>
      <protection hidden="1"/>
    </xf>
    <xf numFmtId="49" fontId="120" fillId="24" borderId="0" xfId="0" applyNumberFormat="1" applyFont="1" applyFill="1" applyBorder="1" applyAlignment="1" applyProtection="1">
      <alignment horizontal="center" vertical="center"/>
      <protection hidden="1"/>
    </xf>
    <xf numFmtId="3" fontId="119" fillId="24" borderId="0" xfId="0" applyNumberFormat="1" applyFont="1" applyFill="1" applyAlignment="1" applyProtection="1">
      <alignment vertical="center" wrapText="1"/>
      <protection hidden="1"/>
    </xf>
    <xf numFmtId="0" fontId="110" fillId="24" borderId="0" xfId="0" applyNumberFormat="1" applyFont="1" applyFill="1" applyBorder="1" applyAlignment="1" applyProtection="1">
      <alignment horizontal="left" vertical="center"/>
      <protection hidden="1"/>
    </xf>
    <xf numFmtId="0" fontId="110" fillId="24" borderId="0" xfId="0" applyNumberFormat="1" applyFont="1" applyFill="1" applyBorder="1" applyAlignment="1" applyProtection="1">
      <alignment horizontal="right" vertical="center"/>
      <protection hidden="1"/>
    </xf>
    <xf numFmtId="0" fontId="48" fillId="56" borderId="14" xfId="0" quotePrefix="1" applyFont="1" applyFill="1" applyBorder="1" applyAlignment="1" applyProtection="1">
      <alignment horizontal="center" vertical="center"/>
      <protection hidden="1"/>
    </xf>
    <xf numFmtId="181" fontId="48" fillId="56" borderId="0" xfId="0" applyNumberFormat="1" applyFont="1" applyFill="1" applyAlignment="1" applyProtection="1">
      <alignment horizontal="right" vertical="center"/>
      <protection hidden="1"/>
    </xf>
    <xf numFmtId="3" fontId="110" fillId="24" borderId="0" xfId="0" applyNumberFormat="1" applyFont="1" applyFill="1" applyBorder="1" applyAlignment="1" applyProtection="1">
      <alignment horizontal="left" vertical="center"/>
      <protection hidden="1"/>
    </xf>
    <xf numFmtId="0" fontId="110" fillId="24" borderId="0" xfId="0" applyFont="1" applyFill="1" applyBorder="1" applyAlignment="1" applyProtection="1">
      <alignment horizontal="left" vertical="center"/>
      <protection hidden="1"/>
    </xf>
    <xf numFmtId="3" fontId="110" fillId="24" borderId="0" xfId="0" applyNumberFormat="1" applyFont="1" applyFill="1" applyBorder="1" applyAlignment="1" applyProtection="1">
      <alignment horizontal="right" vertical="center"/>
      <protection hidden="1"/>
    </xf>
    <xf numFmtId="179" fontId="48" fillId="56" borderId="15" xfId="0" applyNumberFormat="1" applyFont="1" applyFill="1" applyBorder="1" applyAlignment="1" applyProtection="1">
      <alignment horizontal="right" vertical="center"/>
      <protection hidden="1"/>
    </xf>
    <xf numFmtId="179" fontId="48" fillId="56" borderId="0" xfId="0" applyNumberFormat="1" applyFont="1" applyFill="1" applyAlignment="1" applyProtection="1">
      <alignment horizontal="right" vertical="center"/>
      <protection hidden="1"/>
    </xf>
    <xf numFmtId="180" fontId="48" fillId="56" borderId="0" xfId="0" applyNumberFormat="1" applyFont="1" applyFill="1" applyAlignment="1" applyProtection="1">
      <alignment horizontal="right" vertical="center"/>
      <protection hidden="1"/>
    </xf>
    <xf numFmtId="179" fontId="116" fillId="24" borderId="0" xfId="0" applyNumberFormat="1" applyFont="1" applyFill="1" applyAlignment="1" applyProtection="1">
      <alignment horizontal="center" vertical="center"/>
      <protection hidden="1"/>
    </xf>
    <xf numFmtId="179" fontId="117" fillId="24" borderId="0" xfId="0" applyNumberFormat="1" applyFont="1" applyFill="1" applyAlignment="1" applyProtection="1">
      <alignment horizontal="center" vertical="center"/>
      <protection hidden="1"/>
    </xf>
    <xf numFmtId="0" fontId="110" fillId="24" borderId="25" xfId="0" applyFont="1" applyFill="1" applyBorder="1" applyAlignment="1" applyProtection="1">
      <alignment horizontal="left" vertical="center"/>
      <protection hidden="1"/>
    </xf>
    <xf numFmtId="0" fontId="110" fillId="24" borderId="25" xfId="0" applyFont="1" applyFill="1" applyBorder="1" applyAlignment="1" applyProtection="1">
      <alignment vertical="center"/>
      <protection hidden="1"/>
    </xf>
    <xf numFmtId="0" fontId="110" fillId="24" borderId="0" xfId="0" applyFont="1" applyFill="1" applyBorder="1" applyAlignment="1" applyProtection="1">
      <alignment horizontal="right" vertical="center"/>
      <protection hidden="1"/>
    </xf>
    <xf numFmtId="179" fontId="114" fillId="24" borderId="26" xfId="0" applyNumberFormat="1" applyFont="1" applyFill="1" applyBorder="1" applyAlignment="1" applyProtection="1">
      <alignment horizontal="center" vertical="center"/>
      <protection hidden="1"/>
    </xf>
    <xf numFmtId="179" fontId="114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114" fillId="24" borderId="28" xfId="0" applyNumberFormat="1" applyFont="1" applyFill="1" applyBorder="1" applyAlignment="1" applyProtection="1">
      <alignment horizontal="center" vertical="center" wrapText="1"/>
      <protection hidden="1"/>
    </xf>
    <xf numFmtId="1" fontId="114" fillId="24" borderId="14" xfId="0" quotePrefix="1" applyNumberFormat="1" applyFont="1" applyFill="1" applyBorder="1" applyAlignment="1" applyProtection="1">
      <alignment horizontal="center" vertical="center"/>
      <protection hidden="1"/>
    </xf>
    <xf numFmtId="199" fontId="114" fillId="24" borderId="0" xfId="0" applyNumberFormat="1" applyFont="1" applyFill="1" applyBorder="1" applyAlignment="1" applyProtection="1">
      <alignment horizontal="right" vertical="center"/>
      <protection hidden="1"/>
    </xf>
    <xf numFmtId="200" fontId="122" fillId="24" borderId="0" xfId="0" applyNumberFormat="1" applyFont="1" applyFill="1" applyBorder="1" applyAlignment="1" applyProtection="1">
      <alignment horizontal="right" vertical="center"/>
      <protection hidden="1"/>
    </xf>
    <xf numFmtId="1" fontId="123" fillId="24" borderId="14" xfId="0" quotePrefix="1" applyNumberFormat="1" applyFont="1" applyFill="1" applyBorder="1" applyAlignment="1" applyProtection="1">
      <alignment horizontal="center" vertical="center"/>
      <protection hidden="1"/>
    </xf>
    <xf numFmtId="199" fontId="123" fillId="24" borderId="0" xfId="0" applyNumberFormat="1" applyFont="1" applyFill="1" applyBorder="1" applyAlignment="1" applyProtection="1">
      <alignment horizontal="right" vertical="center"/>
      <protection hidden="1"/>
    </xf>
    <xf numFmtId="200" fontId="124" fillId="24" borderId="0" xfId="0" applyNumberFormat="1" applyFont="1" applyFill="1" applyBorder="1" applyAlignment="1" applyProtection="1">
      <alignment horizontal="right" vertical="center"/>
      <protection hidden="1"/>
    </xf>
    <xf numFmtId="0" fontId="114" fillId="24" borderId="14" xfId="0" applyFont="1" applyFill="1" applyBorder="1" applyAlignment="1" applyProtection="1">
      <alignment horizontal="center" vertical="center"/>
      <protection hidden="1"/>
    </xf>
    <xf numFmtId="43" fontId="122" fillId="24" borderId="0" xfId="0" applyNumberFormat="1" applyFont="1" applyFill="1" applyBorder="1" applyAlignment="1" applyProtection="1">
      <alignment horizontal="right" vertical="center"/>
      <protection hidden="1"/>
    </xf>
    <xf numFmtId="205" fontId="114" fillId="0" borderId="92" xfId="372" applyNumberFormat="1" applyFont="1" applyFill="1" applyBorder="1" applyAlignment="1">
      <alignment horizontal="right" vertical="center" wrapText="1"/>
    </xf>
    <xf numFmtId="206" fontId="114" fillId="0" borderId="93" xfId="372" applyNumberFormat="1" applyFont="1" applyFill="1" applyBorder="1" applyAlignment="1">
      <alignment horizontal="right" vertical="center" wrapText="1"/>
    </xf>
    <xf numFmtId="205" fontId="114" fillId="0" borderId="94" xfId="372" applyNumberFormat="1" applyFont="1" applyFill="1" applyBorder="1" applyAlignment="1">
      <alignment horizontal="right" vertical="center" wrapText="1"/>
    </xf>
    <xf numFmtId="206" fontId="114" fillId="0" borderId="95" xfId="372" applyNumberFormat="1" applyFont="1" applyFill="1" applyBorder="1" applyAlignment="1">
      <alignment horizontal="right" vertical="center" wrapText="1"/>
    </xf>
    <xf numFmtId="0" fontId="114" fillId="24" borderId="0" xfId="0" applyFont="1" applyFill="1" applyBorder="1" applyAlignment="1" applyProtection="1">
      <alignment horizontal="left" wrapText="1"/>
      <protection hidden="1"/>
    </xf>
    <xf numFmtId="0" fontId="114" fillId="24" borderId="0" xfId="0" applyFont="1" applyFill="1" applyBorder="1" applyAlignment="1" applyProtection="1">
      <alignment horizontal="right"/>
      <protection hidden="1"/>
    </xf>
    <xf numFmtId="205" fontId="114" fillId="56" borderId="92" xfId="372" applyNumberFormat="1" applyFont="1" applyFill="1" applyBorder="1" applyAlignment="1">
      <alignment horizontal="right" vertical="center" wrapText="1"/>
    </xf>
    <xf numFmtId="206" fontId="114" fillId="56" borderId="93" xfId="372" applyNumberFormat="1" applyFont="1" applyFill="1" applyBorder="1" applyAlignment="1">
      <alignment horizontal="right" vertical="center" wrapText="1"/>
    </xf>
    <xf numFmtId="3" fontId="116" fillId="24" borderId="0" xfId="0" applyNumberFormat="1" applyFont="1" applyFill="1" applyAlignment="1" applyProtection="1">
      <alignment horizontal="center" vertical="center"/>
      <protection hidden="1"/>
    </xf>
    <xf numFmtId="0" fontId="116" fillId="24" borderId="0" xfId="0" applyFont="1" applyFill="1" applyBorder="1" applyAlignment="1" applyProtection="1">
      <alignment horizontal="center" vertical="center"/>
      <protection hidden="1"/>
    </xf>
    <xf numFmtId="182" fontId="120" fillId="24" borderId="0" xfId="0" applyNumberFormat="1" applyFont="1" applyFill="1" applyBorder="1" applyAlignment="1" applyProtection="1">
      <alignment horizontal="center" vertical="center"/>
      <protection hidden="1"/>
    </xf>
    <xf numFmtId="0" fontId="110" fillId="24" borderId="0" xfId="1736" applyFont="1" applyFill="1" applyBorder="1" applyAlignment="1" applyProtection="1">
      <alignment horizontal="center" vertical="center"/>
      <protection hidden="1"/>
    </xf>
    <xf numFmtId="0" fontId="114" fillId="24" borderId="0" xfId="327" applyNumberFormat="1" applyFont="1" applyFill="1" applyBorder="1" applyAlignment="1" applyProtection="1">
      <alignment vertical="center"/>
      <protection hidden="1"/>
    </xf>
    <xf numFmtId="176" fontId="110" fillId="24" borderId="0" xfId="250" applyFont="1" applyFill="1" applyAlignment="1" applyProtection="1">
      <alignment horizontal="center" vertical="center"/>
      <protection hidden="1"/>
    </xf>
    <xf numFmtId="176" fontId="110" fillId="24" borderId="0" xfId="250" applyFont="1" applyFill="1" applyBorder="1" applyAlignment="1" applyProtection="1">
      <alignment horizontal="center" vertical="center"/>
      <protection hidden="1"/>
    </xf>
    <xf numFmtId="41" fontId="110" fillId="24" borderId="0" xfId="0" applyNumberFormat="1" applyFont="1" applyFill="1" applyAlignment="1" applyProtection="1">
      <alignment horizontal="right" vertical="center"/>
      <protection locked="0" hidden="1"/>
    </xf>
    <xf numFmtId="41" fontId="110" fillId="24" borderId="14" xfId="326" quotePrefix="1" applyNumberFormat="1" applyFont="1" applyFill="1" applyBorder="1" applyAlignment="1" applyProtection="1">
      <alignment horizontal="center" vertical="center"/>
      <protection hidden="1"/>
    </xf>
    <xf numFmtId="41" fontId="110" fillId="24" borderId="0" xfId="0" applyNumberFormat="1" applyFont="1" applyFill="1" applyBorder="1" applyAlignment="1" applyProtection="1">
      <alignment horizontal="right" vertical="center"/>
      <protection hidden="1"/>
    </xf>
    <xf numFmtId="204" fontId="110" fillId="24" borderId="14" xfId="326" quotePrefix="1" applyNumberFormat="1" applyFont="1" applyFill="1" applyBorder="1" applyAlignment="1" applyProtection="1">
      <alignment horizontal="center" vertical="center"/>
      <protection hidden="1"/>
    </xf>
    <xf numFmtId="0" fontId="125" fillId="24" borderId="0" xfId="0" applyFont="1" applyFill="1" applyBorder="1" applyAlignment="1" applyProtection="1">
      <alignment horizontal="center" vertical="center"/>
      <protection hidden="1"/>
    </xf>
    <xf numFmtId="181" fontId="110" fillId="0" borderId="97" xfId="3234" applyNumberFormat="1" applyFont="1" applyBorder="1">
      <alignment vertical="center"/>
    </xf>
    <xf numFmtId="181" fontId="110" fillId="0" borderId="93" xfId="3234" applyNumberFormat="1" applyFont="1" applyBorder="1">
      <alignment vertical="center"/>
    </xf>
    <xf numFmtId="207" fontId="110" fillId="58" borderId="93" xfId="3235" applyNumberFormat="1" applyFont="1" applyFill="1" applyBorder="1" applyAlignment="1">
      <alignment horizontal="right" vertical="center" wrapText="1"/>
    </xf>
    <xf numFmtId="207" fontId="110" fillId="58" borderId="98" xfId="3235" applyNumberFormat="1" applyFont="1" applyFill="1" applyBorder="1" applyAlignment="1">
      <alignment horizontal="right" vertical="center" wrapText="1"/>
    </xf>
    <xf numFmtId="207" fontId="110" fillId="58" borderId="99" xfId="3235" applyNumberFormat="1" applyFont="1" applyFill="1" applyBorder="1" applyAlignment="1">
      <alignment horizontal="right" vertical="center" wrapText="1"/>
    </xf>
    <xf numFmtId="207" fontId="110" fillId="58" borderId="100" xfId="3235" applyNumberFormat="1" applyFont="1" applyFill="1" applyBorder="1" applyAlignment="1">
      <alignment horizontal="right" vertical="center" wrapText="1"/>
    </xf>
    <xf numFmtId="0" fontId="114" fillId="24" borderId="18" xfId="0" applyFont="1" applyFill="1" applyBorder="1" applyAlignment="1" applyProtection="1">
      <alignment horizontal="left"/>
      <protection hidden="1"/>
    </xf>
    <xf numFmtId="3" fontId="114" fillId="24" borderId="18" xfId="0" applyNumberFormat="1" applyFont="1" applyFill="1" applyBorder="1" applyAlignment="1" applyProtection="1">
      <alignment horizontal="left"/>
      <protection hidden="1"/>
    </xf>
    <xf numFmtId="0" fontId="114" fillId="24" borderId="18" xfId="0" applyFont="1" applyFill="1" applyBorder="1" applyAlignment="1" applyProtection="1">
      <protection hidden="1"/>
    </xf>
    <xf numFmtId="3" fontId="114" fillId="24" borderId="18" xfId="0" applyNumberFormat="1" applyFont="1" applyFill="1" applyBorder="1" applyAlignment="1" applyProtection="1">
      <alignment horizontal="right"/>
      <protection hidden="1"/>
    </xf>
    <xf numFmtId="0" fontId="114" fillId="24" borderId="0" xfId="0" applyFont="1" applyFill="1" applyBorder="1" applyAlignment="1" applyProtection="1">
      <protection hidden="1"/>
    </xf>
    <xf numFmtId="3" fontId="114" fillId="24" borderId="0" xfId="0" applyNumberFormat="1" applyFont="1" applyFill="1" applyBorder="1" applyAlignment="1" applyProtection="1">
      <alignment horizontal="center"/>
      <protection hidden="1"/>
    </xf>
    <xf numFmtId="0" fontId="114" fillId="24" borderId="0" xfId="0" applyFont="1" applyFill="1" applyBorder="1" applyAlignment="1" applyProtection="1">
      <alignment horizontal="center"/>
      <protection hidden="1"/>
    </xf>
    <xf numFmtId="3" fontId="114" fillId="24" borderId="0" xfId="0" applyNumberFormat="1" applyFont="1" applyFill="1" applyBorder="1" applyAlignment="1" applyProtection="1">
      <alignment horizontal="center" vertical="center"/>
      <protection hidden="1"/>
    </xf>
    <xf numFmtId="0" fontId="114" fillId="24" borderId="0" xfId="0" applyFont="1" applyFill="1" applyBorder="1" applyAlignment="1" applyProtection="1">
      <alignment horizontal="center" vertical="center"/>
      <protection hidden="1"/>
    </xf>
    <xf numFmtId="184" fontId="110" fillId="24" borderId="0" xfId="0" applyNumberFormat="1" applyFont="1" applyFill="1" applyBorder="1" applyAlignment="1" applyProtection="1">
      <alignment horizontal="left" vertical="center"/>
      <protection hidden="1"/>
    </xf>
    <xf numFmtId="178" fontId="110" fillId="24" borderId="0" xfId="0" applyNumberFormat="1" applyFont="1" applyFill="1" applyBorder="1" applyAlignment="1" applyProtection="1">
      <alignment horizontal="right" vertical="center"/>
      <protection hidden="1"/>
    </xf>
    <xf numFmtId="186" fontId="110" fillId="24" borderId="0" xfId="0" applyNumberFormat="1" applyFont="1" applyFill="1" applyBorder="1" applyAlignment="1" applyProtection="1">
      <alignment horizontal="right" vertical="center"/>
      <protection hidden="1"/>
    </xf>
    <xf numFmtId="41" fontId="125" fillId="24" borderId="0" xfId="0" applyNumberFormat="1" applyFont="1" applyFill="1" applyBorder="1" applyAlignment="1" applyProtection="1">
      <alignment horizontal="right" vertical="center"/>
      <protection hidden="1"/>
    </xf>
    <xf numFmtId="184" fontId="125" fillId="24" borderId="0" xfId="0" applyNumberFormat="1" applyFont="1" applyFill="1" applyBorder="1" applyAlignment="1" applyProtection="1">
      <alignment horizontal="left" vertical="center"/>
      <protection hidden="1"/>
    </xf>
    <xf numFmtId="178" fontId="125" fillId="24" borderId="0" xfId="250" applyNumberFormat="1" applyFont="1" applyFill="1" applyBorder="1" applyAlignment="1" applyProtection="1">
      <alignment horizontal="right" vertical="center"/>
      <protection hidden="1"/>
    </xf>
    <xf numFmtId="186" fontId="125" fillId="24" borderId="0" xfId="0" applyNumberFormat="1" applyFont="1" applyFill="1" applyBorder="1" applyAlignment="1" applyProtection="1">
      <alignment horizontal="right" vertical="center"/>
      <protection hidden="1"/>
    </xf>
    <xf numFmtId="41" fontId="110" fillId="24" borderId="101" xfId="0" applyNumberFormat="1" applyFont="1" applyFill="1" applyBorder="1" applyAlignment="1" applyProtection="1">
      <alignment horizontal="right" vertical="center"/>
      <protection hidden="1"/>
    </xf>
    <xf numFmtId="41" fontId="110" fillId="24" borderId="96" xfId="0" applyNumberFormat="1" applyFont="1" applyFill="1" applyBorder="1" applyAlignment="1" applyProtection="1">
      <alignment horizontal="right" vertical="center"/>
      <protection hidden="1"/>
    </xf>
    <xf numFmtId="178" fontId="110" fillId="24" borderId="96" xfId="250" applyNumberFormat="1" applyFont="1" applyFill="1" applyBorder="1" applyAlignment="1" applyProtection="1">
      <alignment horizontal="right" vertical="center"/>
      <protection hidden="1"/>
    </xf>
    <xf numFmtId="41" fontId="110" fillId="24" borderId="102" xfId="0" applyNumberFormat="1" applyFont="1" applyFill="1" applyBorder="1" applyAlignment="1" applyProtection="1">
      <alignment horizontal="right" vertical="center"/>
      <protection hidden="1"/>
    </xf>
    <xf numFmtId="207" fontId="126" fillId="58" borderId="15" xfId="3235" applyNumberFormat="1" applyFont="1" applyFill="1" applyBorder="1" applyAlignment="1">
      <alignment horizontal="right" vertical="center" wrapText="1"/>
    </xf>
    <xf numFmtId="207" fontId="126" fillId="58" borderId="0" xfId="3235" applyNumberFormat="1" applyFont="1" applyFill="1" applyBorder="1" applyAlignment="1">
      <alignment horizontal="right" vertical="center" wrapText="1"/>
    </xf>
    <xf numFmtId="207" fontId="126" fillId="58" borderId="96" xfId="3235" applyNumberFormat="1" applyFont="1" applyFill="1" applyBorder="1" applyAlignment="1">
      <alignment horizontal="right" vertical="center" wrapText="1"/>
    </xf>
    <xf numFmtId="207" fontId="126" fillId="58" borderId="93" xfId="3235" applyNumberFormat="1" applyFont="1" applyFill="1" applyBorder="1" applyAlignment="1">
      <alignment horizontal="right" vertical="center" wrapText="1"/>
    </xf>
    <xf numFmtId="41" fontId="110" fillId="0" borderId="103" xfId="3233" applyNumberFormat="1" applyFont="1" applyBorder="1">
      <alignment vertical="center"/>
    </xf>
    <xf numFmtId="41" fontId="110" fillId="0" borderId="104" xfId="3233" applyNumberFormat="1" applyFont="1" applyBorder="1">
      <alignment vertical="center"/>
    </xf>
    <xf numFmtId="198" fontId="48" fillId="24" borderId="0" xfId="204" applyNumberFormat="1" applyFont="1" applyFill="1" applyAlignment="1" applyProtection="1">
      <alignment horizontal="right" vertical="center"/>
      <protection hidden="1"/>
    </xf>
    <xf numFmtId="198" fontId="48" fillId="24" borderId="0" xfId="204" applyNumberFormat="1" applyFont="1" applyFill="1" applyBorder="1" applyAlignment="1" applyProtection="1">
      <alignment horizontal="right" vertical="center"/>
      <protection hidden="1"/>
    </xf>
    <xf numFmtId="0" fontId="118" fillId="24" borderId="0" xfId="0" applyFont="1" applyFill="1" applyBorder="1" applyAlignment="1" applyProtection="1">
      <alignment horizontal="center" vertical="center"/>
      <protection hidden="1"/>
    </xf>
    <xf numFmtId="0" fontId="110" fillId="24" borderId="0" xfId="0" applyFont="1" applyFill="1" applyAlignment="1" applyProtection="1">
      <alignment horizontal="left" vertical="top"/>
      <protection hidden="1"/>
    </xf>
    <xf numFmtId="0" fontId="110" fillId="24" borderId="0" xfId="0" applyFont="1" applyFill="1" applyBorder="1" applyAlignment="1" applyProtection="1">
      <alignment horizontal="left" vertical="top"/>
      <protection hidden="1"/>
    </xf>
    <xf numFmtId="0" fontId="110" fillId="24" borderId="0" xfId="0" applyFont="1" applyFill="1" applyAlignment="1" applyProtection="1">
      <alignment horizontal="left" vertical="center"/>
      <protection hidden="1"/>
    </xf>
    <xf numFmtId="182" fontId="120" fillId="24" borderId="0" xfId="0" applyNumberFormat="1" applyFont="1" applyFill="1" applyAlignment="1" applyProtection="1">
      <alignment horizontal="center" vertical="center"/>
      <protection hidden="1"/>
    </xf>
    <xf numFmtId="0" fontId="110" fillId="24" borderId="45" xfId="0" applyFont="1" applyFill="1" applyBorder="1" applyAlignment="1" applyProtection="1">
      <alignment vertical="center" wrapText="1"/>
      <protection hidden="1"/>
    </xf>
    <xf numFmtId="0" fontId="110" fillId="24" borderId="46" xfId="0" applyFont="1" applyFill="1" applyBorder="1" applyAlignment="1" applyProtection="1">
      <alignment vertical="center" wrapText="1"/>
      <protection hidden="1"/>
    </xf>
    <xf numFmtId="41" fontId="110" fillId="24" borderId="0" xfId="0" applyNumberFormat="1" applyFont="1" applyFill="1" applyAlignment="1" applyProtection="1">
      <alignment horizontal="right" vertical="center"/>
      <protection hidden="1"/>
    </xf>
    <xf numFmtId="41" fontId="125" fillId="24" borderId="0" xfId="0" applyNumberFormat="1" applyFont="1" applyFill="1" applyAlignment="1" applyProtection="1">
      <alignment horizontal="right" vertical="center"/>
      <protection hidden="1"/>
    </xf>
    <xf numFmtId="0" fontId="110" fillId="24" borderId="14" xfId="0" applyFont="1" applyFill="1" applyBorder="1" applyAlignment="1" applyProtection="1">
      <alignment horizontal="center" vertical="center"/>
      <protection hidden="1"/>
    </xf>
    <xf numFmtId="179" fontId="110" fillId="24" borderId="0" xfId="0" applyNumberFormat="1" applyFont="1" applyFill="1" applyBorder="1" applyAlignment="1" applyProtection="1">
      <alignment horizontal="center" vertical="center"/>
      <protection hidden="1"/>
    </xf>
    <xf numFmtId="0" fontId="110" fillId="24" borderId="14" xfId="0" applyNumberFormat="1" applyFont="1" applyFill="1" applyBorder="1" applyAlignment="1" applyProtection="1">
      <alignment horizontal="left" vertical="center"/>
      <protection hidden="1"/>
    </xf>
    <xf numFmtId="41" fontId="110" fillId="56" borderId="0" xfId="0" applyNumberFormat="1" applyFont="1" applyFill="1" applyAlignment="1" applyProtection="1">
      <alignment horizontal="right" vertical="center"/>
      <protection hidden="1"/>
    </xf>
    <xf numFmtId="41" fontId="110" fillId="56" borderId="0" xfId="0" applyNumberFormat="1" applyFont="1" applyFill="1" applyAlignment="1" applyProtection="1">
      <alignment horizontal="right" vertical="center"/>
      <protection locked="0" hidden="1"/>
    </xf>
    <xf numFmtId="179" fontId="110" fillId="24" borderId="25" xfId="0" applyNumberFormat="1" applyFont="1" applyFill="1" applyBorder="1" applyAlignment="1" applyProtection="1">
      <alignment horizontal="center" vertical="center"/>
      <protection hidden="1"/>
    </xf>
    <xf numFmtId="0" fontId="110" fillId="24" borderId="23" xfId="0" applyNumberFormat="1" applyFont="1" applyFill="1" applyBorder="1" applyAlignment="1" applyProtection="1">
      <alignment horizontal="left" vertical="center"/>
      <protection hidden="1"/>
    </xf>
    <xf numFmtId="41" fontId="110" fillId="56" borderId="24" xfId="0" applyNumberFormat="1" applyFont="1" applyFill="1" applyBorder="1" applyAlignment="1" applyProtection="1">
      <alignment horizontal="right" vertical="center"/>
      <protection hidden="1"/>
    </xf>
    <xf numFmtId="41" fontId="110" fillId="56" borderId="25" xfId="0" applyNumberFormat="1" applyFont="1" applyFill="1" applyBorder="1" applyAlignment="1" applyProtection="1">
      <alignment horizontal="right" vertical="center"/>
      <protection locked="0" hidden="1"/>
    </xf>
    <xf numFmtId="41" fontId="110" fillId="56" borderId="25" xfId="0" applyNumberFormat="1" applyFont="1" applyFill="1" applyBorder="1" applyAlignment="1" applyProtection="1">
      <alignment horizontal="right" vertical="center"/>
      <protection hidden="1"/>
    </xf>
    <xf numFmtId="3" fontId="114" fillId="24" borderId="0" xfId="0" applyNumberFormat="1" applyFont="1" applyFill="1" applyAlignment="1" applyProtection="1">
      <alignment horizontal="left" vertical="center"/>
      <protection hidden="1"/>
    </xf>
    <xf numFmtId="0" fontId="127" fillId="24" borderId="0" xfId="0" applyFont="1" applyFill="1" applyAlignment="1" applyProtection="1">
      <alignment horizontal="center" vertical="center"/>
      <protection hidden="1"/>
    </xf>
    <xf numFmtId="41" fontId="51" fillId="24" borderId="0" xfId="1736" applyNumberFormat="1" applyFont="1" applyFill="1" applyBorder="1" applyAlignment="1" applyProtection="1">
      <alignment horizontal="right" vertical="center"/>
      <protection hidden="1"/>
    </xf>
    <xf numFmtId="41" fontId="48" fillId="24" borderId="0" xfId="1736" applyNumberFormat="1" applyFont="1" applyFill="1" applyBorder="1" applyAlignment="1" applyProtection="1">
      <alignment horizontal="right" vertical="center"/>
      <protection hidden="1"/>
    </xf>
    <xf numFmtId="3" fontId="52" fillId="24" borderId="0" xfId="1736" applyNumberFormat="1" applyFont="1" applyFill="1" applyBorder="1" applyAlignment="1" applyProtection="1">
      <alignment horizontal="left"/>
      <protection hidden="1"/>
    </xf>
    <xf numFmtId="3" fontId="52" fillId="24" borderId="0" xfId="1736" applyNumberFormat="1" applyFont="1" applyFill="1" applyBorder="1" applyAlignment="1" applyProtection="1">
      <alignment horizontal="center"/>
      <protection hidden="1"/>
    </xf>
    <xf numFmtId="3" fontId="50" fillId="24" borderId="0" xfId="1736" applyNumberFormat="1" applyFont="1" applyFill="1" applyAlignment="1" applyProtection="1">
      <alignment vertical="center"/>
      <protection hidden="1"/>
    </xf>
    <xf numFmtId="179" fontId="48" fillId="24" borderId="0" xfId="1736" applyNumberFormat="1" applyFont="1" applyFill="1" applyBorder="1" applyAlignment="1" applyProtection="1">
      <alignment horizontal="center" vertical="center"/>
      <protection hidden="1"/>
    </xf>
    <xf numFmtId="179" fontId="48" fillId="24" borderId="25" xfId="1736" applyNumberFormat="1" applyFont="1" applyFill="1" applyBorder="1" applyAlignment="1" applyProtection="1">
      <alignment horizontal="center" vertical="center"/>
      <protection hidden="1"/>
    </xf>
    <xf numFmtId="41" fontId="48" fillId="24" borderId="0" xfId="1736" applyNumberFormat="1" applyFont="1" applyFill="1" applyBorder="1" applyAlignment="1" applyProtection="1">
      <alignment horizontal="right" vertical="center"/>
      <protection locked="0" hidden="1"/>
    </xf>
    <xf numFmtId="0" fontId="52" fillId="24" borderId="18" xfId="1737" applyNumberFormat="1" applyFont="1" applyFill="1" applyBorder="1" applyAlignment="1" applyProtection="1">
      <alignment horizontal="left" vertical="center"/>
      <protection hidden="1"/>
    </xf>
    <xf numFmtId="180" fontId="52" fillId="24" borderId="18" xfId="1737" applyNumberFormat="1" applyFont="1" applyFill="1" applyBorder="1" applyAlignment="1" applyProtection="1">
      <alignment horizontal="center" vertical="center"/>
      <protection hidden="1"/>
    </xf>
    <xf numFmtId="3" fontId="52" fillId="24" borderId="18" xfId="1737" applyNumberFormat="1" applyFont="1" applyFill="1" applyBorder="1" applyAlignment="1" applyProtection="1">
      <alignment horizontal="center" vertical="center"/>
      <protection hidden="1"/>
    </xf>
    <xf numFmtId="3" fontId="52" fillId="24" borderId="18" xfId="1737" applyNumberFormat="1" applyFont="1" applyFill="1" applyBorder="1" applyAlignment="1" applyProtection="1">
      <alignment horizontal="right" vertical="center"/>
      <protection hidden="1"/>
    </xf>
    <xf numFmtId="180" fontId="52" fillId="24" borderId="0" xfId="1737" applyNumberFormat="1" applyFont="1" applyFill="1" applyBorder="1" applyAlignment="1" applyProtection="1">
      <alignment horizontal="left" vertical="center"/>
      <protection hidden="1"/>
    </xf>
    <xf numFmtId="3" fontId="52" fillId="24" borderId="0" xfId="1737" applyNumberFormat="1" applyFont="1" applyFill="1" applyBorder="1" applyAlignment="1" applyProtection="1">
      <alignment horizontal="center" vertical="center"/>
      <protection hidden="1"/>
    </xf>
    <xf numFmtId="180" fontId="52" fillId="24" borderId="0" xfId="1737" applyNumberFormat="1" applyFont="1" applyFill="1" applyBorder="1" applyAlignment="1" applyProtection="1">
      <alignment horizontal="center" vertical="center"/>
      <protection hidden="1"/>
    </xf>
    <xf numFmtId="0" fontId="52" fillId="24" borderId="0" xfId="1737" applyFont="1" applyFill="1" applyBorder="1" applyAlignment="1" applyProtection="1">
      <alignment horizontal="right" vertical="center"/>
      <protection hidden="1"/>
    </xf>
    <xf numFmtId="0" fontId="110" fillId="24" borderId="0" xfId="0" applyNumberFormat="1" applyFont="1" applyFill="1" applyBorder="1" applyAlignment="1" applyProtection="1">
      <alignment horizontal="left" vertical="top"/>
      <protection hidden="1"/>
    </xf>
    <xf numFmtId="3" fontId="116" fillId="24" borderId="0" xfId="0" applyNumberFormat="1" applyFont="1" applyFill="1" applyBorder="1" applyAlignment="1" applyProtection="1">
      <alignment horizontal="center" vertical="top"/>
      <protection hidden="1"/>
    </xf>
    <xf numFmtId="3" fontId="117" fillId="24" borderId="0" xfId="0" applyNumberFormat="1" applyFont="1" applyFill="1" applyBorder="1" applyAlignment="1" applyProtection="1">
      <alignment horizontal="center" vertical="center"/>
      <protection hidden="1"/>
    </xf>
    <xf numFmtId="202" fontId="48" fillId="24" borderId="0" xfId="0" applyNumberFormat="1" applyFont="1" applyFill="1" applyBorder="1" applyAlignment="1" applyProtection="1">
      <alignment horizontal="right" vertical="center"/>
      <protection hidden="1"/>
    </xf>
    <xf numFmtId="202" fontId="51" fillId="24" borderId="0" xfId="250" applyNumberFormat="1" applyFont="1" applyFill="1" applyBorder="1" applyAlignment="1" applyProtection="1">
      <alignment horizontal="right" vertical="center"/>
      <protection hidden="1"/>
    </xf>
    <xf numFmtId="202" fontId="48" fillId="24" borderId="0" xfId="250" applyNumberFormat="1" applyFont="1" applyFill="1" applyBorder="1" applyAlignment="1" applyProtection="1">
      <alignment horizontal="right" vertical="center"/>
      <protection hidden="1"/>
    </xf>
    <xf numFmtId="3" fontId="110" fillId="24" borderId="0" xfId="0" applyNumberFormat="1" applyFont="1" applyFill="1" applyBorder="1" applyAlignment="1" applyProtection="1">
      <alignment horizontal="center" vertical="center"/>
      <protection hidden="1"/>
    </xf>
    <xf numFmtId="0" fontId="125" fillId="24" borderId="0" xfId="0" applyNumberFormat="1" applyFont="1" applyFill="1" applyAlignment="1" applyProtection="1">
      <alignment horizontal="left" vertical="top"/>
      <protection hidden="1"/>
    </xf>
    <xf numFmtId="0" fontId="116" fillId="24" borderId="0" xfId="0" applyFont="1" applyFill="1" applyAlignment="1" applyProtection="1">
      <alignment horizontal="center" vertical="top"/>
      <protection hidden="1"/>
    </xf>
    <xf numFmtId="0" fontId="110" fillId="24" borderId="0" xfId="0" applyFont="1" applyFill="1" applyBorder="1" applyAlignment="1" applyProtection="1">
      <alignment horizontal="right" vertical="top"/>
      <protection hidden="1"/>
    </xf>
    <xf numFmtId="0" fontId="125" fillId="24" borderId="0" xfId="0" applyNumberFormat="1" applyFont="1" applyFill="1" applyAlignment="1" applyProtection="1">
      <alignment horizontal="left" vertical="center"/>
      <protection hidden="1"/>
    </xf>
    <xf numFmtId="0" fontId="117" fillId="24" borderId="0" xfId="0" applyFont="1" applyFill="1" applyAlignment="1" applyProtection="1">
      <alignment horizontal="center" vertical="center"/>
      <protection hidden="1"/>
    </xf>
    <xf numFmtId="0" fontId="110" fillId="24" borderId="14" xfId="0" quotePrefix="1" applyFont="1" applyFill="1" applyBorder="1" applyAlignment="1" applyProtection="1">
      <alignment horizontal="center" vertical="center"/>
      <protection hidden="1"/>
    </xf>
    <xf numFmtId="199" fontId="110" fillId="24" borderId="0" xfId="0" applyNumberFormat="1" applyFont="1" applyFill="1" applyAlignment="1" applyProtection="1">
      <alignment horizontal="right" vertical="center"/>
      <protection hidden="1"/>
    </xf>
    <xf numFmtId="176" fontId="110" fillId="24" borderId="0" xfId="0" applyNumberFormat="1" applyFont="1" applyFill="1" applyAlignment="1" applyProtection="1">
      <alignment horizontal="right" vertical="center"/>
      <protection hidden="1"/>
    </xf>
    <xf numFmtId="0" fontId="125" fillId="24" borderId="14" xfId="0" quotePrefix="1" applyNumberFormat="1" applyFont="1" applyFill="1" applyBorder="1" applyAlignment="1" applyProtection="1">
      <alignment horizontal="center" vertical="center"/>
      <protection hidden="1"/>
    </xf>
    <xf numFmtId="199" fontId="125" fillId="24" borderId="0" xfId="250" applyNumberFormat="1" applyFont="1" applyFill="1" applyAlignment="1" applyProtection="1">
      <alignment horizontal="right" vertical="center"/>
      <protection hidden="1"/>
    </xf>
    <xf numFmtId="0" fontId="110" fillId="56" borderId="14" xfId="0" quotePrefix="1" applyFont="1" applyFill="1" applyBorder="1" applyAlignment="1" applyProtection="1">
      <alignment horizontal="center" vertical="center"/>
      <protection hidden="1"/>
    </xf>
    <xf numFmtId="199" fontId="110" fillId="56" borderId="0" xfId="0" applyNumberFormat="1" applyFont="1" applyFill="1" applyAlignment="1" applyProtection="1">
      <alignment horizontal="right" vertical="center"/>
      <protection hidden="1"/>
    </xf>
    <xf numFmtId="199" fontId="125" fillId="56" borderId="0" xfId="250" applyNumberFormat="1" applyFont="1" applyFill="1" applyAlignment="1" applyProtection="1">
      <alignment horizontal="right" vertical="center"/>
      <protection hidden="1"/>
    </xf>
    <xf numFmtId="181" fontId="110" fillId="56" borderId="0" xfId="0" applyNumberFormat="1" applyFont="1" applyFill="1" applyAlignment="1" applyProtection="1">
      <alignment horizontal="right" vertical="center"/>
      <protection hidden="1"/>
    </xf>
    <xf numFmtId="0" fontId="110" fillId="56" borderId="0" xfId="0" applyFont="1" applyFill="1" applyBorder="1" applyAlignment="1" applyProtection="1">
      <alignment horizontal="center" vertical="center"/>
      <protection hidden="1"/>
    </xf>
    <xf numFmtId="199" fontId="110" fillId="24" borderId="0" xfId="250" applyNumberFormat="1" applyFont="1" applyFill="1" applyAlignment="1" applyProtection="1">
      <alignment horizontal="right" vertical="center"/>
      <protection hidden="1"/>
    </xf>
    <xf numFmtId="199" fontId="110" fillId="24" borderId="0" xfId="3232" applyNumberFormat="1" applyFont="1" applyFill="1" applyBorder="1" applyAlignment="1" applyProtection="1">
      <alignment horizontal="right" vertical="center"/>
      <protection locked="0" hidden="1"/>
    </xf>
    <xf numFmtId="176" fontId="110" fillId="24" borderId="0" xfId="3232" applyFont="1" applyFill="1" applyBorder="1" applyAlignment="1" applyProtection="1">
      <alignment horizontal="right" vertical="center"/>
      <protection locked="0" hidden="1"/>
    </xf>
    <xf numFmtId="16" fontId="110" fillId="24" borderId="14" xfId="0" applyNumberFormat="1" applyFont="1" applyFill="1" applyBorder="1" applyAlignment="1" applyProtection="1">
      <alignment horizontal="center" vertical="center"/>
      <protection hidden="1"/>
    </xf>
    <xf numFmtId="0" fontId="110" fillId="24" borderId="23" xfId="0" applyFont="1" applyFill="1" applyBorder="1" applyAlignment="1" applyProtection="1">
      <alignment horizontal="center" vertical="center"/>
      <protection hidden="1"/>
    </xf>
    <xf numFmtId="199" fontId="110" fillId="24" borderId="24" xfId="250" applyNumberFormat="1" applyFont="1" applyFill="1" applyBorder="1" applyAlignment="1" applyProtection="1">
      <alignment horizontal="right" vertical="center"/>
      <protection hidden="1"/>
    </xf>
    <xf numFmtId="199" fontId="110" fillId="24" borderId="25" xfId="3232" applyNumberFormat="1" applyFont="1" applyFill="1" applyBorder="1" applyAlignment="1" applyProtection="1">
      <alignment horizontal="right" vertical="center"/>
      <protection locked="0" hidden="1"/>
    </xf>
    <xf numFmtId="176" fontId="110" fillId="24" borderId="25" xfId="3232" applyFont="1" applyFill="1" applyBorder="1" applyAlignment="1" applyProtection="1">
      <alignment horizontal="right" vertical="center"/>
      <protection locked="0" hidden="1"/>
    </xf>
    <xf numFmtId="0" fontId="114" fillId="24" borderId="0" xfId="0" applyNumberFormat="1" applyFont="1" applyFill="1" applyAlignment="1" applyProtection="1">
      <alignment horizontal="center"/>
      <protection hidden="1"/>
    </xf>
    <xf numFmtId="0" fontId="114" fillId="24" borderId="0" xfId="0" applyFont="1" applyFill="1" applyAlignment="1" applyProtection="1">
      <alignment horizontal="center" vertical="center"/>
      <protection hidden="1"/>
    </xf>
    <xf numFmtId="176" fontId="110" fillId="24" borderId="0" xfId="327" applyFont="1" applyFill="1" applyBorder="1" applyAlignment="1" applyProtection="1">
      <alignment horizontal="center" vertical="center"/>
      <protection hidden="1"/>
    </xf>
    <xf numFmtId="179" fontId="114" fillId="24" borderId="0" xfId="0" applyNumberFormat="1" applyFont="1" applyFill="1" applyBorder="1" applyAlignment="1" applyProtection="1">
      <alignment horizontal="left" vertical="center" shrinkToFit="1"/>
      <protection hidden="1"/>
    </xf>
    <xf numFmtId="207" fontId="114" fillId="0" borderId="106" xfId="372" applyNumberFormat="1" applyFont="1" applyFill="1" applyBorder="1" applyAlignment="1">
      <alignment horizontal="right" vertical="center" wrapText="1"/>
    </xf>
    <xf numFmtId="207" fontId="114" fillId="56" borderId="106" xfId="372" applyNumberFormat="1" applyFont="1" applyFill="1" applyBorder="1" applyAlignment="1">
      <alignment horizontal="right" vertical="center" wrapText="1"/>
    </xf>
    <xf numFmtId="179" fontId="114" fillId="24" borderId="25" xfId="0" applyNumberFormat="1" applyFont="1" applyFill="1" applyBorder="1" applyAlignment="1" applyProtection="1">
      <alignment horizontal="left" vertical="center" shrinkToFit="1"/>
      <protection hidden="1"/>
    </xf>
    <xf numFmtId="207" fontId="114" fillId="0" borderId="107" xfId="372" applyNumberFormat="1" applyFont="1" applyFill="1" applyBorder="1" applyAlignment="1">
      <alignment horizontal="right" vertical="center" wrapText="1"/>
    </xf>
    <xf numFmtId="179" fontId="114" fillId="24" borderId="0" xfId="0" applyNumberFormat="1" applyFont="1" applyFill="1" applyBorder="1" applyAlignment="1" applyProtection="1">
      <alignment horizontal="center"/>
      <protection hidden="1"/>
    </xf>
    <xf numFmtId="1" fontId="110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125" fillId="24" borderId="14" xfId="0" quotePrefix="1" applyNumberFormat="1" applyFont="1" applyFill="1" applyBorder="1" applyAlignment="1" applyProtection="1">
      <alignment horizontal="center" vertical="center"/>
      <protection hidden="1"/>
    </xf>
    <xf numFmtId="179" fontId="110" fillId="24" borderId="14" xfId="0" applyNumberFormat="1" applyFont="1" applyFill="1" applyBorder="1" applyAlignment="1" applyProtection="1">
      <alignment horizontal="center" vertical="center"/>
      <protection hidden="1"/>
    </xf>
    <xf numFmtId="41" fontId="110" fillId="0" borderId="108" xfId="3233" applyNumberFormat="1" applyFont="1" applyBorder="1">
      <alignment vertical="center"/>
    </xf>
    <xf numFmtId="41" fontId="110" fillId="0" borderId="106" xfId="3233" applyNumberFormat="1" applyFont="1" applyBorder="1">
      <alignment vertical="center"/>
    </xf>
    <xf numFmtId="207" fontId="126" fillId="58" borderId="106" xfId="3235" applyNumberFormat="1" applyFont="1" applyFill="1" applyBorder="1" applyAlignment="1">
      <alignment horizontal="right" vertical="center" wrapText="1"/>
    </xf>
    <xf numFmtId="179" fontId="110" fillId="24" borderId="23" xfId="0" applyNumberFormat="1" applyFont="1" applyFill="1" applyBorder="1" applyAlignment="1" applyProtection="1">
      <alignment horizontal="center" vertical="center"/>
      <protection hidden="1"/>
    </xf>
    <xf numFmtId="41" fontId="110" fillId="0" borderId="107" xfId="3233" applyNumberFormat="1" applyFont="1" applyBorder="1">
      <alignment vertical="center"/>
    </xf>
    <xf numFmtId="1" fontId="110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125" fillId="24" borderId="15" xfId="0" quotePrefix="1" applyNumberFormat="1" applyFont="1" applyFill="1" applyBorder="1" applyAlignment="1" applyProtection="1">
      <alignment horizontal="center" vertical="center"/>
      <protection hidden="1"/>
    </xf>
    <xf numFmtId="176" fontId="110" fillId="24" borderId="15" xfId="326" applyFont="1" applyFill="1" applyBorder="1" applyAlignment="1" applyProtection="1">
      <alignment horizontal="center" vertical="center"/>
      <protection hidden="1"/>
    </xf>
    <xf numFmtId="41" fontId="110" fillId="24" borderId="15" xfId="0" applyNumberFormat="1" applyFont="1" applyFill="1" applyBorder="1" applyAlignment="1" applyProtection="1">
      <alignment horizontal="left" vertical="center"/>
      <protection hidden="1"/>
    </xf>
    <xf numFmtId="41" fontId="110" fillId="24" borderId="24" xfId="0" applyNumberFormat="1" applyFont="1" applyFill="1" applyBorder="1" applyAlignment="1" applyProtection="1">
      <alignment horizontal="left" vertical="center"/>
      <protection hidden="1"/>
    </xf>
    <xf numFmtId="179" fontId="58" fillId="56" borderId="14" xfId="0" applyNumberFormat="1" applyFont="1" applyFill="1" applyBorder="1" applyAlignment="1" applyProtection="1">
      <alignment horizontal="left" vertical="center" shrinkToFit="1"/>
      <protection hidden="1"/>
    </xf>
    <xf numFmtId="179" fontId="58" fillId="56" borderId="23" xfId="0" applyNumberFormat="1" applyFont="1" applyFill="1" applyBorder="1" applyAlignment="1" applyProtection="1">
      <alignment horizontal="left" vertical="center" shrinkToFit="1"/>
      <protection hidden="1"/>
    </xf>
    <xf numFmtId="199" fontId="52" fillId="24" borderId="0" xfId="1740" applyNumberFormat="1" applyFont="1" applyFill="1" applyBorder="1" applyAlignment="1" applyProtection="1">
      <alignment horizontal="right" vertical="center"/>
      <protection hidden="1"/>
    </xf>
    <xf numFmtId="41" fontId="52" fillId="24" borderId="0" xfId="1740" applyNumberFormat="1" applyFont="1" applyFill="1" applyBorder="1" applyAlignment="1" applyProtection="1">
      <alignment horizontal="right" vertical="center"/>
      <protection hidden="1"/>
    </xf>
    <xf numFmtId="199" fontId="54" fillId="24" borderId="0" xfId="1740" applyNumberFormat="1" applyFont="1" applyFill="1" applyBorder="1" applyAlignment="1" applyProtection="1">
      <alignment horizontal="right" vertical="center"/>
      <protection hidden="1"/>
    </xf>
    <xf numFmtId="41" fontId="54" fillId="24" borderId="0" xfId="1740" applyNumberFormat="1" applyFont="1" applyFill="1" applyBorder="1" applyAlignment="1" applyProtection="1">
      <alignment horizontal="right" vertical="center"/>
      <protection hidden="1"/>
    </xf>
    <xf numFmtId="199" fontId="52" fillId="24" borderId="0" xfId="1740" applyNumberFormat="1" applyFont="1" applyFill="1" applyBorder="1" applyAlignment="1" applyProtection="1">
      <alignment horizontal="right" vertical="center" shrinkToFit="1"/>
      <protection hidden="1"/>
    </xf>
    <xf numFmtId="199" fontId="52" fillId="56" borderId="0" xfId="250" applyNumberFormat="1" applyFont="1" applyFill="1" applyBorder="1" applyAlignment="1" applyProtection="1">
      <alignment horizontal="right" vertical="center"/>
      <protection locked="0" hidden="1"/>
    </xf>
    <xf numFmtId="176" fontId="52" fillId="56" borderId="0" xfId="250" applyFont="1" applyFill="1" applyBorder="1" applyAlignment="1" applyProtection="1">
      <alignment horizontal="right" vertical="center"/>
      <protection locked="0" hidden="1"/>
    </xf>
    <xf numFmtId="199" fontId="52" fillId="56" borderId="25" xfId="250" applyNumberFormat="1" applyFont="1" applyFill="1" applyBorder="1" applyAlignment="1" applyProtection="1">
      <alignment horizontal="right" vertical="center"/>
      <protection locked="0" hidden="1"/>
    </xf>
    <xf numFmtId="176" fontId="52" fillId="56" borderId="25" xfId="250" applyFont="1" applyFill="1" applyBorder="1" applyAlignment="1" applyProtection="1">
      <alignment horizontal="right" vertical="center"/>
      <protection locked="0" hidden="1"/>
    </xf>
    <xf numFmtId="0" fontId="48" fillId="24" borderId="0" xfId="1736" applyNumberFormat="1" applyFont="1" applyFill="1" applyBorder="1" applyAlignment="1" applyProtection="1">
      <alignment horizontal="left" vertical="center"/>
      <protection hidden="1"/>
    </xf>
    <xf numFmtId="0" fontId="48" fillId="24" borderId="0" xfId="1736" applyNumberFormat="1" applyFont="1" applyFill="1" applyBorder="1" applyAlignment="1" applyProtection="1">
      <alignment horizontal="right" vertical="center"/>
      <protection hidden="1"/>
    </xf>
    <xf numFmtId="0" fontId="109" fillId="24" borderId="0" xfId="0" applyFont="1" applyFill="1" applyBorder="1" applyProtection="1">
      <protection hidden="1"/>
    </xf>
    <xf numFmtId="0" fontId="0" fillId="24" borderId="0" xfId="0" applyFont="1" applyFill="1" applyBorder="1" applyProtection="1">
      <protection hidden="1"/>
    </xf>
    <xf numFmtId="3" fontId="52" fillId="24" borderId="0" xfId="1736" applyNumberFormat="1" applyFont="1" applyFill="1" applyBorder="1" applyAlignment="1" applyProtection="1">
      <alignment horizontal="right"/>
      <protection hidden="1"/>
    </xf>
    <xf numFmtId="179" fontId="52" fillId="24" borderId="0" xfId="1736" applyNumberFormat="1" applyFont="1" applyFill="1" applyBorder="1" applyAlignment="1" applyProtection="1">
      <alignment horizontal="center"/>
      <protection hidden="1"/>
    </xf>
    <xf numFmtId="176" fontId="48" fillId="24" borderId="14" xfId="326" applyFont="1" applyFill="1" applyBorder="1" applyAlignment="1" applyProtection="1">
      <alignment horizontal="center" vertical="center"/>
      <protection hidden="1"/>
    </xf>
    <xf numFmtId="41" fontId="48" fillId="24" borderId="14" xfId="1736" applyNumberFormat="1" applyFont="1" applyFill="1" applyBorder="1" applyAlignment="1" applyProtection="1">
      <alignment horizontal="left" vertical="center"/>
      <protection hidden="1"/>
    </xf>
    <xf numFmtId="41" fontId="48" fillId="24" borderId="23" xfId="1736" applyNumberFormat="1" applyFont="1" applyFill="1" applyBorder="1" applyAlignment="1" applyProtection="1">
      <alignment horizontal="left" vertical="center"/>
      <protection hidden="1"/>
    </xf>
    <xf numFmtId="3" fontId="110" fillId="24" borderId="18" xfId="1736" applyNumberFormat="1" applyFont="1" applyFill="1" applyBorder="1" applyAlignment="1" applyProtection="1">
      <alignment vertical="center"/>
      <protection hidden="1"/>
    </xf>
    <xf numFmtId="198" fontId="48" fillId="24" borderId="14" xfId="204" applyNumberFormat="1" applyFont="1" applyFill="1" applyBorder="1" applyAlignment="1" applyProtection="1">
      <alignment horizontal="right" vertical="center"/>
      <protection hidden="1"/>
    </xf>
    <xf numFmtId="3" fontId="114" fillId="24" borderId="0" xfId="0" applyNumberFormat="1" applyFont="1" applyFill="1" applyAlignment="1" applyProtection="1">
      <alignment horizontal="center" vertical="center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3" fontId="50" fillId="24" borderId="0" xfId="0" applyNumberFormat="1" applyFont="1" applyFill="1" applyAlignment="1" applyProtection="1">
      <alignment horizontal="center" vertical="center"/>
      <protection hidden="1"/>
    </xf>
    <xf numFmtId="176" fontId="48" fillId="24" borderId="35" xfId="328" applyFont="1" applyFill="1" applyBorder="1" applyAlignment="1" applyProtection="1">
      <alignment horizontal="center" vertical="center" wrapText="1"/>
      <protection hidden="1"/>
    </xf>
    <xf numFmtId="176" fontId="48" fillId="24" borderId="22" xfId="328" applyFont="1" applyFill="1" applyBorder="1" applyAlignment="1" applyProtection="1">
      <alignment horizontal="center" vertical="center"/>
      <protection hidden="1"/>
    </xf>
    <xf numFmtId="176" fontId="48" fillId="24" borderId="36" xfId="328" applyFont="1" applyFill="1" applyBorder="1" applyAlignment="1" applyProtection="1">
      <alignment horizontal="center" vertical="center"/>
      <protection hidden="1"/>
    </xf>
    <xf numFmtId="180" fontId="48" fillId="24" borderId="16" xfId="0" applyNumberFormat="1" applyFont="1" applyFill="1" applyBorder="1" applyAlignment="1" applyProtection="1">
      <alignment horizontal="center" vertical="center" wrapText="1"/>
      <protection hidden="1"/>
    </xf>
    <xf numFmtId="180" fontId="48" fillId="24" borderId="20" xfId="0" applyNumberFormat="1" applyFont="1" applyFill="1" applyBorder="1" applyAlignment="1" applyProtection="1">
      <alignment horizontal="center" vertical="center" wrapText="1"/>
      <protection hidden="1"/>
    </xf>
    <xf numFmtId="180" fontId="48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39" xfId="0" applyNumberFormat="1" applyFont="1" applyFill="1" applyBorder="1" applyAlignment="1" applyProtection="1">
      <alignment horizontal="center" vertical="center"/>
      <protection hidden="1"/>
    </xf>
    <xf numFmtId="3" fontId="48" fillId="24" borderId="27" xfId="0" applyNumberFormat="1" applyFont="1" applyFill="1" applyBorder="1" applyAlignment="1" applyProtection="1">
      <alignment horizontal="center" vertical="center"/>
      <protection hidden="1"/>
    </xf>
    <xf numFmtId="3" fontId="48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41" xfId="0" applyNumberFormat="1" applyFont="1" applyFill="1" applyBorder="1" applyAlignment="1" applyProtection="1">
      <alignment horizontal="center" vertical="center"/>
      <protection hidden="1"/>
    </xf>
    <xf numFmtId="3" fontId="48" fillId="24" borderId="28" xfId="0" applyNumberFormat="1" applyFont="1" applyFill="1" applyBorder="1" applyAlignment="1" applyProtection="1">
      <alignment horizontal="center" vertical="center"/>
      <protection hidden="1"/>
    </xf>
    <xf numFmtId="3" fontId="48" fillId="24" borderId="44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45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46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41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39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27" xfId="1737" applyNumberFormat="1" applyFont="1" applyFill="1" applyBorder="1" applyAlignment="1" applyProtection="1">
      <alignment horizontal="center" vertical="center" wrapText="1"/>
      <protection hidden="1"/>
    </xf>
    <xf numFmtId="180" fontId="52" fillId="24" borderId="39" xfId="1737" applyNumberFormat="1" applyFont="1" applyFill="1" applyBorder="1" applyAlignment="1" applyProtection="1">
      <alignment horizontal="center" vertical="center" wrapText="1"/>
      <protection hidden="1"/>
    </xf>
    <xf numFmtId="180" fontId="52" fillId="24" borderId="27" xfId="1737" applyNumberFormat="1" applyFont="1" applyFill="1" applyBorder="1" applyAlignment="1" applyProtection="1">
      <alignment horizontal="center" vertical="center" wrapText="1"/>
      <protection hidden="1"/>
    </xf>
    <xf numFmtId="180" fontId="52" fillId="24" borderId="44" xfId="1737" applyNumberFormat="1" applyFont="1" applyFill="1" applyBorder="1" applyAlignment="1" applyProtection="1">
      <alignment horizontal="center" vertical="center" wrapText="1"/>
      <protection hidden="1"/>
    </xf>
    <xf numFmtId="180" fontId="52" fillId="24" borderId="45" xfId="1737" applyNumberFormat="1" applyFont="1" applyFill="1" applyBorder="1" applyAlignment="1" applyProtection="1">
      <alignment horizontal="center" vertical="center" wrapText="1"/>
      <protection hidden="1"/>
    </xf>
    <xf numFmtId="180" fontId="52" fillId="24" borderId="46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40" xfId="1737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1737" applyNumberFormat="1" applyFont="1" applyFill="1" applyAlignment="1" applyProtection="1">
      <alignment horizontal="center" vertical="center"/>
      <protection hidden="1"/>
    </xf>
    <xf numFmtId="3" fontId="49" fillId="24" borderId="0" xfId="1737" applyNumberFormat="1" applyFont="1" applyFill="1" applyAlignment="1" applyProtection="1">
      <alignment horizontal="center" vertical="center"/>
      <protection hidden="1"/>
    </xf>
    <xf numFmtId="0" fontId="48" fillId="24" borderId="35" xfId="328" applyNumberFormat="1" applyFont="1" applyFill="1" applyBorder="1" applyAlignment="1" applyProtection="1">
      <alignment horizontal="center" vertical="center" wrapText="1"/>
      <protection hidden="1"/>
    </xf>
    <xf numFmtId="0" fontId="48" fillId="24" borderId="22" xfId="328" applyNumberFormat="1" applyFont="1" applyFill="1" applyBorder="1" applyAlignment="1" applyProtection="1">
      <alignment horizontal="center" vertical="center"/>
      <protection hidden="1"/>
    </xf>
    <xf numFmtId="0" fontId="48" fillId="24" borderId="36" xfId="328" applyNumberFormat="1" applyFont="1" applyFill="1" applyBorder="1" applyAlignment="1" applyProtection="1">
      <alignment horizontal="center" vertical="center"/>
      <protection hidden="1"/>
    </xf>
    <xf numFmtId="3" fontId="48" fillId="24" borderId="17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20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37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34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18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0" xfId="1737" applyNumberFormat="1" applyFont="1" applyFill="1" applyBorder="1" applyAlignment="1" applyProtection="1">
      <alignment horizontal="center" vertical="center" wrapText="1"/>
      <protection hidden="1"/>
    </xf>
    <xf numFmtId="3" fontId="48" fillId="24" borderId="47" xfId="1737" applyNumberFormat="1" applyFont="1" applyFill="1" applyBorder="1" applyAlignment="1" applyProtection="1">
      <alignment horizontal="center" vertical="center" wrapText="1"/>
      <protection hidden="1"/>
    </xf>
    <xf numFmtId="176" fontId="48" fillId="24" borderId="48" xfId="328" applyFont="1" applyFill="1" applyBorder="1" applyAlignment="1" applyProtection="1">
      <alignment horizontal="center" vertical="center" wrapText="1"/>
      <protection hidden="1"/>
    </xf>
    <xf numFmtId="176" fontId="48" fillId="24" borderId="49" xfId="328" applyFont="1" applyFill="1" applyBorder="1" applyAlignment="1" applyProtection="1">
      <alignment horizontal="center" vertical="center" wrapText="1"/>
      <protection hidden="1"/>
    </xf>
    <xf numFmtId="176" fontId="48" fillId="24" borderId="50" xfId="328" applyFont="1" applyFill="1" applyBorder="1" applyAlignment="1" applyProtection="1">
      <alignment horizontal="center" vertical="center" wrapText="1"/>
      <protection hidden="1"/>
    </xf>
    <xf numFmtId="176" fontId="48" fillId="24" borderId="51" xfId="328" applyFont="1" applyFill="1" applyBorder="1" applyAlignment="1" applyProtection="1">
      <alignment horizontal="center" vertical="center" wrapText="1"/>
      <protection hidden="1"/>
    </xf>
    <xf numFmtId="180" fontId="52" fillId="24" borderId="42" xfId="1737" applyNumberFormat="1" applyFont="1" applyFill="1" applyBorder="1" applyAlignment="1" applyProtection="1">
      <alignment horizontal="center" vertical="center" wrapText="1"/>
      <protection hidden="1"/>
    </xf>
    <xf numFmtId="180" fontId="52" fillId="24" borderId="42" xfId="1737" applyNumberFormat="1" applyFont="1" applyFill="1" applyBorder="1" applyAlignment="1" applyProtection="1">
      <alignment horizontal="center" vertical="center"/>
      <protection hidden="1"/>
    </xf>
    <xf numFmtId="180" fontId="52" fillId="24" borderId="43" xfId="1737" applyNumberFormat="1" applyFont="1" applyFill="1" applyBorder="1" applyAlignment="1" applyProtection="1">
      <alignment horizontal="center" vertical="center"/>
      <protection hidden="1"/>
    </xf>
    <xf numFmtId="180" fontId="52" fillId="24" borderId="39" xfId="1737" applyNumberFormat="1" applyFont="1" applyFill="1" applyBorder="1" applyAlignment="1" applyProtection="1">
      <alignment horizontal="center" vertical="center"/>
      <protection hidden="1"/>
    </xf>
    <xf numFmtId="180" fontId="52" fillId="24" borderId="27" xfId="1737" applyNumberFormat="1" applyFont="1" applyFill="1" applyBorder="1" applyAlignment="1" applyProtection="1">
      <alignment horizontal="center" vertical="center"/>
      <protection hidden="1"/>
    </xf>
    <xf numFmtId="3" fontId="119" fillId="24" borderId="0" xfId="0" applyNumberFormat="1" applyFont="1" applyFill="1" applyAlignment="1" applyProtection="1">
      <alignment horizontal="center" vertical="center" wrapText="1"/>
      <protection hidden="1"/>
    </xf>
    <xf numFmtId="0" fontId="110" fillId="24" borderId="48" xfId="328" applyNumberFormat="1" applyFont="1" applyFill="1" applyBorder="1" applyAlignment="1" applyProtection="1">
      <alignment horizontal="center" vertical="center" wrapText="1"/>
      <protection hidden="1"/>
    </xf>
    <xf numFmtId="0" fontId="110" fillId="24" borderId="49" xfId="328" applyNumberFormat="1" applyFont="1" applyFill="1" applyBorder="1" applyAlignment="1" applyProtection="1">
      <alignment horizontal="center" vertical="center" wrapText="1"/>
      <protection hidden="1"/>
    </xf>
    <xf numFmtId="0" fontId="110" fillId="24" borderId="52" xfId="328" applyNumberFormat="1" applyFont="1" applyFill="1" applyBorder="1" applyAlignment="1" applyProtection="1">
      <alignment horizontal="center" vertical="center" wrapText="1"/>
      <protection hidden="1"/>
    </xf>
    <xf numFmtId="0" fontId="110" fillId="24" borderId="38" xfId="0" applyFont="1" applyFill="1" applyBorder="1" applyAlignment="1" applyProtection="1">
      <alignment horizontal="center" vertical="center" wrapText="1"/>
      <protection hidden="1"/>
    </xf>
    <xf numFmtId="0" fontId="110" fillId="24" borderId="39" xfId="0" applyFont="1" applyFill="1" applyBorder="1" applyAlignment="1" applyProtection="1">
      <alignment horizontal="center" vertical="center"/>
      <protection hidden="1"/>
    </xf>
    <xf numFmtId="0" fontId="110" fillId="24" borderId="27" xfId="0" applyFont="1" applyFill="1" applyBorder="1" applyAlignment="1" applyProtection="1">
      <alignment horizontal="center" vertical="center"/>
      <protection hidden="1"/>
    </xf>
    <xf numFmtId="0" fontId="110" fillId="24" borderId="38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39" xfId="0" applyNumberFormat="1" applyFont="1" applyFill="1" applyBorder="1" applyAlignment="1" applyProtection="1">
      <alignment horizontal="center" vertical="center"/>
      <protection hidden="1"/>
    </xf>
    <xf numFmtId="0" fontId="110" fillId="24" borderId="27" xfId="0" applyNumberFormat="1" applyFont="1" applyFill="1" applyBorder="1" applyAlignment="1" applyProtection="1">
      <alignment horizontal="center" vertical="center"/>
      <protection hidden="1"/>
    </xf>
    <xf numFmtId="0" fontId="110" fillId="24" borderId="55" xfId="0" applyFont="1" applyFill="1" applyBorder="1" applyAlignment="1" applyProtection="1">
      <alignment horizontal="center" vertical="center" wrapText="1"/>
      <protection hidden="1"/>
    </xf>
    <xf numFmtId="0" fontId="110" fillId="24" borderId="42" xfId="0" applyFont="1" applyFill="1" applyBorder="1" applyAlignment="1" applyProtection="1">
      <alignment horizontal="center" vertical="center"/>
      <protection hidden="1"/>
    </xf>
    <xf numFmtId="0" fontId="110" fillId="24" borderId="43" xfId="0" applyFont="1" applyFill="1" applyBorder="1" applyAlignment="1" applyProtection="1">
      <alignment horizontal="center" vertical="center"/>
      <protection hidden="1"/>
    </xf>
    <xf numFmtId="0" fontId="110" fillId="24" borderId="17" xfId="0" applyFont="1" applyFill="1" applyBorder="1" applyAlignment="1" applyProtection="1">
      <alignment horizontal="center" vertical="center" wrapText="1"/>
      <protection hidden="1"/>
    </xf>
    <xf numFmtId="0" fontId="110" fillId="24" borderId="50" xfId="0" applyFont="1" applyFill="1" applyBorder="1" applyAlignment="1" applyProtection="1">
      <alignment horizontal="center" vertical="center"/>
      <protection hidden="1"/>
    </xf>
    <xf numFmtId="0" fontId="110" fillId="24" borderId="51" xfId="0" applyFont="1" applyFill="1" applyBorder="1" applyAlignment="1" applyProtection="1">
      <alignment horizontal="center" vertical="center"/>
      <protection hidden="1"/>
    </xf>
    <xf numFmtId="49" fontId="118" fillId="24" borderId="0" xfId="0" applyNumberFormat="1" applyFont="1" applyFill="1" applyBorder="1" applyAlignment="1" applyProtection="1">
      <alignment horizontal="center" vertical="center"/>
      <protection hidden="1"/>
    </xf>
    <xf numFmtId="0" fontId="110" fillId="24" borderId="35" xfId="328" applyNumberFormat="1" applyFont="1" applyFill="1" applyBorder="1" applyAlignment="1" applyProtection="1">
      <alignment horizontal="center" vertical="center" wrapText="1"/>
      <protection hidden="1"/>
    </xf>
    <xf numFmtId="0" fontId="110" fillId="24" borderId="22" xfId="328" applyNumberFormat="1" applyFont="1" applyFill="1" applyBorder="1" applyAlignment="1" applyProtection="1">
      <alignment horizontal="center" vertical="center"/>
      <protection hidden="1"/>
    </xf>
    <xf numFmtId="0" fontId="110" fillId="24" borderId="36" xfId="328" applyNumberFormat="1" applyFont="1" applyFill="1" applyBorder="1" applyAlignment="1" applyProtection="1">
      <alignment horizontal="center" vertical="center"/>
      <protection hidden="1"/>
    </xf>
    <xf numFmtId="0" fontId="114" fillId="24" borderId="40" xfId="0" applyFont="1" applyFill="1" applyBorder="1" applyAlignment="1" applyProtection="1">
      <alignment horizontal="center" vertical="center" wrapText="1"/>
      <protection hidden="1"/>
    </xf>
    <xf numFmtId="0" fontId="114" fillId="24" borderId="41" xfId="0" applyFont="1" applyFill="1" applyBorder="1" applyAlignment="1" applyProtection="1">
      <alignment horizontal="center" vertical="center"/>
      <protection hidden="1"/>
    </xf>
    <xf numFmtId="0" fontId="114" fillId="24" borderId="28" xfId="0" applyFont="1" applyFill="1" applyBorder="1" applyAlignment="1" applyProtection="1">
      <alignment horizontal="center" vertical="center"/>
      <protection hidden="1"/>
    </xf>
    <xf numFmtId="0" fontId="110" fillId="24" borderId="56" xfId="0" applyFont="1" applyFill="1" applyBorder="1" applyAlignment="1" applyProtection="1">
      <alignment horizontal="center" vertical="center" wrapText="1"/>
      <protection hidden="1"/>
    </xf>
    <xf numFmtId="0" fontId="110" fillId="24" borderId="4" xfId="0" applyFont="1" applyFill="1" applyBorder="1" applyAlignment="1" applyProtection="1">
      <alignment horizontal="center" vertical="center"/>
      <protection hidden="1"/>
    </xf>
    <xf numFmtId="0" fontId="110" fillId="24" borderId="57" xfId="0" applyFont="1" applyFill="1" applyBorder="1" applyAlignment="1" applyProtection="1">
      <alignment horizontal="center" vertical="center"/>
      <protection hidden="1"/>
    </xf>
    <xf numFmtId="0" fontId="114" fillId="24" borderId="38" xfId="0" applyFont="1" applyFill="1" applyBorder="1" applyAlignment="1" applyProtection="1">
      <alignment horizontal="center" vertical="center" wrapText="1"/>
      <protection hidden="1"/>
    </xf>
    <xf numFmtId="0" fontId="114" fillId="24" borderId="39" xfId="0" applyFont="1" applyFill="1" applyBorder="1" applyAlignment="1" applyProtection="1">
      <alignment horizontal="center" vertical="center"/>
      <protection hidden="1"/>
    </xf>
    <xf numFmtId="0" fontId="114" fillId="24" borderId="27" xfId="0" applyFont="1" applyFill="1" applyBorder="1" applyAlignment="1" applyProtection="1">
      <alignment horizontal="center" vertical="center"/>
      <protection hidden="1"/>
    </xf>
    <xf numFmtId="3" fontId="119" fillId="24" borderId="0" xfId="0" applyNumberFormat="1" applyFont="1" applyFill="1" applyAlignment="1" applyProtection="1">
      <alignment horizontal="center" vertical="center"/>
      <protection hidden="1"/>
    </xf>
    <xf numFmtId="0" fontId="118" fillId="24" borderId="0" xfId="0" applyNumberFormat="1" applyFont="1" applyFill="1" applyBorder="1" applyAlignment="1" applyProtection="1">
      <alignment horizontal="center" vertical="center"/>
      <protection hidden="1"/>
    </xf>
    <xf numFmtId="0" fontId="114" fillId="24" borderId="53" xfId="0" applyFont="1" applyFill="1" applyBorder="1" applyAlignment="1" applyProtection="1">
      <alignment horizontal="center" vertical="center" wrapText="1"/>
      <protection hidden="1"/>
    </xf>
    <xf numFmtId="0" fontId="114" fillId="24" borderId="54" xfId="0" applyFont="1" applyFill="1" applyBorder="1" applyAlignment="1" applyProtection="1">
      <alignment horizontal="center" vertical="center" wrapText="1"/>
      <protection hidden="1"/>
    </xf>
    <xf numFmtId="0" fontId="114" fillId="24" borderId="26" xfId="0" applyFont="1" applyFill="1" applyBorder="1" applyAlignment="1" applyProtection="1">
      <alignment horizontal="center" vertical="center" wrapText="1"/>
      <protection hidden="1"/>
    </xf>
    <xf numFmtId="0" fontId="114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114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114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114" fillId="24" borderId="39" xfId="0" applyFont="1" applyFill="1" applyBorder="1" applyAlignment="1" applyProtection="1">
      <alignment horizontal="center" vertical="center" wrapText="1"/>
      <protection hidden="1"/>
    </xf>
    <xf numFmtId="0" fontId="114" fillId="24" borderId="27" xfId="0" applyFont="1" applyFill="1" applyBorder="1" applyAlignment="1" applyProtection="1">
      <alignment horizontal="center" vertical="center" wrapText="1"/>
      <protection hidden="1"/>
    </xf>
    <xf numFmtId="3" fontId="110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0" xfId="0" applyFont="1" applyFill="1" applyBorder="1" applyAlignment="1" applyProtection="1">
      <alignment horizontal="center" vertical="center"/>
      <protection hidden="1"/>
    </xf>
    <xf numFmtId="0" fontId="48" fillId="24" borderId="35" xfId="0" applyFont="1" applyFill="1" applyBorder="1" applyAlignment="1" applyProtection="1">
      <alignment horizontal="center" vertical="center" wrapText="1"/>
      <protection hidden="1"/>
    </xf>
    <xf numFmtId="0" fontId="48" fillId="24" borderId="22" xfId="0" applyFont="1" applyFill="1" applyBorder="1" applyAlignment="1" applyProtection="1">
      <alignment horizontal="center" vertical="center" wrapText="1"/>
      <protection hidden="1"/>
    </xf>
    <xf numFmtId="0" fontId="48" fillId="24" borderId="36" xfId="0" applyFont="1" applyFill="1" applyBorder="1" applyAlignment="1" applyProtection="1">
      <alignment horizontal="center" vertical="center" wrapText="1"/>
      <protection hidden="1"/>
    </xf>
    <xf numFmtId="3" fontId="48" fillId="24" borderId="41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38" xfId="0" applyFont="1" applyFill="1" applyBorder="1" applyAlignment="1" applyProtection="1">
      <alignment horizontal="center" vertical="center" wrapText="1"/>
      <protection hidden="1"/>
    </xf>
    <xf numFmtId="0" fontId="48" fillId="24" borderId="40" xfId="0" applyFont="1" applyFill="1" applyBorder="1" applyAlignment="1" applyProtection="1">
      <alignment horizontal="center" vertical="center" wrapText="1"/>
      <protection hidden="1"/>
    </xf>
    <xf numFmtId="0" fontId="48" fillId="24" borderId="39" xfId="0" applyFont="1" applyFill="1" applyBorder="1" applyAlignment="1" applyProtection="1">
      <alignment horizontal="center" vertical="center" wrapText="1"/>
      <protection hidden="1"/>
    </xf>
    <xf numFmtId="0" fontId="48" fillId="24" borderId="41" xfId="0" applyFont="1" applyFill="1" applyBorder="1" applyAlignment="1" applyProtection="1">
      <alignment horizontal="center" vertical="center" wrapText="1"/>
      <protection hidden="1"/>
    </xf>
    <xf numFmtId="0" fontId="48" fillId="24" borderId="16" xfId="0" applyFont="1" applyFill="1" applyBorder="1" applyAlignment="1" applyProtection="1">
      <alignment horizontal="center" vertical="center" wrapText="1"/>
      <protection hidden="1"/>
    </xf>
    <xf numFmtId="0" fontId="48" fillId="24" borderId="20" xfId="0" applyFont="1" applyFill="1" applyBorder="1" applyAlignment="1" applyProtection="1">
      <alignment horizontal="center" vertical="center" wrapText="1"/>
      <protection hidden="1"/>
    </xf>
    <xf numFmtId="0" fontId="118" fillId="24" borderId="0" xfId="0" applyFont="1" applyFill="1" applyAlignment="1" applyProtection="1">
      <alignment horizontal="center" vertical="center"/>
      <protection hidden="1"/>
    </xf>
    <xf numFmtId="0" fontId="120" fillId="24" borderId="0" xfId="0" applyFont="1" applyFill="1" applyBorder="1" applyAlignment="1" applyProtection="1">
      <alignment horizontal="center" vertical="center"/>
      <protection hidden="1"/>
    </xf>
    <xf numFmtId="0" fontId="110" fillId="24" borderId="35" xfId="0" applyFont="1" applyFill="1" applyBorder="1" applyAlignment="1" applyProtection="1">
      <alignment horizontal="center" vertical="center" wrapText="1"/>
      <protection hidden="1"/>
    </xf>
    <xf numFmtId="0" fontId="110" fillId="24" borderId="22" xfId="0" applyFont="1" applyFill="1" applyBorder="1" applyAlignment="1" applyProtection="1">
      <alignment horizontal="center" vertical="center" wrapText="1"/>
      <protection hidden="1"/>
    </xf>
    <xf numFmtId="0" fontId="110" fillId="24" borderId="36" xfId="0" applyFont="1" applyFill="1" applyBorder="1" applyAlignment="1" applyProtection="1">
      <alignment horizontal="center" vertical="center" wrapText="1"/>
      <protection hidden="1"/>
    </xf>
    <xf numFmtId="0" fontId="110" fillId="0" borderId="56" xfId="0" applyFont="1" applyBorder="1" applyAlignment="1" applyProtection="1">
      <alignment horizontal="center" vertical="center" wrapText="1"/>
      <protection hidden="1"/>
    </xf>
    <xf numFmtId="0" fontId="110" fillId="0" borderId="4" xfId="0" applyFont="1" applyBorder="1" applyAlignment="1" applyProtection="1">
      <alignment horizontal="center" vertical="center"/>
      <protection hidden="1"/>
    </xf>
    <xf numFmtId="0" fontId="110" fillId="0" borderId="57" xfId="0" applyFont="1" applyBorder="1" applyAlignment="1" applyProtection="1">
      <alignment horizontal="center" vertical="center"/>
      <protection hidden="1"/>
    </xf>
    <xf numFmtId="0" fontId="110" fillId="0" borderId="38" xfId="0" applyFont="1" applyBorder="1" applyAlignment="1" applyProtection="1">
      <alignment horizontal="center" vertical="center"/>
      <protection hidden="1"/>
    </xf>
    <xf numFmtId="0" fontId="110" fillId="0" borderId="58" xfId="0" applyFont="1" applyBorder="1" applyAlignment="1" applyProtection="1">
      <alignment horizontal="center" vertical="center"/>
      <protection hidden="1"/>
    </xf>
    <xf numFmtId="0" fontId="110" fillId="0" borderId="39" xfId="0" applyFont="1" applyBorder="1" applyAlignment="1" applyProtection="1">
      <alignment horizontal="center" vertical="center"/>
      <protection hidden="1"/>
    </xf>
    <xf numFmtId="3" fontId="110" fillId="24" borderId="59" xfId="0" applyNumberFormat="1" applyFont="1" applyFill="1" applyBorder="1" applyAlignment="1" applyProtection="1">
      <alignment horizontal="center" vertical="center"/>
      <protection hidden="1"/>
    </xf>
    <xf numFmtId="3" fontId="110" fillId="24" borderId="27" xfId="0" applyNumberFormat="1" applyFont="1" applyFill="1" applyBorder="1" applyAlignment="1" applyProtection="1">
      <alignment horizontal="center" vertical="center"/>
      <protection hidden="1"/>
    </xf>
    <xf numFmtId="0" fontId="110" fillId="0" borderId="39" xfId="0" applyFont="1" applyBorder="1" applyAlignment="1" applyProtection="1">
      <alignment horizontal="center" vertical="center" wrapText="1"/>
      <protection hidden="1"/>
    </xf>
    <xf numFmtId="0" fontId="110" fillId="0" borderId="27" xfId="0" applyFont="1" applyBorder="1" applyAlignment="1" applyProtection="1">
      <alignment horizontal="center" vertical="center"/>
      <protection hidden="1"/>
    </xf>
    <xf numFmtId="0" fontId="110" fillId="0" borderId="38" xfId="0" applyFont="1" applyBorder="1" applyAlignment="1" applyProtection="1">
      <alignment horizontal="center" vertical="center" wrapText="1"/>
      <protection hidden="1"/>
    </xf>
    <xf numFmtId="0" fontId="110" fillId="0" borderId="27" xfId="0" applyFont="1" applyBorder="1" applyAlignment="1" applyProtection="1">
      <alignment horizontal="center" vertical="center" wrapText="1"/>
      <protection hidden="1"/>
    </xf>
    <xf numFmtId="0" fontId="110" fillId="0" borderId="53" xfId="0" applyFont="1" applyBorder="1" applyAlignment="1" applyProtection="1">
      <alignment horizontal="center" vertical="center" wrapText="1"/>
      <protection hidden="1"/>
    </xf>
    <xf numFmtId="0" fontId="110" fillId="0" borderId="54" xfId="0" applyFont="1" applyBorder="1" applyAlignment="1" applyProtection="1">
      <alignment horizontal="center" vertical="center" wrapText="1"/>
      <protection hidden="1"/>
    </xf>
    <xf numFmtId="0" fontId="110" fillId="0" borderId="26" xfId="0" applyFont="1" applyBorder="1" applyAlignment="1" applyProtection="1">
      <alignment horizontal="center" vertical="center" wrapText="1"/>
      <protection hidden="1"/>
    </xf>
    <xf numFmtId="0" fontId="110" fillId="0" borderId="40" xfId="0" applyFont="1" applyBorder="1" applyAlignment="1" applyProtection="1">
      <alignment horizontal="center" vertical="center" wrapText="1"/>
      <protection hidden="1"/>
    </xf>
    <xf numFmtId="0" fontId="110" fillId="0" borderId="41" xfId="0" applyFont="1" applyBorder="1" applyAlignment="1" applyProtection="1">
      <alignment horizontal="center" vertical="center" wrapText="1"/>
      <protection hidden="1"/>
    </xf>
    <xf numFmtId="0" fontId="110" fillId="0" borderId="28" xfId="0" applyFont="1" applyBorder="1" applyAlignment="1" applyProtection="1">
      <alignment horizontal="center" vertical="center" wrapText="1"/>
      <protection hidden="1"/>
    </xf>
    <xf numFmtId="3" fontId="110" fillId="24" borderId="58" xfId="0" applyNumberFormat="1" applyFont="1" applyFill="1" applyBorder="1" applyAlignment="1" applyProtection="1">
      <alignment horizontal="center" vertical="center"/>
      <protection hidden="1"/>
    </xf>
    <xf numFmtId="3" fontId="110" fillId="24" borderId="26" xfId="0" applyNumberFormat="1" applyFont="1" applyFill="1" applyBorder="1" applyAlignment="1" applyProtection="1">
      <alignment horizontal="center" vertical="center"/>
      <protection hidden="1"/>
    </xf>
    <xf numFmtId="0" fontId="48" fillId="0" borderId="56" xfId="0" applyFont="1" applyBorder="1" applyAlignment="1" applyProtection="1">
      <alignment horizontal="center" vertical="center" wrapText="1"/>
      <protection hidden="1"/>
    </xf>
    <xf numFmtId="0" fontId="48" fillId="0" borderId="4" xfId="0" applyFont="1" applyBorder="1" applyAlignment="1" applyProtection="1">
      <alignment horizontal="center" vertical="center"/>
      <protection hidden="1"/>
    </xf>
    <xf numFmtId="0" fontId="48" fillId="0" borderId="57" xfId="0" applyFont="1" applyBorder="1" applyAlignment="1" applyProtection="1">
      <alignment horizontal="center" vertical="center"/>
      <protection hidden="1"/>
    </xf>
    <xf numFmtId="0" fontId="48" fillId="0" borderId="38" xfId="0" applyFont="1" applyBorder="1" applyAlignment="1" applyProtection="1">
      <alignment horizontal="center" vertical="center" wrapText="1"/>
      <protection hidden="1"/>
    </xf>
    <xf numFmtId="0" fontId="48" fillId="0" borderId="39" xfId="0" applyFont="1" applyBorder="1" applyAlignment="1" applyProtection="1">
      <alignment horizontal="center" vertical="center" wrapText="1"/>
      <protection hidden="1"/>
    </xf>
    <xf numFmtId="0" fontId="48" fillId="0" borderId="27" xfId="0" applyFont="1" applyBorder="1" applyAlignment="1" applyProtection="1">
      <alignment horizontal="center" vertical="center" wrapText="1"/>
      <protection hidden="1"/>
    </xf>
    <xf numFmtId="0" fontId="48" fillId="0" borderId="40" xfId="0" applyFont="1" applyBorder="1" applyAlignment="1" applyProtection="1">
      <alignment horizontal="center" vertical="center" wrapText="1"/>
      <protection hidden="1"/>
    </xf>
    <xf numFmtId="0" fontId="48" fillId="0" borderId="41" xfId="0" applyFont="1" applyBorder="1" applyAlignment="1" applyProtection="1">
      <alignment horizontal="center" vertical="center" wrapText="1"/>
      <protection hidden="1"/>
    </xf>
    <xf numFmtId="0" fontId="48" fillId="0" borderId="28" xfId="0" applyFont="1" applyBorder="1" applyAlignment="1" applyProtection="1">
      <alignment horizontal="center" vertical="center" wrapText="1"/>
      <protection hidden="1"/>
    </xf>
    <xf numFmtId="182" fontId="118" fillId="24" borderId="0" xfId="0" applyNumberFormat="1" applyFont="1" applyFill="1" applyAlignment="1" applyProtection="1">
      <alignment horizontal="center" vertical="center"/>
      <protection hidden="1"/>
    </xf>
    <xf numFmtId="182" fontId="120" fillId="24" borderId="0" xfId="0" applyNumberFormat="1" applyFont="1" applyFill="1" applyAlignment="1" applyProtection="1">
      <alignment horizontal="center" vertical="center"/>
      <protection hidden="1"/>
    </xf>
    <xf numFmtId="0" fontId="110" fillId="24" borderId="44" xfId="0" applyFont="1" applyFill="1" applyBorder="1" applyAlignment="1" applyProtection="1">
      <alignment horizontal="center" vertical="center" wrapText="1"/>
      <protection hidden="1"/>
    </xf>
    <xf numFmtId="0" fontId="110" fillId="24" borderId="46" xfId="0" applyFont="1" applyFill="1" applyBorder="1" applyAlignment="1" applyProtection="1">
      <alignment horizontal="center" vertical="center" wrapText="1"/>
      <protection hidden="1"/>
    </xf>
    <xf numFmtId="0" fontId="110" fillId="24" borderId="34" xfId="0" applyFont="1" applyFill="1" applyBorder="1" applyAlignment="1" applyProtection="1">
      <alignment horizontal="center" vertical="center"/>
      <protection hidden="1"/>
    </xf>
    <xf numFmtId="0" fontId="110" fillId="24" borderId="18" xfId="0" applyFont="1" applyFill="1" applyBorder="1" applyAlignment="1" applyProtection="1">
      <alignment horizontal="center" vertical="center"/>
      <protection hidden="1"/>
    </xf>
    <xf numFmtId="0" fontId="110" fillId="24" borderId="45" xfId="0" applyFont="1" applyFill="1" applyBorder="1" applyAlignment="1" applyProtection="1">
      <alignment horizontal="center" vertical="center"/>
      <protection hidden="1"/>
    </xf>
    <xf numFmtId="0" fontId="110" fillId="24" borderId="0" xfId="0" applyFont="1" applyFill="1" applyBorder="1" applyAlignment="1" applyProtection="1">
      <alignment horizontal="center" vertical="center"/>
      <protection hidden="1"/>
    </xf>
    <xf numFmtId="1" fontId="125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25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110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10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110" fillId="24" borderId="58" xfId="0" applyFont="1" applyFill="1" applyBorder="1" applyAlignment="1" applyProtection="1">
      <alignment horizontal="center" vertical="center" wrapText="1"/>
      <protection hidden="1"/>
    </xf>
    <xf numFmtId="0" fontId="110" fillId="24" borderId="26" xfId="0" applyFont="1" applyFill="1" applyBorder="1" applyAlignment="1" applyProtection="1">
      <alignment horizontal="center" vertical="center" wrapText="1"/>
      <protection hidden="1"/>
    </xf>
    <xf numFmtId="3" fontId="110" fillId="24" borderId="53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54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26" xfId="1736" applyNumberFormat="1" applyFont="1" applyFill="1" applyBorder="1" applyAlignment="1" applyProtection="1">
      <alignment horizontal="center" vertical="center" wrapText="1"/>
      <protection hidden="1"/>
    </xf>
    <xf numFmtId="0" fontId="110" fillId="24" borderId="62" xfId="0" applyFont="1" applyFill="1" applyBorder="1" applyAlignment="1" applyProtection="1">
      <alignment horizontal="center" vertical="center" wrapText="1"/>
      <protection hidden="1"/>
    </xf>
    <xf numFmtId="0" fontId="110" fillId="24" borderId="68" xfId="0" applyFont="1" applyFill="1" applyBorder="1" applyAlignment="1" applyProtection="1">
      <alignment horizontal="center" vertical="center" wrapText="1"/>
      <protection hidden="1"/>
    </xf>
    <xf numFmtId="0" fontId="110" fillId="24" borderId="29" xfId="0" applyFont="1" applyFill="1" applyBorder="1" applyAlignment="1" applyProtection="1">
      <alignment horizontal="center" vertical="center" wrapText="1"/>
      <protection hidden="1"/>
    </xf>
    <xf numFmtId="0" fontId="110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110" fillId="24" borderId="53" xfId="0" applyFont="1" applyFill="1" applyBorder="1" applyAlignment="1" applyProtection="1">
      <alignment horizontal="center" vertical="center" wrapText="1"/>
      <protection hidden="1"/>
    </xf>
    <xf numFmtId="0" fontId="110" fillId="24" borderId="54" xfId="0" applyFont="1" applyFill="1" applyBorder="1" applyAlignment="1" applyProtection="1">
      <alignment horizontal="center" vertical="center" wrapText="1"/>
      <protection hidden="1"/>
    </xf>
    <xf numFmtId="3" fontId="110" fillId="24" borderId="16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20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37" xfId="1736" applyNumberFormat="1" applyFont="1" applyFill="1" applyBorder="1" applyAlignment="1" applyProtection="1">
      <alignment horizontal="center" vertical="center" wrapText="1"/>
      <protection hidden="1"/>
    </xf>
    <xf numFmtId="182" fontId="48" fillId="24" borderId="58" xfId="0" applyNumberFormat="1" applyFont="1" applyFill="1" applyBorder="1" applyAlignment="1" applyProtection="1">
      <alignment horizontal="center" vertical="center" wrapText="1"/>
      <protection hidden="1"/>
    </xf>
    <xf numFmtId="182" fontId="48" fillId="24" borderId="54" xfId="0" applyNumberFormat="1" applyFont="1" applyFill="1" applyBorder="1" applyAlignment="1" applyProtection="1">
      <alignment horizontal="center" vertical="center" wrapText="1"/>
      <protection hidden="1"/>
    </xf>
    <xf numFmtId="182" fontId="48" fillId="24" borderId="26" xfId="0" applyNumberFormat="1" applyFont="1" applyFill="1" applyBorder="1" applyAlignment="1" applyProtection="1">
      <alignment horizontal="center" vertical="center" wrapText="1"/>
      <protection hidden="1"/>
    </xf>
    <xf numFmtId="1" fontId="51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8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43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4" xfId="0" applyNumberFormat="1" applyFont="1" applyFill="1" applyBorder="1" applyAlignment="1" applyProtection="1">
      <alignment horizontal="center" vertical="center"/>
      <protection hidden="1"/>
    </xf>
    <xf numFmtId="3" fontId="48" fillId="24" borderId="57" xfId="0" applyNumberFormat="1" applyFont="1" applyFill="1" applyBorder="1" applyAlignment="1" applyProtection="1">
      <alignment horizontal="center" vertical="center"/>
      <protection hidden="1"/>
    </xf>
    <xf numFmtId="3" fontId="48" fillId="24" borderId="28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64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39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27" xfId="1736" applyNumberFormat="1" applyFont="1" applyFill="1" applyBorder="1" applyAlignment="1" applyProtection="1">
      <alignment horizontal="center" vertical="center" wrapText="1"/>
      <protection hidden="1"/>
    </xf>
    <xf numFmtId="176" fontId="110" fillId="24" borderId="61" xfId="325" applyFont="1" applyFill="1" applyBorder="1" applyAlignment="1" applyProtection="1">
      <alignment horizontal="center" vertical="center" wrapText="1"/>
      <protection hidden="1"/>
    </xf>
    <xf numFmtId="176" fontId="110" fillId="24" borderId="15" xfId="325" applyFont="1" applyFill="1" applyBorder="1" applyAlignment="1" applyProtection="1">
      <alignment horizontal="center" vertical="center"/>
      <protection hidden="1"/>
    </xf>
    <xf numFmtId="176" fontId="110" fillId="24" borderId="64" xfId="325" applyFont="1" applyFill="1" applyBorder="1" applyAlignment="1" applyProtection="1">
      <alignment horizontal="center" vertical="center"/>
      <protection hidden="1"/>
    </xf>
    <xf numFmtId="176" fontId="110" fillId="24" borderId="19" xfId="328" applyFont="1" applyFill="1" applyBorder="1" applyAlignment="1" applyProtection="1">
      <alignment horizontal="center" vertical="center" wrapText="1"/>
      <protection hidden="1"/>
    </xf>
    <xf numFmtId="176" fontId="110" fillId="24" borderId="14" xfId="328" applyFont="1" applyFill="1" applyBorder="1" applyAlignment="1" applyProtection="1">
      <alignment horizontal="center" vertical="center" wrapText="1"/>
      <protection hidden="1"/>
    </xf>
    <xf numFmtId="176" fontId="110" fillId="24" borderId="66" xfId="328" applyFont="1" applyFill="1" applyBorder="1" applyAlignment="1" applyProtection="1">
      <alignment horizontal="center" vertical="center" wrapText="1"/>
      <protection hidden="1"/>
    </xf>
    <xf numFmtId="3" fontId="110" fillId="24" borderId="67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69" xfId="1736" applyNumberFormat="1" applyFont="1" applyFill="1" applyBorder="1" applyAlignment="1" applyProtection="1">
      <alignment horizontal="center" vertical="center"/>
      <protection hidden="1"/>
    </xf>
    <xf numFmtId="3" fontId="110" fillId="24" borderId="60" xfId="1736" applyNumberFormat="1" applyFont="1" applyFill="1" applyBorder="1" applyAlignment="1" applyProtection="1">
      <alignment horizontal="center" vertical="center"/>
      <protection hidden="1"/>
    </xf>
    <xf numFmtId="3" fontId="110" fillId="24" borderId="34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17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62" xfId="1736" applyNumberFormat="1" applyFont="1" applyFill="1" applyBorder="1" applyAlignment="1" applyProtection="1">
      <alignment horizontal="center" vertical="center"/>
      <protection hidden="1"/>
    </xf>
    <xf numFmtId="3" fontId="110" fillId="24" borderId="38" xfId="1736" applyNumberFormat="1" applyFont="1" applyFill="1" applyBorder="1" applyAlignment="1" applyProtection="1">
      <alignment horizontal="center" vertical="center"/>
      <protection hidden="1"/>
    </xf>
    <xf numFmtId="3" fontId="110" fillId="24" borderId="40" xfId="1736" applyNumberFormat="1" applyFont="1" applyFill="1" applyBorder="1" applyAlignment="1" applyProtection="1">
      <alignment horizontal="center" vertical="center"/>
      <protection hidden="1"/>
    </xf>
    <xf numFmtId="3" fontId="110" fillId="24" borderId="41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28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17" xfId="1736" applyNumberFormat="1" applyFont="1" applyFill="1" applyBorder="1" applyAlignment="1" applyProtection="1">
      <alignment horizontal="center" vertical="center"/>
      <protection hidden="1"/>
    </xf>
    <xf numFmtId="3" fontId="110" fillId="24" borderId="35" xfId="1736" applyNumberFormat="1" applyFont="1" applyFill="1" applyBorder="1" applyAlignment="1" applyProtection="1">
      <alignment horizontal="center" vertical="center"/>
      <protection hidden="1"/>
    </xf>
    <xf numFmtId="3" fontId="110" fillId="24" borderId="58" xfId="1736" applyNumberFormat="1" applyFont="1" applyFill="1" applyBorder="1" applyAlignment="1" applyProtection="1">
      <alignment horizontal="center" vertical="center" wrapText="1"/>
      <protection hidden="1"/>
    </xf>
    <xf numFmtId="0" fontId="51" fillId="24" borderId="105" xfId="1736" quotePrefix="1" applyNumberFormat="1" applyFont="1" applyFill="1" applyBorder="1" applyAlignment="1" applyProtection="1">
      <alignment horizontal="center" vertical="center"/>
      <protection hidden="1"/>
    </xf>
    <xf numFmtId="0" fontId="51" fillId="24" borderId="109" xfId="1736" quotePrefix="1" applyNumberFormat="1" applyFont="1" applyFill="1" applyBorder="1" applyAlignment="1" applyProtection="1">
      <alignment horizontal="center" vertical="center"/>
      <protection hidden="1"/>
    </xf>
    <xf numFmtId="176" fontId="110" fillId="24" borderId="16" xfId="328" applyFont="1" applyFill="1" applyBorder="1" applyAlignment="1" applyProtection="1">
      <alignment horizontal="center" vertical="center" wrapText="1"/>
      <protection hidden="1"/>
    </xf>
    <xf numFmtId="176" fontId="110" fillId="24" borderId="55" xfId="328" applyFont="1" applyFill="1" applyBorder="1" applyAlignment="1" applyProtection="1">
      <alignment horizontal="center" vertical="center" wrapText="1"/>
      <protection hidden="1"/>
    </xf>
    <xf numFmtId="176" fontId="110" fillId="24" borderId="20" xfId="328" applyFont="1" applyFill="1" applyBorder="1" applyAlignment="1" applyProtection="1">
      <alignment horizontal="center" vertical="center" wrapText="1"/>
      <protection hidden="1"/>
    </xf>
    <xf numFmtId="176" fontId="110" fillId="24" borderId="42" xfId="328" applyFont="1" applyFill="1" applyBorder="1" applyAlignment="1" applyProtection="1">
      <alignment horizontal="center" vertical="center" wrapText="1"/>
      <protection hidden="1"/>
    </xf>
    <xf numFmtId="176" fontId="110" fillId="24" borderId="37" xfId="328" applyFont="1" applyFill="1" applyBorder="1" applyAlignment="1" applyProtection="1">
      <alignment horizontal="center" vertical="center" wrapText="1"/>
      <protection hidden="1"/>
    </xf>
    <xf numFmtId="176" fontId="110" fillId="24" borderId="43" xfId="328" applyFont="1" applyFill="1" applyBorder="1" applyAlignment="1" applyProtection="1">
      <alignment horizontal="center" vertical="center" wrapText="1"/>
      <protection hidden="1"/>
    </xf>
    <xf numFmtId="0" fontId="49" fillId="24" borderId="0" xfId="1736" applyFont="1" applyFill="1" applyAlignment="1" applyProtection="1">
      <alignment horizontal="center" vertical="center"/>
      <protection hidden="1"/>
    </xf>
    <xf numFmtId="3" fontId="49" fillId="24" borderId="0" xfId="1736" applyNumberFormat="1" applyFont="1" applyFill="1" applyAlignment="1" applyProtection="1">
      <alignment horizontal="center" vertical="center"/>
      <protection hidden="1"/>
    </xf>
    <xf numFmtId="3" fontId="110" fillId="24" borderId="21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42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43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59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16" xfId="1736" applyNumberFormat="1" applyFont="1" applyFill="1" applyBorder="1" applyAlignment="1" applyProtection="1">
      <alignment horizontal="center" vertical="center"/>
      <protection hidden="1"/>
    </xf>
    <xf numFmtId="0" fontId="49" fillId="24" borderId="0" xfId="1736" applyFont="1" applyFill="1" applyBorder="1" applyAlignment="1" applyProtection="1">
      <alignment horizontal="center" vertical="center"/>
      <protection hidden="1"/>
    </xf>
    <xf numFmtId="3" fontId="49" fillId="24" borderId="0" xfId="1736" applyNumberFormat="1" applyFont="1" applyFill="1" applyBorder="1" applyAlignment="1" applyProtection="1">
      <alignment horizontal="center" vertical="center"/>
      <protection hidden="1"/>
    </xf>
    <xf numFmtId="3" fontId="110" fillId="24" borderId="18" xfId="1736" applyNumberFormat="1" applyFont="1" applyFill="1" applyBorder="1" applyAlignment="1" applyProtection="1">
      <alignment horizontal="center" vertical="center"/>
      <protection hidden="1"/>
    </xf>
    <xf numFmtId="3" fontId="110" fillId="24" borderId="19" xfId="1736" applyNumberFormat="1" applyFont="1" applyFill="1" applyBorder="1" applyAlignment="1" applyProtection="1">
      <alignment horizontal="center" vertical="center"/>
      <protection hidden="1"/>
    </xf>
    <xf numFmtId="0" fontId="110" fillId="24" borderId="39" xfId="1736" applyFont="1" applyFill="1" applyBorder="1" applyAlignment="1" applyProtection="1">
      <alignment horizontal="center" vertical="center" wrapText="1"/>
      <protection hidden="1"/>
    </xf>
    <xf numFmtId="0" fontId="110" fillId="24" borderId="27" xfId="1736" applyFont="1" applyFill="1" applyBorder="1" applyAlignment="1" applyProtection="1">
      <alignment horizontal="center" vertical="center" wrapText="1"/>
      <protection hidden="1"/>
    </xf>
    <xf numFmtId="3" fontId="110" fillId="24" borderId="50" xfId="1736" applyNumberFormat="1" applyFont="1" applyFill="1" applyBorder="1" applyAlignment="1" applyProtection="1">
      <alignment horizontal="center" vertical="center" wrapText="1"/>
      <protection hidden="1"/>
    </xf>
    <xf numFmtId="3" fontId="110" fillId="24" borderId="51" xfId="1736" applyNumberFormat="1" applyFont="1" applyFill="1" applyBorder="1" applyAlignment="1" applyProtection="1">
      <alignment horizontal="center" vertical="center" wrapText="1"/>
      <protection hidden="1"/>
    </xf>
    <xf numFmtId="3" fontId="48" fillId="24" borderId="20" xfId="0" applyNumberFormat="1" applyFont="1" applyFill="1" applyBorder="1" applyAlignment="1" applyProtection="1">
      <alignment horizontal="center" vertical="center"/>
      <protection hidden="1"/>
    </xf>
    <xf numFmtId="3" fontId="48" fillId="24" borderId="37" xfId="0" applyNumberFormat="1" applyFont="1" applyFill="1" applyBorder="1" applyAlignment="1" applyProtection="1">
      <alignment horizontal="center" vertical="center"/>
      <protection hidden="1"/>
    </xf>
    <xf numFmtId="3" fontId="48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54" xfId="0" applyNumberFormat="1" applyFont="1" applyFill="1" applyBorder="1" applyAlignment="1" applyProtection="1">
      <alignment horizontal="center" vertical="center"/>
      <protection hidden="1"/>
    </xf>
    <xf numFmtId="3" fontId="48" fillId="24" borderId="26" xfId="0" applyNumberFormat="1" applyFont="1" applyFill="1" applyBorder="1" applyAlignment="1" applyProtection="1">
      <alignment horizontal="center" vertical="center"/>
      <protection hidden="1"/>
    </xf>
    <xf numFmtId="3" fontId="48" fillId="24" borderId="34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45" xfId="0" applyNumberFormat="1" applyFont="1" applyFill="1" applyBorder="1" applyAlignment="1" applyProtection="1">
      <alignment horizontal="center" vertical="center"/>
      <protection hidden="1"/>
    </xf>
    <xf numFmtId="3" fontId="48" fillId="24" borderId="46" xfId="0" applyNumberFormat="1" applyFont="1" applyFill="1" applyBorder="1" applyAlignment="1" applyProtection="1">
      <alignment horizontal="center" vertical="center"/>
      <protection hidden="1"/>
    </xf>
    <xf numFmtId="176" fontId="48" fillId="24" borderId="19" xfId="328" applyFont="1" applyFill="1" applyBorder="1" applyAlignment="1" applyProtection="1">
      <alignment horizontal="center" vertical="center" wrapText="1"/>
      <protection hidden="1"/>
    </xf>
    <xf numFmtId="176" fontId="48" fillId="24" borderId="14" xfId="328" applyFont="1" applyFill="1" applyBorder="1" applyAlignment="1" applyProtection="1">
      <alignment horizontal="center" vertical="center" wrapText="1"/>
      <protection hidden="1"/>
    </xf>
    <xf numFmtId="176" fontId="48" fillId="24" borderId="66" xfId="328" applyFont="1" applyFill="1" applyBorder="1" applyAlignment="1" applyProtection="1">
      <alignment horizontal="center" vertical="center" wrapText="1"/>
      <protection hidden="1"/>
    </xf>
    <xf numFmtId="3" fontId="48" fillId="24" borderId="62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68" xfId="0" applyNumberFormat="1" applyFont="1" applyFill="1" applyBorder="1" applyAlignment="1" applyProtection="1">
      <alignment horizontal="center" vertical="center"/>
      <protection hidden="1"/>
    </xf>
    <xf numFmtId="3" fontId="48" fillId="24" borderId="29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3" fontId="48" fillId="24" borderId="68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29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54" xfId="0" applyNumberFormat="1" applyFont="1" applyFill="1" applyBorder="1" applyAlignment="1" applyProtection="1">
      <alignment horizontal="center" vertical="center" wrapText="1"/>
      <protection hidden="1"/>
    </xf>
    <xf numFmtId="3" fontId="48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120" fillId="24" borderId="0" xfId="0" applyFont="1" applyFill="1" applyAlignment="1" applyProtection="1">
      <alignment horizontal="center" vertical="center"/>
      <protection hidden="1"/>
    </xf>
    <xf numFmtId="176" fontId="114" fillId="24" borderId="19" xfId="328" applyFont="1" applyFill="1" applyBorder="1" applyAlignment="1" applyProtection="1">
      <alignment horizontal="center" vertical="center" wrapText="1"/>
      <protection hidden="1"/>
    </xf>
    <xf numFmtId="176" fontId="114" fillId="24" borderId="66" xfId="328" applyFont="1" applyFill="1" applyBorder="1" applyAlignment="1" applyProtection="1">
      <alignment horizontal="center" vertical="center" wrapText="1"/>
      <protection hidden="1"/>
    </xf>
    <xf numFmtId="179" fontId="114" fillId="24" borderId="67" xfId="0" applyNumberFormat="1" applyFont="1" applyFill="1" applyBorder="1" applyAlignment="1" applyProtection="1">
      <alignment horizontal="center" vertical="center" wrapText="1"/>
      <protection hidden="1"/>
    </xf>
    <xf numFmtId="179" fontId="114" fillId="24" borderId="60" xfId="0" applyNumberFormat="1" applyFont="1" applyFill="1" applyBorder="1" applyAlignment="1" applyProtection="1">
      <alignment horizontal="center" vertical="center" wrapText="1"/>
      <protection hidden="1"/>
    </xf>
    <xf numFmtId="179" fontId="114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114" fillId="24" borderId="26" xfId="0" applyNumberFormat="1" applyFont="1" applyFill="1" applyBorder="1" applyAlignment="1" applyProtection="1">
      <alignment horizontal="center" vertical="center" wrapText="1"/>
      <protection hidden="1"/>
    </xf>
    <xf numFmtId="179" fontId="114" fillId="24" borderId="34" xfId="0" applyNumberFormat="1" applyFont="1" applyFill="1" applyBorder="1" applyAlignment="1" applyProtection="1">
      <alignment horizontal="center" vertical="center" wrapText="1"/>
      <protection hidden="1"/>
    </xf>
    <xf numFmtId="179" fontId="114" fillId="24" borderId="17" xfId="0" applyNumberFormat="1" applyFont="1" applyFill="1" applyBorder="1" applyAlignment="1" applyProtection="1">
      <alignment horizontal="center" vertical="center" wrapText="1"/>
      <protection hidden="1"/>
    </xf>
    <xf numFmtId="0" fontId="114" fillId="24" borderId="34" xfId="0" applyFont="1" applyFill="1" applyBorder="1" applyAlignment="1" applyProtection="1">
      <alignment horizontal="center" vertical="center" wrapText="1"/>
      <protection hidden="1"/>
    </xf>
    <xf numFmtId="0" fontId="114" fillId="24" borderId="46" xfId="0" applyFont="1" applyFill="1" applyBorder="1" applyAlignment="1" applyProtection="1">
      <alignment horizontal="center" vertical="center" wrapText="1"/>
      <protection hidden="1"/>
    </xf>
    <xf numFmtId="0" fontId="118" fillId="24" borderId="0" xfId="0" applyFont="1" applyFill="1" applyBorder="1" applyAlignment="1" applyProtection="1">
      <alignment horizontal="center" vertical="center"/>
      <protection hidden="1"/>
    </xf>
    <xf numFmtId="182" fontId="120" fillId="24" borderId="0" xfId="0" applyNumberFormat="1" applyFont="1" applyFill="1" applyBorder="1" applyAlignment="1" applyProtection="1">
      <alignment horizontal="center" vertical="center"/>
      <protection hidden="1"/>
    </xf>
    <xf numFmtId="176" fontId="110" fillId="24" borderId="35" xfId="328" applyFont="1" applyFill="1" applyBorder="1" applyAlignment="1" applyProtection="1">
      <alignment horizontal="center" vertical="center" wrapText="1"/>
      <protection hidden="1"/>
    </xf>
    <xf numFmtId="176" fontId="110" fillId="24" borderId="22" xfId="328" applyFont="1" applyFill="1" applyBorder="1" applyAlignment="1" applyProtection="1">
      <alignment horizontal="center" vertical="center" wrapText="1"/>
      <protection hidden="1"/>
    </xf>
    <xf numFmtId="176" fontId="110" fillId="24" borderId="36" xfId="328" applyFont="1" applyFill="1" applyBorder="1" applyAlignment="1" applyProtection="1">
      <alignment horizontal="center" vertical="center" wrapText="1"/>
      <protection hidden="1"/>
    </xf>
    <xf numFmtId="3" fontId="110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18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40" xfId="0" applyNumberFormat="1" applyFont="1" applyFill="1" applyBorder="1" applyAlignment="1" applyProtection="1">
      <alignment horizontal="center" vertical="center" wrapText="1"/>
      <protection hidden="1"/>
    </xf>
    <xf numFmtId="176" fontId="110" fillId="24" borderId="48" xfId="325" applyFont="1" applyFill="1" applyBorder="1" applyAlignment="1" applyProtection="1">
      <alignment horizontal="center" vertical="center" wrapText="1"/>
      <protection hidden="1"/>
    </xf>
    <xf numFmtId="176" fontId="110" fillId="24" borderId="49" xfId="325" applyFont="1" applyFill="1" applyBorder="1" applyAlignment="1" applyProtection="1">
      <alignment horizontal="center" vertical="center" wrapText="1"/>
      <protection hidden="1"/>
    </xf>
    <xf numFmtId="176" fontId="110" fillId="24" borderId="52" xfId="325" applyFont="1" applyFill="1" applyBorder="1" applyAlignment="1" applyProtection="1">
      <alignment horizontal="center" vertical="center" wrapText="1"/>
      <protection hidden="1"/>
    </xf>
    <xf numFmtId="3" fontId="110" fillId="24" borderId="77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57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28" xfId="0" applyNumberFormat="1" applyFont="1" applyFill="1" applyBorder="1" applyAlignment="1" applyProtection="1">
      <alignment horizontal="center" vertical="center" wrapText="1"/>
      <protection hidden="1"/>
    </xf>
    <xf numFmtId="41" fontId="114" fillId="24" borderId="18" xfId="0" applyNumberFormat="1" applyFont="1" applyFill="1" applyBorder="1" applyAlignment="1" applyProtection="1">
      <alignment horizontal="right" vertical="center" wrapText="1"/>
      <protection hidden="1"/>
    </xf>
    <xf numFmtId="3" fontId="110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110" fillId="24" borderId="46" xfId="0" applyNumberFormat="1" applyFont="1" applyFill="1" applyBorder="1" applyAlignment="1" applyProtection="1">
      <alignment horizontal="center" vertical="center" wrapText="1"/>
      <protection hidden="1"/>
    </xf>
    <xf numFmtId="0" fontId="55" fillId="0" borderId="41" xfId="1740" applyFont="1" applyBorder="1" applyAlignment="1" applyProtection="1">
      <alignment horizontal="center" vertical="center" wrapText="1"/>
      <protection hidden="1"/>
    </xf>
    <xf numFmtId="0" fontId="55" fillId="0" borderId="50" xfId="1740" applyFont="1" applyBorder="1" applyAlignment="1" applyProtection="1">
      <alignment horizontal="center" vertical="center" wrapText="1"/>
      <protection hidden="1"/>
    </xf>
    <xf numFmtId="0" fontId="55" fillId="0" borderId="20" xfId="1740" applyFont="1" applyBorder="1" applyAlignment="1" applyProtection="1">
      <alignment horizontal="center" vertical="center" wrapText="1"/>
      <protection hidden="1"/>
    </xf>
    <xf numFmtId="0" fontId="55" fillId="0" borderId="39" xfId="1740" applyFont="1" applyBorder="1" applyAlignment="1" applyProtection="1">
      <alignment horizontal="center" vertical="center"/>
      <protection hidden="1"/>
    </xf>
    <xf numFmtId="0" fontId="55" fillId="0" borderId="39" xfId="1740" applyFont="1" applyBorder="1" applyAlignment="1" applyProtection="1">
      <alignment horizontal="center" vertical="center" wrapText="1"/>
      <protection hidden="1"/>
    </xf>
    <xf numFmtId="0" fontId="55" fillId="0" borderId="27" xfId="1740" applyFont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82" fontId="50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0" borderId="35" xfId="1740" applyFont="1" applyBorder="1" applyAlignment="1" applyProtection="1">
      <alignment horizontal="center" vertical="center" wrapText="1"/>
      <protection hidden="1"/>
    </xf>
    <xf numFmtId="0" fontId="52" fillId="0" borderId="22" xfId="1740" applyFont="1" applyBorder="1" applyAlignment="1" applyProtection="1">
      <alignment horizontal="center" vertical="center"/>
      <protection hidden="1"/>
    </xf>
    <xf numFmtId="0" fontId="52" fillId="0" borderId="36" xfId="1740" applyFont="1" applyBorder="1" applyAlignment="1" applyProtection="1">
      <alignment horizontal="center" vertical="center"/>
      <protection hidden="1"/>
    </xf>
    <xf numFmtId="0" fontId="52" fillId="0" borderId="16" xfId="1740" applyFont="1" applyBorder="1" applyAlignment="1" applyProtection="1">
      <alignment horizontal="center" vertical="center" wrapText="1"/>
      <protection hidden="1"/>
    </xf>
    <xf numFmtId="0" fontId="52" fillId="0" borderId="20" xfId="1740" applyFont="1" applyBorder="1" applyAlignment="1" applyProtection="1">
      <alignment horizontal="center" vertical="center" wrapText="1"/>
      <protection hidden="1"/>
    </xf>
    <xf numFmtId="0" fontId="52" fillId="0" borderId="37" xfId="1740" applyFont="1" applyBorder="1" applyAlignment="1" applyProtection="1">
      <alignment horizontal="center" vertical="center" wrapText="1"/>
      <protection hidden="1"/>
    </xf>
    <xf numFmtId="0" fontId="52" fillId="0" borderId="38" xfId="1740" applyFont="1" applyBorder="1" applyAlignment="1" applyProtection="1">
      <alignment horizontal="center" vertical="center" wrapText="1"/>
      <protection hidden="1"/>
    </xf>
    <xf numFmtId="0" fontId="52" fillId="0" borderId="39" xfId="1740" applyFont="1" applyBorder="1" applyAlignment="1" applyProtection="1">
      <alignment horizontal="center" vertical="center" wrapText="1"/>
      <protection hidden="1"/>
    </xf>
    <xf numFmtId="0" fontId="52" fillId="0" borderId="27" xfId="1740" applyFont="1" applyBorder="1" applyAlignment="1" applyProtection="1">
      <alignment horizontal="center" vertical="center" wrapText="1"/>
      <protection hidden="1"/>
    </xf>
    <xf numFmtId="0" fontId="52" fillId="0" borderId="40" xfId="1740" applyFont="1" applyBorder="1" applyAlignment="1" applyProtection="1">
      <alignment horizontal="center" vertical="center"/>
      <protection hidden="1"/>
    </xf>
    <xf numFmtId="0" fontId="52" fillId="0" borderId="17" xfId="1740" applyFont="1" applyBorder="1" applyAlignment="1" applyProtection="1">
      <alignment horizontal="center" vertical="center"/>
      <protection hidden="1"/>
    </xf>
    <xf numFmtId="0" fontId="55" fillId="0" borderId="38" xfId="1740" applyFont="1" applyBorder="1" applyAlignment="1" applyProtection="1">
      <alignment horizontal="center" vertical="center" wrapText="1"/>
      <protection hidden="1"/>
    </xf>
    <xf numFmtId="0" fontId="55" fillId="0" borderId="40" xfId="1740" applyFont="1" applyBorder="1" applyAlignment="1" applyProtection="1">
      <alignment horizontal="center" vertical="center" wrapText="1"/>
      <protection hidden="1"/>
    </xf>
    <xf numFmtId="0" fontId="55" fillId="0" borderId="41" xfId="1740" applyFont="1" applyBorder="1" applyAlignment="1" applyProtection="1">
      <alignment horizontal="center" vertical="center"/>
      <protection hidden="1"/>
    </xf>
    <xf numFmtId="0" fontId="55" fillId="0" borderId="28" xfId="1740" applyFont="1" applyBorder="1" applyAlignment="1" applyProtection="1">
      <alignment horizontal="center" vertical="center"/>
      <protection hidden="1"/>
    </xf>
    <xf numFmtId="0" fontId="55" fillId="0" borderId="0" xfId="1740" applyFont="1" applyBorder="1" applyAlignment="1" applyProtection="1">
      <alignment horizontal="center" vertical="center" wrapText="1"/>
      <protection hidden="1"/>
    </xf>
    <xf numFmtId="0" fontId="55" fillId="0" borderId="0" xfId="1740" applyFont="1" applyBorder="1" applyAlignment="1" applyProtection="1">
      <alignment horizontal="center" vertical="center"/>
      <protection hidden="1"/>
    </xf>
    <xf numFmtId="0" fontId="52" fillId="0" borderId="41" xfId="1740" applyFont="1" applyBorder="1" applyAlignment="1" applyProtection="1">
      <alignment horizontal="center" vertical="center"/>
      <protection hidden="1"/>
    </xf>
    <xf numFmtId="0" fontId="55" fillId="0" borderId="37" xfId="1740" applyFont="1" applyBorder="1" applyAlignment="1" applyProtection="1">
      <alignment horizontal="center" vertical="center"/>
      <protection hidden="1"/>
    </xf>
    <xf numFmtId="0" fontId="55" fillId="0" borderId="27" xfId="1740" applyFont="1" applyBorder="1" applyAlignment="1" applyProtection="1">
      <alignment horizontal="center" vertical="center" wrapText="1"/>
      <protection hidden="1"/>
    </xf>
    <xf numFmtId="0" fontId="55" fillId="0" borderId="17" xfId="1740" applyFont="1" applyBorder="1" applyAlignment="1" applyProtection="1">
      <alignment horizontal="center" vertical="center"/>
      <protection hidden="1"/>
    </xf>
    <xf numFmtId="0" fontId="55" fillId="0" borderId="16" xfId="1740" applyFont="1" applyBorder="1" applyAlignment="1" applyProtection="1">
      <alignment horizontal="center" vertical="center"/>
      <protection hidden="1"/>
    </xf>
    <xf numFmtId="0" fontId="55" fillId="0" borderId="40" xfId="1740" applyFont="1" applyBorder="1" applyAlignment="1" applyProtection="1">
      <alignment horizontal="center" vertical="center"/>
      <protection hidden="1"/>
    </xf>
    <xf numFmtId="0" fontId="55" fillId="0" borderId="48" xfId="1740" applyFont="1" applyBorder="1" applyAlignment="1" applyProtection="1">
      <alignment horizontal="center" vertical="center" wrapText="1"/>
      <protection hidden="1"/>
    </xf>
    <xf numFmtId="0" fontId="55" fillId="0" borderId="49" xfId="1740" applyFont="1" applyBorder="1" applyAlignment="1" applyProtection="1">
      <alignment horizontal="center" vertical="center"/>
      <protection hidden="1"/>
    </xf>
    <xf numFmtId="0" fontId="55" fillId="0" borderId="52" xfId="1740" applyFont="1" applyBorder="1" applyAlignment="1" applyProtection="1">
      <alignment horizontal="center" vertical="center"/>
      <protection hidden="1"/>
    </xf>
    <xf numFmtId="0" fontId="55" fillId="0" borderId="19" xfId="1740" applyFont="1" applyBorder="1" applyAlignment="1" applyProtection="1">
      <alignment horizontal="center" vertical="center" wrapText="1"/>
      <protection hidden="1"/>
    </xf>
    <xf numFmtId="0" fontId="55" fillId="0" borderId="14" xfId="1740" applyFont="1" applyBorder="1" applyAlignment="1" applyProtection="1">
      <alignment horizontal="center" vertical="center" wrapText="1"/>
      <protection hidden="1"/>
    </xf>
    <xf numFmtId="0" fontId="55" fillId="0" borderId="66" xfId="1740" applyFont="1" applyBorder="1" applyAlignment="1" applyProtection="1">
      <alignment horizontal="center" vertical="center" wrapText="1"/>
      <protection hidden="1"/>
    </xf>
    <xf numFmtId="0" fontId="52" fillId="0" borderId="41" xfId="1740" applyFont="1" applyBorder="1" applyAlignment="1" applyProtection="1">
      <alignment horizontal="center" vertical="center" wrapText="1"/>
      <protection hidden="1"/>
    </xf>
    <xf numFmtId="0" fontId="52" fillId="0" borderId="28" xfId="1740" applyFont="1" applyBorder="1" applyAlignment="1" applyProtection="1">
      <alignment horizontal="center" vertical="center" wrapText="1"/>
      <protection hidden="1"/>
    </xf>
    <xf numFmtId="0" fontId="48" fillId="24" borderId="25" xfId="0" applyFont="1" applyFill="1" applyBorder="1" applyAlignment="1" applyProtection="1">
      <alignment horizontal="right" vertical="center"/>
      <protection hidden="1"/>
    </xf>
    <xf numFmtId="176" fontId="52" fillId="24" borderId="53" xfId="328" applyFont="1" applyFill="1" applyBorder="1" applyAlignment="1" applyProtection="1">
      <alignment horizontal="center" vertical="center" wrapText="1"/>
      <protection hidden="1"/>
    </xf>
    <xf numFmtId="176" fontId="52" fillId="24" borderId="54" xfId="328" applyFont="1" applyFill="1" applyBorder="1" applyAlignment="1" applyProtection="1">
      <alignment horizontal="center" vertical="center" wrapText="1"/>
      <protection hidden="1"/>
    </xf>
    <xf numFmtId="176" fontId="52" fillId="24" borderId="26" xfId="328" applyFont="1" applyFill="1" applyBorder="1" applyAlignment="1" applyProtection="1">
      <alignment horizontal="center" vertical="center" wrapText="1"/>
      <protection hidden="1"/>
    </xf>
    <xf numFmtId="0" fontId="50" fillId="24" borderId="0" xfId="0" applyFont="1" applyFill="1" applyAlignment="1" applyProtection="1">
      <alignment horizontal="center" vertical="center"/>
      <protection hidden="1"/>
    </xf>
    <xf numFmtId="0" fontId="48" fillId="24" borderId="25" xfId="0" applyFont="1" applyFill="1" applyBorder="1" applyAlignment="1" applyProtection="1">
      <alignment horizontal="left" vertical="center"/>
      <protection hidden="1"/>
    </xf>
    <xf numFmtId="0" fontId="52" fillId="24" borderId="19" xfId="0" applyFont="1" applyFill="1" applyBorder="1" applyAlignment="1" applyProtection="1">
      <alignment horizontal="center" vertical="center" wrapText="1"/>
      <protection hidden="1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52" fillId="24" borderId="66" xfId="0" applyFont="1" applyFill="1" applyBorder="1" applyAlignment="1" applyProtection="1">
      <alignment horizontal="center" vertical="center"/>
      <protection hidden="1"/>
    </xf>
    <xf numFmtId="0" fontId="52" fillId="0" borderId="18" xfId="0" applyFont="1" applyBorder="1" applyAlignment="1" applyProtection="1">
      <alignment horizontal="center" vertical="center" wrapText="1"/>
      <protection hidden="1"/>
    </xf>
    <xf numFmtId="0" fontId="52" fillId="0" borderId="18" xfId="0" applyFont="1" applyBorder="1" applyAlignment="1" applyProtection="1">
      <alignment horizontal="center" vertical="center"/>
      <protection hidden="1"/>
    </xf>
    <xf numFmtId="0" fontId="52" fillId="0" borderId="62" xfId="0" applyFont="1" applyBorder="1" applyAlignment="1" applyProtection="1">
      <alignment horizontal="center" vertical="center"/>
      <protection hidden="1"/>
    </xf>
    <xf numFmtId="0" fontId="52" fillId="0" borderId="63" xfId="0" applyFont="1" applyBorder="1" applyAlignment="1" applyProtection="1">
      <alignment horizontal="center" vertical="center"/>
      <protection hidden="1"/>
    </xf>
    <xf numFmtId="0" fontId="52" fillId="0" borderId="21" xfId="0" applyFont="1" applyBorder="1" applyAlignment="1" applyProtection="1">
      <alignment horizontal="center" vertical="center"/>
      <protection hidden="1"/>
    </xf>
    <xf numFmtId="0" fontId="52" fillId="24" borderId="34" xfId="0" applyFont="1" applyFill="1" applyBorder="1" applyAlignment="1" applyProtection="1">
      <alignment horizontal="center" vertical="center" wrapText="1"/>
      <protection hidden="1"/>
    </xf>
    <xf numFmtId="0" fontId="52" fillId="24" borderId="18" xfId="0" applyFont="1" applyFill="1" applyBorder="1" applyAlignment="1" applyProtection="1">
      <alignment horizontal="center" vertical="center" wrapText="1"/>
      <protection hidden="1"/>
    </xf>
    <xf numFmtId="0" fontId="52" fillId="24" borderId="62" xfId="0" applyFont="1" applyFill="1" applyBorder="1" applyAlignment="1" applyProtection="1">
      <alignment horizontal="center" vertical="center" wrapText="1"/>
      <protection hidden="1"/>
    </xf>
    <xf numFmtId="0" fontId="52" fillId="24" borderId="65" xfId="0" applyFont="1" applyFill="1" applyBorder="1" applyAlignment="1" applyProtection="1">
      <alignment horizontal="center" vertical="center" wrapText="1"/>
      <protection hidden="1"/>
    </xf>
    <xf numFmtId="0" fontId="52" fillId="24" borderId="63" xfId="0" applyFont="1" applyFill="1" applyBorder="1" applyAlignment="1" applyProtection="1">
      <alignment horizontal="center" vertical="center" wrapText="1"/>
      <protection hidden="1"/>
    </xf>
    <xf numFmtId="0" fontId="52" fillId="24" borderId="21" xfId="0" applyFont="1" applyFill="1" applyBorder="1" applyAlignment="1" applyProtection="1">
      <alignment horizontal="center" vertical="center" wrapText="1"/>
      <protection hidden="1"/>
    </xf>
    <xf numFmtId="0" fontId="52" fillId="24" borderId="72" xfId="0" applyFont="1" applyFill="1" applyBorder="1" applyAlignment="1" applyProtection="1">
      <alignment horizontal="center" vertical="center" wrapText="1"/>
      <protection hidden="1"/>
    </xf>
    <xf numFmtId="0" fontId="52" fillId="24" borderId="73" xfId="0" applyFont="1" applyFill="1" applyBorder="1" applyAlignment="1" applyProtection="1">
      <alignment horizontal="center" vertical="center"/>
      <protection hidden="1"/>
    </xf>
    <xf numFmtId="0" fontId="52" fillId="24" borderId="74" xfId="0" applyFont="1" applyFill="1" applyBorder="1" applyAlignment="1" applyProtection="1">
      <alignment horizontal="center" vertical="center"/>
      <protection hidden="1"/>
    </xf>
    <xf numFmtId="179" fontId="52" fillId="24" borderId="75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76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4" xfId="0" applyNumberFormat="1" applyFont="1" applyFill="1" applyBorder="1" applyAlignment="1" applyProtection="1">
      <alignment horizontal="center" vertical="center" wrapText="1"/>
      <protection hidden="1"/>
    </xf>
    <xf numFmtId="176" fontId="52" fillId="24" borderId="67" xfId="328" applyFont="1" applyFill="1" applyBorder="1" applyAlignment="1" applyProtection="1">
      <alignment horizontal="center" vertical="center" wrapText="1"/>
      <protection hidden="1"/>
    </xf>
    <xf numFmtId="176" fontId="52" fillId="24" borderId="69" xfId="328" applyFont="1" applyFill="1" applyBorder="1" applyAlignment="1" applyProtection="1">
      <alignment horizontal="center" vertical="center" wrapText="1"/>
      <protection hidden="1"/>
    </xf>
    <xf numFmtId="176" fontId="52" fillId="24" borderId="60" xfId="328" applyFont="1" applyFill="1" applyBorder="1" applyAlignment="1" applyProtection="1">
      <alignment horizontal="center" vertical="center" wrapText="1"/>
      <protection hidden="1"/>
    </xf>
    <xf numFmtId="176" fontId="52" fillId="24" borderId="70" xfId="328" applyFont="1" applyFill="1" applyBorder="1" applyAlignment="1" applyProtection="1">
      <alignment horizontal="center" vertical="center" wrapText="1"/>
      <protection hidden="1"/>
    </xf>
    <xf numFmtId="176" fontId="52" fillId="24" borderId="30" xfId="328" applyFont="1" applyFill="1" applyBorder="1" applyAlignment="1" applyProtection="1">
      <alignment horizontal="center" vertical="center" wrapText="1"/>
      <protection hidden="1"/>
    </xf>
    <xf numFmtId="176" fontId="52" fillId="24" borderId="71" xfId="328" applyFont="1" applyFill="1" applyBorder="1" applyAlignment="1" applyProtection="1">
      <alignment horizontal="center" vertical="center" wrapText="1"/>
      <protection hidden="1"/>
    </xf>
    <xf numFmtId="179" fontId="52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4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6" xfId="0" applyNumberFormat="1" applyFont="1" applyFill="1" applyBorder="1" applyAlignment="1" applyProtection="1">
      <alignment horizontal="center" vertical="center" wrapText="1"/>
      <protection hidden="1"/>
    </xf>
    <xf numFmtId="176" fontId="52" fillId="24" borderId="19" xfId="328" applyFont="1" applyFill="1" applyBorder="1" applyAlignment="1" applyProtection="1">
      <alignment horizontal="center" vertical="center" wrapText="1"/>
      <protection hidden="1"/>
    </xf>
    <xf numFmtId="176" fontId="52" fillId="24" borderId="14" xfId="328" applyFont="1" applyFill="1" applyBorder="1" applyAlignment="1" applyProtection="1">
      <alignment horizontal="center" vertical="center" wrapText="1"/>
      <protection hidden="1"/>
    </xf>
    <xf numFmtId="176" fontId="52" fillId="24" borderId="66" xfId="328" applyFont="1" applyFill="1" applyBorder="1" applyAlignment="1" applyProtection="1">
      <alignment horizontal="center" vertical="center" wrapText="1"/>
      <protection hidden="1"/>
    </xf>
    <xf numFmtId="0" fontId="52" fillId="24" borderId="45" xfId="0" applyFont="1" applyFill="1" applyBorder="1" applyAlignment="1" applyProtection="1">
      <alignment horizontal="center" vertical="center"/>
      <protection hidden="1"/>
    </xf>
    <xf numFmtId="0" fontId="52" fillId="24" borderId="46" xfId="0" applyFont="1" applyFill="1" applyBorder="1" applyAlignment="1" applyProtection="1">
      <alignment horizontal="center" vertical="center"/>
      <protection hidden="1"/>
    </xf>
  </cellXfs>
  <cellStyles count="3236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1 5" xfId="1848"/>
    <cellStyle name="20% - 강조색1 5 2" xfId="2105"/>
    <cellStyle name="20% - 강조색1 5 2 2" xfId="2198"/>
    <cellStyle name="20% - 강조색1 5 2 2 2" xfId="2340"/>
    <cellStyle name="20% - 강조색1 5 2 2 2 2" xfId="2624"/>
    <cellStyle name="20% - 강조색1 5 2 2 2 2 2" xfId="3194"/>
    <cellStyle name="20% - 강조색1 5 2 2 2 3" xfId="2910"/>
    <cellStyle name="20% - 강조색1 5 2 2 3" xfId="2482"/>
    <cellStyle name="20% - 강조색1 5 2 2 3 2" xfId="3052"/>
    <cellStyle name="20% - 강조색1 5 2 2 4" xfId="2768"/>
    <cellStyle name="20% - 강조색1 5 2 3" xfId="2269"/>
    <cellStyle name="20% - 강조색1 5 2 3 2" xfId="2553"/>
    <cellStyle name="20% - 강조색1 5 2 3 2 2" xfId="3123"/>
    <cellStyle name="20% - 강조색1 5 2 3 3" xfId="2839"/>
    <cellStyle name="20% - 강조색1 5 2 4" xfId="2411"/>
    <cellStyle name="20% - 강조색1 5 2 4 2" xfId="2981"/>
    <cellStyle name="20% - 강조색1 5 2 5" xfId="2697"/>
    <cellStyle name="20% - 강조색1 5 3" xfId="2163"/>
    <cellStyle name="20% - 강조색1 5 3 2" xfId="2305"/>
    <cellStyle name="20% - 강조색1 5 3 2 2" xfId="2589"/>
    <cellStyle name="20% - 강조색1 5 3 2 2 2" xfId="3159"/>
    <cellStyle name="20% - 강조색1 5 3 2 3" xfId="2875"/>
    <cellStyle name="20% - 강조색1 5 3 3" xfId="2447"/>
    <cellStyle name="20% - 강조색1 5 3 3 2" xfId="3017"/>
    <cellStyle name="20% - 강조색1 5 3 4" xfId="2733"/>
    <cellStyle name="20% - 강조색1 5 4" xfId="2234"/>
    <cellStyle name="20% - 강조색1 5 4 2" xfId="2518"/>
    <cellStyle name="20% - 강조색1 5 4 2 2" xfId="3088"/>
    <cellStyle name="20% - 강조색1 5 4 3" xfId="2804"/>
    <cellStyle name="20% - 강조색1 5 5" xfId="2376"/>
    <cellStyle name="20% - 강조색1 5 5 2" xfId="2946"/>
    <cellStyle name="20% - 강조색1 5 6" xfId="2662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2 5" xfId="1844"/>
    <cellStyle name="20% - 강조색2 5 2" xfId="2103"/>
    <cellStyle name="20% - 강조색2 5 2 2" xfId="2196"/>
    <cellStyle name="20% - 강조색2 5 2 2 2" xfId="2338"/>
    <cellStyle name="20% - 강조색2 5 2 2 2 2" xfId="2622"/>
    <cellStyle name="20% - 강조색2 5 2 2 2 2 2" xfId="3192"/>
    <cellStyle name="20% - 강조색2 5 2 2 2 3" xfId="2908"/>
    <cellStyle name="20% - 강조색2 5 2 2 3" xfId="2480"/>
    <cellStyle name="20% - 강조색2 5 2 2 3 2" xfId="3050"/>
    <cellStyle name="20% - 강조색2 5 2 2 4" xfId="2766"/>
    <cellStyle name="20% - 강조색2 5 2 3" xfId="2267"/>
    <cellStyle name="20% - 강조색2 5 2 3 2" xfId="2551"/>
    <cellStyle name="20% - 강조색2 5 2 3 2 2" xfId="3121"/>
    <cellStyle name="20% - 강조색2 5 2 3 3" xfId="2837"/>
    <cellStyle name="20% - 강조색2 5 2 4" xfId="2409"/>
    <cellStyle name="20% - 강조색2 5 2 4 2" xfId="2979"/>
    <cellStyle name="20% - 강조색2 5 2 5" xfId="2695"/>
    <cellStyle name="20% - 강조색2 5 3" xfId="2161"/>
    <cellStyle name="20% - 강조색2 5 3 2" xfId="2303"/>
    <cellStyle name="20% - 강조색2 5 3 2 2" xfId="2587"/>
    <cellStyle name="20% - 강조색2 5 3 2 2 2" xfId="3157"/>
    <cellStyle name="20% - 강조색2 5 3 2 3" xfId="2873"/>
    <cellStyle name="20% - 강조색2 5 3 3" xfId="2445"/>
    <cellStyle name="20% - 강조색2 5 3 3 2" xfId="3015"/>
    <cellStyle name="20% - 강조색2 5 3 4" xfId="2731"/>
    <cellStyle name="20% - 강조색2 5 4" xfId="2232"/>
    <cellStyle name="20% - 강조색2 5 4 2" xfId="2516"/>
    <cellStyle name="20% - 강조색2 5 4 2 2" xfId="3086"/>
    <cellStyle name="20% - 강조색2 5 4 3" xfId="2802"/>
    <cellStyle name="20% - 강조색2 5 5" xfId="2374"/>
    <cellStyle name="20% - 강조색2 5 5 2" xfId="2944"/>
    <cellStyle name="20% - 강조색2 5 6" xfId="2660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3 5" xfId="1840"/>
    <cellStyle name="20% - 강조색3 5 2" xfId="2101"/>
    <cellStyle name="20% - 강조색3 5 2 2" xfId="2194"/>
    <cellStyle name="20% - 강조색3 5 2 2 2" xfId="2336"/>
    <cellStyle name="20% - 강조색3 5 2 2 2 2" xfId="2620"/>
    <cellStyle name="20% - 강조색3 5 2 2 2 2 2" xfId="3190"/>
    <cellStyle name="20% - 강조색3 5 2 2 2 3" xfId="2906"/>
    <cellStyle name="20% - 강조색3 5 2 2 3" xfId="2478"/>
    <cellStyle name="20% - 강조색3 5 2 2 3 2" xfId="3048"/>
    <cellStyle name="20% - 강조색3 5 2 2 4" xfId="2764"/>
    <cellStyle name="20% - 강조색3 5 2 3" xfId="2265"/>
    <cellStyle name="20% - 강조색3 5 2 3 2" xfId="2549"/>
    <cellStyle name="20% - 강조색3 5 2 3 2 2" xfId="3119"/>
    <cellStyle name="20% - 강조색3 5 2 3 3" xfId="2835"/>
    <cellStyle name="20% - 강조색3 5 2 4" xfId="2407"/>
    <cellStyle name="20% - 강조색3 5 2 4 2" xfId="2977"/>
    <cellStyle name="20% - 강조색3 5 2 5" xfId="2693"/>
    <cellStyle name="20% - 강조색3 5 3" xfId="2159"/>
    <cellStyle name="20% - 강조색3 5 3 2" xfId="2301"/>
    <cellStyle name="20% - 강조색3 5 3 2 2" xfId="2585"/>
    <cellStyle name="20% - 강조색3 5 3 2 2 2" xfId="3155"/>
    <cellStyle name="20% - 강조색3 5 3 2 3" xfId="2871"/>
    <cellStyle name="20% - 강조색3 5 3 3" xfId="2443"/>
    <cellStyle name="20% - 강조색3 5 3 3 2" xfId="3013"/>
    <cellStyle name="20% - 강조색3 5 3 4" xfId="2729"/>
    <cellStyle name="20% - 강조색3 5 4" xfId="2230"/>
    <cellStyle name="20% - 강조색3 5 4 2" xfId="2514"/>
    <cellStyle name="20% - 강조색3 5 4 2 2" xfId="3084"/>
    <cellStyle name="20% - 강조색3 5 4 3" xfId="2800"/>
    <cellStyle name="20% - 강조색3 5 5" xfId="2372"/>
    <cellStyle name="20% - 강조색3 5 5 2" xfId="2942"/>
    <cellStyle name="20% - 강조색3 5 6" xfId="2658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4 5" xfId="1836"/>
    <cellStyle name="20% - 강조색4 5 2" xfId="2099"/>
    <cellStyle name="20% - 강조색4 5 2 2" xfId="2192"/>
    <cellStyle name="20% - 강조색4 5 2 2 2" xfId="2334"/>
    <cellStyle name="20% - 강조색4 5 2 2 2 2" xfId="2618"/>
    <cellStyle name="20% - 강조색4 5 2 2 2 2 2" xfId="3188"/>
    <cellStyle name="20% - 강조색4 5 2 2 2 3" xfId="2904"/>
    <cellStyle name="20% - 강조색4 5 2 2 3" xfId="2476"/>
    <cellStyle name="20% - 강조색4 5 2 2 3 2" xfId="3046"/>
    <cellStyle name="20% - 강조색4 5 2 2 4" xfId="2762"/>
    <cellStyle name="20% - 강조색4 5 2 3" xfId="2263"/>
    <cellStyle name="20% - 강조색4 5 2 3 2" xfId="2547"/>
    <cellStyle name="20% - 강조색4 5 2 3 2 2" xfId="3117"/>
    <cellStyle name="20% - 강조색4 5 2 3 3" xfId="2833"/>
    <cellStyle name="20% - 강조색4 5 2 4" xfId="2405"/>
    <cellStyle name="20% - 강조색4 5 2 4 2" xfId="2975"/>
    <cellStyle name="20% - 강조색4 5 2 5" xfId="2691"/>
    <cellStyle name="20% - 강조색4 5 3" xfId="2157"/>
    <cellStyle name="20% - 강조색4 5 3 2" xfId="2299"/>
    <cellStyle name="20% - 강조색4 5 3 2 2" xfId="2583"/>
    <cellStyle name="20% - 강조색4 5 3 2 2 2" xfId="3153"/>
    <cellStyle name="20% - 강조색4 5 3 2 3" xfId="2869"/>
    <cellStyle name="20% - 강조색4 5 3 3" xfId="2441"/>
    <cellStyle name="20% - 강조색4 5 3 3 2" xfId="3011"/>
    <cellStyle name="20% - 강조색4 5 3 4" xfId="2727"/>
    <cellStyle name="20% - 강조색4 5 4" xfId="2228"/>
    <cellStyle name="20% - 강조색4 5 4 2" xfId="2512"/>
    <cellStyle name="20% - 강조색4 5 4 2 2" xfId="3082"/>
    <cellStyle name="20% - 강조색4 5 4 3" xfId="2798"/>
    <cellStyle name="20% - 강조색4 5 5" xfId="2370"/>
    <cellStyle name="20% - 강조색4 5 5 2" xfId="2940"/>
    <cellStyle name="20% - 강조색4 5 6" xfId="2656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5 5" xfId="1832"/>
    <cellStyle name="20% - 강조색5 5 2" xfId="2097"/>
    <cellStyle name="20% - 강조색5 5 2 2" xfId="2190"/>
    <cellStyle name="20% - 강조색5 5 2 2 2" xfId="2332"/>
    <cellStyle name="20% - 강조색5 5 2 2 2 2" xfId="2616"/>
    <cellStyle name="20% - 강조색5 5 2 2 2 2 2" xfId="3186"/>
    <cellStyle name="20% - 강조색5 5 2 2 2 3" xfId="2902"/>
    <cellStyle name="20% - 강조색5 5 2 2 3" xfId="2474"/>
    <cellStyle name="20% - 강조색5 5 2 2 3 2" xfId="3044"/>
    <cellStyle name="20% - 강조색5 5 2 2 4" xfId="2760"/>
    <cellStyle name="20% - 강조색5 5 2 3" xfId="2261"/>
    <cellStyle name="20% - 강조색5 5 2 3 2" xfId="2545"/>
    <cellStyle name="20% - 강조색5 5 2 3 2 2" xfId="3115"/>
    <cellStyle name="20% - 강조색5 5 2 3 3" xfId="2831"/>
    <cellStyle name="20% - 강조색5 5 2 4" xfId="2403"/>
    <cellStyle name="20% - 강조색5 5 2 4 2" xfId="2973"/>
    <cellStyle name="20% - 강조색5 5 2 5" xfId="2689"/>
    <cellStyle name="20% - 강조색5 5 3" xfId="2155"/>
    <cellStyle name="20% - 강조색5 5 3 2" xfId="2297"/>
    <cellStyle name="20% - 강조색5 5 3 2 2" xfId="2581"/>
    <cellStyle name="20% - 강조색5 5 3 2 2 2" xfId="3151"/>
    <cellStyle name="20% - 강조색5 5 3 2 3" xfId="2867"/>
    <cellStyle name="20% - 강조색5 5 3 3" xfId="2439"/>
    <cellStyle name="20% - 강조색5 5 3 3 2" xfId="3009"/>
    <cellStyle name="20% - 강조색5 5 3 4" xfId="2725"/>
    <cellStyle name="20% - 강조색5 5 4" xfId="2226"/>
    <cellStyle name="20% - 강조색5 5 4 2" xfId="2510"/>
    <cellStyle name="20% - 강조색5 5 4 2 2" xfId="3080"/>
    <cellStyle name="20% - 강조색5 5 4 3" xfId="2796"/>
    <cellStyle name="20% - 강조색5 5 5" xfId="2368"/>
    <cellStyle name="20% - 강조색5 5 5 2" xfId="2938"/>
    <cellStyle name="20% - 강조색5 5 6" xfId="2654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20% - 강조색6 5" xfId="1828"/>
    <cellStyle name="20% - 강조색6 5 2" xfId="2095"/>
    <cellStyle name="20% - 강조색6 5 2 2" xfId="2188"/>
    <cellStyle name="20% - 강조색6 5 2 2 2" xfId="2330"/>
    <cellStyle name="20% - 강조색6 5 2 2 2 2" xfId="2614"/>
    <cellStyle name="20% - 강조색6 5 2 2 2 2 2" xfId="3184"/>
    <cellStyle name="20% - 강조색6 5 2 2 2 3" xfId="2900"/>
    <cellStyle name="20% - 강조색6 5 2 2 3" xfId="2472"/>
    <cellStyle name="20% - 강조색6 5 2 2 3 2" xfId="3042"/>
    <cellStyle name="20% - 강조색6 5 2 2 4" xfId="2758"/>
    <cellStyle name="20% - 강조색6 5 2 3" xfId="2259"/>
    <cellStyle name="20% - 강조색6 5 2 3 2" xfId="2543"/>
    <cellStyle name="20% - 강조색6 5 2 3 2 2" xfId="3113"/>
    <cellStyle name="20% - 강조색6 5 2 3 3" xfId="2829"/>
    <cellStyle name="20% - 강조색6 5 2 4" xfId="2401"/>
    <cellStyle name="20% - 강조색6 5 2 4 2" xfId="2971"/>
    <cellStyle name="20% - 강조색6 5 2 5" xfId="2687"/>
    <cellStyle name="20% - 강조색6 5 3" xfId="2153"/>
    <cellStyle name="20% - 강조색6 5 3 2" xfId="2295"/>
    <cellStyle name="20% - 강조색6 5 3 2 2" xfId="2579"/>
    <cellStyle name="20% - 강조색6 5 3 2 2 2" xfId="3149"/>
    <cellStyle name="20% - 강조색6 5 3 2 3" xfId="2865"/>
    <cellStyle name="20% - 강조색6 5 3 3" xfId="2437"/>
    <cellStyle name="20% - 강조색6 5 3 3 2" xfId="3007"/>
    <cellStyle name="20% - 강조색6 5 3 4" xfId="2723"/>
    <cellStyle name="20% - 강조색6 5 4" xfId="2224"/>
    <cellStyle name="20% - 강조색6 5 4 2" xfId="2508"/>
    <cellStyle name="20% - 강조색6 5 4 2 2" xfId="3078"/>
    <cellStyle name="20% - 강조색6 5 4 3" xfId="2794"/>
    <cellStyle name="20% - 강조색6 5 5" xfId="2366"/>
    <cellStyle name="20% - 강조색6 5 5 2" xfId="2936"/>
    <cellStyle name="20% - 강조색6 5 6" xfId="2652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1 5" xfId="1847"/>
    <cellStyle name="40% - 강조색1 5 2" xfId="2104"/>
    <cellStyle name="40% - 강조색1 5 2 2" xfId="2197"/>
    <cellStyle name="40% - 강조색1 5 2 2 2" xfId="2339"/>
    <cellStyle name="40% - 강조색1 5 2 2 2 2" xfId="2623"/>
    <cellStyle name="40% - 강조색1 5 2 2 2 2 2" xfId="3193"/>
    <cellStyle name="40% - 강조색1 5 2 2 2 3" xfId="2909"/>
    <cellStyle name="40% - 강조색1 5 2 2 3" xfId="2481"/>
    <cellStyle name="40% - 강조색1 5 2 2 3 2" xfId="3051"/>
    <cellStyle name="40% - 강조색1 5 2 2 4" xfId="2767"/>
    <cellStyle name="40% - 강조색1 5 2 3" xfId="2268"/>
    <cellStyle name="40% - 강조색1 5 2 3 2" xfId="2552"/>
    <cellStyle name="40% - 강조색1 5 2 3 2 2" xfId="3122"/>
    <cellStyle name="40% - 강조색1 5 2 3 3" xfId="2838"/>
    <cellStyle name="40% - 강조색1 5 2 4" xfId="2410"/>
    <cellStyle name="40% - 강조색1 5 2 4 2" xfId="2980"/>
    <cellStyle name="40% - 강조색1 5 2 5" xfId="2696"/>
    <cellStyle name="40% - 강조색1 5 3" xfId="2162"/>
    <cellStyle name="40% - 강조색1 5 3 2" xfId="2304"/>
    <cellStyle name="40% - 강조색1 5 3 2 2" xfId="2588"/>
    <cellStyle name="40% - 강조색1 5 3 2 2 2" xfId="3158"/>
    <cellStyle name="40% - 강조색1 5 3 2 3" xfId="2874"/>
    <cellStyle name="40% - 강조색1 5 3 3" xfId="2446"/>
    <cellStyle name="40% - 강조색1 5 3 3 2" xfId="3016"/>
    <cellStyle name="40% - 강조색1 5 3 4" xfId="2732"/>
    <cellStyle name="40% - 강조색1 5 4" xfId="2233"/>
    <cellStyle name="40% - 강조색1 5 4 2" xfId="2517"/>
    <cellStyle name="40% - 강조색1 5 4 2 2" xfId="3087"/>
    <cellStyle name="40% - 강조색1 5 4 3" xfId="2803"/>
    <cellStyle name="40% - 강조색1 5 5" xfId="2375"/>
    <cellStyle name="40% - 강조색1 5 5 2" xfId="2945"/>
    <cellStyle name="40% - 강조색1 5 6" xfId="2661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2 5" xfId="1843"/>
    <cellStyle name="40% - 강조색2 5 2" xfId="2102"/>
    <cellStyle name="40% - 강조색2 5 2 2" xfId="2195"/>
    <cellStyle name="40% - 강조색2 5 2 2 2" xfId="2337"/>
    <cellStyle name="40% - 강조색2 5 2 2 2 2" xfId="2621"/>
    <cellStyle name="40% - 강조색2 5 2 2 2 2 2" xfId="3191"/>
    <cellStyle name="40% - 강조색2 5 2 2 2 3" xfId="2907"/>
    <cellStyle name="40% - 강조색2 5 2 2 3" xfId="2479"/>
    <cellStyle name="40% - 강조색2 5 2 2 3 2" xfId="3049"/>
    <cellStyle name="40% - 강조색2 5 2 2 4" xfId="2765"/>
    <cellStyle name="40% - 강조색2 5 2 3" xfId="2266"/>
    <cellStyle name="40% - 강조색2 5 2 3 2" xfId="2550"/>
    <cellStyle name="40% - 강조색2 5 2 3 2 2" xfId="3120"/>
    <cellStyle name="40% - 강조색2 5 2 3 3" xfId="2836"/>
    <cellStyle name="40% - 강조색2 5 2 4" xfId="2408"/>
    <cellStyle name="40% - 강조색2 5 2 4 2" xfId="2978"/>
    <cellStyle name="40% - 강조색2 5 2 5" xfId="2694"/>
    <cellStyle name="40% - 강조색2 5 3" xfId="2160"/>
    <cellStyle name="40% - 강조색2 5 3 2" xfId="2302"/>
    <cellStyle name="40% - 강조색2 5 3 2 2" xfId="2586"/>
    <cellStyle name="40% - 강조색2 5 3 2 2 2" xfId="3156"/>
    <cellStyle name="40% - 강조색2 5 3 2 3" xfId="2872"/>
    <cellStyle name="40% - 강조색2 5 3 3" xfId="2444"/>
    <cellStyle name="40% - 강조색2 5 3 3 2" xfId="3014"/>
    <cellStyle name="40% - 강조색2 5 3 4" xfId="2730"/>
    <cellStyle name="40% - 강조색2 5 4" xfId="2231"/>
    <cellStyle name="40% - 강조색2 5 4 2" xfId="2515"/>
    <cellStyle name="40% - 강조색2 5 4 2 2" xfId="3085"/>
    <cellStyle name="40% - 강조색2 5 4 3" xfId="2801"/>
    <cellStyle name="40% - 강조색2 5 5" xfId="2373"/>
    <cellStyle name="40% - 강조색2 5 5 2" xfId="2943"/>
    <cellStyle name="40% - 강조색2 5 6" xfId="2659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3 5" xfId="1839"/>
    <cellStyle name="40% - 강조색3 5 2" xfId="2100"/>
    <cellStyle name="40% - 강조색3 5 2 2" xfId="2193"/>
    <cellStyle name="40% - 강조색3 5 2 2 2" xfId="2335"/>
    <cellStyle name="40% - 강조색3 5 2 2 2 2" xfId="2619"/>
    <cellStyle name="40% - 강조색3 5 2 2 2 2 2" xfId="3189"/>
    <cellStyle name="40% - 강조색3 5 2 2 2 3" xfId="2905"/>
    <cellStyle name="40% - 강조색3 5 2 2 3" xfId="2477"/>
    <cellStyle name="40% - 강조색3 5 2 2 3 2" xfId="3047"/>
    <cellStyle name="40% - 강조색3 5 2 2 4" xfId="2763"/>
    <cellStyle name="40% - 강조색3 5 2 3" xfId="2264"/>
    <cellStyle name="40% - 강조색3 5 2 3 2" xfId="2548"/>
    <cellStyle name="40% - 강조색3 5 2 3 2 2" xfId="3118"/>
    <cellStyle name="40% - 강조색3 5 2 3 3" xfId="2834"/>
    <cellStyle name="40% - 강조색3 5 2 4" xfId="2406"/>
    <cellStyle name="40% - 강조색3 5 2 4 2" xfId="2976"/>
    <cellStyle name="40% - 강조색3 5 2 5" xfId="2692"/>
    <cellStyle name="40% - 강조색3 5 3" xfId="2158"/>
    <cellStyle name="40% - 강조색3 5 3 2" xfId="2300"/>
    <cellStyle name="40% - 강조색3 5 3 2 2" xfId="2584"/>
    <cellStyle name="40% - 강조색3 5 3 2 2 2" xfId="3154"/>
    <cellStyle name="40% - 강조색3 5 3 2 3" xfId="2870"/>
    <cellStyle name="40% - 강조색3 5 3 3" xfId="2442"/>
    <cellStyle name="40% - 강조색3 5 3 3 2" xfId="3012"/>
    <cellStyle name="40% - 강조색3 5 3 4" xfId="2728"/>
    <cellStyle name="40% - 강조색3 5 4" xfId="2229"/>
    <cellStyle name="40% - 강조색3 5 4 2" xfId="2513"/>
    <cellStyle name="40% - 강조색3 5 4 2 2" xfId="3083"/>
    <cellStyle name="40% - 강조색3 5 4 3" xfId="2799"/>
    <cellStyle name="40% - 강조색3 5 5" xfId="2371"/>
    <cellStyle name="40% - 강조색3 5 5 2" xfId="2941"/>
    <cellStyle name="40% - 강조색3 5 6" xfId="2657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4 5" xfId="1835"/>
    <cellStyle name="40% - 강조색4 5 2" xfId="2098"/>
    <cellStyle name="40% - 강조색4 5 2 2" xfId="2191"/>
    <cellStyle name="40% - 강조색4 5 2 2 2" xfId="2333"/>
    <cellStyle name="40% - 강조색4 5 2 2 2 2" xfId="2617"/>
    <cellStyle name="40% - 강조색4 5 2 2 2 2 2" xfId="3187"/>
    <cellStyle name="40% - 강조색4 5 2 2 2 3" xfId="2903"/>
    <cellStyle name="40% - 강조색4 5 2 2 3" xfId="2475"/>
    <cellStyle name="40% - 강조색4 5 2 2 3 2" xfId="3045"/>
    <cellStyle name="40% - 강조색4 5 2 2 4" xfId="2761"/>
    <cellStyle name="40% - 강조색4 5 2 3" xfId="2262"/>
    <cellStyle name="40% - 강조색4 5 2 3 2" xfId="2546"/>
    <cellStyle name="40% - 강조색4 5 2 3 2 2" xfId="3116"/>
    <cellStyle name="40% - 강조색4 5 2 3 3" xfId="2832"/>
    <cellStyle name="40% - 강조색4 5 2 4" xfId="2404"/>
    <cellStyle name="40% - 강조색4 5 2 4 2" xfId="2974"/>
    <cellStyle name="40% - 강조색4 5 2 5" xfId="2690"/>
    <cellStyle name="40% - 강조색4 5 3" xfId="2156"/>
    <cellStyle name="40% - 강조색4 5 3 2" xfId="2298"/>
    <cellStyle name="40% - 강조색4 5 3 2 2" xfId="2582"/>
    <cellStyle name="40% - 강조색4 5 3 2 2 2" xfId="3152"/>
    <cellStyle name="40% - 강조색4 5 3 2 3" xfId="2868"/>
    <cellStyle name="40% - 강조색4 5 3 3" xfId="2440"/>
    <cellStyle name="40% - 강조색4 5 3 3 2" xfId="3010"/>
    <cellStyle name="40% - 강조색4 5 3 4" xfId="2726"/>
    <cellStyle name="40% - 강조색4 5 4" xfId="2227"/>
    <cellStyle name="40% - 강조색4 5 4 2" xfId="2511"/>
    <cellStyle name="40% - 강조색4 5 4 2 2" xfId="3081"/>
    <cellStyle name="40% - 강조색4 5 4 3" xfId="2797"/>
    <cellStyle name="40% - 강조색4 5 5" xfId="2369"/>
    <cellStyle name="40% - 강조색4 5 5 2" xfId="2939"/>
    <cellStyle name="40% - 강조색4 5 6" xfId="2655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5 5" xfId="1831"/>
    <cellStyle name="40% - 강조색5 5 2" xfId="2096"/>
    <cellStyle name="40% - 강조색5 5 2 2" xfId="2189"/>
    <cellStyle name="40% - 강조색5 5 2 2 2" xfId="2331"/>
    <cellStyle name="40% - 강조색5 5 2 2 2 2" xfId="2615"/>
    <cellStyle name="40% - 강조색5 5 2 2 2 2 2" xfId="3185"/>
    <cellStyle name="40% - 강조색5 5 2 2 2 3" xfId="2901"/>
    <cellStyle name="40% - 강조색5 5 2 2 3" xfId="2473"/>
    <cellStyle name="40% - 강조색5 5 2 2 3 2" xfId="3043"/>
    <cellStyle name="40% - 강조색5 5 2 2 4" xfId="2759"/>
    <cellStyle name="40% - 강조색5 5 2 3" xfId="2260"/>
    <cellStyle name="40% - 강조색5 5 2 3 2" xfId="2544"/>
    <cellStyle name="40% - 강조색5 5 2 3 2 2" xfId="3114"/>
    <cellStyle name="40% - 강조색5 5 2 3 3" xfId="2830"/>
    <cellStyle name="40% - 강조색5 5 2 4" xfId="2402"/>
    <cellStyle name="40% - 강조색5 5 2 4 2" xfId="2972"/>
    <cellStyle name="40% - 강조색5 5 2 5" xfId="2688"/>
    <cellStyle name="40% - 강조색5 5 3" xfId="2154"/>
    <cellStyle name="40% - 강조색5 5 3 2" xfId="2296"/>
    <cellStyle name="40% - 강조색5 5 3 2 2" xfId="2580"/>
    <cellStyle name="40% - 강조색5 5 3 2 2 2" xfId="3150"/>
    <cellStyle name="40% - 강조색5 5 3 2 3" xfId="2866"/>
    <cellStyle name="40% - 강조색5 5 3 3" xfId="2438"/>
    <cellStyle name="40% - 강조색5 5 3 3 2" xfId="3008"/>
    <cellStyle name="40% - 강조색5 5 3 4" xfId="2724"/>
    <cellStyle name="40% - 강조색5 5 4" xfId="2225"/>
    <cellStyle name="40% - 강조색5 5 4 2" xfId="2509"/>
    <cellStyle name="40% - 강조색5 5 4 2 2" xfId="3079"/>
    <cellStyle name="40% - 강조색5 5 4 3" xfId="2795"/>
    <cellStyle name="40% - 강조색5 5 5" xfId="2367"/>
    <cellStyle name="40% - 강조색5 5 5 2" xfId="2937"/>
    <cellStyle name="40% - 강조색5 5 6" xfId="2653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40% - 강조색6 5" xfId="1827"/>
    <cellStyle name="40% - 강조색6 5 2" xfId="2094"/>
    <cellStyle name="40% - 강조색6 5 2 2" xfId="2187"/>
    <cellStyle name="40% - 강조색6 5 2 2 2" xfId="2329"/>
    <cellStyle name="40% - 강조색6 5 2 2 2 2" xfId="2613"/>
    <cellStyle name="40% - 강조색6 5 2 2 2 2 2" xfId="3183"/>
    <cellStyle name="40% - 강조색6 5 2 2 2 3" xfId="2899"/>
    <cellStyle name="40% - 강조색6 5 2 2 3" xfId="2471"/>
    <cellStyle name="40% - 강조색6 5 2 2 3 2" xfId="3041"/>
    <cellStyle name="40% - 강조색6 5 2 2 4" xfId="2757"/>
    <cellStyle name="40% - 강조색6 5 2 3" xfId="2258"/>
    <cellStyle name="40% - 강조색6 5 2 3 2" xfId="2542"/>
    <cellStyle name="40% - 강조색6 5 2 3 2 2" xfId="3112"/>
    <cellStyle name="40% - 강조색6 5 2 3 3" xfId="2828"/>
    <cellStyle name="40% - 강조색6 5 2 4" xfId="2400"/>
    <cellStyle name="40% - 강조색6 5 2 4 2" xfId="2970"/>
    <cellStyle name="40% - 강조색6 5 2 5" xfId="2686"/>
    <cellStyle name="40% - 강조색6 5 3" xfId="2152"/>
    <cellStyle name="40% - 강조색6 5 3 2" xfId="2294"/>
    <cellStyle name="40% - 강조색6 5 3 2 2" xfId="2578"/>
    <cellStyle name="40% - 강조색6 5 3 2 2 2" xfId="3148"/>
    <cellStyle name="40% - 강조색6 5 3 2 3" xfId="2864"/>
    <cellStyle name="40% - 강조색6 5 3 3" xfId="2436"/>
    <cellStyle name="40% - 강조색6 5 3 3 2" xfId="3006"/>
    <cellStyle name="40% - 강조색6 5 3 4" xfId="2722"/>
    <cellStyle name="40% - 강조색6 5 4" xfId="2223"/>
    <cellStyle name="40% - 강조색6 5 4 2" xfId="2507"/>
    <cellStyle name="40% - 강조색6 5 4 2 2" xfId="3077"/>
    <cellStyle name="40% - 강조색6 5 4 3" xfId="2793"/>
    <cellStyle name="40% - 강조색6 5 5" xfId="2365"/>
    <cellStyle name="40% - 강조색6 5 5 2" xfId="2935"/>
    <cellStyle name="40% - 강조색6 5 6" xfId="2651"/>
    <cellStyle name="60% - 강조색1" xfId="97" builtinId="32" customBuiltin="1"/>
    <cellStyle name="60% - 강조색1 2" xfId="98"/>
    <cellStyle name="60% - 강조색1 2 2" xfId="99"/>
    <cellStyle name="60% - 강조색1 3" xfId="100"/>
    <cellStyle name="60% - 강조색1 4" xfId="1846"/>
    <cellStyle name="60% - 강조색2" xfId="101" builtinId="36" customBuiltin="1"/>
    <cellStyle name="60% - 강조색2 2" xfId="102"/>
    <cellStyle name="60% - 강조색2 2 2" xfId="103"/>
    <cellStyle name="60% - 강조색2 3" xfId="104"/>
    <cellStyle name="60% - 강조색2 4" xfId="1842"/>
    <cellStyle name="60% - 강조색3" xfId="105" builtinId="40" customBuiltin="1"/>
    <cellStyle name="60% - 강조색3 2" xfId="106"/>
    <cellStyle name="60% - 강조색3 2 2" xfId="107"/>
    <cellStyle name="60% - 강조색3 3" xfId="108"/>
    <cellStyle name="60% - 강조색3 4" xfId="1838"/>
    <cellStyle name="60% - 강조색4" xfId="109" builtinId="44" customBuiltin="1"/>
    <cellStyle name="60% - 강조색4 2" xfId="110"/>
    <cellStyle name="60% - 강조색4 2 2" xfId="111"/>
    <cellStyle name="60% - 강조색4 3" xfId="112"/>
    <cellStyle name="60% - 강조색4 4" xfId="1834"/>
    <cellStyle name="60% - 강조색5" xfId="113" builtinId="48" customBuiltin="1"/>
    <cellStyle name="60% - 강조색5 2" xfId="114"/>
    <cellStyle name="60% - 강조색5 2 2" xfId="115"/>
    <cellStyle name="60% - 강조색5 3" xfId="116"/>
    <cellStyle name="60% - 강조색5 4" xfId="1830"/>
    <cellStyle name="60% - 강조색6" xfId="117" builtinId="52" customBuiltin="1"/>
    <cellStyle name="60% - 강조색6 2" xfId="118"/>
    <cellStyle name="60% - 강조색6 2 2" xfId="119"/>
    <cellStyle name="60% - 강조색6 3" xfId="120"/>
    <cellStyle name="60% - 강조색6 4" xfId="1826"/>
    <cellStyle name="A¨­￠￢￠O [0]_INQUIRY ￠?￥i¨u¡AAⓒ￢Aⓒª " xfId="121"/>
    <cellStyle name="A¨­￠￢￠O_INQUIRY ￠?￥i¨u¡AAⓒ￢Aⓒª " xfId="122"/>
    <cellStyle name="AeE­ [0]_AMT " xfId="123"/>
    <cellStyle name="AeE­_AMT " xfId="124"/>
    <cellStyle name="AeE¡ⓒ [0]_INQUIRY ￠?￥i¨u¡AAⓒ￢Aⓒª " xfId="125"/>
    <cellStyle name="AeE¡ⓒ_INQUIRY ￠?￥i¨u¡AAⓒ￢Aⓒª " xfId="126"/>
    <cellStyle name="AÞ¸¶ [0]_AN°y(1.25) " xfId="127"/>
    <cellStyle name="AÞ¸¶_AN°y(1.25) " xfId="128"/>
    <cellStyle name="C¡IA¨ª_¡ic¨u¡A¨￢I¨￢¡Æ AN¡Æe " xfId="129"/>
    <cellStyle name="C￥AØ_¿μ¾÷CoE² " xfId="130"/>
    <cellStyle name="Comma [0]_ SG&amp;A Bridge " xfId="131"/>
    <cellStyle name="Comma_ SG&amp;A Bridge " xfId="132"/>
    <cellStyle name="Comma0" xfId="133"/>
    <cellStyle name="Curren?_x0012_퐀_x0017_?" xfId="134"/>
    <cellStyle name="Currency [0]_ SG&amp;A Bridge " xfId="135"/>
    <cellStyle name="Currency_ SG&amp;A Bridge " xfId="136"/>
    <cellStyle name="Currency0" xfId="137"/>
    <cellStyle name="Date" xfId="138"/>
    <cellStyle name="Euro" xfId="139"/>
    <cellStyle name="Fixed" xfId="140"/>
    <cellStyle name="Header1" xfId="141"/>
    <cellStyle name="Header2" xfId="142"/>
    <cellStyle name="Header2 2" xfId="1750"/>
    <cellStyle name="Heading 1" xfId="143"/>
    <cellStyle name="Heading 2" xfId="144"/>
    <cellStyle name="Normal_ SG&amp;A Bridge " xfId="145"/>
    <cellStyle name="Percent [2]" xfId="146"/>
    <cellStyle name="subhead" xfId="147"/>
    <cellStyle name="Total" xfId="148"/>
    <cellStyle name="UM" xfId="149"/>
    <cellStyle name="강조색1" xfId="150" builtinId="29" customBuiltin="1"/>
    <cellStyle name="강조색1 2" xfId="151"/>
    <cellStyle name="강조색1 2 2" xfId="152"/>
    <cellStyle name="강조색1 3" xfId="153"/>
    <cellStyle name="강조색1 4" xfId="1849"/>
    <cellStyle name="강조색2" xfId="154" builtinId="33" customBuiltin="1"/>
    <cellStyle name="강조색2 2" xfId="155"/>
    <cellStyle name="강조색2 2 2" xfId="156"/>
    <cellStyle name="강조색2 3" xfId="157"/>
    <cellStyle name="강조색2 4" xfId="1845"/>
    <cellStyle name="강조색3" xfId="158" builtinId="37" customBuiltin="1"/>
    <cellStyle name="강조색3 2" xfId="159"/>
    <cellStyle name="강조색3 2 2" xfId="160"/>
    <cellStyle name="강조색3 3" xfId="161"/>
    <cellStyle name="강조색3 4" xfId="1841"/>
    <cellStyle name="강조색4" xfId="162" builtinId="41" customBuiltin="1"/>
    <cellStyle name="강조색4 2" xfId="163"/>
    <cellStyle name="강조색4 2 2" xfId="164"/>
    <cellStyle name="강조색4 3" xfId="165"/>
    <cellStyle name="강조색4 4" xfId="1837"/>
    <cellStyle name="강조색5" xfId="166" builtinId="45" customBuiltin="1"/>
    <cellStyle name="강조색5 2" xfId="167"/>
    <cellStyle name="강조색5 2 2" xfId="168"/>
    <cellStyle name="강조색5 3" xfId="169"/>
    <cellStyle name="강조색5 4" xfId="1833"/>
    <cellStyle name="강조색6" xfId="170" builtinId="49" customBuiltin="1"/>
    <cellStyle name="강조색6 2" xfId="171"/>
    <cellStyle name="강조색6 2 2" xfId="172"/>
    <cellStyle name="강조색6 3" xfId="173"/>
    <cellStyle name="강조색6 4" xfId="1829"/>
    <cellStyle name="경고문" xfId="174" builtinId="11" customBuiltin="1"/>
    <cellStyle name="경고문 2" xfId="175"/>
    <cellStyle name="경고문 2 2" xfId="176"/>
    <cellStyle name="경고문 3" xfId="177"/>
    <cellStyle name="경고문 4" xfId="1853"/>
    <cellStyle name="계산" xfId="178" builtinId="22" customBuiltin="1"/>
    <cellStyle name="계산 2" xfId="179"/>
    <cellStyle name="계산 2 2" xfId="180"/>
    <cellStyle name="계산 2 2 2" xfId="1759"/>
    <cellStyle name="계산 3" xfId="181"/>
    <cellStyle name="계산 4" xfId="1856"/>
    <cellStyle name="계산 5" xfId="1758"/>
    <cellStyle name="고정소숫점" xfId="182"/>
    <cellStyle name="고정소숫점 2" xfId="183"/>
    <cellStyle name="고정출력1" xfId="184"/>
    <cellStyle name="고정출력1 2" xfId="185"/>
    <cellStyle name="고정출력2" xfId="186"/>
    <cellStyle name="고정출력2 2" xfId="187"/>
    <cellStyle name="나쁨" xfId="188" builtinId="27" customBuiltin="1"/>
    <cellStyle name="나쁨 2" xfId="189"/>
    <cellStyle name="나쁨 2 2" xfId="190"/>
    <cellStyle name="나쁨 3" xfId="191"/>
    <cellStyle name="나쁨 4" xfId="1860"/>
    <cellStyle name="날짜" xfId="192"/>
    <cellStyle name="날짜 2" xfId="193"/>
    <cellStyle name="달러" xfId="194"/>
    <cellStyle name="달러 2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2 2 2" xfId="1768"/>
    <cellStyle name="메모 2 3" xfId="1869"/>
    <cellStyle name="메모 2 3 2" xfId="2136"/>
    <cellStyle name="메모 2 4" xfId="1748"/>
    <cellStyle name="메모 3" xfId="201"/>
    <cellStyle name="메모 3 2" xfId="1870"/>
    <cellStyle name="메모 3 2 2" xfId="2137"/>
    <cellStyle name="메모 3 3" xfId="1749"/>
    <cellStyle name="메모 4" xfId="1852"/>
    <cellStyle name="메모 4 2" xfId="2106"/>
    <cellStyle name="메모 4 2 2" xfId="2199"/>
    <cellStyle name="메모 4 2 2 2" xfId="2341"/>
    <cellStyle name="메모 4 2 2 2 2" xfId="2625"/>
    <cellStyle name="메모 4 2 2 2 2 2" xfId="3195"/>
    <cellStyle name="메모 4 2 2 2 3" xfId="2911"/>
    <cellStyle name="메모 4 2 2 3" xfId="2483"/>
    <cellStyle name="메모 4 2 2 3 2" xfId="3053"/>
    <cellStyle name="메모 4 2 2 4" xfId="2769"/>
    <cellStyle name="메모 4 2 3" xfId="2270"/>
    <cellStyle name="메모 4 2 3 2" xfId="2554"/>
    <cellStyle name="메모 4 2 3 2 2" xfId="3124"/>
    <cellStyle name="메모 4 2 3 3" xfId="2840"/>
    <cellStyle name="메모 4 2 4" xfId="2412"/>
    <cellStyle name="메모 4 2 4 2" xfId="2982"/>
    <cellStyle name="메모 4 2 5" xfId="2698"/>
    <cellStyle name="메모 4 3" xfId="2164"/>
    <cellStyle name="메모 4 3 2" xfId="2306"/>
    <cellStyle name="메모 4 3 2 2" xfId="2590"/>
    <cellStyle name="메모 4 3 2 2 2" xfId="3160"/>
    <cellStyle name="메모 4 3 2 3" xfId="2876"/>
    <cellStyle name="메모 4 3 3" xfId="2448"/>
    <cellStyle name="메모 4 3 3 2" xfId="3018"/>
    <cellStyle name="메모 4 3 4" xfId="2734"/>
    <cellStyle name="메모 4 4" xfId="2235"/>
    <cellStyle name="메모 4 4 2" xfId="2519"/>
    <cellStyle name="메모 4 4 2 2" xfId="3089"/>
    <cellStyle name="메모 4 4 3" xfId="2805"/>
    <cellStyle name="메모 4 5" xfId="2377"/>
    <cellStyle name="메모 4 5 2" xfId="2947"/>
    <cellStyle name="메모 4 6" xfId="2663"/>
    <cellStyle name="메모 5" xfId="1767"/>
    <cellStyle name="믅됞 [0.00]_PRODUCT DETAIL Q1" xfId="202"/>
    <cellStyle name="믅됞_PRODUCT DETAIL Q1" xfId="203"/>
    <cellStyle name="백분율" xfId="204" builtinId="5"/>
    <cellStyle name="백분율 10" xfId="205"/>
    <cellStyle name="백분율 10 2" xfId="1871"/>
    <cellStyle name="백분율 10 2 2" xfId="1825"/>
    <cellStyle name="백분율 10 2 3" xfId="2138"/>
    <cellStyle name="백분율 10 3" xfId="1751"/>
    <cellStyle name="백분율 11" xfId="206"/>
    <cellStyle name="백분율 11 2" xfId="1872"/>
    <cellStyle name="백분율 11 2 2" xfId="1822"/>
    <cellStyle name="백분율 11 2 3" xfId="1823"/>
    <cellStyle name="백분율 11 2 4" xfId="2139"/>
    <cellStyle name="백분율 11 3" xfId="1824"/>
    <cellStyle name="백분율 11 3 2" xfId="2129"/>
    <cellStyle name="백분율 11 4" xfId="1752"/>
    <cellStyle name="백분율 12" xfId="207"/>
    <cellStyle name="백분율 12 2" xfId="1820"/>
    <cellStyle name="백분율 12 2 2" xfId="1819"/>
    <cellStyle name="백분율 12 3" xfId="1821"/>
    <cellStyle name="백분율 13" xfId="208"/>
    <cellStyle name="백분율 13 2" xfId="1873"/>
    <cellStyle name="백분율 13 2 2" xfId="1816"/>
    <cellStyle name="백분율 13 2 3" xfId="1817"/>
    <cellStyle name="백분율 13 2 4" xfId="2140"/>
    <cellStyle name="백분율 13 3" xfId="1818"/>
    <cellStyle name="백분율 13 3 2" xfId="2130"/>
    <cellStyle name="백분율 13 4" xfId="1753"/>
    <cellStyle name="백분율 14" xfId="209"/>
    <cellStyle name="백분율 14 2" xfId="1814"/>
    <cellStyle name="백분율 14 2 2" xfId="1813"/>
    <cellStyle name="백분율 14 3" xfId="1815"/>
    <cellStyle name="백분율 14 4" xfId="1882"/>
    <cellStyle name="백분율 15" xfId="1883"/>
    <cellStyle name="백분율 15 2" xfId="1811"/>
    <cellStyle name="백분율 15 2 2" xfId="1810"/>
    <cellStyle name="백분율 15 3" xfId="1812"/>
    <cellStyle name="백분율 16" xfId="1809"/>
    <cellStyle name="백분율 16 2" xfId="1808"/>
    <cellStyle name="백분율 16 2 2" xfId="1807"/>
    <cellStyle name="백분율 17" xfId="1806"/>
    <cellStyle name="백분율 17 2" xfId="1805"/>
    <cellStyle name="백분율 17 2 2" xfId="1804"/>
    <cellStyle name="백분율 18" xfId="1803"/>
    <cellStyle name="백분율 19" xfId="1867"/>
    <cellStyle name="백분율 19 2" xfId="2107"/>
    <cellStyle name="백분율 19 2 2" xfId="2200"/>
    <cellStyle name="백분율 19 2 2 2" xfId="2342"/>
    <cellStyle name="백분율 19 2 2 2 2" xfId="2626"/>
    <cellStyle name="백분율 19 2 2 2 2 2" xfId="3196"/>
    <cellStyle name="백분율 19 2 2 2 3" xfId="2912"/>
    <cellStyle name="백분율 19 2 2 3" xfId="2484"/>
    <cellStyle name="백분율 19 2 2 3 2" xfId="3054"/>
    <cellStyle name="백분율 19 2 2 4" xfId="2770"/>
    <cellStyle name="백분율 19 2 3" xfId="2271"/>
    <cellStyle name="백분율 19 2 3 2" xfId="2555"/>
    <cellStyle name="백분율 19 2 3 2 2" xfId="3125"/>
    <cellStyle name="백분율 19 2 3 3" xfId="2841"/>
    <cellStyle name="백분율 19 2 4" xfId="2413"/>
    <cellStyle name="백분율 19 2 4 2" xfId="2983"/>
    <cellStyle name="백분율 19 2 5" xfId="2699"/>
    <cellStyle name="백분율 19 3" xfId="2165"/>
    <cellStyle name="백분율 19 3 2" xfId="2307"/>
    <cellStyle name="백분율 19 3 2 2" xfId="2591"/>
    <cellStyle name="백분율 19 3 2 2 2" xfId="3161"/>
    <cellStyle name="백분율 19 3 2 3" xfId="2877"/>
    <cellStyle name="백분율 19 3 3" xfId="2449"/>
    <cellStyle name="백분율 19 3 3 2" xfId="3019"/>
    <cellStyle name="백분율 19 3 4" xfId="2735"/>
    <cellStyle name="백분율 19 4" xfId="2236"/>
    <cellStyle name="백분율 19 4 2" xfId="2520"/>
    <cellStyle name="백분율 19 4 2 2" xfId="3090"/>
    <cellStyle name="백분율 19 4 3" xfId="2806"/>
    <cellStyle name="백분율 19 5" xfId="2378"/>
    <cellStyle name="백분율 19 5 2" xfId="2948"/>
    <cellStyle name="백분율 19 6" xfId="2664"/>
    <cellStyle name="백분율 2" xfId="210"/>
    <cellStyle name="백분율 2 10" xfId="211"/>
    <cellStyle name="백분율 2 11" xfId="212"/>
    <cellStyle name="백분율 2 12" xfId="213"/>
    <cellStyle name="백분율 2 12 2" xfId="214"/>
    <cellStyle name="백분율 2 13" xfId="215"/>
    <cellStyle name="백분율 2 13 2" xfId="1874"/>
    <cellStyle name="백분율 2 13 2 2" xfId="2141"/>
    <cellStyle name="백분율 2 13 3" xfId="1754"/>
    <cellStyle name="백분율 2 2" xfId="216"/>
    <cellStyle name="백분율 2 2 2" xfId="1802"/>
    <cellStyle name="백분율 2 3" xfId="217"/>
    <cellStyle name="백분율 2 4" xfId="218"/>
    <cellStyle name="백분율 2 4 2" xfId="1800"/>
    <cellStyle name="백분율 2 4 3" xfId="1801"/>
    <cellStyle name="백분율 2 5" xfId="219"/>
    <cellStyle name="백분율 2 6" xfId="220"/>
    <cellStyle name="백분율 2 7" xfId="221"/>
    <cellStyle name="백분율 2 8" xfId="222"/>
    <cellStyle name="백분율 2 9" xfId="223"/>
    <cellStyle name="백분율 26" xfId="1799"/>
    <cellStyle name="백분율 26 2" xfId="1798"/>
    <cellStyle name="백분율 3" xfId="224"/>
    <cellStyle name="백분율 3 2" xfId="225"/>
    <cellStyle name="백분율 3 2 2" xfId="1797"/>
    <cellStyle name="백분율 3 3" xfId="226"/>
    <cellStyle name="백분율 3 4" xfId="227"/>
    <cellStyle name="백분율 31" xfId="1796"/>
    <cellStyle name="백분율 31 2" xfId="1795"/>
    <cellStyle name="백분율 34" xfId="1794"/>
    <cellStyle name="백분율 34 2" xfId="1793"/>
    <cellStyle name="백분율 4" xfId="228"/>
    <cellStyle name="백분율 4 2" xfId="229"/>
    <cellStyle name="백분율 4 2 2" xfId="1790"/>
    <cellStyle name="백분율 4 2 3" xfId="1791"/>
    <cellStyle name="백분율 4 3" xfId="1789"/>
    <cellStyle name="백분율 4 4" xfId="1792"/>
    <cellStyle name="백분율 5" xfId="230"/>
    <cellStyle name="백분율 5 2" xfId="231"/>
    <cellStyle name="백분율 5 2 2" xfId="1786"/>
    <cellStyle name="백분율 5 2 3" xfId="1787"/>
    <cellStyle name="백분율 5 3" xfId="1785"/>
    <cellStyle name="백분율 5 4" xfId="1788"/>
    <cellStyle name="백분율 6" xfId="232"/>
    <cellStyle name="백분율 6 2" xfId="1784"/>
    <cellStyle name="백분율 7" xfId="233"/>
    <cellStyle name="백분율 7 2" xfId="1875"/>
    <cellStyle name="백분율 7 2 2" xfId="1781"/>
    <cellStyle name="백분율 7 2 3" xfId="1782"/>
    <cellStyle name="백분율 7 2 4" xfId="2142"/>
    <cellStyle name="백분율 7 3" xfId="1780"/>
    <cellStyle name="백분율 7 3 2" xfId="1779"/>
    <cellStyle name="백분율 7 3 3" xfId="2131"/>
    <cellStyle name="백분율 7 4" xfId="1783"/>
    <cellStyle name="백분율 7 5" xfId="1755"/>
    <cellStyle name="백분율 8" xfId="234"/>
    <cellStyle name="백분율 8 2" xfId="1876"/>
    <cellStyle name="백분율 8 2 2" xfId="1776"/>
    <cellStyle name="백분율 8 2 3" xfId="1777"/>
    <cellStyle name="백분율 8 2 4" xfId="2143"/>
    <cellStyle name="백분율 8 3" xfId="1775"/>
    <cellStyle name="백분율 8 3 2" xfId="1886"/>
    <cellStyle name="백분율 8 3 3" xfId="2132"/>
    <cellStyle name="백분율 8 4" xfId="1778"/>
    <cellStyle name="백분율 8 5" xfId="1756"/>
    <cellStyle name="백분율 9" xfId="235"/>
    <cellStyle name="백분율 9 2" xfId="1877"/>
    <cellStyle name="백분율 9 2 2" xfId="1889"/>
    <cellStyle name="백분율 9 2 3" xfId="1888"/>
    <cellStyle name="백분율 9 2 4" xfId="2144"/>
    <cellStyle name="백분율 9 3" xfId="1890"/>
    <cellStyle name="백분율 9 3 2" xfId="1891"/>
    <cellStyle name="백분율 9 3 3" xfId="2133"/>
    <cellStyle name="백분율 9 4" xfId="1887"/>
    <cellStyle name="백분율 9 5" xfId="1757"/>
    <cellStyle name="보통" xfId="236" builtinId="28" customBuiltin="1"/>
    <cellStyle name="보통 2" xfId="237"/>
    <cellStyle name="보통 2 2" xfId="238"/>
    <cellStyle name="보통 3" xfId="239"/>
    <cellStyle name="보통 4" xfId="1859"/>
    <cellStyle name="뷭?_BOOKSHIP" xfId="240"/>
    <cellStyle name="설명 텍스트" xfId="241" builtinId="53" customBuiltin="1"/>
    <cellStyle name="설명 텍스트 2" xfId="242"/>
    <cellStyle name="설명 텍스트 2 2" xfId="243"/>
    <cellStyle name="설명 텍스트 3" xfId="244"/>
    <cellStyle name="설명 텍스트 4" xfId="1851"/>
    <cellStyle name="셀 확인" xfId="245" builtinId="23" customBuiltin="1"/>
    <cellStyle name="셀 확인 2" xfId="246"/>
    <cellStyle name="셀 확인 2 2" xfId="247"/>
    <cellStyle name="셀 확인 3" xfId="248"/>
    <cellStyle name="셀 확인 4" xfId="1854"/>
    <cellStyle name="숫자(R)" xfId="249"/>
    <cellStyle name="쉼표 [0]" xfId="250" builtinId="6"/>
    <cellStyle name="쉼표 [0] 10" xfId="251"/>
    <cellStyle name="쉼표 [0] 10 2" xfId="1760"/>
    <cellStyle name="쉼표 [0] 10 3" xfId="2134"/>
    <cellStyle name="쉼표 [0] 11" xfId="1747"/>
    <cellStyle name="쉼표 [0] 11 2" xfId="2093"/>
    <cellStyle name="쉼표 [0] 11 2 2" xfId="2186"/>
    <cellStyle name="쉼표 [0] 11 2 2 2" xfId="2328"/>
    <cellStyle name="쉼표 [0] 11 2 2 2 2" xfId="2612"/>
    <cellStyle name="쉼표 [0] 11 2 2 2 2 2" xfId="3182"/>
    <cellStyle name="쉼표 [0] 11 2 2 2 3" xfId="2898"/>
    <cellStyle name="쉼표 [0] 11 2 2 3" xfId="2470"/>
    <cellStyle name="쉼표 [0] 11 2 2 3 2" xfId="3040"/>
    <cellStyle name="쉼표 [0] 11 2 2 4" xfId="2756"/>
    <cellStyle name="쉼표 [0] 11 2 3" xfId="2257"/>
    <cellStyle name="쉼표 [0] 11 2 3 2" xfId="2541"/>
    <cellStyle name="쉼표 [0] 11 2 3 2 2" xfId="3111"/>
    <cellStyle name="쉼표 [0] 11 2 3 3" xfId="2827"/>
    <cellStyle name="쉼표 [0] 11 2 4" xfId="2399"/>
    <cellStyle name="쉼표 [0] 11 2 4 2" xfId="2969"/>
    <cellStyle name="쉼표 [0] 11 2 5" xfId="2685"/>
    <cellStyle name="쉼표 [0] 11 3" xfId="2151"/>
    <cellStyle name="쉼표 [0] 11 3 2" xfId="2293"/>
    <cellStyle name="쉼표 [0] 11 3 2 2" xfId="2577"/>
    <cellStyle name="쉼표 [0] 11 3 2 2 2" xfId="3147"/>
    <cellStyle name="쉼표 [0] 11 3 2 3" xfId="2863"/>
    <cellStyle name="쉼표 [0] 11 3 3" xfId="2435"/>
    <cellStyle name="쉼표 [0] 11 3 3 2" xfId="3005"/>
    <cellStyle name="쉼표 [0] 11 3 4" xfId="2721"/>
    <cellStyle name="쉼표 [0] 11 4" xfId="2222"/>
    <cellStyle name="쉼표 [0] 11 4 2" xfId="2506"/>
    <cellStyle name="쉼표 [0] 11 4 2 2" xfId="3076"/>
    <cellStyle name="쉼표 [0] 11 4 3" xfId="2792"/>
    <cellStyle name="쉼표 [0] 11 5" xfId="2364"/>
    <cellStyle name="쉼표 [0] 11 5 2" xfId="2934"/>
    <cellStyle name="쉼표 [0] 11 6" xfId="2650"/>
    <cellStyle name="쉼표 [0] 12" xfId="2092"/>
    <cellStyle name="쉼표 [0] 12 2" xfId="2127"/>
    <cellStyle name="쉼표 [0] 12 2 2" xfId="2220"/>
    <cellStyle name="쉼표 [0] 12 2 2 2" xfId="2362"/>
    <cellStyle name="쉼표 [0] 12 2 2 2 2" xfId="2646"/>
    <cellStyle name="쉼표 [0] 12 2 2 2 2 2" xfId="3216"/>
    <cellStyle name="쉼표 [0] 12 2 2 2 3" xfId="2932"/>
    <cellStyle name="쉼표 [0] 12 2 2 3" xfId="2504"/>
    <cellStyle name="쉼표 [0] 12 2 2 3 2" xfId="3074"/>
    <cellStyle name="쉼표 [0] 12 2 2 4" xfId="2790"/>
    <cellStyle name="쉼표 [0] 12 2 3" xfId="2291"/>
    <cellStyle name="쉼표 [0] 12 2 3 2" xfId="2575"/>
    <cellStyle name="쉼표 [0] 12 2 3 2 2" xfId="3145"/>
    <cellStyle name="쉼표 [0] 12 2 3 3" xfId="2861"/>
    <cellStyle name="쉼표 [0] 12 2 4" xfId="2433"/>
    <cellStyle name="쉼표 [0] 12 2 4 2" xfId="3003"/>
    <cellStyle name="쉼표 [0] 12 2 5" xfId="2719"/>
    <cellStyle name="쉼표 [0] 12 3" xfId="2185"/>
    <cellStyle name="쉼표 [0] 12 3 2" xfId="2327"/>
    <cellStyle name="쉼표 [0] 12 3 2 2" xfId="2611"/>
    <cellStyle name="쉼표 [0] 12 3 2 2 2" xfId="3181"/>
    <cellStyle name="쉼표 [0] 12 3 2 3" xfId="2897"/>
    <cellStyle name="쉼표 [0] 12 3 3" xfId="2469"/>
    <cellStyle name="쉼표 [0] 12 3 3 2" xfId="3039"/>
    <cellStyle name="쉼표 [0] 12 3 4" xfId="2755"/>
    <cellStyle name="쉼표 [0] 12 4" xfId="2256"/>
    <cellStyle name="쉼표 [0] 12 4 2" xfId="2540"/>
    <cellStyle name="쉼표 [0] 12 4 2 2" xfId="3110"/>
    <cellStyle name="쉼표 [0] 12 4 3" xfId="2826"/>
    <cellStyle name="쉼표 [0] 12 5" xfId="2398"/>
    <cellStyle name="쉼표 [0] 12 5 2" xfId="2968"/>
    <cellStyle name="쉼표 [0] 12 6" xfId="2684"/>
    <cellStyle name="쉼표 [0] 13" xfId="2649"/>
    <cellStyle name="쉼표 [0] 13 2" xfId="3219"/>
    <cellStyle name="쉼표 [0] 2" xfId="252"/>
    <cellStyle name="쉼표 [0] 2 2" xfId="253"/>
    <cellStyle name="쉼표 [0] 2 2 2" xfId="1893"/>
    <cellStyle name="쉼표 [0] 2 2 3" xfId="1892"/>
    <cellStyle name="쉼표 [0] 2 2 4" xfId="3221"/>
    <cellStyle name="쉼표 [0] 2 3" xfId="254"/>
    <cellStyle name="쉼표 [0] 2 4" xfId="255"/>
    <cellStyle name="쉼표 [0] 2 5" xfId="3232"/>
    <cellStyle name="쉼표 [0] 26" xfId="1894"/>
    <cellStyle name="쉼표 [0] 26 2" xfId="1895"/>
    <cellStyle name="쉼표 [0] 3" xfId="256"/>
    <cellStyle name="쉼표 [0] 3 2" xfId="257"/>
    <cellStyle name="쉼표 [0] 3 2 2" xfId="258"/>
    <cellStyle name="쉼표 [0] 3 2 2 2" xfId="1898"/>
    <cellStyle name="쉼표 [0] 3 2 2 2 2" xfId="2146"/>
    <cellStyle name="쉼표 [0] 3 2 2 3" xfId="1762"/>
    <cellStyle name="쉼표 [0] 3 2 3" xfId="1897"/>
    <cellStyle name="쉼표 [0] 3 3" xfId="259"/>
    <cellStyle name="쉼표 [0] 3 3 2" xfId="1900"/>
    <cellStyle name="쉼표 [0] 3 3 3" xfId="1899"/>
    <cellStyle name="쉼표 [0] 3 4" xfId="1878"/>
    <cellStyle name="쉼표 [0] 3 4 2" xfId="1896"/>
    <cellStyle name="쉼표 [0] 3 4 3" xfId="2145"/>
    <cellStyle name="쉼표 [0] 3 5" xfId="1761"/>
    <cellStyle name="쉼표 [0] 4" xfId="260"/>
    <cellStyle name="쉼표 [0] 4 2" xfId="261"/>
    <cellStyle name="쉼표 [0] 4 2 2" xfId="262"/>
    <cellStyle name="쉼표 [0] 4 2 2 2" xfId="1903"/>
    <cellStyle name="쉼표 [0] 4 2 2 2 2" xfId="2148"/>
    <cellStyle name="쉼표 [0] 4 2 2 3" xfId="1764"/>
    <cellStyle name="쉼표 [0] 4 2 3" xfId="1902"/>
    <cellStyle name="쉼표 [0] 4 3" xfId="263"/>
    <cellStyle name="쉼표 [0] 4 3 2" xfId="1905"/>
    <cellStyle name="쉼표 [0] 4 3 3" xfId="1904"/>
    <cellStyle name="쉼표 [0] 4 4" xfId="1879"/>
    <cellStyle name="쉼표 [0] 4 4 2" xfId="1901"/>
    <cellStyle name="쉼표 [0] 4 4 3" xfId="2147"/>
    <cellStyle name="쉼표 [0] 4 5" xfId="1763"/>
    <cellStyle name="쉼표 [0] 5" xfId="264"/>
    <cellStyle name="쉼표 [0] 5 2" xfId="265"/>
    <cellStyle name="쉼표 [0] 5 2 2" xfId="1908"/>
    <cellStyle name="쉼표 [0] 5 2 3" xfId="1907"/>
    <cellStyle name="쉼표 [0] 5 3" xfId="1880"/>
    <cellStyle name="쉼표 [0] 5 3 2" xfId="1910"/>
    <cellStyle name="쉼표 [0] 5 3 3" xfId="1909"/>
    <cellStyle name="쉼표 [0] 5 3 4" xfId="2149"/>
    <cellStyle name="쉼표 [0] 5 4" xfId="1906"/>
    <cellStyle name="쉼표 [0] 5 4 2" xfId="2135"/>
    <cellStyle name="쉼표 [0] 5 5" xfId="1765"/>
    <cellStyle name="쉼표 [0] 6" xfId="266"/>
    <cellStyle name="쉼표 [0] 6 2" xfId="267"/>
    <cellStyle name="쉼표 [0] 6 2 2" xfId="1911"/>
    <cellStyle name="쉼표 [0] 6 3" xfId="1881"/>
    <cellStyle name="쉼표 [0] 6 3 2" xfId="2150"/>
    <cellStyle name="쉼표 [0] 6 4" xfId="1766"/>
    <cellStyle name="쉼표 [0] 7" xfId="268"/>
    <cellStyle name="쉼표 [0] 7 2" xfId="269"/>
    <cellStyle name="쉼표 [0] 7 2 2" xfId="1914"/>
    <cellStyle name="쉼표 [0] 7 2 3" xfId="1913"/>
    <cellStyle name="쉼표 [0] 7 3" xfId="1915"/>
    <cellStyle name="쉼표 [0] 7 3 2" xfId="1916"/>
    <cellStyle name="쉼표 [0] 7 4" xfId="1912"/>
    <cellStyle name="쉼표 [0] 8" xfId="270"/>
    <cellStyle name="쉼표 [0] 8 2" xfId="1918"/>
    <cellStyle name="쉼표 [0] 8 2 2" xfId="1919"/>
    <cellStyle name="쉼표 [0] 8 3" xfId="1920"/>
    <cellStyle name="쉼표 [0] 8 3 2" xfId="1921"/>
    <cellStyle name="쉼표 [0] 8 4" xfId="1917"/>
    <cellStyle name="쉼표 [0] 9" xfId="271"/>
    <cellStyle name="쉼표 [0] 9 2" xfId="1923"/>
    <cellStyle name="쉼표 [0] 9 2 2" xfId="1924"/>
    <cellStyle name="쉼표 [0] 9 3" xfId="1925"/>
    <cellStyle name="쉼표 [0] 9 3 2" xfId="1926"/>
    <cellStyle name="쉼표 [0] 9 4" xfId="1922"/>
    <cellStyle name="쉼표 [0]_08 전기가스수도(1)" xfId="272"/>
    <cellStyle name="쉼표 [0]_1.발전현황" xfId="273"/>
    <cellStyle name="쉼표 [0]_2.용도별전력사용량" xfId="274"/>
    <cellStyle name="쉼표 [0]_3.제조업중분류별전력사용량" xfId="275"/>
    <cellStyle name="쉼표 [0]_8. 전기가스수도" xfId="276"/>
    <cellStyle name="스타일 1" xfId="277"/>
    <cellStyle name="연결된 셀" xfId="278" builtinId="24" customBuiltin="1"/>
    <cellStyle name="연결된 셀 2" xfId="279"/>
    <cellStyle name="연결된 셀 2 2" xfId="280"/>
    <cellStyle name="연결된 셀 3" xfId="281"/>
    <cellStyle name="연결된 셀 4" xfId="1855"/>
    <cellStyle name="요약" xfId="282" builtinId="25" customBuiltin="1"/>
    <cellStyle name="요약 2" xfId="283"/>
    <cellStyle name="요약 2 2" xfId="284"/>
    <cellStyle name="요약 2 2 2" xfId="1770"/>
    <cellStyle name="요약 3" xfId="285"/>
    <cellStyle name="요약 4" xfId="1850"/>
    <cellStyle name="요약 5" xfId="1769"/>
    <cellStyle name="입력" xfId="286" builtinId="20" customBuiltin="1"/>
    <cellStyle name="입력 2" xfId="287"/>
    <cellStyle name="입력 2 2" xfId="288"/>
    <cellStyle name="입력 2 2 2" xfId="1772"/>
    <cellStyle name="입력 3" xfId="289"/>
    <cellStyle name="입력 4" xfId="1858"/>
    <cellStyle name="입력 5" xfId="1771"/>
    <cellStyle name="자리수" xfId="290"/>
    <cellStyle name="자리수 2" xfId="291"/>
    <cellStyle name="자리수0" xfId="292"/>
    <cellStyle name="자리수0 2" xfId="293"/>
    <cellStyle name="제목" xfId="294" builtinId="15" customBuiltin="1"/>
    <cellStyle name="제목 1" xfId="295" builtinId="16" customBuiltin="1"/>
    <cellStyle name="제목 1 2" xfId="296"/>
    <cellStyle name="제목 1 2 2" xfId="297"/>
    <cellStyle name="제목 1 3" xfId="298"/>
    <cellStyle name="제목 1 4" xfId="299"/>
    <cellStyle name="제목 1 5" xfId="300"/>
    <cellStyle name="제목 1 6" xfId="1865"/>
    <cellStyle name="제목 2" xfId="301" builtinId="17" customBuiltin="1"/>
    <cellStyle name="제목 2 2" xfId="302"/>
    <cellStyle name="제목 2 2 2" xfId="303"/>
    <cellStyle name="제목 2 3" xfId="304"/>
    <cellStyle name="제목 2 4" xfId="1864"/>
    <cellStyle name="제목 3" xfId="305" builtinId="18" customBuiltin="1"/>
    <cellStyle name="제목 3 2" xfId="306"/>
    <cellStyle name="제목 3 2 2" xfId="307"/>
    <cellStyle name="제목 3 3" xfId="308"/>
    <cellStyle name="제목 3 4" xfId="1863"/>
    <cellStyle name="제목 4" xfId="309" builtinId="19" customBuiltin="1"/>
    <cellStyle name="제목 4 2" xfId="310"/>
    <cellStyle name="제목 4 2 2" xfId="311"/>
    <cellStyle name="제목 4 3" xfId="312"/>
    <cellStyle name="제목 4 4" xfId="1862"/>
    <cellStyle name="제목 5" xfId="313"/>
    <cellStyle name="제목 5 2" xfId="314"/>
    <cellStyle name="제목 6" xfId="315"/>
    <cellStyle name="제목 7" xfId="1866"/>
    <cellStyle name="좋음" xfId="316" builtinId="26" customBuiltin="1"/>
    <cellStyle name="좋음 2" xfId="317"/>
    <cellStyle name="좋음 2 2" xfId="318"/>
    <cellStyle name="좋음 3" xfId="319"/>
    <cellStyle name="좋음 4" xfId="1861"/>
    <cellStyle name="출력" xfId="320" builtinId="21" customBuiltin="1"/>
    <cellStyle name="출력 2" xfId="321"/>
    <cellStyle name="출력 2 2" xfId="322"/>
    <cellStyle name="출력 2 2 2" xfId="1774"/>
    <cellStyle name="출력 3" xfId="323"/>
    <cellStyle name="출력 4" xfId="1857"/>
    <cellStyle name="출력 5" xfId="1773"/>
    <cellStyle name="콤마 [0]" xfId="324"/>
    <cellStyle name="콤마 [0]_16.추곡수매실적" xfId="325"/>
    <cellStyle name="콤마 [0]_2.주민등록인구" xfId="326"/>
    <cellStyle name="콤마 [0]_천기일수" xfId="327"/>
    <cellStyle name="콤마 [0]_해안선및도서" xfId="328"/>
    <cellStyle name="콤마_ 견적기준 FLOW " xfId="329"/>
    <cellStyle name="퍼센트" xfId="330"/>
    <cellStyle name="퍼센트 2" xfId="331"/>
    <cellStyle name="표준" xfId="0" builtinId="0"/>
    <cellStyle name="표준 10" xfId="332"/>
    <cellStyle name="표준 10 2" xfId="333"/>
    <cellStyle name="표준 10 3" xfId="334"/>
    <cellStyle name="표준 100" xfId="335"/>
    <cellStyle name="표준 101" xfId="336"/>
    <cellStyle name="표준 102" xfId="337"/>
    <cellStyle name="표준 102 2" xfId="338"/>
    <cellStyle name="표준 103" xfId="339"/>
    <cellStyle name="표준 103 2" xfId="3222"/>
    <cellStyle name="표준 104" xfId="340"/>
    <cellStyle name="표준 105" xfId="1885"/>
    <cellStyle name="표준 105 2" xfId="2109"/>
    <cellStyle name="표준 105 2 2" xfId="2202"/>
    <cellStyle name="표준 105 2 2 2" xfId="2344"/>
    <cellStyle name="표준 105 2 2 2 2" xfId="2628"/>
    <cellStyle name="표준 105 2 2 2 2 2" xfId="3198"/>
    <cellStyle name="표준 105 2 2 2 2 2 2" xfId="3234"/>
    <cellStyle name="표준 105 2 2 2 3" xfId="2914"/>
    <cellStyle name="표준 105 2 2 3" xfId="2486"/>
    <cellStyle name="표준 105 2 2 3 2" xfId="3056"/>
    <cellStyle name="표준 105 2 2 4" xfId="2772"/>
    <cellStyle name="표준 105 2 3" xfId="2273"/>
    <cellStyle name="표준 105 2 3 2" xfId="2557"/>
    <cellStyle name="표준 105 2 3 2 2" xfId="3127"/>
    <cellStyle name="표준 105 2 3 3" xfId="2843"/>
    <cellStyle name="표준 105 2 4" xfId="2415"/>
    <cellStyle name="표준 105 2 4 2" xfId="2985"/>
    <cellStyle name="표준 105 2 5" xfId="2701"/>
    <cellStyle name="표준 105 3" xfId="2128"/>
    <cellStyle name="표준 105 3 2" xfId="2221"/>
    <cellStyle name="표준 105 3 2 2" xfId="2363"/>
    <cellStyle name="표준 105 3 2 2 2" xfId="2647"/>
    <cellStyle name="표준 105 3 2 2 2 2" xfId="3217"/>
    <cellStyle name="표준 105 3 2 2 3" xfId="2933"/>
    <cellStyle name="표준 105 3 2 3" xfId="2505"/>
    <cellStyle name="표준 105 3 2 3 2" xfId="3075"/>
    <cellStyle name="표준 105 3 2 4" xfId="2791"/>
    <cellStyle name="표준 105 3 3" xfId="2292"/>
    <cellStyle name="표준 105 3 3 2" xfId="2576"/>
    <cellStyle name="표준 105 3 3 2 2" xfId="3146"/>
    <cellStyle name="표준 105 3 3 3" xfId="2862"/>
    <cellStyle name="표준 105 3 4" xfId="2434"/>
    <cellStyle name="표준 105 3 4 2" xfId="3004"/>
    <cellStyle name="표준 105 3 5" xfId="2720"/>
    <cellStyle name="표준 105 4" xfId="2167"/>
    <cellStyle name="표준 105 4 2" xfId="2309"/>
    <cellStyle name="표준 105 4 2 2" xfId="2593"/>
    <cellStyle name="표준 105 4 2 2 2" xfId="3163"/>
    <cellStyle name="표준 105 4 2 3" xfId="2879"/>
    <cellStyle name="표준 105 4 3" xfId="2451"/>
    <cellStyle name="표준 105 4 3 2" xfId="3021"/>
    <cellStyle name="표준 105 4 4" xfId="2737"/>
    <cellStyle name="표준 105 5" xfId="2238"/>
    <cellStyle name="표준 105 5 2" xfId="2522"/>
    <cellStyle name="표준 105 5 2 2" xfId="3092"/>
    <cellStyle name="표준 105 5 3" xfId="2808"/>
    <cellStyle name="표준 105 6" xfId="2380"/>
    <cellStyle name="표준 105 6 2" xfId="2950"/>
    <cellStyle name="표준 105 7" xfId="2666"/>
    <cellStyle name="표준 106" xfId="2091"/>
    <cellStyle name="표준 106 2" xfId="2126"/>
    <cellStyle name="표준 106 2 2" xfId="2219"/>
    <cellStyle name="표준 106 2 2 2" xfId="2361"/>
    <cellStyle name="표준 106 2 2 2 2" xfId="2645"/>
    <cellStyle name="표준 106 2 2 2 2 2" xfId="3215"/>
    <cellStyle name="표준 106 2 2 2 3" xfId="2931"/>
    <cellStyle name="표준 106 2 2 3" xfId="2503"/>
    <cellStyle name="표준 106 2 2 3 2" xfId="3073"/>
    <cellStyle name="표준 106 2 2 4" xfId="2789"/>
    <cellStyle name="표준 106 2 3" xfId="2290"/>
    <cellStyle name="표준 106 2 3 2" xfId="2574"/>
    <cellStyle name="표준 106 2 3 2 2" xfId="3144"/>
    <cellStyle name="표준 106 2 3 3" xfId="2860"/>
    <cellStyle name="표준 106 2 4" xfId="2432"/>
    <cellStyle name="표준 106 2 4 2" xfId="3002"/>
    <cellStyle name="표준 106 2 5" xfId="2718"/>
    <cellStyle name="표준 106 3" xfId="2184"/>
    <cellStyle name="표준 106 3 2" xfId="2326"/>
    <cellStyle name="표준 106 3 2 2" xfId="2610"/>
    <cellStyle name="표준 106 3 2 2 2" xfId="3180"/>
    <cellStyle name="표준 106 3 2 3" xfId="2896"/>
    <cellStyle name="표준 106 3 3" xfId="2468"/>
    <cellStyle name="표준 106 3 3 2" xfId="3038"/>
    <cellStyle name="표준 106 3 4" xfId="2754"/>
    <cellStyle name="표준 106 4" xfId="2255"/>
    <cellStyle name="표준 106 4 2" xfId="2539"/>
    <cellStyle name="표준 106 4 2 2" xfId="3109"/>
    <cellStyle name="표준 106 4 3" xfId="2825"/>
    <cellStyle name="표준 106 5" xfId="2397"/>
    <cellStyle name="표준 106 5 2" xfId="2967"/>
    <cellStyle name="표준 106 6" xfId="2683"/>
    <cellStyle name="표준 107" xfId="2648"/>
    <cellStyle name="표준 107 2" xfId="3218"/>
    <cellStyle name="표준 108" xfId="3220"/>
    <cellStyle name="표준 109" xfId="3233"/>
    <cellStyle name="표준 11" xfId="341"/>
    <cellStyle name="표준 11 2" xfId="342"/>
    <cellStyle name="표준 11 3" xfId="343"/>
    <cellStyle name="표준 117" xfId="344"/>
    <cellStyle name="표준 118" xfId="345"/>
    <cellStyle name="표준 119" xfId="346"/>
    <cellStyle name="표준 12" xfId="347"/>
    <cellStyle name="표준 12 2" xfId="348"/>
    <cellStyle name="표준 12 3" xfId="349"/>
    <cellStyle name="표준 12 4" xfId="350"/>
    <cellStyle name="표준 13" xfId="351"/>
    <cellStyle name="표준 13 2" xfId="352"/>
    <cellStyle name="표준 13 3" xfId="353"/>
    <cellStyle name="표준 14" xfId="354"/>
    <cellStyle name="표준 14 2" xfId="355"/>
    <cellStyle name="표준 14 3" xfId="356"/>
    <cellStyle name="표준 15" xfId="357"/>
    <cellStyle name="표준 15 2" xfId="358"/>
    <cellStyle name="표준 15 3" xfId="359"/>
    <cellStyle name="표준 16" xfId="360"/>
    <cellStyle name="표준 16 2" xfId="361"/>
    <cellStyle name="표준 16 3" xfId="362"/>
    <cellStyle name="표준 17" xfId="363"/>
    <cellStyle name="표준 17 2" xfId="364"/>
    <cellStyle name="표준 17 3" xfId="365"/>
    <cellStyle name="표준 18" xfId="366"/>
    <cellStyle name="표준 18 2" xfId="367"/>
    <cellStyle name="표준 18 3" xfId="368"/>
    <cellStyle name="표준 19" xfId="369"/>
    <cellStyle name="표준 19 2" xfId="370"/>
    <cellStyle name="표준 19 3" xfId="371"/>
    <cellStyle name="표준 2" xfId="372"/>
    <cellStyle name="표준 2 10" xfId="1927"/>
    <cellStyle name="표준 2 10 2" xfId="1928"/>
    <cellStyle name="표준 2 11" xfId="1929"/>
    <cellStyle name="표준 2 11 2" xfId="1930"/>
    <cellStyle name="표준 2 12" xfId="1931"/>
    <cellStyle name="표준 2 12 2" xfId="1932"/>
    <cellStyle name="표준 2 13" xfId="1933"/>
    <cellStyle name="표준 2 13 2" xfId="1934"/>
    <cellStyle name="표준 2 14" xfId="1935"/>
    <cellStyle name="표준 2 14 2" xfId="1936"/>
    <cellStyle name="표준 2 15" xfId="1937"/>
    <cellStyle name="표준 2 15 2" xfId="1938"/>
    <cellStyle name="표준 2 16" xfId="1939"/>
    <cellStyle name="표준 2 16 2" xfId="1940"/>
    <cellStyle name="표준 2 17" xfId="1941"/>
    <cellStyle name="표준 2 17 2" xfId="1942"/>
    <cellStyle name="표준 2 18" xfId="1943"/>
    <cellStyle name="표준 2 18 2" xfId="1944"/>
    <cellStyle name="표준 2 19" xfId="1945"/>
    <cellStyle name="표준 2 19 2" xfId="1946"/>
    <cellStyle name="표준 2 2" xfId="373"/>
    <cellStyle name="표준 2 2 2" xfId="374"/>
    <cellStyle name="표준 2 2 2 2" xfId="375"/>
    <cellStyle name="표준 2 2 2 2 2" xfId="1949"/>
    <cellStyle name="표준 2 2 2 3" xfId="1948"/>
    <cellStyle name="표준 2 2 3" xfId="376"/>
    <cellStyle name="표준 2 2 3 2" xfId="377"/>
    <cellStyle name="표준 2 2 3 3" xfId="1950"/>
    <cellStyle name="표준 2 2 4" xfId="1951"/>
    <cellStyle name="표준 2 2 5" xfId="1947"/>
    <cellStyle name="표준 2 20" xfId="1952"/>
    <cellStyle name="표준 2 20 2" xfId="1953"/>
    <cellStyle name="표준 2 21" xfId="1954"/>
    <cellStyle name="표준 2 21 2" xfId="1955"/>
    <cellStyle name="표준 2 22" xfId="1956"/>
    <cellStyle name="표준 2 22 2" xfId="1957"/>
    <cellStyle name="표준 2 23" xfId="1958"/>
    <cellStyle name="표준 2 23 2" xfId="1959"/>
    <cellStyle name="표준 2 24" xfId="1960"/>
    <cellStyle name="표준 2 24 2" xfId="1961"/>
    <cellStyle name="표준 2 25" xfId="1962"/>
    <cellStyle name="표준 2 25 2" xfId="1963"/>
    <cellStyle name="표준 2 26" xfId="1964"/>
    <cellStyle name="표준 2 26 2" xfId="1965"/>
    <cellStyle name="표준 2 27" xfId="1966"/>
    <cellStyle name="표준 2 27 2" xfId="1967"/>
    <cellStyle name="표준 2 28" xfId="1968"/>
    <cellStyle name="표준 2 28 2" xfId="1969"/>
    <cellStyle name="표준 2 29" xfId="1970"/>
    <cellStyle name="표준 2 29 2" xfId="1971"/>
    <cellStyle name="표준 2 3" xfId="378"/>
    <cellStyle name="표준 2 3 2" xfId="379"/>
    <cellStyle name="표준 2 3 2 2" xfId="1972"/>
    <cellStyle name="표준 2 3 2 3" xfId="3223"/>
    <cellStyle name="표준 2 3 3" xfId="380"/>
    <cellStyle name="표준 2 3 3 2" xfId="1973"/>
    <cellStyle name="표준 2 30" xfId="1974"/>
    <cellStyle name="표준 2 30 2" xfId="1975"/>
    <cellStyle name="표준 2 31" xfId="1976"/>
    <cellStyle name="표준 2 31 2" xfId="1977"/>
    <cellStyle name="표준 2 32" xfId="1978"/>
    <cellStyle name="표준 2 32 2" xfId="1979"/>
    <cellStyle name="표준 2 33" xfId="1980"/>
    <cellStyle name="표준 2 33 2" xfId="1981"/>
    <cellStyle name="표준 2 34" xfId="1982"/>
    <cellStyle name="표준 2 34 2" xfId="1983"/>
    <cellStyle name="표준 2 35" xfId="1984"/>
    <cellStyle name="표준 2 35 2" xfId="1985"/>
    <cellStyle name="표준 2 36" xfId="1986"/>
    <cellStyle name="표준 2 36 2" xfId="1987"/>
    <cellStyle name="표준 2 37" xfId="1988"/>
    <cellStyle name="표준 2 37 2" xfId="1989"/>
    <cellStyle name="표준 2 38" xfId="1990"/>
    <cellStyle name="표준 2 38 2" xfId="1991"/>
    <cellStyle name="표준 2 39" xfId="1992"/>
    <cellStyle name="표준 2 39 2" xfId="1993"/>
    <cellStyle name="표준 2 4" xfId="381"/>
    <cellStyle name="표준 2 4 2" xfId="1995"/>
    <cellStyle name="표준 2 4 3" xfId="1994"/>
    <cellStyle name="표준 2 40" xfId="1996"/>
    <cellStyle name="표준 2 40 2" xfId="1997"/>
    <cellStyle name="표준 2 41" xfId="1998"/>
    <cellStyle name="표준 2 41 2" xfId="1999"/>
    <cellStyle name="표준 2 42" xfId="2000"/>
    <cellStyle name="표준 2 42 2" xfId="2001"/>
    <cellStyle name="표준 2 43" xfId="2002"/>
    <cellStyle name="표준 2 43 2" xfId="2003"/>
    <cellStyle name="표준 2 44" xfId="2004"/>
    <cellStyle name="표준 2 44 2" xfId="2005"/>
    <cellStyle name="표준 2 45" xfId="2006"/>
    <cellStyle name="표준 2 45 2" xfId="2007"/>
    <cellStyle name="표준 2 46" xfId="2008"/>
    <cellStyle name="표준 2 46 2" xfId="2009"/>
    <cellStyle name="표준 2 47" xfId="2010"/>
    <cellStyle name="표준 2 47 2" xfId="2011"/>
    <cellStyle name="표준 2 48" xfId="2012"/>
    <cellStyle name="표준 2 48 2" xfId="2013"/>
    <cellStyle name="표준 2 49" xfId="2014"/>
    <cellStyle name="표준 2 49 2" xfId="2015"/>
    <cellStyle name="표준 2 5" xfId="382"/>
    <cellStyle name="표준 2 5 2" xfId="2017"/>
    <cellStyle name="표준 2 5 3" xfId="2016"/>
    <cellStyle name="표준 2 50" xfId="2018"/>
    <cellStyle name="표준 2 50 2" xfId="2019"/>
    <cellStyle name="표준 2 51" xfId="2020"/>
    <cellStyle name="표준 2 51 2" xfId="2021"/>
    <cellStyle name="표준 2 52" xfId="2022"/>
    <cellStyle name="표준 2 52 2" xfId="2023"/>
    <cellStyle name="표준 2 53" xfId="2024"/>
    <cellStyle name="표준 2 53 2" xfId="2025"/>
    <cellStyle name="표준 2 54" xfId="2026"/>
    <cellStyle name="표준 2 54 2" xfId="2027"/>
    <cellStyle name="표준 2 55" xfId="2028"/>
    <cellStyle name="표준 2 55 2" xfId="2029"/>
    <cellStyle name="표준 2 56" xfId="2030"/>
    <cellStyle name="표준 2 56 2" xfId="2031"/>
    <cellStyle name="표준 2 57" xfId="2032"/>
    <cellStyle name="표준 2 57 2" xfId="2033"/>
    <cellStyle name="표준 2 58" xfId="2034"/>
    <cellStyle name="표준 2 58 2" xfId="2035"/>
    <cellStyle name="표준 2 59" xfId="2036"/>
    <cellStyle name="표준 2 59 2" xfId="2037"/>
    <cellStyle name="표준 2 6" xfId="383"/>
    <cellStyle name="표준 2 6 2" xfId="2039"/>
    <cellStyle name="표준 2 6 3" xfId="2038"/>
    <cellStyle name="표준 2 60" xfId="2040"/>
    <cellStyle name="표준 2 60 2" xfId="2041"/>
    <cellStyle name="표준 2 61" xfId="2042"/>
    <cellStyle name="표준 2 61 2" xfId="2043"/>
    <cellStyle name="표준 2 62" xfId="2044"/>
    <cellStyle name="표준 2 62 2" xfId="2045"/>
    <cellStyle name="표준 2 63" xfId="2046"/>
    <cellStyle name="표준 2 63 2" xfId="2047"/>
    <cellStyle name="표준 2 64" xfId="2048"/>
    <cellStyle name="표준 2 64 2" xfId="2049"/>
    <cellStyle name="표준 2 65" xfId="2050"/>
    <cellStyle name="표준 2 65 2" xfId="2051"/>
    <cellStyle name="표준 2 66" xfId="2052"/>
    <cellStyle name="표준 2 66 2" xfId="2053"/>
    <cellStyle name="표준 2 67" xfId="2054"/>
    <cellStyle name="표준 2 67 2" xfId="2055"/>
    <cellStyle name="표준 2 68" xfId="2056"/>
    <cellStyle name="표준 2 69" xfId="3235"/>
    <cellStyle name="표준 2 7" xfId="2057"/>
    <cellStyle name="표준 2 7 2" xfId="2058"/>
    <cellStyle name="표준 2 8" xfId="2059"/>
    <cellStyle name="표준 2 8 2" xfId="2060"/>
    <cellStyle name="표준 2 9" xfId="2061"/>
    <cellStyle name="표준 2 9 2" xfId="2062"/>
    <cellStyle name="표준 20" xfId="384"/>
    <cellStyle name="표준 20 2" xfId="385"/>
    <cellStyle name="표준 20 2 2" xfId="386"/>
    <cellStyle name="표준 20 3" xfId="387"/>
    <cellStyle name="표준 20 4" xfId="388"/>
    <cellStyle name="표준 20 5" xfId="389"/>
    <cellStyle name="표준 20 6" xfId="1868"/>
    <cellStyle name="표준 20 6 2" xfId="2108"/>
    <cellStyle name="표준 20 6 2 2" xfId="2201"/>
    <cellStyle name="표준 20 6 2 2 2" xfId="2343"/>
    <cellStyle name="표준 20 6 2 2 2 2" xfId="2627"/>
    <cellStyle name="표준 20 6 2 2 2 2 2" xfId="3197"/>
    <cellStyle name="표준 20 6 2 2 2 3" xfId="2913"/>
    <cellStyle name="표준 20 6 2 2 3" xfId="2485"/>
    <cellStyle name="표준 20 6 2 2 3 2" xfId="3055"/>
    <cellStyle name="표준 20 6 2 2 4" xfId="2771"/>
    <cellStyle name="표준 20 6 2 3" xfId="2272"/>
    <cellStyle name="표준 20 6 2 3 2" xfId="2556"/>
    <cellStyle name="표준 20 6 2 3 2 2" xfId="3126"/>
    <cellStyle name="표준 20 6 2 3 3" xfId="2842"/>
    <cellStyle name="표준 20 6 2 4" xfId="2414"/>
    <cellStyle name="표준 20 6 2 4 2" xfId="2984"/>
    <cellStyle name="표준 20 6 2 5" xfId="2700"/>
    <cellStyle name="표준 20 6 3" xfId="2166"/>
    <cellStyle name="표준 20 6 3 2" xfId="2308"/>
    <cellStyle name="표준 20 6 3 2 2" xfId="2592"/>
    <cellStyle name="표준 20 6 3 2 2 2" xfId="3162"/>
    <cellStyle name="표준 20 6 3 2 3" xfId="2878"/>
    <cellStyle name="표준 20 6 3 3" xfId="2450"/>
    <cellStyle name="표준 20 6 3 3 2" xfId="3020"/>
    <cellStyle name="표준 20 6 3 4" xfId="2736"/>
    <cellStyle name="표준 20 6 4" xfId="2237"/>
    <cellStyle name="표준 20 6 4 2" xfId="2521"/>
    <cellStyle name="표준 20 6 4 2 2" xfId="3091"/>
    <cellStyle name="표준 20 6 4 3" xfId="2807"/>
    <cellStyle name="표준 20 6 5" xfId="2379"/>
    <cellStyle name="표준 20 6 5 2" xfId="2949"/>
    <cellStyle name="표준 20 6 6" xfId="2665"/>
    <cellStyle name="표준 21" xfId="390"/>
    <cellStyle name="표준 21 2" xfId="391"/>
    <cellStyle name="표준 21 2 2" xfId="392"/>
    <cellStyle name="표준 21 3" xfId="393"/>
    <cellStyle name="표준 21 4" xfId="394"/>
    <cellStyle name="표준 21 5" xfId="395"/>
    <cellStyle name="표준 21 6" xfId="1884"/>
    <cellStyle name="표준 22" xfId="396"/>
    <cellStyle name="표준 22 10" xfId="397"/>
    <cellStyle name="표준 22 11" xfId="398"/>
    <cellStyle name="표준 22 12" xfId="399"/>
    <cellStyle name="표준 22 13" xfId="400"/>
    <cellStyle name="표준 22 14" xfId="401"/>
    <cellStyle name="표준 22 15" xfId="402"/>
    <cellStyle name="표준 22 16" xfId="403"/>
    <cellStyle name="표준 22 17" xfId="404"/>
    <cellStyle name="표준 22 18" xfId="405"/>
    <cellStyle name="표준 22 19" xfId="406"/>
    <cellStyle name="표준 22 2" xfId="407"/>
    <cellStyle name="표준 22 2 2" xfId="408"/>
    <cellStyle name="표준 22 20" xfId="409"/>
    <cellStyle name="표준 22 21" xfId="410"/>
    <cellStyle name="표준 22 22" xfId="411"/>
    <cellStyle name="표준 22 23" xfId="412"/>
    <cellStyle name="표준 22 24" xfId="413"/>
    <cellStyle name="표준 22 25" xfId="414"/>
    <cellStyle name="표준 22 26" xfId="415"/>
    <cellStyle name="표준 22 27" xfId="416"/>
    <cellStyle name="표준 22 28" xfId="417"/>
    <cellStyle name="표준 22 29" xfId="418"/>
    <cellStyle name="표준 22 3" xfId="419"/>
    <cellStyle name="표준 22 3 2" xfId="420"/>
    <cellStyle name="표준 22 30" xfId="421"/>
    <cellStyle name="표준 22 31" xfId="422"/>
    <cellStyle name="표준 22 32" xfId="423"/>
    <cellStyle name="표준 22 33" xfId="424"/>
    <cellStyle name="표준 22 34" xfId="425"/>
    <cellStyle name="표준 22 35" xfId="426"/>
    <cellStyle name="표준 22 36" xfId="427"/>
    <cellStyle name="표준 22 37" xfId="428"/>
    <cellStyle name="표준 22 38" xfId="429"/>
    <cellStyle name="표준 22 39" xfId="430"/>
    <cellStyle name="표준 22 4" xfId="431"/>
    <cellStyle name="표준 22 4 2" xfId="432"/>
    <cellStyle name="표준 22 40" xfId="433"/>
    <cellStyle name="표준 22 41" xfId="434"/>
    <cellStyle name="표준 22 42" xfId="435"/>
    <cellStyle name="표준 22 43" xfId="436"/>
    <cellStyle name="표준 22 44" xfId="437"/>
    <cellStyle name="표준 22 45" xfId="438"/>
    <cellStyle name="표준 22 46" xfId="439"/>
    <cellStyle name="표준 22 47" xfId="440"/>
    <cellStyle name="표준 22 48" xfId="441"/>
    <cellStyle name="표준 22 5" xfId="442"/>
    <cellStyle name="표준 22 5 2" xfId="443"/>
    <cellStyle name="표준 22 6" xfId="444"/>
    <cellStyle name="표준 22 7" xfId="445"/>
    <cellStyle name="표준 22 8" xfId="446"/>
    <cellStyle name="표준 22 9" xfId="447"/>
    <cellStyle name="표준 23" xfId="448"/>
    <cellStyle name="표준 23 10" xfId="449"/>
    <cellStyle name="표준 23 11" xfId="450"/>
    <cellStyle name="표준 23 12" xfId="451"/>
    <cellStyle name="표준 23 13" xfId="452"/>
    <cellStyle name="표준 23 14" xfId="453"/>
    <cellStyle name="표준 23 15" xfId="454"/>
    <cellStyle name="표준 23 16" xfId="455"/>
    <cellStyle name="표준 23 17" xfId="456"/>
    <cellStyle name="표준 23 18" xfId="457"/>
    <cellStyle name="표준 23 19" xfId="458"/>
    <cellStyle name="표준 23 2" xfId="459"/>
    <cellStyle name="표준 23 20" xfId="460"/>
    <cellStyle name="표준 23 21" xfId="461"/>
    <cellStyle name="표준 23 22" xfId="462"/>
    <cellStyle name="표준 23 23" xfId="463"/>
    <cellStyle name="표준 23 24" xfId="464"/>
    <cellStyle name="표준 23 25" xfId="465"/>
    <cellStyle name="표준 23 26" xfId="466"/>
    <cellStyle name="표준 23 27" xfId="467"/>
    <cellStyle name="표준 23 28" xfId="468"/>
    <cellStyle name="표준 23 29" xfId="469"/>
    <cellStyle name="표준 23 3" xfId="470"/>
    <cellStyle name="표준 23 30" xfId="471"/>
    <cellStyle name="표준 23 31" xfId="472"/>
    <cellStyle name="표준 23 32" xfId="473"/>
    <cellStyle name="표준 23 33" xfId="474"/>
    <cellStyle name="표준 23 34" xfId="475"/>
    <cellStyle name="표준 23 35" xfId="476"/>
    <cellStyle name="표준 23 36" xfId="477"/>
    <cellStyle name="표준 23 37" xfId="478"/>
    <cellStyle name="표준 23 38" xfId="479"/>
    <cellStyle name="표준 23 39" xfId="480"/>
    <cellStyle name="표준 23 4" xfId="481"/>
    <cellStyle name="표준 23 40" xfId="482"/>
    <cellStyle name="표준 23 41" xfId="483"/>
    <cellStyle name="표준 23 42" xfId="484"/>
    <cellStyle name="표준 23 43" xfId="485"/>
    <cellStyle name="표준 23 44" xfId="486"/>
    <cellStyle name="표준 23 45" xfId="487"/>
    <cellStyle name="표준 23 46" xfId="488"/>
    <cellStyle name="표준 23 47" xfId="489"/>
    <cellStyle name="표준 23 48" xfId="490"/>
    <cellStyle name="표준 23 5" xfId="491"/>
    <cellStyle name="표준 23 6" xfId="492"/>
    <cellStyle name="표준 23 7" xfId="493"/>
    <cellStyle name="표준 23 8" xfId="494"/>
    <cellStyle name="표준 23 9" xfId="495"/>
    <cellStyle name="표준 24" xfId="496"/>
    <cellStyle name="표준 24 10" xfId="497"/>
    <cellStyle name="표준 24 11" xfId="498"/>
    <cellStyle name="표준 24 12" xfId="499"/>
    <cellStyle name="표준 24 13" xfId="500"/>
    <cellStyle name="표준 24 14" xfId="501"/>
    <cellStyle name="표준 24 15" xfId="502"/>
    <cellStyle name="표준 24 16" xfId="503"/>
    <cellStyle name="표준 24 17" xfId="504"/>
    <cellStyle name="표준 24 18" xfId="505"/>
    <cellStyle name="표준 24 19" xfId="506"/>
    <cellStyle name="표준 24 2" xfId="507"/>
    <cellStyle name="표준 24 20" xfId="508"/>
    <cellStyle name="표준 24 21" xfId="509"/>
    <cellStyle name="표준 24 22" xfId="510"/>
    <cellStyle name="표준 24 23" xfId="511"/>
    <cellStyle name="표준 24 24" xfId="512"/>
    <cellStyle name="표준 24 25" xfId="513"/>
    <cellStyle name="표준 24 26" xfId="514"/>
    <cellStyle name="표준 24 27" xfId="515"/>
    <cellStyle name="표준 24 28" xfId="516"/>
    <cellStyle name="표준 24 29" xfId="517"/>
    <cellStyle name="표준 24 3" xfId="518"/>
    <cellStyle name="표준 24 30" xfId="519"/>
    <cellStyle name="표준 24 31" xfId="520"/>
    <cellStyle name="표준 24 32" xfId="521"/>
    <cellStyle name="표준 24 33" xfId="522"/>
    <cellStyle name="표준 24 34" xfId="523"/>
    <cellStyle name="표준 24 35" xfId="524"/>
    <cellStyle name="표준 24 36" xfId="525"/>
    <cellStyle name="표준 24 37" xfId="526"/>
    <cellStyle name="표준 24 38" xfId="527"/>
    <cellStyle name="표준 24 39" xfId="528"/>
    <cellStyle name="표준 24 4" xfId="529"/>
    <cellStyle name="표준 24 40" xfId="530"/>
    <cellStyle name="표준 24 41" xfId="531"/>
    <cellStyle name="표준 24 42" xfId="532"/>
    <cellStyle name="표준 24 43" xfId="533"/>
    <cellStyle name="표준 24 44" xfId="534"/>
    <cellStyle name="표준 24 45" xfId="535"/>
    <cellStyle name="표준 24 46" xfId="536"/>
    <cellStyle name="표준 24 47" xfId="537"/>
    <cellStyle name="표준 24 48" xfId="538"/>
    <cellStyle name="표준 24 5" xfId="539"/>
    <cellStyle name="표준 24 6" xfId="540"/>
    <cellStyle name="표준 24 7" xfId="541"/>
    <cellStyle name="표준 24 8" xfId="542"/>
    <cellStyle name="표준 24 9" xfId="543"/>
    <cellStyle name="표준 25" xfId="544"/>
    <cellStyle name="표준 25 10" xfId="545"/>
    <cellStyle name="표준 25 11" xfId="546"/>
    <cellStyle name="표준 25 12" xfId="547"/>
    <cellStyle name="표준 25 13" xfId="548"/>
    <cellStyle name="표준 25 14" xfId="549"/>
    <cellStyle name="표준 25 15" xfId="550"/>
    <cellStyle name="표준 25 16" xfId="551"/>
    <cellStyle name="표준 25 17" xfId="552"/>
    <cellStyle name="표준 25 18" xfId="553"/>
    <cellStyle name="표준 25 19" xfId="554"/>
    <cellStyle name="표준 25 2" xfId="555"/>
    <cellStyle name="표준 25 20" xfId="556"/>
    <cellStyle name="표준 25 21" xfId="557"/>
    <cellStyle name="표준 25 22" xfId="558"/>
    <cellStyle name="표준 25 23" xfId="559"/>
    <cellStyle name="표준 25 24" xfId="560"/>
    <cellStyle name="표준 25 25" xfId="561"/>
    <cellStyle name="표준 25 26" xfId="562"/>
    <cellStyle name="표준 25 27" xfId="563"/>
    <cellStyle name="표준 25 28" xfId="564"/>
    <cellStyle name="표준 25 29" xfId="565"/>
    <cellStyle name="표준 25 3" xfId="566"/>
    <cellStyle name="표준 25 30" xfId="567"/>
    <cellStyle name="표준 25 31" xfId="568"/>
    <cellStyle name="표준 25 32" xfId="569"/>
    <cellStyle name="표준 25 33" xfId="570"/>
    <cellStyle name="표준 25 34" xfId="571"/>
    <cellStyle name="표준 25 35" xfId="572"/>
    <cellStyle name="표준 25 36" xfId="573"/>
    <cellStyle name="표준 25 37" xfId="574"/>
    <cellStyle name="표준 25 38" xfId="575"/>
    <cellStyle name="표준 25 39" xfId="576"/>
    <cellStyle name="표준 25 4" xfId="577"/>
    <cellStyle name="표준 25 40" xfId="578"/>
    <cellStyle name="표준 25 41" xfId="579"/>
    <cellStyle name="표준 25 42" xfId="580"/>
    <cellStyle name="표준 25 43" xfId="581"/>
    <cellStyle name="표준 25 44" xfId="582"/>
    <cellStyle name="표준 25 45" xfId="583"/>
    <cellStyle name="표준 25 46" xfId="584"/>
    <cellStyle name="표준 25 47" xfId="585"/>
    <cellStyle name="표준 25 48" xfId="586"/>
    <cellStyle name="표준 25 5" xfId="587"/>
    <cellStyle name="표준 25 6" xfId="588"/>
    <cellStyle name="표준 25 7" xfId="589"/>
    <cellStyle name="표준 25 8" xfId="590"/>
    <cellStyle name="표준 25 9" xfId="591"/>
    <cellStyle name="표준 256" xfId="592"/>
    <cellStyle name="표준 257" xfId="593"/>
    <cellStyle name="표준 258" xfId="594"/>
    <cellStyle name="표준 259" xfId="595"/>
    <cellStyle name="표준 26" xfId="596"/>
    <cellStyle name="표준 26 10" xfId="597"/>
    <cellStyle name="표준 26 11" xfId="598"/>
    <cellStyle name="표준 26 12" xfId="599"/>
    <cellStyle name="표준 26 13" xfId="600"/>
    <cellStyle name="표준 26 14" xfId="601"/>
    <cellStyle name="표준 26 15" xfId="602"/>
    <cellStyle name="표준 26 16" xfId="603"/>
    <cellStyle name="표준 26 17" xfId="604"/>
    <cellStyle name="표준 26 18" xfId="605"/>
    <cellStyle name="표준 26 19" xfId="606"/>
    <cellStyle name="표준 26 2" xfId="607"/>
    <cellStyle name="표준 26 20" xfId="608"/>
    <cellStyle name="표준 26 21" xfId="609"/>
    <cellStyle name="표준 26 22" xfId="610"/>
    <cellStyle name="표준 26 23" xfId="611"/>
    <cellStyle name="표준 26 24" xfId="612"/>
    <cellStyle name="표준 26 25" xfId="613"/>
    <cellStyle name="표준 26 26" xfId="614"/>
    <cellStyle name="표준 26 27" xfId="615"/>
    <cellStyle name="표준 26 28" xfId="616"/>
    <cellStyle name="표준 26 29" xfId="617"/>
    <cellStyle name="표준 26 3" xfId="618"/>
    <cellStyle name="표준 26 30" xfId="619"/>
    <cellStyle name="표준 26 31" xfId="620"/>
    <cellStyle name="표준 26 32" xfId="621"/>
    <cellStyle name="표준 26 33" xfId="622"/>
    <cellStyle name="표준 26 34" xfId="623"/>
    <cellStyle name="표준 26 35" xfId="624"/>
    <cellStyle name="표준 26 36" xfId="625"/>
    <cellStyle name="표준 26 37" xfId="626"/>
    <cellStyle name="표준 26 38" xfId="627"/>
    <cellStyle name="표준 26 39" xfId="628"/>
    <cellStyle name="표준 26 4" xfId="629"/>
    <cellStyle name="표준 26 40" xfId="630"/>
    <cellStyle name="표준 26 41" xfId="631"/>
    <cellStyle name="표준 26 42" xfId="632"/>
    <cellStyle name="표준 26 43" xfId="633"/>
    <cellStyle name="표준 26 44" xfId="634"/>
    <cellStyle name="표준 26 45" xfId="635"/>
    <cellStyle name="표준 26 46" xfId="636"/>
    <cellStyle name="표준 26 47" xfId="637"/>
    <cellStyle name="표준 26 48" xfId="638"/>
    <cellStyle name="표준 26 5" xfId="639"/>
    <cellStyle name="표준 26 6" xfId="640"/>
    <cellStyle name="표준 26 7" xfId="641"/>
    <cellStyle name="표준 26 8" xfId="642"/>
    <cellStyle name="표준 26 9" xfId="643"/>
    <cellStyle name="표준 260" xfId="644"/>
    <cellStyle name="표준 261" xfId="645"/>
    <cellStyle name="표준 262" xfId="646"/>
    <cellStyle name="표준 263" xfId="647"/>
    <cellStyle name="표준 264" xfId="648"/>
    <cellStyle name="표준 265" xfId="649"/>
    <cellStyle name="표준 266" xfId="650"/>
    <cellStyle name="표준 267" xfId="651"/>
    <cellStyle name="표준 268" xfId="652"/>
    <cellStyle name="표준 269" xfId="653"/>
    <cellStyle name="표준 27" xfId="654"/>
    <cellStyle name="표준 27 10" xfId="655"/>
    <cellStyle name="표준 27 11" xfId="656"/>
    <cellStyle name="표준 27 12" xfId="657"/>
    <cellStyle name="표준 27 13" xfId="658"/>
    <cellStyle name="표준 27 14" xfId="659"/>
    <cellStyle name="표준 27 15" xfId="660"/>
    <cellStyle name="표준 27 16" xfId="661"/>
    <cellStyle name="표준 27 17" xfId="662"/>
    <cellStyle name="표준 27 18" xfId="663"/>
    <cellStyle name="표준 27 19" xfId="664"/>
    <cellStyle name="표준 27 2" xfId="665"/>
    <cellStyle name="표준 27 20" xfId="666"/>
    <cellStyle name="표준 27 21" xfId="667"/>
    <cellStyle name="표준 27 22" xfId="668"/>
    <cellStyle name="표준 27 23" xfId="669"/>
    <cellStyle name="표준 27 24" xfId="670"/>
    <cellStyle name="표준 27 25" xfId="671"/>
    <cellStyle name="표준 27 26" xfId="672"/>
    <cellStyle name="표준 27 27" xfId="673"/>
    <cellStyle name="표준 27 28" xfId="674"/>
    <cellStyle name="표준 27 29" xfId="675"/>
    <cellStyle name="표준 27 3" xfId="676"/>
    <cellStyle name="표준 27 30" xfId="677"/>
    <cellStyle name="표준 27 31" xfId="678"/>
    <cellStyle name="표준 27 32" xfId="679"/>
    <cellStyle name="표준 27 33" xfId="680"/>
    <cellStyle name="표준 27 34" xfId="681"/>
    <cellStyle name="표준 27 35" xfId="682"/>
    <cellStyle name="표준 27 36" xfId="683"/>
    <cellStyle name="표준 27 37" xfId="684"/>
    <cellStyle name="표준 27 38" xfId="685"/>
    <cellStyle name="표준 27 39" xfId="686"/>
    <cellStyle name="표준 27 4" xfId="687"/>
    <cellStyle name="표준 27 40" xfId="688"/>
    <cellStyle name="표준 27 41" xfId="689"/>
    <cellStyle name="표준 27 42" xfId="690"/>
    <cellStyle name="표준 27 43" xfId="691"/>
    <cellStyle name="표준 27 44" xfId="692"/>
    <cellStyle name="표준 27 45" xfId="693"/>
    <cellStyle name="표준 27 46" xfId="694"/>
    <cellStyle name="표준 27 47" xfId="695"/>
    <cellStyle name="표준 27 48" xfId="696"/>
    <cellStyle name="표준 27 5" xfId="697"/>
    <cellStyle name="표준 27 6" xfId="698"/>
    <cellStyle name="표준 27 7" xfId="699"/>
    <cellStyle name="표준 27 8" xfId="700"/>
    <cellStyle name="표준 27 9" xfId="701"/>
    <cellStyle name="표준 270" xfId="702"/>
    <cellStyle name="표준 271" xfId="703"/>
    <cellStyle name="표준 272" xfId="704"/>
    <cellStyle name="표준 273" xfId="705"/>
    <cellStyle name="표준 274" xfId="706"/>
    <cellStyle name="표준 275" xfId="707"/>
    <cellStyle name="표준 276" xfId="708"/>
    <cellStyle name="표준 277" xfId="709"/>
    <cellStyle name="표준 278" xfId="710"/>
    <cellStyle name="표준 279" xfId="711"/>
    <cellStyle name="표준 28" xfId="712"/>
    <cellStyle name="표준 28 10" xfId="713"/>
    <cellStyle name="표준 28 11" xfId="714"/>
    <cellStyle name="표준 28 12" xfId="715"/>
    <cellStyle name="표준 28 13" xfId="716"/>
    <cellStyle name="표준 28 14" xfId="717"/>
    <cellStyle name="표준 28 15" xfId="718"/>
    <cellStyle name="표준 28 16" xfId="719"/>
    <cellStyle name="표준 28 17" xfId="720"/>
    <cellStyle name="표준 28 18" xfId="721"/>
    <cellStyle name="표준 28 19" xfId="722"/>
    <cellStyle name="표준 28 2" xfId="723"/>
    <cellStyle name="표준 28 20" xfId="724"/>
    <cellStyle name="표준 28 21" xfId="725"/>
    <cellStyle name="표준 28 22" xfId="726"/>
    <cellStyle name="표준 28 23" xfId="727"/>
    <cellStyle name="표준 28 24" xfId="728"/>
    <cellStyle name="표준 28 25" xfId="729"/>
    <cellStyle name="표준 28 26" xfId="730"/>
    <cellStyle name="표준 28 27" xfId="731"/>
    <cellStyle name="표준 28 28" xfId="732"/>
    <cellStyle name="표준 28 29" xfId="733"/>
    <cellStyle name="표준 28 3" xfId="734"/>
    <cellStyle name="표준 28 30" xfId="735"/>
    <cellStyle name="표준 28 31" xfId="736"/>
    <cellStyle name="표준 28 32" xfId="737"/>
    <cellStyle name="표준 28 33" xfId="738"/>
    <cellStyle name="표준 28 34" xfId="739"/>
    <cellStyle name="표준 28 35" xfId="740"/>
    <cellStyle name="표준 28 36" xfId="741"/>
    <cellStyle name="표준 28 37" xfId="742"/>
    <cellStyle name="표준 28 38" xfId="743"/>
    <cellStyle name="표준 28 39" xfId="744"/>
    <cellStyle name="표준 28 4" xfId="745"/>
    <cellStyle name="표준 28 40" xfId="746"/>
    <cellStyle name="표준 28 41" xfId="747"/>
    <cellStyle name="표준 28 42" xfId="748"/>
    <cellStyle name="표준 28 43" xfId="749"/>
    <cellStyle name="표준 28 44" xfId="750"/>
    <cellStyle name="표준 28 45" xfId="751"/>
    <cellStyle name="표준 28 46" xfId="752"/>
    <cellStyle name="표준 28 47" xfId="753"/>
    <cellStyle name="표준 28 48" xfId="754"/>
    <cellStyle name="표준 28 5" xfId="755"/>
    <cellStyle name="표준 28 6" xfId="756"/>
    <cellStyle name="표준 28 7" xfId="757"/>
    <cellStyle name="표준 28 8" xfId="758"/>
    <cellStyle name="표준 28 9" xfId="759"/>
    <cellStyle name="표준 280" xfId="760"/>
    <cellStyle name="표준 281" xfId="761"/>
    <cellStyle name="표준 282" xfId="762"/>
    <cellStyle name="표준 283" xfId="763"/>
    <cellStyle name="표준 284" xfId="764"/>
    <cellStyle name="표준 285" xfId="765"/>
    <cellStyle name="표준 286" xfId="766"/>
    <cellStyle name="표준 287" xfId="767"/>
    <cellStyle name="표준 288" xfId="768"/>
    <cellStyle name="표준 289" xfId="769"/>
    <cellStyle name="표준 29" xfId="770"/>
    <cellStyle name="표준 29 10" xfId="771"/>
    <cellStyle name="표준 29 11" xfId="772"/>
    <cellStyle name="표준 29 12" xfId="773"/>
    <cellStyle name="표준 29 13" xfId="774"/>
    <cellStyle name="표준 29 14" xfId="775"/>
    <cellStyle name="표준 29 15" xfId="776"/>
    <cellStyle name="표준 29 16" xfId="777"/>
    <cellStyle name="표준 29 17" xfId="778"/>
    <cellStyle name="표준 29 18" xfId="779"/>
    <cellStyle name="표준 29 19" xfId="780"/>
    <cellStyle name="표준 29 2" xfId="781"/>
    <cellStyle name="표준 29 20" xfId="782"/>
    <cellStyle name="표준 29 21" xfId="783"/>
    <cellStyle name="표준 29 22" xfId="784"/>
    <cellStyle name="표준 29 23" xfId="785"/>
    <cellStyle name="표준 29 24" xfId="786"/>
    <cellStyle name="표준 29 25" xfId="787"/>
    <cellStyle name="표준 29 26" xfId="788"/>
    <cellStyle name="표준 29 27" xfId="789"/>
    <cellStyle name="표준 29 28" xfId="790"/>
    <cellStyle name="표준 29 29" xfId="791"/>
    <cellStyle name="표준 29 3" xfId="792"/>
    <cellStyle name="표준 29 30" xfId="793"/>
    <cellStyle name="표준 29 31" xfId="794"/>
    <cellStyle name="표준 29 32" xfId="795"/>
    <cellStyle name="표준 29 33" xfId="796"/>
    <cellStyle name="표준 29 34" xfId="797"/>
    <cellStyle name="표준 29 35" xfId="798"/>
    <cellStyle name="표준 29 36" xfId="799"/>
    <cellStyle name="표준 29 37" xfId="800"/>
    <cellStyle name="표준 29 38" xfId="801"/>
    <cellStyle name="표준 29 39" xfId="802"/>
    <cellStyle name="표준 29 4" xfId="803"/>
    <cellStyle name="표준 29 40" xfId="804"/>
    <cellStyle name="표준 29 41" xfId="805"/>
    <cellStyle name="표준 29 42" xfId="806"/>
    <cellStyle name="표준 29 43" xfId="807"/>
    <cellStyle name="표준 29 44" xfId="808"/>
    <cellStyle name="표준 29 45" xfId="809"/>
    <cellStyle name="표준 29 46" xfId="810"/>
    <cellStyle name="표준 29 47" xfId="811"/>
    <cellStyle name="표준 29 48" xfId="812"/>
    <cellStyle name="표준 29 5" xfId="813"/>
    <cellStyle name="표준 29 6" xfId="814"/>
    <cellStyle name="표준 29 7" xfId="815"/>
    <cellStyle name="표준 29 8" xfId="816"/>
    <cellStyle name="표준 29 9" xfId="817"/>
    <cellStyle name="표준 290" xfId="818"/>
    <cellStyle name="표준 291" xfId="819"/>
    <cellStyle name="표준 292" xfId="820"/>
    <cellStyle name="표준 293" xfId="821"/>
    <cellStyle name="표준 294" xfId="822"/>
    <cellStyle name="표준 295" xfId="823"/>
    <cellStyle name="표준 296" xfId="824"/>
    <cellStyle name="표준 297" xfId="825"/>
    <cellStyle name="표준 298" xfId="826"/>
    <cellStyle name="표준 299" xfId="827"/>
    <cellStyle name="표준 3" xfId="828"/>
    <cellStyle name="표준 3 2" xfId="829"/>
    <cellStyle name="표준 3 2 2" xfId="830"/>
    <cellStyle name="표준 3 2 3" xfId="831"/>
    <cellStyle name="표준 3 2 4" xfId="832"/>
    <cellStyle name="표준 3 3" xfId="833"/>
    <cellStyle name="표준 3 3 2" xfId="834"/>
    <cellStyle name="표준 3 3 3" xfId="835"/>
    <cellStyle name="표준 3 3 4" xfId="836"/>
    <cellStyle name="표준 3 4" xfId="837"/>
    <cellStyle name="표준 30" xfId="838"/>
    <cellStyle name="표준 30 10" xfId="839"/>
    <cellStyle name="표준 30 11" xfId="840"/>
    <cellStyle name="표준 30 12" xfId="841"/>
    <cellStyle name="표준 30 13" xfId="842"/>
    <cellStyle name="표준 30 14" xfId="843"/>
    <cellStyle name="표준 30 15" xfId="844"/>
    <cellStyle name="표준 30 16" xfId="845"/>
    <cellStyle name="표준 30 17" xfId="846"/>
    <cellStyle name="표준 30 18" xfId="847"/>
    <cellStyle name="표준 30 19" xfId="848"/>
    <cellStyle name="표준 30 2" xfId="849"/>
    <cellStyle name="표준 30 20" xfId="850"/>
    <cellStyle name="표준 30 21" xfId="851"/>
    <cellStyle name="표준 30 22" xfId="852"/>
    <cellStyle name="표준 30 23" xfId="853"/>
    <cellStyle name="표준 30 24" xfId="854"/>
    <cellStyle name="표준 30 25" xfId="855"/>
    <cellStyle name="표준 30 26" xfId="856"/>
    <cellStyle name="표준 30 27" xfId="857"/>
    <cellStyle name="표준 30 28" xfId="858"/>
    <cellStyle name="표준 30 29" xfId="859"/>
    <cellStyle name="표준 30 3" xfId="860"/>
    <cellStyle name="표준 30 30" xfId="861"/>
    <cellStyle name="표준 30 31" xfId="862"/>
    <cellStyle name="표준 30 32" xfId="863"/>
    <cellStyle name="표준 30 33" xfId="864"/>
    <cellStyle name="표준 30 34" xfId="865"/>
    <cellStyle name="표준 30 35" xfId="866"/>
    <cellStyle name="표준 30 36" xfId="867"/>
    <cellStyle name="표준 30 37" xfId="868"/>
    <cellStyle name="표준 30 38" xfId="869"/>
    <cellStyle name="표준 30 39" xfId="870"/>
    <cellStyle name="표준 30 4" xfId="871"/>
    <cellStyle name="표준 30 40" xfId="872"/>
    <cellStyle name="표준 30 41" xfId="873"/>
    <cellStyle name="표준 30 42" xfId="874"/>
    <cellStyle name="표준 30 43" xfId="875"/>
    <cellStyle name="표준 30 44" xfId="876"/>
    <cellStyle name="표준 30 45" xfId="877"/>
    <cellStyle name="표준 30 46" xfId="878"/>
    <cellStyle name="표준 30 47" xfId="879"/>
    <cellStyle name="표준 30 48" xfId="880"/>
    <cellStyle name="표준 30 5" xfId="881"/>
    <cellStyle name="표준 30 6" xfId="882"/>
    <cellStyle name="표준 30 7" xfId="883"/>
    <cellStyle name="표준 30 8" xfId="884"/>
    <cellStyle name="표준 30 9" xfId="885"/>
    <cellStyle name="표준 300" xfId="886"/>
    <cellStyle name="표준 301" xfId="887"/>
    <cellStyle name="표준 302" xfId="888"/>
    <cellStyle name="표준 303" xfId="889"/>
    <cellStyle name="표준 304" xfId="890"/>
    <cellStyle name="표준 305" xfId="891"/>
    <cellStyle name="표준 306" xfId="892"/>
    <cellStyle name="표준 307" xfId="893"/>
    <cellStyle name="표준 308" xfId="894"/>
    <cellStyle name="표준 309" xfId="895"/>
    <cellStyle name="표준 31" xfId="896"/>
    <cellStyle name="표준 31 10" xfId="897"/>
    <cellStyle name="표준 31 11" xfId="898"/>
    <cellStyle name="표준 31 12" xfId="899"/>
    <cellStyle name="표준 31 13" xfId="900"/>
    <cellStyle name="표준 31 14" xfId="901"/>
    <cellStyle name="표준 31 15" xfId="902"/>
    <cellStyle name="표준 31 16" xfId="903"/>
    <cellStyle name="표준 31 17" xfId="904"/>
    <cellStyle name="표준 31 18" xfId="905"/>
    <cellStyle name="표준 31 19" xfId="906"/>
    <cellStyle name="표준 31 2" xfId="907"/>
    <cellStyle name="표준 31 20" xfId="908"/>
    <cellStyle name="표준 31 21" xfId="909"/>
    <cellStyle name="표준 31 22" xfId="910"/>
    <cellStyle name="표준 31 23" xfId="911"/>
    <cellStyle name="표준 31 24" xfId="912"/>
    <cellStyle name="표준 31 25" xfId="913"/>
    <cellStyle name="표준 31 26" xfId="914"/>
    <cellStyle name="표준 31 27" xfId="915"/>
    <cellStyle name="표준 31 28" xfId="916"/>
    <cellStyle name="표준 31 29" xfId="917"/>
    <cellStyle name="표준 31 3" xfId="918"/>
    <cellStyle name="표준 31 30" xfId="919"/>
    <cellStyle name="표준 31 31" xfId="920"/>
    <cellStyle name="표준 31 32" xfId="921"/>
    <cellStyle name="표준 31 33" xfId="922"/>
    <cellStyle name="표준 31 34" xfId="923"/>
    <cellStyle name="표준 31 35" xfId="924"/>
    <cellStyle name="표준 31 36" xfId="925"/>
    <cellStyle name="표준 31 37" xfId="926"/>
    <cellStyle name="표준 31 38" xfId="927"/>
    <cellStyle name="표준 31 39" xfId="928"/>
    <cellStyle name="표준 31 4" xfId="929"/>
    <cellStyle name="표준 31 40" xfId="930"/>
    <cellStyle name="표준 31 41" xfId="931"/>
    <cellStyle name="표준 31 42" xfId="932"/>
    <cellStyle name="표준 31 43" xfId="933"/>
    <cellStyle name="표준 31 44" xfId="934"/>
    <cellStyle name="표준 31 45" xfId="935"/>
    <cellStyle name="표준 31 46" xfId="936"/>
    <cellStyle name="표준 31 47" xfId="937"/>
    <cellStyle name="표준 31 48" xfId="938"/>
    <cellStyle name="표준 31 5" xfId="939"/>
    <cellStyle name="표준 31 6" xfId="940"/>
    <cellStyle name="표준 31 7" xfId="941"/>
    <cellStyle name="표준 31 8" xfId="942"/>
    <cellStyle name="표준 31 9" xfId="943"/>
    <cellStyle name="표준 310" xfId="944"/>
    <cellStyle name="표준 311" xfId="945"/>
    <cellStyle name="표준 312" xfId="946"/>
    <cellStyle name="표준 313" xfId="947"/>
    <cellStyle name="표준 314" xfId="948"/>
    <cellStyle name="표준 315" xfId="949"/>
    <cellStyle name="표준 316" xfId="950"/>
    <cellStyle name="표준 317" xfId="951"/>
    <cellStyle name="표준 318" xfId="952"/>
    <cellStyle name="표준 319" xfId="953"/>
    <cellStyle name="표준 32" xfId="954"/>
    <cellStyle name="표준 32 10" xfId="955"/>
    <cellStyle name="표준 32 11" xfId="956"/>
    <cellStyle name="표준 32 12" xfId="957"/>
    <cellStyle name="표준 32 13" xfId="958"/>
    <cellStyle name="표준 32 14" xfId="959"/>
    <cellStyle name="표준 32 15" xfId="960"/>
    <cellStyle name="표준 32 16" xfId="961"/>
    <cellStyle name="표준 32 17" xfId="962"/>
    <cellStyle name="표준 32 18" xfId="963"/>
    <cellStyle name="표준 32 19" xfId="964"/>
    <cellStyle name="표준 32 2" xfId="965"/>
    <cellStyle name="표준 32 20" xfId="966"/>
    <cellStyle name="표준 32 21" xfId="967"/>
    <cellStyle name="표준 32 22" xfId="968"/>
    <cellStyle name="표준 32 23" xfId="969"/>
    <cellStyle name="표준 32 24" xfId="970"/>
    <cellStyle name="표준 32 25" xfId="971"/>
    <cellStyle name="표준 32 26" xfId="972"/>
    <cellStyle name="표준 32 27" xfId="973"/>
    <cellStyle name="표준 32 28" xfId="974"/>
    <cellStyle name="표준 32 29" xfId="975"/>
    <cellStyle name="표준 32 3" xfId="976"/>
    <cellStyle name="표준 32 30" xfId="977"/>
    <cellStyle name="표준 32 31" xfId="978"/>
    <cellStyle name="표준 32 32" xfId="979"/>
    <cellStyle name="표준 32 33" xfId="980"/>
    <cellStyle name="표준 32 34" xfId="981"/>
    <cellStyle name="표준 32 35" xfId="982"/>
    <cellStyle name="표준 32 36" xfId="983"/>
    <cellStyle name="표준 32 37" xfId="984"/>
    <cellStyle name="표준 32 38" xfId="985"/>
    <cellStyle name="표준 32 39" xfId="986"/>
    <cellStyle name="표준 32 4" xfId="987"/>
    <cellStyle name="표준 32 40" xfId="988"/>
    <cellStyle name="표준 32 41" xfId="989"/>
    <cellStyle name="표준 32 42" xfId="990"/>
    <cellStyle name="표준 32 43" xfId="991"/>
    <cellStyle name="표준 32 44" xfId="992"/>
    <cellStyle name="표준 32 45" xfId="993"/>
    <cellStyle name="표준 32 46" xfId="994"/>
    <cellStyle name="표준 32 47" xfId="995"/>
    <cellStyle name="표준 32 48" xfId="996"/>
    <cellStyle name="표준 32 5" xfId="997"/>
    <cellStyle name="표준 32 6" xfId="998"/>
    <cellStyle name="표준 32 7" xfId="999"/>
    <cellStyle name="표준 32 8" xfId="1000"/>
    <cellStyle name="표준 32 9" xfId="1001"/>
    <cellStyle name="표준 320" xfId="1002"/>
    <cellStyle name="표준 321" xfId="1003"/>
    <cellStyle name="표준 322" xfId="1004"/>
    <cellStyle name="표준 323" xfId="1005"/>
    <cellStyle name="표준 324" xfId="1006"/>
    <cellStyle name="표준 325" xfId="1007"/>
    <cellStyle name="표준 326" xfId="1008"/>
    <cellStyle name="표준 327" xfId="1009"/>
    <cellStyle name="표준 328" xfId="1010"/>
    <cellStyle name="표준 329" xfId="1011"/>
    <cellStyle name="표준 33" xfId="1012"/>
    <cellStyle name="표준 33 10" xfId="1013"/>
    <cellStyle name="표준 33 11" xfId="1014"/>
    <cellStyle name="표준 33 12" xfId="1015"/>
    <cellStyle name="표준 33 13" xfId="1016"/>
    <cellStyle name="표준 33 14" xfId="1017"/>
    <cellStyle name="표준 33 15" xfId="1018"/>
    <cellStyle name="표준 33 16" xfId="1019"/>
    <cellStyle name="표준 33 17" xfId="1020"/>
    <cellStyle name="표준 33 18" xfId="1021"/>
    <cellStyle name="표준 33 19" xfId="1022"/>
    <cellStyle name="표준 33 2" xfId="1023"/>
    <cellStyle name="표준 33 20" xfId="1024"/>
    <cellStyle name="표준 33 21" xfId="1025"/>
    <cellStyle name="표준 33 22" xfId="1026"/>
    <cellStyle name="표준 33 23" xfId="1027"/>
    <cellStyle name="표준 33 24" xfId="1028"/>
    <cellStyle name="표준 33 25" xfId="1029"/>
    <cellStyle name="표준 33 26" xfId="1030"/>
    <cellStyle name="표준 33 27" xfId="1031"/>
    <cellStyle name="표준 33 28" xfId="1032"/>
    <cellStyle name="표준 33 29" xfId="1033"/>
    <cellStyle name="표준 33 3" xfId="1034"/>
    <cellStyle name="표준 33 30" xfId="1035"/>
    <cellStyle name="표준 33 31" xfId="1036"/>
    <cellStyle name="표준 33 32" xfId="1037"/>
    <cellStyle name="표준 33 33" xfId="1038"/>
    <cellStyle name="표준 33 34" xfId="1039"/>
    <cellStyle name="표준 33 35" xfId="1040"/>
    <cellStyle name="표준 33 36" xfId="1041"/>
    <cellStyle name="표준 33 37" xfId="1042"/>
    <cellStyle name="표준 33 38" xfId="1043"/>
    <cellStyle name="표준 33 39" xfId="1044"/>
    <cellStyle name="표준 33 4" xfId="1045"/>
    <cellStyle name="표준 33 40" xfId="1046"/>
    <cellStyle name="표준 33 41" xfId="1047"/>
    <cellStyle name="표준 33 42" xfId="1048"/>
    <cellStyle name="표준 33 43" xfId="1049"/>
    <cellStyle name="표준 33 44" xfId="1050"/>
    <cellStyle name="표준 33 45" xfId="1051"/>
    <cellStyle name="표준 33 46" xfId="1052"/>
    <cellStyle name="표준 33 47" xfId="1053"/>
    <cellStyle name="표준 33 48" xfId="1054"/>
    <cellStyle name="표준 33 5" xfId="1055"/>
    <cellStyle name="표준 33 6" xfId="1056"/>
    <cellStyle name="표준 33 7" xfId="1057"/>
    <cellStyle name="표준 33 8" xfId="1058"/>
    <cellStyle name="표준 33 9" xfId="1059"/>
    <cellStyle name="표준 330" xfId="1060"/>
    <cellStyle name="표준 331" xfId="1061"/>
    <cellStyle name="표준 332" xfId="1062"/>
    <cellStyle name="표준 333" xfId="1063"/>
    <cellStyle name="표준 334" xfId="1064"/>
    <cellStyle name="표준 335" xfId="1065"/>
    <cellStyle name="표준 336" xfId="1066"/>
    <cellStyle name="표준 337" xfId="1067"/>
    <cellStyle name="표준 338" xfId="1068"/>
    <cellStyle name="표준 339" xfId="1069"/>
    <cellStyle name="표준 34" xfId="1070"/>
    <cellStyle name="표준 34 10" xfId="1071"/>
    <cellStyle name="표준 34 11" xfId="1072"/>
    <cellStyle name="표준 34 12" xfId="1073"/>
    <cellStyle name="표준 34 13" xfId="1074"/>
    <cellStyle name="표준 34 14" xfId="1075"/>
    <cellStyle name="표준 34 15" xfId="1076"/>
    <cellStyle name="표준 34 16" xfId="1077"/>
    <cellStyle name="표준 34 17" xfId="1078"/>
    <cellStyle name="표준 34 18" xfId="1079"/>
    <cellStyle name="표준 34 19" xfId="1080"/>
    <cellStyle name="표준 34 2" xfId="1081"/>
    <cellStyle name="표준 34 20" xfId="1082"/>
    <cellStyle name="표준 34 21" xfId="1083"/>
    <cellStyle name="표준 34 22" xfId="1084"/>
    <cellStyle name="표준 34 23" xfId="1085"/>
    <cellStyle name="표준 34 24" xfId="1086"/>
    <cellStyle name="표준 34 25" xfId="1087"/>
    <cellStyle name="표준 34 26" xfId="1088"/>
    <cellStyle name="표준 34 27" xfId="1089"/>
    <cellStyle name="표준 34 28" xfId="1090"/>
    <cellStyle name="표준 34 29" xfId="1091"/>
    <cellStyle name="표준 34 3" xfId="1092"/>
    <cellStyle name="표준 34 30" xfId="1093"/>
    <cellStyle name="표준 34 31" xfId="1094"/>
    <cellStyle name="표준 34 32" xfId="1095"/>
    <cellStyle name="표준 34 33" xfId="1096"/>
    <cellStyle name="표준 34 34" xfId="1097"/>
    <cellStyle name="표준 34 35" xfId="1098"/>
    <cellStyle name="표준 34 36" xfId="1099"/>
    <cellStyle name="표준 34 37" xfId="1100"/>
    <cellStyle name="표준 34 38" xfId="1101"/>
    <cellStyle name="표준 34 39" xfId="1102"/>
    <cellStyle name="표준 34 4" xfId="1103"/>
    <cellStyle name="표준 34 40" xfId="1104"/>
    <cellStyle name="표준 34 41" xfId="1105"/>
    <cellStyle name="표준 34 42" xfId="1106"/>
    <cellStyle name="표준 34 43" xfId="1107"/>
    <cellStyle name="표준 34 44" xfId="1108"/>
    <cellStyle name="표준 34 45" xfId="1109"/>
    <cellStyle name="표준 34 46" xfId="1110"/>
    <cellStyle name="표준 34 47" xfId="1111"/>
    <cellStyle name="표준 34 48" xfId="1112"/>
    <cellStyle name="표준 34 5" xfId="1113"/>
    <cellStyle name="표준 34 6" xfId="1114"/>
    <cellStyle name="표준 34 7" xfId="1115"/>
    <cellStyle name="표준 34 8" xfId="1116"/>
    <cellStyle name="표준 34 9" xfId="1117"/>
    <cellStyle name="표준 340" xfId="1118"/>
    <cellStyle name="표준 341" xfId="1119"/>
    <cellStyle name="표준 342" xfId="1120"/>
    <cellStyle name="표준 343" xfId="1121"/>
    <cellStyle name="표준 344" xfId="1122"/>
    <cellStyle name="표준 345" xfId="1123"/>
    <cellStyle name="표준 346" xfId="1124"/>
    <cellStyle name="표준 347" xfId="1125"/>
    <cellStyle name="표준 348" xfId="1126"/>
    <cellStyle name="표준 349" xfId="1127"/>
    <cellStyle name="표준 35" xfId="1128"/>
    <cellStyle name="표준 35 10" xfId="1129"/>
    <cellStyle name="표준 35 11" xfId="1130"/>
    <cellStyle name="표준 35 12" xfId="1131"/>
    <cellStyle name="표준 35 13" xfId="1132"/>
    <cellStyle name="표준 35 14" xfId="1133"/>
    <cellStyle name="표준 35 15" xfId="1134"/>
    <cellStyle name="표준 35 16" xfId="1135"/>
    <cellStyle name="표준 35 17" xfId="1136"/>
    <cellStyle name="표준 35 18" xfId="1137"/>
    <cellStyle name="표준 35 19" xfId="1138"/>
    <cellStyle name="표준 35 2" xfId="1139"/>
    <cellStyle name="표준 35 20" xfId="1140"/>
    <cellStyle name="표준 35 21" xfId="1141"/>
    <cellStyle name="표준 35 22" xfId="1142"/>
    <cellStyle name="표준 35 23" xfId="1143"/>
    <cellStyle name="표준 35 24" xfId="1144"/>
    <cellStyle name="표준 35 25" xfId="1145"/>
    <cellStyle name="표준 35 26" xfId="1146"/>
    <cellStyle name="표준 35 27" xfId="1147"/>
    <cellStyle name="표준 35 28" xfId="1148"/>
    <cellStyle name="표준 35 29" xfId="1149"/>
    <cellStyle name="표준 35 3" xfId="1150"/>
    <cellStyle name="표준 35 30" xfId="1151"/>
    <cellStyle name="표준 35 31" xfId="1152"/>
    <cellStyle name="표준 35 32" xfId="1153"/>
    <cellStyle name="표준 35 33" xfId="1154"/>
    <cellStyle name="표준 35 34" xfId="1155"/>
    <cellStyle name="표준 35 35" xfId="1156"/>
    <cellStyle name="표준 35 36" xfId="1157"/>
    <cellStyle name="표준 35 37" xfId="1158"/>
    <cellStyle name="표준 35 38" xfId="1159"/>
    <cellStyle name="표준 35 39" xfId="1160"/>
    <cellStyle name="표준 35 4" xfId="1161"/>
    <cellStyle name="표준 35 40" xfId="1162"/>
    <cellStyle name="표준 35 41" xfId="1163"/>
    <cellStyle name="표준 35 42" xfId="1164"/>
    <cellStyle name="표준 35 43" xfId="1165"/>
    <cellStyle name="표준 35 44" xfId="1166"/>
    <cellStyle name="표준 35 45" xfId="1167"/>
    <cellStyle name="표준 35 46" xfId="1168"/>
    <cellStyle name="표준 35 47" xfId="1169"/>
    <cellStyle name="표준 35 48" xfId="1170"/>
    <cellStyle name="표준 35 5" xfId="1171"/>
    <cellStyle name="표준 35 6" xfId="1172"/>
    <cellStyle name="표준 35 7" xfId="1173"/>
    <cellStyle name="표준 35 8" xfId="1174"/>
    <cellStyle name="표준 35 9" xfId="1175"/>
    <cellStyle name="표준 350" xfId="1176"/>
    <cellStyle name="표준 351" xfId="1177"/>
    <cellStyle name="표준 352" xfId="1178"/>
    <cellStyle name="표준 353" xfId="1179"/>
    <cellStyle name="표준 354" xfId="1180"/>
    <cellStyle name="표준 355" xfId="3224"/>
    <cellStyle name="표준 356" xfId="3225"/>
    <cellStyle name="표준 357" xfId="3226"/>
    <cellStyle name="표준 358" xfId="3227"/>
    <cellStyle name="표준 359" xfId="3228"/>
    <cellStyle name="표준 36" xfId="1181"/>
    <cellStyle name="표준 36 10" xfId="1182"/>
    <cellStyle name="표준 36 11" xfId="1183"/>
    <cellStyle name="표준 36 12" xfId="1184"/>
    <cellStyle name="표준 36 13" xfId="1185"/>
    <cellStyle name="표준 36 14" xfId="1186"/>
    <cellStyle name="표준 36 15" xfId="1187"/>
    <cellStyle name="표준 36 16" xfId="1188"/>
    <cellStyle name="표준 36 17" xfId="1189"/>
    <cellStyle name="표준 36 18" xfId="1190"/>
    <cellStyle name="표준 36 19" xfId="1191"/>
    <cellStyle name="표준 36 2" xfId="1192"/>
    <cellStyle name="표준 36 20" xfId="1193"/>
    <cellStyle name="표준 36 21" xfId="1194"/>
    <cellStyle name="표준 36 22" xfId="1195"/>
    <cellStyle name="표준 36 23" xfId="1196"/>
    <cellStyle name="표준 36 24" xfId="1197"/>
    <cellStyle name="표준 36 25" xfId="1198"/>
    <cellStyle name="표준 36 26" xfId="1199"/>
    <cellStyle name="표준 36 27" xfId="1200"/>
    <cellStyle name="표준 36 28" xfId="1201"/>
    <cellStyle name="표준 36 29" xfId="1202"/>
    <cellStyle name="표준 36 3" xfId="1203"/>
    <cellStyle name="표준 36 30" xfId="1204"/>
    <cellStyle name="표준 36 31" xfId="1205"/>
    <cellStyle name="표준 36 32" xfId="1206"/>
    <cellStyle name="표준 36 33" xfId="1207"/>
    <cellStyle name="표준 36 34" xfId="1208"/>
    <cellStyle name="표준 36 35" xfId="1209"/>
    <cellStyle name="표준 36 36" xfId="1210"/>
    <cellStyle name="표준 36 37" xfId="1211"/>
    <cellStyle name="표준 36 38" xfId="1212"/>
    <cellStyle name="표준 36 39" xfId="1213"/>
    <cellStyle name="표준 36 4" xfId="1214"/>
    <cellStyle name="표준 36 40" xfId="1215"/>
    <cellStyle name="표준 36 41" xfId="1216"/>
    <cellStyle name="표준 36 42" xfId="1217"/>
    <cellStyle name="표준 36 43" xfId="1218"/>
    <cellStyle name="표준 36 44" xfId="1219"/>
    <cellStyle name="표준 36 45" xfId="1220"/>
    <cellStyle name="표준 36 46" xfId="1221"/>
    <cellStyle name="표준 36 47" xfId="1222"/>
    <cellStyle name="표준 36 48" xfId="1223"/>
    <cellStyle name="표준 36 5" xfId="1224"/>
    <cellStyle name="표준 36 6" xfId="1225"/>
    <cellStyle name="표준 36 7" xfId="1226"/>
    <cellStyle name="표준 36 8" xfId="1227"/>
    <cellStyle name="표준 36 9" xfId="1228"/>
    <cellStyle name="표준 360" xfId="3229"/>
    <cellStyle name="표준 361" xfId="3230"/>
    <cellStyle name="표준 37" xfId="1229"/>
    <cellStyle name="표준 37 10" xfId="1230"/>
    <cellStyle name="표준 37 11" xfId="1231"/>
    <cellStyle name="표준 37 12" xfId="1232"/>
    <cellStyle name="표준 37 13" xfId="1233"/>
    <cellStyle name="표준 37 14" xfId="1234"/>
    <cellStyle name="표준 37 15" xfId="1235"/>
    <cellStyle name="표준 37 16" xfId="1236"/>
    <cellStyle name="표준 37 17" xfId="1237"/>
    <cellStyle name="표준 37 18" xfId="1238"/>
    <cellStyle name="표준 37 19" xfId="1239"/>
    <cellStyle name="표준 37 2" xfId="1240"/>
    <cellStyle name="표준 37 20" xfId="1241"/>
    <cellStyle name="표준 37 21" xfId="1242"/>
    <cellStyle name="표준 37 22" xfId="1243"/>
    <cellStyle name="표준 37 23" xfId="1244"/>
    <cellStyle name="표준 37 24" xfId="1245"/>
    <cellStyle name="표준 37 25" xfId="1246"/>
    <cellStyle name="표준 37 26" xfId="1247"/>
    <cellStyle name="표준 37 27" xfId="1248"/>
    <cellStyle name="표준 37 28" xfId="1249"/>
    <cellStyle name="표준 37 29" xfId="1250"/>
    <cellStyle name="표준 37 3" xfId="1251"/>
    <cellStyle name="표준 37 30" xfId="1252"/>
    <cellStyle name="표준 37 31" xfId="1253"/>
    <cellStyle name="표준 37 32" xfId="1254"/>
    <cellStyle name="표준 37 33" xfId="1255"/>
    <cellStyle name="표준 37 34" xfId="1256"/>
    <cellStyle name="표준 37 35" xfId="1257"/>
    <cellStyle name="표준 37 36" xfId="1258"/>
    <cellStyle name="표준 37 37" xfId="1259"/>
    <cellStyle name="표준 37 38" xfId="1260"/>
    <cellStyle name="표준 37 39" xfId="1261"/>
    <cellStyle name="표준 37 4" xfId="1262"/>
    <cellStyle name="표준 37 40" xfId="1263"/>
    <cellStyle name="표준 37 41" xfId="1264"/>
    <cellStyle name="표준 37 42" xfId="1265"/>
    <cellStyle name="표준 37 43" xfId="1266"/>
    <cellStyle name="표준 37 44" xfId="1267"/>
    <cellStyle name="표준 37 45" xfId="1268"/>
    <cellStyle name="표준 37 46" xfId="1269"/>
    <cellStyle name="표준 37 47" xfId="1270"/>
    <cellStyle name="표준 37 48" xfId="1271"/>
    <cellStyle name="표준 37 5" xfId="1272"/>
    <cellStyle name="표준 37 6" xfId="1273"/>
    <cellStyle name="표준 37 7" xfId="1274"/>
    <cellStyle name="표준 37 8" xfId="1275"/>
    <cellStyle name="표준 37 9" xfId="1276"/>
    <cellStyle name="표준 38" xfId="1277"/>
    <cellStyle name="표준 38 10" xfId="1278"/>
    <cellStyle name="표준 38 11" xfId="1279"/>
    <cellStyle name="표준 38 12" xfId="1280"/>
    <cellStyle name="표준 38 13" xfId="1281"/>
    <cellStyle name="표준 38 14" xfId="1282"/>
    <cellStyle name="표준 38 15" xfId="1283"/>
    <cellStyle name="표준 38 16" xfId="1284"/>
    <cellStyle name="표준 38 17" xfId="1285"/>
    <cellStyle name="표준 38 18" xfId="1286"/>
    <cellStyle name="표준 38 19" xfId="1287"/>
    <cellStyle name="표준 38 2" xfId="1288"/>
    <cellStyle name="표준 38 2 2" xfId="1289"/>
    <cellStyle name="표준 38 20" xfId="1290"/>
    <cellStyle name="표준 38 21" xfId="1291"/>
    <cellStyle name="표준 38 22" xfId="1292"/>
    <cellStyle name="표준 38 23" xfId="1293"/>
    <cellStyle name="표준 38 24" xfId="1294"/>
    <cellStyle name="표준 38 25" xfId="1295"/>
    <cellStyle name="표준 38 26" xfId="1296"/>
    <cellStyle name="표준 38 27" xfId="1297"/>
    <cellStyle name="표준 38 28" xfId="1298"/>
    <cellStyle name="표준 38 29" xfId="1299"/>
    <cellStyle name="표준 38 3" xfId="1300"/>
    <cellStyle name="표준 38 3 2" xfId="1301"/>
    <cellStyle name="표준 38 30" xfId="1302"/>
    <cellStyle name="표준 38 31" xfId="1303"/>
    <cellStyle name="표준 38 32" xfId="1304"/>
    <cellStyle name="표준 38 33" xfId="1305"/>
    <cellStyle name="표준 38 34" xfId="1306"/>
    <cellStyle name="표준 38 35" xfId="1307"/>
    <cellStyle name="표준 38 36" xfId="1308"/>
    <cellStyle name="표준 38 37" xfId="1309"/>
    <cellStyle name="표준 38 38" xfId="1310"/>
    <cellStyle name="표준 38 39" xfId="1311"/>
    <cellStyle name="표준 38 4" xfId="1312"/>
    <cellStyle name="표준 38 4 2" xfId="1313"/>
    <cellStyle name="표준 38 40" xfId="1314"/>
    <cellStyle name="표준 38 41" xfId="1315"/>
    <cellStyle name="표준 38 42" xfId="1316"/>
    <cellStyle name="표준 38 43" xfId="1317"/>
    <cellStyle name="표준 38 44" xfId="1318"/>
    <cellStyle name="표준 38 45" xfId="1319"/>
    <cellStyle name="표준 38 46" xfId="1320"/>
    <cellStyle name="표준 38 47" xfId="1321"/>
    <cellStyle name="표준 38 48" xfId="1322"/>
    <cellStyle name="표준 38 5" xfId="1323"/>
    <cellStyle name="표준 38 6" xfId="1324"/>
    <cellStyle name="표준 38 7" xfId="1325"/>
    <cellStyle name="표준 38 8" xfId="1326"/>
    <cellStyle name="표준 38 9" xfId="1327"/>
    <cellStyle name="표준 39" xfId="1328"/>
    <cellStyle name="표준 39 10" xfId="1329"/>
    <cellStyle name="표준 39 11" xfId="1330"/>
    <cellStyle name="표준 39 12" xfId="1331"/>
    <cellStyle name="표준 39 13" xfId="1332"/>
    <cellStyle name="표준 39 14" xfId="1333"/>
    <cellStyle name="표준 39 15" xfId="1334"/>
    <cellStyle name="표준 39 16" xfId="1335"/>
    <cellStyle name="표준 39 17" xfId="1336"/>
    <cellStyle name="표준 39 18" xfId="1337"/>
    <cellStyle name="표준 39 19" xfId="1338"/>
    <cellStyle name="표준 39 2" xfId="1339"/>
    <cellStyle name="표준 39 2 2" xfId="1340"/>
    <cellStyle name="표준 39 20" xfId="1341"/>
    <cellStyle name="표준 39 21" xfId="1342"/>
    <cellStyle name="표준 39 22" xfId="1343"/>
    <cellStyle name="표준 39 23" xfId="1344"/>
    <cellStyle name="표준 39 24" xfId="1345"/>
    <cellStyle name="표준 39 25" xfId="1346"/>
    <cellStyle name="표준 39 26" xfId="1347"/>
    <cellStyle name="표준 39 27" xfId="1348"/>
    <cellStyle name="표준 39 28" xfId="1349"/>
    <cellStyle name="표준 39 29" xfId="1350"/>
    <cellStyle name="표준 39 3" xfId="1351"/>
    <cellStyle name="표준 39 3 2" xfId="1352"/>
    <cellStyle name="표준 39 30" xfId="1353"/>
    <cellStyle name="표준 39 31" xfId="1354"/>
    <cellStyle name="표준 39 32" xfId="1355"/>
    <cellStyle name="표준 39 33" xfId="1356"/>
    <cellStyle name="표준 39 34" xfId="1357"/>
    <cellStyle name="표준 39 35" xfId="1358"/>
    <cellStyle name="표준 39 36" xfId="1359"/>
    <cellStyle name="표준 39 37" xfId="1360"/>
    <cellStyle name="표준 39 38" xfId="1361"/>
    <cellStyle name="표준 39 39" xfId="1362"/>
    <cellStyle name="표준 39 4" xfId="1363"/>
    <cellStyle name="표준 39 4 2" xfId="1364"/>
    <cellStyle name="표준 39 40" xfId="1365"/>
    <cellStyle name="표준 39 41" xfId="1366"/>
    <cellStyle name="표준 39 42" xfId="1367"/>
    <cellStyle name="표준 39 43" xfId="1368"/>
    <cellStyle name="표준 39 44" xfId="1369"/>
    <cellStyle name="표준 39 45" xfId="1370"/>
    <cellStyle name="표준 39 46" xfId="1371"/>
    <cellStyle name="표준 39 47" xfId="1372"/>
    <cellStyle name="표준 39 48" xfId="1373"/>
    <cellStyle name="표준 39 5" xfId="1374"/>
    <cellStyle name="표준 39 6" xfId="1375"/>
    <cellStyle name="표준 39 7" xfId="1376"/>
    <cellStyle name="표준 39 8" xfId="1377"/>
    <cellStyle name="표준 39 9" xfId="1378"/>
    <cellStyle name="표준 4" xfId="1379"/>
    <cellStyle name="표준 4 2" xfId="1380"/>
    <cellStyle name="표준 4 3" xfId="1381"/>
    <cellStyle name="표준 4 4" xfId="1382"/>
    <cellStyle name="표준 40" xfId="1383"/>
    <cellStyle name="표준 40 10" xfId="1384"/>
    <cellStyle name="표준 40 11" xfId="1385"/>
    <cellStyle name="표준 40 12" xfId="1386"/>
    <cellStyle name="표준 40 13" xfId="1387"/>
    <cellStyle name="표준 40 14" xfId="1388"/>
    <cellStyle name="표준 40 15" xfId="1389"/>
    <cellStyle name="표준 40 16" xfId="1390"/>
    <cellStyle name="표준 40 17" xfId="1391"/>
    <cellStyle name="표준 40 18" xfId="1392"/>
    <cellStyle name="표준 40 19" xfId="1393"/>
    <cellStyle name="표준 40 2" xfId="1394"/>
    <cellStyle name="표준 40 2 2" xfId="1395"/>
    <cellStyle name="표준 40 20" xfId="1396"/>
    <cellStyle name="표준 40 21" xfId="1397"/>
    <cellStyle name="표준 40 22" xfId="1398"/>
    <cellStyle name="표준 40 23" xfId="1399"/>
    <cellStyle name="표준 40 24" xfId="1400"/>
    <cellStyle name="표준 40 25" xfId="1401"/>
    <cellStyle name="표준 40 26" xfId="1402"/>
    <cellStyle name="표준 40 27" xfId="1403"/>
    <cellStyle name="표준 40 28" xfId="1404"/>
    <cellStyle name="표준 40 29" xfId="1405"/>
    <cellStyle name="표준 40 3" xfId="1406"/>
    <cellStyle name="표준 40 3 2" xfId="1407"/>
    <cellStyle name="표준 40 30" xfId="1408"/>
    <cellStyle name="표준 40 31" xfId="1409"/>
    <cellStyle name="표준 40 32" xfId="1410"/>
    <cellStyle name="표준 40 33" xfId="1411"/>
    <cellStyle name="표준 40 34" xfId="1412"/>
    <cellStyle name="표준 40 35" xfId="1413"/>
    <cellStyle name="표준 40 36" xfId="1414"/>
    <cellStyle name="표준 40 37" xfId="1415"/>
    <cellStyle name="표준 40 38" xfId="1416"/>
    <cellStyle name="표준 40 39" xfId="1417"/>
    <cellStyle name="표준 40 4" xfId="1418"/>
    <cellStyle name="표준 40 4 2" xfId="1419"/>
    <cellStyle name="표준 40 40" xfId="1420"/>
    <cellStyle name="표준 40 41" xfId="1421"/>
    <cellStyle name="표준 40 42" xfId="1422"/>
    <cellStyle name="표준 40 43" xfId="1423"/>
    <cellStyle name="표준 40 44" xfId="1424"/>
    <cellStyle name="표준 40 45" xfId="1425"/>
    <cellStyle name="표준 40 46" xfId="1426"/>
    <cellStyle name="표준 40 47" xfId="1427"/>
    <cellStyle name="표준 40 48" xfId="1428"/>
    <cellStyle name="표준 40 5" xfId="1429"/>
    <cellStyle name="표준 40 6" xfId="1430"/>
    <cellStyle name="표준 40 7" xfId="1431"/>
    <cellStyle name="표준 40 8" xfId="1432"/>
    <cellStyle name="표준 40 9" xfId="1433"/>
    <cellStyle name="표준 41" xfId="1434"/>
    <cellStyle name="표준 41 10" xfId="1435"/>
    <cellStyle name="표준 41 11" xfId="1436"/>
    <cellStyle name="표준 41 12" xfId="1437"/>
    <cellStyle name="표준 41 13" xfId="1438"/>
    <cellStyle name="표준 41 14" xfId="1439"/>
    <cellStyle name="표준 41 15" xfId="1440"/>
    <cellStyle name="표준 41 16" xfId="1441"/>
    <cellStyle name="표준 41 17" xfId="1442"/>
    <cellStyle name="표준 41 18" xfId="1443"/>
    <cellStyle name="표준 41 19" xfId="1444"/>
    <cellStyle name="표준 41 2" xfId="1445"/>
    <cellStyle name="표준 41 2 2" xfId="1446"/>
    <cellStyle name="표준 41 20" xfId="1447"/>
    <cellStyle name="표준 41 21" xfId="1448"/>
    <cellStyle name="표준 41 22" xfId="1449"/>
    <cellStyle name="표준 41 23" xfId="1450"/>
    <cellStyle name="표준 41 24" xfId="1451"/>
    <cellStyle name="표준 41 25" xfId="1452"/>
    <cellStyle name="표준 41 26" xfId="1453"/>
    <cellStyle name="표준 41 27" xfId="1454"/>
    <cellStyle name="표준 41 28" xfId="1455"/>
    <cellStyle name="표준 41 29" xfId="1456"/>
    <cellStyle name="표준 41 3" xfId="1457"/>
    <cellStyle name="표준 41 3 2" xfId="1458"/>
    <cellStyle name="표준 41 30" xfId="1459"/>
    <cellStyle name="표준 41 31" xfId="1460"/>
    <cellStyle name="표준 41 32" xfId="1461"/>
    <cellStyle name="표준 41 33" xfId="1462"/>
    <cellStyle name="표준 41 34" xfId="1463"/>
    <cellStyle name="표준 41 35" xfId="1464"/>
    <cellStyle name="표준 41 36" xfId="1465"/>
    <cellStyle name="표준 41 37" xfId="1466"/>
    <cellStyle name="표준 41 38" xfId="1467"/>
    <cellStyle name="표준 41 39" xfId="1468"/>
    <cellStyle name="표준 41 4" xfId="1469"/>
    <cellStyle name="표준 41 4 2" xfId="1470"/>
    <cellStyle name="표준 41 40" xfId="1471"/>
    <cellStyle name="표준 41 41" xfId="1472"/>
    <cellStyle name="표준 41 42" xfId="1473"/>
    <cellStyle name="표준 41 43" xfId="1474"/>
    <cellStyle name="표준 41 44" xfId="1475"/>
    <cellStyle name="표준 41 45" xfId="1476"/>
    <cellStyle name="표준 41 46" xfId="1477"/>
    <cellStyle name="표준 41 47" xfId="1478"/>
    <cellStyle name="표준 41 48" xfId="1479"/>
    <cellStyle name="표준 41 5" xfId="1480"/>
    <cellStyle name="표준 41 6" xfId="1481"/>
    <cellStyle name="표준 41 7" xfId="1482"/>
    <cellStyle name="표준 41 8" xfId="1483"/>
    <cellStyle name="표준 41 9" xfId="1484"/>
    <cellStyle name="표준 42" xfId="1485"/>
    <cellStyle name="표준 42 10" xfId="1486"/>
    <cellStyle name="표준 42 11" xfId="1487"/>
    <cellStyle name="표준 42 12" xfId="1488"/>
    <cellStyle name="표준 42 13" xfId="1489"/>
    <cellStyle name="표준 42 14" xfId="1490"/>
    <cellStyle name="표준 42 15" xfId="1491"/>
    <cellStyle name="표준 42 16" xfId="1492"/>
    <cellStyle name="표준 42 17" xfId="1493"/>
    <cellStyle name="표준 42 18" xfId="1494"/>
    <cellStyle name="표준 42 19" xfId="1495"/>
    <cellStyle name="표준 42 2" xfId="1496"/>
    <cellStyle name="표준 42 2 2" xfId="1497"/>
    <cellStyle name="표준 42 20" xfId="1498"/>
    <cellStyle name="표준 42 21" xfId="1499"/>
    <cellStyle name="표준 42 22" xfId="1500"/>
    <cellStyle name="표준 42 23" xfId="1501"/>
    <cellStyle name="표준 42 24" xfId="1502"/>
    <cellStyle name="표준 42 25" xfId="1503"/>
    <cellStyle name="표준 42 26" xfId="1504"/>
    <cellStyle name="표준 42 27" xfId="1505"/>
    <cellStyle name="표준 42 28" xfId="1506"/>
    <cellStyle name="표준 42 29" xfId="1507"/>
    <cellStyle name="표준 42 3" xfId="1508"/>
    <cellStyle name="표준 42 3 2" xfId="1509"/>
    <cellStyle name="표준 42 30" xfId="1510"/>
    <cellStyle name="표준 42 31" xfId="1511"/>
    <cellStyle name="표준 42 32" xfId="1512"/>
    <cellStyle name="표준 42 33" xfId="1513"/>
    <cellStyle name="표준 42 34" xfId="1514"/>
    <cellStyle name="표준 42 35" xfId="1515"/>
    <cellStyle name="표준 42 36" xfId="1516"/>
    <cellStyle name="표준 42 37" xfId="1517"/>
    <cellStyle name="표준 42 38" xfId="1518"/>
    <cellStyle name="표준 42 39" xfId="1519"/>
    <cellStyle name="표준 42 4" xfId="1520"/>
    <cellStyle name="표준 42 4 2" xfId="1521"/>
    <cellStyle name="표준 42 40" xfId="1522"/>
    <cellStyle name="표준 42 41" xfId="1523"/>
    <cellStyle name="표준 42 42" xfId="1524"/>
    <cellStyle name="표준 42 43" xfId="1525"/>
    <cellStyle name="표준 42 44" xfId="1526"/>
    <cellStyle name="표준 42 45" xfId="1527"/>
    <cellStyle name="표준 42 46" xfId="1528"/>
    <cellStyle name="표준 42 47" xfId="1529"/>
    <cellStyle name="표준 42 48" xfId="1530"/>
    <cellStyle name="표준 42 5" xfId="1531"/>
    <cellStyle name="표준 42 6" xfId="1532"/>
    <cellStyle name="표준 42 7" xfId="1533"/>
    <cellStyle name="표준 42 8" xfId="1534"/>
    <cellStyle name="표준 42 9" xfId="1535"/>
    <cellStyle name="표준 43" xfId="1536"/>
    <cellStyle name="표준 43 10" xfId="1537"/>
    <cellStyle name="표준 43 11" xfId="1538"/>
    <cellStyle name="표준 43 12" xfId="1539"/>
    <cellStyle name="표준 43 13" xfId="1540"/>
    <cellStyle name="표준 43 14" xfId="1541"/>
    <cellStyle name="표준 43 15" xfId="1542"/>
    <cellStyle name="표준 43 16" xfId="1543"/>
    <cellStyle name="표준 43 17" xfId="1544"/>
    <cellStyle name="표준 43 18" xfId="1545"/>
    <cellStyle name="표준 43 19" xfId="1546"/>
    <cellStyle name="표준 43 2" xfId="1547"/>
    <cellStyle name="표준 43 20" xfId="1548"/>
    <cellStyle name="표준 43 21" xfId="1549"/>
    <cellStyle name="표준 43 22" xfId="1550"/>
    <cellStyle name="표준 43 23" xfId="1551"/>
    <cellStyle name="표준 43 24" xfId="1552"/>
    <cellStyle name="표준 43 25" xfId="1553"/>
    <cellStyle name="표준 43 26" xfId="1554"/>
    <cellStyle name="표준 43 27" xfId="1555"/>
    <cellStyle name="표준 43 28" xfId="1556"/>
    <cellStyle name="표준 43 29" xfId="1557"/>
    <cellStyle name="표준 43 3" xfId="1558"/>
    <cellStyle name="표준 43 30" xfId="1559"/>
    <cellStyle name="표준 43 31" xfId="1560"/>
    <cellStyle name="표준 43 32" xfId="1561"/>
    <cellStyle name="표준 43 33" xfId="1562"/>
    <cellStyle name="표준 43 34" xfId="1563"/>
    <cellStyle name="표준 43 35" xfId="1564"/>
    <cellStyle name="표준 43 36" xfId="1565"/>
    <cellStyle name="표준 43 37" xfId="1566"/>
    <cellStyle name="표준 43 38" xfId="1567"/>
    <cellStyle name="표준 43 39" xfId="1568"/>
    <cellStyle name="표준 43 4" xfId="1569"/>
    <cellStyle name="표준 43 40" xfId="1570"/>
    <cellStyle name="표준 43 41" xfId="1571"/>
    <cellStyle name="표준 43 42" xfId="1572"/>
    <cellStyle name="표준 43 43" xfId="1573"/>
    <cellStyle name="표준 43 44" xfId="1574"/>
    <cellStyle name="표준 43 45" xfId="1575"/>
    <cellStyle name="표준 43 46" xfId="1576"/>
    <cellStyle name="표준 43 47" xfId="1577"/>
    <cellStyle name="표준 43 48" xfId="1578"/>
    <cellStyle name="표준 43 49" xfId="1579"/>
    <cellStyle name="표준 43 5" xfId="1580"/>
    <cellStyle name="표준 43 50" xfId="1581"/>
    <cellStyle name="표준 43 6" xfId="1582"/>
    <cellStyle name="표준 43 7" xfId="1583"/>
    <cellStyle name="표준 43 7 2" xfId="1584"/>
    <cellStyle name="표준 43 7 3" xfId="1585"/>
    <cellStyle name="표준 43 7 4" xfId="1586"/>
    <cellStyle name="표준 43 7 5" xfId="1587"/>
    <cellStyle name="표준 43 7 6" xfId="1588"/>
    <cellStyle name="표준 43 7 7" xfId="1589"/>
    <cellStyle name="표준 43 7 8" xfId="1590"/>
    <cellStyle name="표준 43 8" xfId="1591"/>
    <cellStyle name="표준 43 9" xfId="1592"/>
    <cellStyle name="표준 44" xfId="1593"/>
    <cellStyle name="표준 44 2" xfId="1594"/>
    <cellStyle name="표준 44 3" xfId="1595"/>
    <cellStyle name="표준 44 4" xfId="1596"/>
    <cellStyle name="표준 44 5" xfId="1597"/>
    <cellStyle name="표준 45" xfId="1598"/>
    <cellStyle name="표준 45 2" xfId="1599"/>
    <cellStyle name="표준 45 3" xfId="1600"/>
    <cellStyle name="표준 45 4" xfId="1601"/>
    <cellStyle name="표준 45 5" xfId="1602"/>
    <cellStyle name="표준 46" xfId="1603"/>
    <cellStyle name="표준 46 2" xfId="1604"/>
    <cellStyle name="표준 46 3" xfId="1605"/>
    <cellStyle name="표준 46 4" xfId="1606"/>
    <cellStyle name="표준 46 5" xfId="1607"/>
    <cellStyle name="표준 47" xfId="1608"/>
    <cellStyle name="표준 47 2" xfId="1609"/>
    <cellStyle name="표준 47 3" xfId="1610"/>
    <cellStyle name="표준 47 4" xfId="1611"/>
    <cellStyle name="표준 47 5" xfId="1612"/>
    <cellStyle name="표준 48" xfId="1613"/>
    <cellStyle name="표준 48 2" xfId="1614"/>
    <cellStyle name="표준 48 3" xfId="1615"/>
    <cellStyle name="표준 48 4" xfId="1616"/>
    <cellStyle name="표준 48 5" xfId="1617"/>
    <cellStyle name="표준 49" xfId="1618"/>
    <cellStyle name="표준 49 2" xfId="1619"/>
    <cellStyle name="표준 49 3" xfId="1620"/>
    <cellStyle name="표준 49 4" xfId="1621"/>
    <cellStyle name="표준 49 5" xfId="1622"/>
    <cellStyle name="표준 5" xfId="1623"/>
    <cellStyle name="표준 5 2" xfId="1624"/>
    <cellStyle name="표준 5 2 2" xfId="2063"/>
    <cellStyle name="표준 5 3" xfId="1625"/>
    <cellStyle name="표준 50" xfId="1626"/>
    <cellStyle name="표준 50 2" xfId="1627"/>
    <cellStyle name="표준 50 3" xfId="1628"/>
    <cellStyle name="표준 50 4" xfId="1629"/>
    <cellStyle name="표준 50 5" xfId="1630"/>
    <cellStyle name="표준 51" xfId="1631"/>
    <cellStyle name="표준 51 2" xfId="1632"/>
    <cellStyle name="표준 51 3" xfId="1633"/>
    <cellStyle name="표준 51 4" xfId="1634"/>
    <cellStyle name="표준 51 5" xfId="1635"/>
    <cellStyle name="표준 52" xfId="1636"/>
    <cellStyle name="표준 52 2" xfId="1637"/>
    <cellStyle name="표준 52 3" xfId="1638"/>
    <cellStyle name="표준 52 4" xfId="1639"/>
    <cellStyle name="표준 52 5" xfId="1640"/>
    <cellStyle name="표준 53" xfId="1641"/>
    <cellStyle name="표준 53 2" xfId="1642"/>
    <cellStyle name="표준 53 3" xfId="1643"/>
    <cellStyle name="표준 53 4" xfId="1644"/>
    <cellStyle name="표준 53 5" xfId="1645"/>
    <cellStyle name="표준 54" xfId="1646"/>
    <cellStyle name="표준 54 2" xfId="1647"/>
    <cellStyle name="표준 54 3" xfId="1648"/>
    <cellStyle name="표준 54 4" xfId="1649"/>
    <cellStyle name="표준 54 5" xfId="1650"/>
    <cellStyle name="표준 55" xfId="1651"/>
    <cellStyle name="표준 55 2" xfId="1652"/>
    <cellStyle name="표준 55 3" xfId="1653"/>
    <cellStyle name="표준 55 4" xfId="1654"/>
    <cellStyle name="표준 55 5" xfId="1655"/>
    <cellStyle name="표준 56" xfId="1656"/>
    <cellStyle name="표준 56 2" xfId="1657"/>
    <cellStyle name="표준 56 3" xfId="1658"/>
    <cellStyle name="표준 56 4" xfId="1659"/>
    <cellStyle name="표준 56 5" xfId="1660"/>
    <cellStyle name="표준 57" xfId="1661"/>
    <cellStyle name="표준 57 2" xfId="1662"/>
    <cellStyle name="표준 57 3" xfId="1663"/>
    <cellStyle name="표준 57 4" xfId="1664"/>
    <cellStyle name="표준 58" xfId="1665"/>
    <cellStyle name="표준 58 2" xfId="1666"/>
    <cellStyle name="표준 58 3" xfId="1667"/>
    <cellStyle name="표준 58 4" xfId="1668"/>
    <cellStyle name="표준 58 5" xfId="1669"/>
    <cellStyle name="표준 59" xfId="1670"/>
    <cellStyle name="표준 59 2" xfId="1671"/>
    <cellStyle name="표준 59 3" xfId="1672"/>
    <cellStyle name="표준 59 4" xfId="1673"/>
    <cellStyle name="표준 59 5" xfId="1674"/>
    <cellStyle name="표준 6" xfId="1675"/>
    <cellStyle name="표준 6 2" xfId="1676"/>
    <cellStyle name="표준 6 3" xfId="1677"/>
    <cellStyle name="표준 6 3 2" xfId="2064"/>
    <cellStyle name="표준 6 4" xfId="1678"/>
    <cellStyle name="표준 6 4 2" xfId="2066"/>
    <cellStyle name="표준 6 4 2 2" xfId="2071"/>
    <cellStyle name="표준 6 4 2 2 2" xfId="2072"/>
    <cellStyle name="표준 6 4 2 2 2 2" xfId="2111"/>
    <cellStyle name="표준 6 4 2 2 2 2 2" xfId="2204"/>
    <cellStyle name="표준 6 4 2 2 2 2 2 2" xfId="2346"/>
    <cellStyle name="표준 6 4 2 2 2 2 2 2 2" xfId="2630"/>
    <cellStyle name="표준 6 4 2 2 2 2 2 2 2 2" xfId="3200"/>
    <cellStyle name="표준 6 4 2 2 2 2 2 2 3" xfId="2916"/>
    <cellStyle name="표준 6 4 2 2 2 2 2 3" xfId="2488"/>
    <cellStyle name="표준 6 4 2 2 2 2 2 3 2" xfId="3058"/>
    <cellStyle name="표준 6 4 2 2 2 2 2 4" xfId="2774"/>
    <cellStyle name="표준 6 4 2 2 2 2 3" xfId="2275"/>
    <cellStyle name="표준 6 4 2 2 2 2 3 2" xfId="2559"/>
    <cellStyle name="표준 6 4 2 2 2 2 3 2 2" xfId="3129"/>
    <cellStyle name="표준 6 4 2 2 2 2 3 3" xfId="2845"/>
    <cellStyle name="표준 6 4 2 2 2 2 4" xfId="2417"/>
    <cellStyle name="표준 6 4 2 2 2 2 4 2" xfId="2987"/>
    <cellStyle name="표준 6 4 2 2 2 2 5" xfId="2703"/>
    <cellStyle name="표준 6 4 2 2 2 3" xfId="2169"/>
    <cellStyle name="표준 6 4 2 2 2 3 2" xfId="2311"/>
    <cellStyle name="표준 6 4 2 2 2 3 2 2" xfId="2595"/>
    <cellStyle name="표준 6 4 2 2 2 3 2 2 2" xfId="3165"/>
    <cellStyle name="표준 6 4 2 2 2 3 2 3" xfId="2881"/>
    <cellStyle name="표준 6 4 2 2 2 3 3" xfId="2453"/>
    <cellStyle name="표준 6 4 2 2 2 3 3 2" xfId="3023"/>
    <cellStyle name="표준 6 4 2 2 2 3 4" xfId="2739"/>
    <cellStyle name="표준 6 4 2 2 2 4" xfId="2240"/>
    <cellStyle name="표준 6 4 2 2 2 4 2" xfId="2524"/>
    <cellStyle name="표준 6 4 2 2 2 4 2 2" xfId="3094"/>
    <cellStyle name="표준 6 4 2 2 2 4 3" xfId="2810"/>
    <cellStyle name="표준 6 4 2 2 2 5" xfId="2382"/>
    <cellStyle name="표준 6 4 2 2 2 5 2" xfId="2952"/>
    <cellStyle name="표준 6 4 2 2 2 6" xfId="2668"/>
    <cellStyle name="표준 6 4 2 2 3" xfId="2110"/>
    <cellStyle name="표준 6 4 2 2 3 2" xfId="2203"/>
    <cellStyle name="표준 6 4 2 2 3 2 2" xfId="2345"/>
    <cellStyle name="표준 6 4 2 2 3 2 2 2" xfId="2629"/>
    <cellStyle name="표준 6 4 2 2 3 2 2 2 2" xfId="3199"/>
    <cellStyle name="표준 6 4 2 2 3 2 2 3" xfId="2915"/>
    <cellStyle name="표준 6 4 2 2 3 2 3" xfId="2487"/>
    <cellStyle name="표준 6 4 2 2 3 2 3 2" xfId="3057"/>
    <cellStyle name="표준 6 4 2 2 3 2 4" xfId="2773"/>
    <cellStyle name="표준 6 4 2 2 3 3" xfId="2274"/>
    <cellStyle name="표준 6 4 2 2 3 3 2" xfId="2558"/>
    <cellStyle name="표준 6 4 2 2 3 3 2 2" xfId="3128"/>
    <cellStyle name="표준 6 4 2 2 3 3 3" xfId="2844"/>
    <cellStyle name="표준 6 4 2 2 3 4" xfId="2416"/>
    <cellStyle name="표준 6 4 2 2 3 4 2" xfId="2986"/>
    <cellStyle name="표준 6 4 2 2 3 5" xfId="2702"/>
    <cellStyle name="표준 6 4 2 2 4" xfId="2168"/>
    <cellStyle name="표준 6 4 2 2 4 2" xfId="2310"/>
    <cellStyle name="표준 6 4 2 2 4 2 2" xfId="2594"/>
    <cellStyle name="표준 6 4 2 2 4 2 2 2" xfId="3164"/>
    <cellStyle name="표준 6 4 2 2 4 2 3" xfId="2880"/>
    <cellStyle name="표준 6 4 2 2 4 3" xfId="2452"/>
    <cellStyle name="표준 6 4 2 2 4 3 2" xfId="3022"/>
    <cellStyle name="표준 6 4 2 2 4 4" xfId="2738"/>
    <cellStyle name="표준 6 4 2 2 5" xfId="2239"/>
    <cellStyle name="표준 6 4 2 2 5 2" xfId="2523"/>
    <cellStyle name="표준 6 4 2 2 5 2 2" xfId="3093"/>
    <cellStyle name="표준 6 4 2 2 5 3" xfId="2809"/>
    <cellStyle name="표준 6 4 2 2 6" xfId="2381"/>
    <cellStyle name="표준 6 4 2 2 6 2" xfId="2951"/>
    <cellStyle name="표준 6 4 2 2 7" xfId="2667"/>
    <cellStyle name="표준 6 4 2 3" xfId="2073"/>
    <cellStyle name="표준 6 4 2 4" xfId="2074"/>
    <cellStyle name="표준 6 4 2 4 2" xfId="2112"/>
    <cellStyle name="표준 6 4 2 4 2 2" xfId="2205"/>
    <cellStyle name="표준 6 4 2 4 2 2 2" xfId="2347"/>
    <cellStyle name="표준 6 4 2 4 2 2 2 2" xfId="2631"/>
    <cellStyle name="표준 6 4 2 4 2 2 2 2 2" xfId="3201"/>
    <cellStyle name="표준 6 4 2 4 2 2 2 3" xfId="2917"/>
    <cellStyle name="표준 6 4 2 4 2 2 3" xfId="2489"/>
    <cellStyle name="표준 6 4 2 4 2 2 3 2" xfId="3059"/>
    <cellStyle name="표준 6 4 2 4 2 2 4" xfId="2775"/>
    <cellStyle name="표준 6 4 2 4 2 3" xfId="2276"/>
    <cellStyle name="표준 6 4 2 4 2 3 2" xfId="2560"/>
    <cellStyle name="표준 6 4 2 4 2 3 2 2" xfId="3130"/>
    <cellStyle name="표준 6 4 2 4 2 3 3" xfId="2846"/>
    <cellStyle name="표준 6 4 2 4 2 4" xfId="2418"/>
    <cellStyle name="표준 6 4 2 4 2 4 2" xfId="2988"/>
    <cellStyle name="표준 6 4 2 4 2 5" xfId="2704"/>
    <cellStyle name="표준 6 4 2 4 3" xfId="2170"/>
    <cellStyle name="표준 6 4 2 4 3 2" xfId="2312"/>
    <cellStyle name="표준 6 4 2 4 3 2 2" xfId="2596"/>
    <cellStyle name="표준 6 4 2 4 3 2 2 2" xfId="3166"/>
    <cellStyle name="표준 6 4 2 4 3 2 3" xfId="2882"/>
    <cellStyle name="표준 6 4 2 4 3 3" xfId="2454"/>
    <cellStyle name="표준 6 4 2 4 3 3 2" xfId="3024"/>
    <cellStyle name="표준 6 4 2 4 3 4" xfId="2740"/>
    <cellStyle name="표준 6 4 2 4 4" xfId="2241"/>
    <cellStyle name="표준 6 4 2 4 4 2" xfId="2525"/>
    <cellStyle name="표준 6 4 2 4 4 2 2" xfId="3095"/>
    <cellStyle name="표준 6 4 2 4 4 3" xfId="2811"/>
    <cellStyle name="표준 6 4 2 4 5" xfId="2383"/>
    <cellStyle name="표준 6 4 2 4 5 2" xfId="2953"/>
    <cellStyle name="표준 6 4 2 4 6" xfId="2669"/>
    <cellStyle name="표준 6 4 2 5" xfId="2075"/>
    <cellStyle name="표준 6 4 2 5 2" xfId="2113"/>
    <cellStyle name="표준 6 4 2 5 2 2" xfId="2206"/>
    <cellStyle name="표준 6 4 2 5 2 2 2" xfId="2348"/>
    <cellStyle name="표준 6 4 2 5 2 2 2 2" xfId="2632"/>
    <cellStyle name="표준 6 4 2 5 2 2 2 2 2" xfId="3202"/>
    <cellStyle name="표준 6 4 2 5 2 2 2 3" xfId="2918"/>
    <cellStyle name="표준 6 4 2 5 2 2 3" xfId="2490"/>
    <cellStyle name="표준 6 4 2 5 2 2 3 2" xfId="3060"/>
    <cellStyle name="표준 6 4 2 5 2 2 4" xfId="2776"/>
    <cellStyle name="표준 6 4 2 5 2 3" xfId="2277"/>
    <cellStyle name="표준 6 4 2 5 2 3 2" xfId="2561"/>
    <cellStyle name="표준 6 4 2 5 2 3 2 2" xfId="3131"/>
    <cellStyle name="표준 6 4 2 5 2 3 3" xfId="2847"/>
    <cellStyle name="표준 6 4 2 5 2 4" xfId="2419"/>
    <cellStyle name="표준 6 4 2 5 2 4 2" xfId="2989"/>
    <cellStyle name="표준 6 4 2 5 2 5" xfId="2705"/>
    <cellStyle name="표준 6 4 2 5 3" xfId="2171"/>
    <cellStyle name="표준 6 4 2 5 3 2" xfId="2313"/>
    <cellStyle name="표준 6 4 2 5 3 2 2" xfId="2597"/>
    <cellStyle name="표준 6 4 2 5 3 2 2 2" xfId="3167"/>
    <cellStyle name="표준 6 4 2 5 3 2 3" xfId="2883"/>
    <cellStyle name="표준 6 4 2 5 3 3" xfId="2455"/>
    <cellStyle name="표준 6 4 2 5 3 3 2" xfId="3025"/>
    <cellStyle name="표준 6 4 2 5 3 4" xfId="2741"/>
    <cellStyle name="표준 6 4 2 5 4" xfId="2242"/>
    <cellStyle name="표준 6 4 2 5 4 2" xfId="2526"/>
    <cellStyle name="표준 6 4 2 5 4 2 2" xfId="3096"/>
    <cellStyle name="표준 6 4 2 5 4 3" xfId="2812"/>
    <cellStyle name="표준 6 4 2 5 5" xfId="2384"/>
    <cellStyle name="표준 6 4 2 5 5 2" xfId="2954"/>
    <cellStyle name="표준 6 4 2 5 6" xfId="2670"/>
    <cellStyle name="표준 6 4 3" xfId="2067"/>
    <cellStyle name="표준 6 4 4" xfId="2068"/>
    <cellStyle name="표준 6 4 4 2" xfId="2076"/>
    <cellStyle name="표준 6 4 4 3" xfId="2077"/>
    <cellStyle name="표준 6 4 4 3 2" xfId="2114"/>
    <cellStyle name="표준 6 4 4 3 2 2" xfId="2207"/>
    <cellStyle name="표준 6 4 4 3 2 2 2" xfId="2349"/>
    <cellStyle name="표준 6 4 4 3 2 2 2 2" xfId="2633"/>
    <cellStyle name="표준 6 4 4 3 2 2 2 2 2" xfId="3203"/>
    <cellStyle name="표준 6 4 4 3 2 2 2 3" xfId="2919"/>
    <cellStyle name="표준 6 4 4 3 2 2 3" xfId="2491"/>
    <cellStyle name="표준 6 4 4 3 2 2 3 2" xfId="3061"/>
    <cellStyle name="표준 6 4 4 3 2 2 4" xfId="2777"/>
    <cellStyle name="표준 6 4 4 3 2 3" xfId="2278"/>
    <cellStyle name="표준 6 4 4 3 2 3 2" xfId="2562"/>
    <cellStyle name="표준 6 4 4 3 2 3 2 2" xfId="3132"/>
    <cellStyle name="표준 6 4 4 3 2 3 3" xfId="2848"/>
    <cellStyle name="표준 6 4 4 3 2 4" xfId="2420"/>
    <cellStyle name="표준 6 4 4 3 2 4 2" xfId="2990"/>
    <cellStyle name="표준 6 4 4 3 2 5" xfId="2706"/>
    <cellStyle name="표준 6 4 4 3 3" xfId="2172"/>
    <cellStyle name="표준 6 4 4 3 3 2" xfId="2314"/>
    <cellStyle name="표준 6 4 4 3 3 2 2" xfId="2598"/>
    <cellStyle name="표준 6 4 4 3 3 2 2 2" xfId="3168"/>
    <cellStyle name="표준 6 4 4 3 3 2 3" xfId="2884"/>
    <cellStyle name="표준 6 4 4 3 3 3" xfId="2456"/>
    <cellStyle name="표준 6 4 4 3 3 3 2" xfId="3026"/>
    <cellStyle name="표준 6 4 4 3 3 4" xfId="2742"/>
    <cellStyle name="표준 6 4 4 3 4" xfId="2243"/>
    <cellStyle name="표준 6 4 4 3 4 2" xfId="2527"/>
    <cellStyle name="표준 6 4 4 3 4 2 2" xfId="3097"/>
    <cellStyle name="표준 6 4 4 3 4 3" xfId="2813"/>
    <cellStyle name="표준 6 4 4 3 5" xfId="2385"/>
    <cellStyle name="표준 6 4 4 3 5 2" xfId="2955"/>
    <cellStyle name="표준 6 4 4 3 6" xfId="2671"/>
    <cellStyle name="표준 6 4 4 4" xfId="2078"/>
    <cellStyle name="표준 6 4 4 4 2" xfId="2115"/>
    <cellStyle name="표준 6 4 4 4 2 2" xfId="2208"/>
    <cellStyle name="표준 6 4 4 4 2 2 2" xfId="2350"/>
    <cellStyle name="표준 6 4 4 4 2 2 2 2" xfId="2634"/>
    <cellStyle name="표준 6 4 4 4 2 2 2 2 2" xfId="3204"/>
    <cellStyle name="표준 6 4 4 4 2 2 2 3" xfId="2920"/>
    <cellStyle name="표준 6 4 4 4 2 2 3" xfId="2492"/>
    <cellStyle name="표준 6 4 4 4 2 2 3 2" xfId="3062"/>
    <cellStyle name="표준 6 4 4 4 2 2 4" xfId="2778"/>
    <cellStyle name="표준 6 4 4 4 2 3" xfId="2279"/>
    <cellStyle name="표준 6 4 4 4 2 3 2" xfId="2563"/>
    <cellStyle name="표준 6 4 4 4 2 3 2 2" xfId="3133"/>
    <cellStyle name="표준 6 4 4 4 2 3 3" xfId="2849"/>
    <cellStyle name="표준 6 4 4 4 2 4" xfId="2421"/>
    <cellStyle name="표준 6 4 4 4 2 4 2" xfId="2991"/>
    <cellStyle name="표준 6 4 4 4 2 5" xfId="2707"/>
    <cellStyle name="표준 6 4 4 4 3" xfId="2173"/>
    <cellStyle name="표준 6 4 4 4 3 2" xfId="2315"/>
    <cellStyle name="표준 6 4 4 4 3 2 2" xfId="2599"/>
    <cellStyle name="표준 6 4 4 4 3 2 2 2" xfId="3169"/>
    <cellStyle name="표준 6 4 4 4 3 2 3" xfId="2885"/>
    <cellStyle name="표준 6 4 4 4 3 3" xfId="2457"/>
    <cellStyle name="표준 6 4 4 4 3 3 2" xfId="3027"/>
    <cellStyle name="표준 6 4 4 4 3 4" xfId="2743"/>
    <cellStyle name="표준 6 4 4 4 4" xfId="2244"/>
    <cellStyle name="표준 6 4 4 4 4 2" xfId="2528"/>
    <cellStyle name="표준 6 4 4 4 4 2 2" xfId="3098"/>
    <cellStyle name="표준 6 4 4 4 4 3" xfId="2814"/>
    <cellStyle name="표준 6 4 4 4 5" xfId="2386"/>
    <cellStyle name="표준 6 4 4 4 5 2" xfId="2956"/>
    <cellStyle name="표준 6 4 4 4 6" xfId="2672"/>
    <cellStyle name="표준 6 4 5" xfId="2079"/>
    <cellStyle name="표준 6 4 5 2" xfId="2116"/>
    <cellStyle name="표준 6 4 5 2 2" xfId="2209"/>
    <cellStyle name="표준 6 4 5 2 2 2" xfId="2351"/>
    <cellStyle name="표준 6 4 5 2 2 2 2" xfId="2635"/>
    <cellStyle name="표준 6 4 5 2 2 2 2 2" xfId="3205"/>
    <cellStyle name="표준 6 4 5 2 2 2 3" xfId="2921"/>
    <cellStyle name="표준 6 4 5 2 2 3" xfId="2493"/>
    <cellStyle name="표준 6 4 5 2 2 3 2" xfId="3063"/>
    <cellStyle name="표준 6 4 5 2 2 4" xfId="2779"/>
    <cellStyle name="표준 6 4 5 2 3" xfId="2280"/>
    <cellStyle name="표준 6 4 5 2 3 2" xfId="2564"/>
    <cellStyle name="표준 6 4 5 2 3 2 2" xfId="3134"/>
    <cellStyle name="표준 6 4 5 2 3 3" xfId="2850"/>
    <cellStyle name="표준 6 4 5 2 4" xfId="2422"/>
    <cellStyle name="표준 6 4 5 2 4 2" xfId="2992"/>
    <cellStyle name="표준 6 4 5 2 5" xfId="2708"/>
    <cellStyle name="표준 6 4 5 3" xfId="2174"/>
    <cellStyle name="표준 6 4 5 3 2" xfId="2316"/>
    <cellStyle name="표준 6 4 5 3 2 2" xfId="2600"/>
    <cellStyle name="표준 6 4 5 3 2 2 2" xfId="3170"/>
    <cellStyle name="표준 6 4 5 3 2 3" xfId="2886"/>
    <cellStyle name="표준 6 4 5 3 3" xfId="2458"/>
    <cellStyle name="표준 6 4 5 3 3 2" xfId="3028"/>
    <cellStyle name="표준 6 4 5 3 4" xfId="2744"/>
    <cellStyle name="표준 6 4 5 4" xfId="2245"/>
    <cellStyle name="표준 6 4 5 4 2" xfId="2529"/>
    <cellStyle name="표준 6 4 5 4 2 2" xfId="3099"/>
    <cellStyle name="표준 6 4 5 4 3" xfId="2815"/>
    <cellStyle name="표준 6 4 5 5" xfId="2387"/>
    <cellStyle name="표준 6 4 5 5 2" xfId="2957"/>
    <cellStyle name="표준 6 4 5 6" xfId="2673"/>
    <cellStyle name="표준 6 4 6" xfId="2080"/>
    <cellStyle name="표준 6 4 6 2" xfId="2117"/>
    <cellStyle name="표준 6 4 6 2 2" xfId="2210"/>
    <cellStyle name="표준 6 4 6 2 2 2" xfId="2352"/>
    <cellStyle name="표준 6 4 6 2 2 2 2" xfId="2636"/>
    <cellStyle name="표준 6 4 6 2 2 2 2 2" xfId="3206"/>
    <cellStyle name="표준 6 4 6 2 2 2 3" xfId="2922"/>
    <cellStyle name="표준 6 4 6 2 2 3" xfId="2494"/>
    <cellStyle name="표준 6 4 6 2 2 3 2" xfId="3064"/>
    <cellStyle name="표준 6 4 6 2 2 4" xfId="2780"/>
    <cellStyle name="표준 6 4 6 2 3" xfId="2281"/>
    <cellStyle name="표준 6 4 6 2 3 2" xfId="2565"/>
    <cellStyle name="표준 6 4 6 2 3 2 2" xfId="3135"/>
    <cellStyle name="표준 6 4 6 2 3 3" xfId="2851"/>
    <cellStyle name="표준 6 4 6 2 4" xfId="2423"/>
    <cellStyle name="표준 6 4 6 2 4 2" xfId="2993"/>
    <cellStyle name="표준 6 4 6 2 5" xfId="2709"/>
    <cellStyle name="표준 6 4 6 3" xfId="2175"/>
    <cellStyle name="표준 6 4 6 3 2" xfId="2317"/>
    <cellStyle name="표준 6 4 6 3 2 2" xfId="2601"/>
    <cellStyle name="표준 6 4 6 3 2 2 2" xfId="3171"/>
    <cellStyle name="표준 6 4 6 3 2 3" xfId="2887"/>
    <cellStyle name="표준 6 4 6 3 3" xfId="2459"/>
    <cellStyle name="표준 6 4 6 3 3 2" xfId="3029"/>
    <cellStyle name="표준 6 4 6 3 4" xfId="2745"/>
    <cellStyle name="표준 6 4 6 4" xfId="2246"/>
    <cellStyle name="표준 6 4 6 4 2" xfId="2530"/>
    <cellStyle name="표준 6 4 6 4 2 2" xfId="3100"/>
    <cellStyle name="표준 6 4 6 4 3" xfId="2816"/>
    <cellStyle name="표준 6 4 6 5" xfId="2388"/>
    <cellStyle name="표준 6 4 6 5 2" xfId="2958"/>
    <cellStyle name="표준 6 4 6 6" xfId="2674"/>
    <cellStyle name="표준 6 4 7" xfId="2065"/>
    <cellStyle name="표준 6 5" xfId="2069"/>
    <cellStyle name="표준 6 5 2" xfId="2081"/>
    <cellStyle name="표준 6 5 2 2" xfId="2082"/>
    <cellStyle name="표준 6 5 2 2 2" xfId="2119"/>
    <cellStyle name="표준 6 5 2 2 2 2" xfId="2212"/>
    <cellStyle name="표준 6 5 2 2 2 2 2" xfId="2354"/>
    <cellStyle name="표준 6 5 2 2 2 2 2 2" xfId="2638"/>
    <cellStyle name="표준 6 5 2 2 2 2 2 2 2" xfId="3208"/>
    <cellStyle name="표준 6 5 2 2 2 2 2 3" xfId="2924"/>
    <cellStyle name="표준 6 5 2 2 2 2 3" xfId="2496"/>
    <cellStyle name="표준 6 5 2 2 2 2 3 2" xfId="3066"/>
    <cellStyle name="표준 6 5 2 2 2 2 4" xfId="2782"/>
    <cellStyle name="표준 6 5 2 2 2 3" xfId="2283"/>
    <cellStyle name="표준 6 5 2 2 2 3 2" xfId="2567"/>
    <cellStyle name="표준 6 5 2 2 2 3 2 2" xfId="3137"/>
    <cellStyle name="표준 6 5 2 2 2 3 3" xfId="2853"/>
    <cellStyle name="표준 6 5 2 2 2 4" xfId="2425"/>
    <cellStyle name="표준 6 5 2 2 2 4 2" xfId="2995"/>
    <cellStyle name="표준 6 5 2 2 2 5" xfId="2711"/>
    <cellStyle name="표준 6 5 2 2 3" xfId="2177"/>
    <cellStyle name="표준 6 5 2 2 3 2" xfId="2319"/>
    <cellStyle name="표준 6 5 2 2 3 2 2" xfId="2603"/>
    <cellStyle name="표준 6 5 2 2 3 2 2 2" xfId="3173"/>
    <cellStyle name="표준 6 5 2 2 3 2 3" xfId="2889"/>
    <cellStyle name="표준 6 5 2 2 3 3" xfId="2461"/>
    <cellStyle name="표준 6 5 2 2 3 3 2" xfId="3031"/>
    <cellStyle name="표준 6 5 2 2 3 4" xfId="2747"/>
    <cellStyle name="표준 6 5 2 2 4" xfId="2248"/>
    <cellStyle name="표준 6 5 2 2 4 2" xfId="2532"/>
    <cellStyle name="표준 6 5 2 2 4 2 2" xfId="3102"/>
    <cellStyle name="표준 6 5 2 2 4 3" xfId="2818"/>
    <cellStyle name="표준 6 5 2 2 5" xfId="2390"/>
    <cellStyle name="표준 6 5 2 2 5 2" xfId="2960"/>
    <cellStyle name="표준 6 5 2 2 6" xfId="2676"/>
    <cellStyle name="표준 6 5 2 3" xfId="2118"/>
    <cellStyle name="표준 6 5 2 3 2" xfId="2211"/>
    <cellStyle name="표준 6 5 2 3 2 2" xfId="2353"/>
    <cellStyle name="표준 6 5 2 3 2 2 2" xfId="2637"/>
    <cellStyle name="표준 6 5 2 3 2 2 2 2" xfId="3207"/>
    <cellStyle name="표준 6 5 2 3 2 2 3" xfId="2923"/>
    <cellStyle name="표준 6 5 2 3 2 3" xfId="2495"/>
    <cellStyle name="표준 6 5 2 3 2 3 2" xfId="3065"/>
    <cellStyle name="표준 6 5 2 3 2 4" xfId="2781"/>
    <cellStyle name="표준 6 5 2 3 3" xfId="2282"/>
    <cellStyle name="표준 6 5 2 3 3 2" xfId="2566"/>
    <cellStyle name="표준 6 5 2 3 3 2 2" xfId="3136"/>
    <cellStyle name="표준 6 5 2 3 3 3" xfId="2852"/>
    <cellStyle name="표준 6 5 2 3 4" xfId="2424"/>
    <cellStyle name="표준 6 5 2 3 4 2" xfId="2994"/>
    <cellStyle name="표준 6 5 2 3 5" xfId="2710"/>
    <cellStyle name="표준 6 5 2 4" xfId="2176"/>
    <cellStyle name="표준 6 5 2 4 2" xfId="2318"/>
    <cellStyle name="표준 6 5 2 4 2 2" xfId="2602"/>
    <cellStyle name="표준 6 5 2 4 2 2 2" xfId="3172"/>
    <cellStyle name="표준 6 5 2 4 2 3" xfId="2888"/>
    <cellStyle name="표준 6 5 2 4 3" xfId="2460"/>
    <cellStyle name="표준 6 5 2 4 3 2" xfId="3030"/>
    <cellStyle name="표준 6 5 2 4 4" xfId="2746"/>
    <cellStyle name="표준 6 5 2 5" xfId="2247"/>
    <cellStyle name="표준 6 5 2 5 2" xfId="2531"/>
    <cellStyle name="표준 6 5 2 5 2 2" xfId="3101"/>
    <cellStyle name="표준 6 5 2 5 3" xfId="2817"/>
    <cellStyle name="표준 6 5 2 6" xfId="2389"/>
    <cellStyle name="표준 6 5 2 6 2" xfId="2959"/>
    <cellStyle name="표준 6 5 2 7" xfId="2675"/>
    <cellStyle name="표준 6 5 3" xfId="2083"/>
    <cellStyle name="표준 6 5 4" xfId="2084"/>
    <cellStyle name="표준 6 5 4 2" xfId="2120"/>
    <cellStyle name="표준 6 5 4 2 2" xfId="2213"/>
    <cellStyle name="표준 6 5 4 2 2 2" xfId="2355"/>
    <cellStyle name="표준 6 5 4 2 2 2 2" xfId="2639"/>
    <cellStyle name="표준 6 5 4 2 2 2 2 2" xfId="3209"/>
    <cellStyle name="표준 6 5 4 2 2 2 3" xfId="2925"/>
    <cellStyle name="표준 6 5 4 2 2 3" xfId="2497"/>
    <cellStyle name="표준 6 5 4 2 2 3 2" xfId="3067"/>
    <cellStyle name="표준 6 5 4 2 2 4" xfId="2783"/>
    <cellStyle name="표준 6 5 4 2 3" xfId="2284"/>
    <cellStyle name="표준 6 5 4 2 3 2" xfId="2568"/>
    <cellStyle name="표준 6 5 4 2 3 2 2" xfId="3138"/>
    <cellStyle name="표준 6 5 4 2 3 3" xfId="2854"/>
    <cellStyle name="표준 6 5 4 2 4" xfId="2426"/>
    <cellStyle name="표준 6 5 4 2 4 2" xfId="2996"/>
    <cellStyle name="표준 6 5 4 2 5" xfId="2712"/>
    <cellStyle name="표준 6 5 4 3" xfId="2178"/>
    <cellStyle name="표준 6 5 4 3 2" xfId="2320"/>
    <cellStyle name="표준 6 5 4 3 2 2" xfId="2604"/>
    <cellStyle name="표준 6 5 4 3 2 2 2" xfId="3174"/>
    <cellStyle name="표준 6 5 4 3 2 3" xfId="2890"/>
    <cellStyle name="표준 6 5 4 3 3" xfId="2462"/>
    <cellStyle name="표준 6 5 4 3 3 2" xfId="3032"/>
    <cellStyle name="표준 6 5 4 3 4" xfId="2748"/>
    <cellStyle name="표준 6 5 4 4" xfId="2249"/>
    <cellStyle name="표준 6 5 4 4 2" xfId="2533"/>
    <cellStyle name="표준 6 5 4 4 2 2" xfId="3103"/>
    <cellStyle name="표준 6 5 4 4 3" xfId="2819"/>
    <cellStyle name="표준 6 5 4 5" xfId="2391"/>
    <cellStyle name="표준 6 5 4 5 2" xfId="2961"/>
    <cellStyle name="표준 6 5 4 6" xfId="2677"/>
    <cellStyle name="표준 6 5 5" xfId="2085"/>
    <cellStyle name="표준 6 5 5 2" xfId="2121"/>
    <cellStyle name="표준 6 5 5 2 2" xfId="2214"/>
    <cellStyle name="표준 6 5 5 2 2 2" xfId="2356"/>
    <cellStyle name="표준 6 5 5 2 2 2 2" xfId="2640"/>
    <cellStyle name="표준 6 5 5 2 2 2 2 2" xfId="3210"/>
    <cellStyle name="표준 6 5 5 2 2 2 3" xfId="2926"/>
    <cellStyle name="표준 6 5 5 2 2 3" xfId="2498"/>
    <cellStyle name="표준 6 5 5 2 2 3 2" xfId="3068"/>
    <cellStyle name="표준 6 5 5 2 2 4" xfId="2784"/>
    <cellStyle name="표준 6 5 5 2 3" xfId="2285"/>
    <cellStyle name="표준 6 5 5 2 3 2" xfId="2569"/>
    <cellStyle name="표준 6 5 5 2 3 2 2" xfId="3139"/>
    <cellStyle name="표준 6 5 5 2 3 3" xfId="2855"/>
    <cellStyle name="표준 6 5 5 2 4" xfId="2427"/>
    <cellStyle name="표준 6 5 5 2 4 2" xfId="2997"/>
    <cellStyle name="표준 6 5 5 2 5" xfId="2713"/>
    <cellStyle name="표준 6 5 5 3" xfId="2179"/>
    <cellStyle name="표준 6 5 5 3 2" xfId="2321"/>
    <cellStyle name="표준 6 5 5 3 2 2" xfId="2605"/>
    <cellStyle name="표준 6 5 5 3 2 2 2" xfId="3175"/>
    <cellStyle name="표준 6 5 5 3 2 3" xfId="2891"/>
    <cellStyle name="표준 6 5 5 3 3" xfId="2463"/>
    <cellStyle name="표준 6 5 5 3 3 2" xfId="3033"/>
    <cellStyle name="표준 6 5 5 3 4" xfId="2749"/>
    <cellStyle name="표준 6 5 5 4" xfId="2250"/>
    <cellStyle name="표준 6 5 5 4 2" xfId="2534"/>
    <cellStyle name="표준 6 5 5 4 2 2" xfId="3104"/>
    <cellStyle name="표준 6 5 5 4 3" xfId="2820"/>
    <cellStyle name="표준 6 5 5 5" xfId="2392"/>
    <cellStyle name="표준 6 5 5 5 2" xfId="2962"/>
    <cellStyle name="표준 6 5 5 6" xfId="2678"/>
    <cellStyle name="표준 6 6" xfId="2070"/>
    <cellStyle name="표준 6 6 2" xfId="2086"/>
    <cellStyle name="표준 6 6 3" xfId="2087"/>
    <cellStyle name="표준 6 6 3 2" xfId="2122"/>
    <cellStyle name="표준 6 6 3 2 2" xfId="2215"/>
    <cellStyle name="표준 6 6 3 2 2 2" xfId="2357"/>
    <cellStyle name="표준 6 6 3 2 2 2 2" xfId="2641"/>
    <cellStyle name="표준 6 6 3 2 2 2 2 2" xfId="3211"/>
    <cellStyle name="표준 6 6 3 2 2 2 3" xfId="2927"/>
    <cellStyle name="표준 6 6 3 2 2 3" xfId="2499"/>
    <cellStyle name="표준 6 6 3 2 2 3 2" xfId="3069"/>
    <cellStyle name="표준 6 6 3 2 2 4" xfId="2785"/>
    <cellStyle name="표준 6 6 3 2 3" xfId="2286"/>
    <cellStyle name="표준 6 6 3 2 3 2" xfId="2570"/>
    <cellStyle name="표준 6 6 3 2 3 2 2" xfId="3140"/>
    <cellStyle name="표준 6 6 3 2 3 3" xfId="2856"/>
    <cellStyle name="표준 6 6 3 2 4" xfId="2428"/>
    <cellStyle name="표준 6 6 3 2 4 2" xfId="2998"/>
    <cellStyle name="표준 6 6 3 2 5" xfId="2714"/>
    <cellStyle name="표준 6 6 3 3" xfId="2180"/>
    <cellStyle name="표준 6 6 3 3 2" xfId="2322"/>
    <cellStyle name="표준 6 6 3 3 2 2" xfId="2606"/>
    <cellStyle name="표준 6 6 3 3 2 2 2" xfId="3176"/>
    <cellStyle name="표준 6 6 3 3 2 3" xfId="2892"/>
    <cellStyle name="표준 6 6 3 3 3" xfId="2464"/>
    <cellStyle name="표준 6 6 3 3 3 2" xfId="3034"/>
    <cellStyle name="표준 6 6 3 3 4" xfId="2750"/>
    <cellStyle name="표준 6 6 3 4" xfId="2251"/>
    <cellStyle name="표준 6 6 3 4 2" xfId="2535"/>
    <cellStyle name="표준 6 6 3 4 2 2" xfId="3105"/>
    <cellStyle name="표준 6 6 3 4 3" xfId="2821"/>
    <cellStyle name="표준 6 6 3 5" xfId="2393"/>
    <cellStyle name="표준 6 6 3 5 2" xfId="2963"/>
    <cellStyle name="표준 6 6 3 6" xfId="2679"/>
    <cellStyle name="표준 6 6 4" xfId="2088"/>
    <cellStyle name="표준 6 6 4 2" xfId="2123"/>
    <cellStyle name="표준 6 6 4 2 2" xfId="2216"/>
    <cellStyle name="표준 6 6 4 2 2 2" xfId="2358"/>
    <cellStyle name="표준 6 6 4 2 2 2 2" xfId="2642"/>
    <cellStyle name="표준 6 6 4 2 2 2 2 2" xfId="3212"/>
    <cellStyle name="표준 6 6 4 2 2 2 3" xfId="2928"/>
    <cellStyle name="표준 6 6 4 2 2 3" xfId="2500"/>
    <cellStyle name="표준 6 6 4 2 2 3 2" xfId="3070"/>
    <cellStyle name="표준 6 6 4 2 2 4" xfId="2786"/>
    <cellStyle name="표준 6 6 4 2 3" xfId="2287"/>
    <cellStyle name="표준 6 6 4 2 3 2" xfId="2571"/>
    <cellStyle name="표준 6 6 4 2 3 2 2" xfId="3141"/>
    <cellStyle name="표준 6 6 4 2 3 3" xfId="2857"/>
    <cellStyle name="표준 6 6 4 2 4" xfId="2429"/>
    <cellStyle name="표준 6 6 4 2 4 2" xfId="2999"/>
    <cellStyle name="표준 6 6 4 2 5" xfId="2715"/>
    <cellStyle name="표준 6 6 4 3" xfId="2181"/>
    <cellStyle name="표준 6 6 4 3 2" xfId="2323"/>
    <cellStyle name="표준 6 6 4 3 2 2" xfId="2607"/>
    <cellStyle name="표준 6 6 4 3 2 2 2" xfId="3177"/>
    <cellStyle name="표준 6 6 4 3 2 3" xfId="2893"/>
    <cellStyle name="표준 6 6 4 3 3" xfId="2465"/>
    <cellStyle name="표준 6 6 4 3 3 2" xfId="3035"/>
    <cellStyle name="표준 6 6 4 3 4" xfId="2751"/>
    <cellStyle name="표준 6 6 4 4" xfId="2252"/>
    <cellStyle name="표준 6 6 4 4 2" xfId="2536"/>
    <cellStyle name="표준 6 6 4 4 2 2" xfId="3106"/>
    <cellStyle name="표준 6 6 4 4 3" xfId="2822"/>
    <cellStyle name="표준 6 6 4 5" xfId="2394"/>
    <cellStyle name="표준 6 6 4 5 2" xfId="2964"/>
    <cellStyle name="표준 6 6 4 6" xfId="2680"/>
    <cellStyle name="표준 6 7" xfId="2089"/>
    <cellStyle name="표준 6 7 2" xfId="2124"/>
    <cellStyle name="표준 6 7 2 2" xfId="2217"/>
    <cellStyle name="표준 6 7 2 2 2" xfId="2359"/>
    <cellStyle name="표준 6 7 2 2 2 2" xfId="2643"/>
    <cellStyle name="표준 6 7 2 2 2 2 2" xfId="3213"/>
    <cellStyle name="표준 6 7 2 2 2 3" xfId="2929"/>
    <cellStyle name="표준 6 7 2 2 3" xfId="2501"/>
    <cellStyle name="표준 6 7 2 2 3 2" xfId="3071"/>
    <cellStyle name="표준 6 7 2 2 4" xfId="2787"/>
    <cellStyle name="표준 6 7 2 3" xfId="2288"/>
    <cellStyle name="표준 6 7 2 3 2" xfId="2572"/>
    <cellStyle name="표준 6 7 2 3 2 2" xfId="3142"/>
    <cellStyle name="표준 6 7 2 3 3" xfId="2858"/>
    <cellStyle name="표준 6 7 2 4" xfId="2430"/>
    <cellStyle name="표준 6 7 2 4 2" xfId="3000"/>
    <cellStyle name="표준 6 7 2 5" xfId="2716"/>
    <cellStyle name="표준 6 7 3" xfId="2182"/>
    <cellStyle name="표준 6 7 3 2" xfId="2324"/>
    <cellStyle name="표준 6 7 3 2 2" xfId="2608"/>
    <cellStyle name="표준 6 7 3 2 2 2" xfId="3178"/>
    <cellStyle name="표준 6 7 3 2 3" xfId="2894"/>
    <cellStyle name="표준 6 7 3 3" xfId="2466"/>
    <cellStyle name="표준 6 7 3 3 2" xfId="3036"/>
    <cellStyle name="표준 6 7 3 4" xfId="2752"/>
    <cellStyle name="표준 6 7 4" xfId="2253"/>
    <cellStyle name="표준 6 7 4 2" xfId="2537"/>
    <cellStyle name="표준 6 7 4 2 2" xfId="3107"/>
    <cellStyle name="표준 6 7 4 3" xfId="2823"/>
    <cellStyle name="표준 6 7 5" xfId="2395"/>
    <cellStyle name="표준 6 7 5 2" xfId="2965"/>
    <cellStyle name="표준 6 7 6" xfId="2681"/>
    <cellStyle name="표준 6 8" xfId="2090"/>
    <cellStyle name="표준 6 8 2" xfId="2125"/>
    <cellStyle name="표준 6 8 2 2" xfId="2218"/>
    <cellStyle name="표준 6 8 2 2 2" xfId="2360"/>
    <cellStyle name="표준 6 8 2 2 2 2" xfId="2644"/>
    <cellStyle name="표준 6 8 2 2 2 2 2" xfId="3214"/>
    <cellStyle name="표준 6 8 2 2 2 3" xfId="2930"/>
    <cellStyle name="표준 6 8 2 2 3" xfId="2502"/>
    <cellStyle name="표준 6 8 2 2 3 2" xfId="3072"/>
    <cellStyle name="표준 6 8 2 2 4" xfId="2788"/>
    <cellStyle name="표준 6 8 2 3" xfId="2289"/>
    <cellStyle name="표준 6 8 2 3 2" xfId="2573"/>
    <cellStyle name="표준 6 8 2 3 2 2" xfId="3143"/>
    <cellStyle name="표준 6 8 2 3 3" xfId="2859"/>
    <cellStyle name="표준 6 8 2 4" xfId="2431"/>
    <cellStyle name="표준 6 8 2 4 2" xfId="3001"/>
    <cellStyle name="표준 6 8 2 5" xfId="2717"/>
    <cellStyle name="표준 6 8 3" xfId="2183"/>
    <cellStyle name="표준 6 8 3 2" xfId="2325"/>
    <cellStyle name="표준 6 8 3 2 2" xfId="2609"/>
    <cellStyle name="표준 6 8 3 2 2 2" xfId="3179"/>
    <cellStyle name="표준 6 8 3 2 3" xfId="2895"/>
    <cellStyle name="표준 6 8 3 3" xfId="2467"/>
    <cellStyle name="표준 6 8 3 3 2" xfId="3037"/>
    <cellStyle name="표준 6 8 3 4" xfId="2753"/>
    <cellStyle name="표준 6 8 4" xfId="2254"/>
    <cellStyle name="표준 6 8 4 2" xfId="2538"/>
    <cellStyle name="표준 6 8 4 2 2" xfId="3108"/>
    <cellStyle name="표준 6 8 4 3" xfId="2824"/>
    <cellStyle name="표준 6 8 5" xfId="2396"/>
    <cellStyle name="표준 6 8 5 2" xfId="2966"/>
    <cellStyle name="표준 6 8 6" xfId="2682"/>
    <cellStyle name="표준 60" xfId="1679"/>
    <cellStyle name="표준 60 2" xfId="1680"/>
    <cellStyle name="표준 60 3" xfId="1681"/>
    <cellStyle name="표준 60 4" xfId="1682"/>
    <cellStyle name="표준 61" xfId="1683"/>
    <cellStyle name="표준 61 2" xfId="1684"/>
    <cellStyle name="표준 61 3" xfId="1685"/>
    <cellStyle name="표준 61 4" xfId="1686"/>
    <cellStyle name="표준 62" xfId="1687"/>
    <cellStyle name="표준 63" xfId="1688"/>
    <cellStyle name="표준 64" xfId="1689"/>
    <cellStyle name="표준 65" xfId="1690"/>
    <cellStyle name="표준 66" xfId="1691"/>
    <cellStyle name="표준 67" xfId="1692"/>
    <cellStyle name="표준 68" xfId="1693"/>
    <cellStyle name="표준 69" xfId="1694"/>
    <cellStyle name="표준 7" xfId="1695"/>
    <cellStyle name="표준 7 2" xfId="1696"/>
    <cellStyle name="표준 7 3" xfId="1697"/>
    <cellStyle name="표준 7 4" xfId="1698"/>
    <cellStyle name="표준 70" xfId="1699"/>
    <cellStyle name="표준 71" xfId="1700"/>
    <cellStyle name="표준 72" xfId="1701"/>
    <cellStyle name="표준 73" xfId="1702"/>
    <cellStyle name="표준 74" xfId="1703"/>
    <cellStyle name="표준 75" xfId="1704"/>
    <cellStyle name="표준 76" xfId="1705"/>
    <cellStyle name="표준 77" xfId="1706"/>
    <cellStyle name="표준 78" xfId="1707"/>
    <cellStyle name="표준 79" xfId="1708"/>
    <cellStyle name="표준 8" xfId="1709"/>
    <cellStyle name="표준 8 2" xfId="1710"/>
    <cellStyle name="표준 8 3" xfId="1711"/>
    <cellStyle name="표준 8 4" xfId="1712"/>
    <cellStyle name="표준 80" xfId="1713"/>
    <cellStyle name="표준 81" xfId="1714"/>
    <cellStyle name="표준 82" xfId="1715"/>
    <cellStyle name="표준 83" xfId="1716"/>
    <cellStyle name="표준 84" xfId="1717"/>
    <cellStyle name="표준 85" xfId="1718"/>
    <cellStyle name="표준 86" xfId="1719"/>
    <cellStyle name="표준 87" xfId="1720"/>
    <cellStyle name="표준 88" xfId="1721"/>
    <cellStyle name="표준 89" xfId="1722"/>
    <cellStyle name="표준 9" xfId="1723"/>
    <cellStyle name="표준 9 2" xfId="1724"/>
    <cellStyle name="표준 9 3" xfId="1725"/>
    <cellStyle name="표준 90" xfId="1726"/>
    <cellStyle name="표준 91" xfId="1727"/>
    <cellStyle name="표준 92" xfId="1728"/>
    <cellStyle name="표준 93" xfId="1729"/>
    <cellStyle name="표준 94" xfId="1730"/>
    <cellStyle name="표준 95" xfId="1731"/>
    <cellStyle name="표준 96" xfId="1732"/>
    <cellStyle name="표준 97" xfId="1733"/>
    <cellStyle name="표준 98" xfId="1734"/>
    <cellStyle name="표준 99" xfId="1735"/>
    <cellStyle name="표준_08 전기가스수도" xfId="1736"/>
    <cellStyle name="표준_08 전기가스수도(1)" xfId="1737"/>
    <cellStyle name="표준_1.발전현황" xfId="1738"/>
    <cellStyle name="표준_8. 전기가스수도" xfId="1739"/>
    <cellStyle name="표준_표준화 서식(1)" xfId="1740"/>
    <cellStyle name="표준_표준화 서식2(1)" xfId="3231"/>
    <cellStyle name="합산" xfId="1741"/>
    <cellStyle name="합산 2" xfId="1742"/>
    <cellStyle name="화폐기호" xfId="1743"/>
    <cellStyle name="화폐기호 2" xfId="1744"/>
    <cellStyle name="화폐기호0" xfId="1745"/>
    <cellStyle name="화폐기호0 2" xfId="1746"/>
  </cellStyles>
  <dxfs count="87">
    <dxf>
      <fill>
        <patternFill>
          <bgColor indexed="14"/>
        </patternFill>
      </fill>
    </dxf>
    <dxf>
      <fill>
        <patternFill>
          <bgColor indexed="14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57150</xdr:rowOff>
    </xdr:from>
    <xdr:to>
      <xdr:col>8</xdr:col>
      <xdr:colOff>514350</xdr:colOff>
      <xdr:row>11</xdr:row>
      <xdr:rowOff>38100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85725" y="64770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ztv72/001_&#50896;&#44256;/&#52572;&#51333;&#48376;/08_&#51204;&#44592;&#44032;&#49828;&#49688;&#46020;(&#54620;&#51204;&#45824;&#44396;&#44221;&#48513;&#48376;&#48512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NTDI5SOF/001_&#50896;&#44256;/&#52572;&#51333;&#48376;/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39" activePane="bottomLeft" state="frozen"/>
      <selection activeCell="C19" sqref="C19"/>
      <selection pane="bottomLeft" activeCell="H14" sqref="H14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353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7"/>
  <sheetViews>
    <sheetView tabSelected="1" view="pageBreakPreview" zoomScaleNormal="100" zoomScaleSheetLayoutView="100" workbookViewId="0">
      <selection activeCell="B22" sqref="B2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304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0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1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419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2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3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127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358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418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9" t="s">
        <v>128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9" t="s">
        <v>470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9" t="s">
        <v>471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9" t="s">
        <v>472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473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474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/>
      <c r="B30" s="6"/>
      <c r="C30" s="7"/>
      <c r="D30" s="10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44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57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5.375" style="29" customWidth="1"/>
    <col min="2" max="2" width="16.5" style="289" customWidth="1"/>
    <col min="3" max="4" width="16.5" style="290" customWidth="1"/>
    <col min="5" max="5" width="17.5" style="290" customWidth="1"/>
    <col min="6" max="16384" width="9" style="240"/>
  </cols>
  <sheetData>
    <row r="1" spans="1:5" s="318" customFormat="1" ht="14.1" customHeight="1">
      <c r="A1" s="314"/>
      <c r="B1" s="315"/>
      <c r="C1" s="316"/>
      <c r="D1" s="316"/>
      <c r="E1" s="317" t="s">
        <v>475</v>
      </c>
    </row>
    <row r="2" spans="1:5" s="335" customFormat="1" ht="14.1" customHeight="1">
      <c r="A2" s="283"/>
      <c r="B2" s="12"/>
      <c r="C2" s="284"/>
      <c r="D2" s="284"/>
      <c r="E2" s="13"/>
    </row>
    <row r="3" spans="1:5" s="336" customFormat="1" ht="20.100000000000001" customHeight="1">
      <c r="A3" s="681" t="s">
        <v>164</v>
      </c>
      <c r="B3" s="681"/>
      <c r="C3" s="681"/>
      <c r="D3" s="681"/>
      <c r="E3" s="681"/>
    </row>
    <row r="4" spans="1:5" s="334" customFormat="1" ht="24" customHeight="1">
      <c r="A4" s="682" t="s">
        <v>165</v>
      </c>
      <c r="B4" s="682"/>
      <c r="C4" s="682"/>
      <c r="D4" s="682"/>
      <c r="E4" s="682"/>
    </row>
    <row r="5" spans="1:5" s="285" customFormat="1" ht="18" customHeight="1" thickBot="1">
      <c r="B5" s="18"/>
      <c r="C5" s="280"/>
      <c r="D5" s="280"/>
      <c r="E5" s="19"/>
    </row>
    <row r="6" spans="1:5" s="335" customFormat="1" ht="12" customHeight="1">
      <c r="A6" s="683" t="s">
        <v>336</v>
      </c>
      <c r="B6" s="686" t="s">
        <v>335</v>
      </c>
      <c r="C6" s="689" t="s">
        <v>166</v>
      </c>
      <c r="D6" s="689" t="s">
        <v>167</v>
      </c>
      <c r="E6" s="694" t="s">
        <v>168</v>
      </c>
    </row>
    <row r="7" spans="1:5" s="335" customFormat="1" ht="12" customHeight="1">
      <c r="A7" s="684"/>
      <c r="B7" s="687"/>
      <c r="C7" s="690"/>
      <c r="D7" s="692"/>
      <c r="E7" s="695"/>
    </row>
    <row r="8" spans="1:5" s="335" customFormat="1" ht="12" customHeight="1">
      <c r="A8" s="684"/>
      <c r="B8" s="687"/>
      <c r="C8" s="690"/>
      <c r="D8" s="692"/>
      <c r="E8" s="695"/>
    </row>
    <row r="9" spans="1:5" s="335" customFormat="1" ht="12" customHeight="1">
      <c r="A9" s="685"/>
      <c r="B9" s="688"/>
      <c r="C9" s="691"/>
      <c r="D9" s="693"/>
      <c r="E9" s="696"/>
    </row>
    <row r="10" spans="1:5" s="21" customFormat="1" ht="22.35" customHeight="1">
      <c r="A10" s="22" t="s">
        <v>301</v>
      </c>
      <c r="B10" s="20">
        <v>9678683</v>
      </c>
      <c r="C10" s="20">
        <v>69124566.511999995</v>
      </c>
      <c r="D10" s="20">
        <v>7890932</v>
      </c>
      <c r="E10" s="20">
        <v>9464987</v>
      </c>
    </row>
    <row r="11" spans="1:5" s="21" customFormat="1" ht="22.35" customHeight="1">
      <c r="A11" s="22" t="s">
        <v>302</v>
      </c>
      <c r="B11" s="20">
        <v>10678683</v>
      </c>
      <c r="C11" s="20">
        <v>79678202.461999997</v>
      </c>
      <c r="D11" s="20">
        <v>9258442</v>
      </c>
      <c r="E11" s="20">
        <v>11182843</v>
      </c>
    </row>
    <row r="12" spans="1:5" s="21" customFormat="1" ht="22.35" customHeight="1">
      <c r="A12" s="22" t="s">
        <v>310</v>
      </c>
      <c r="B12" s="20">
        <v>12220283</v>
      </c>
      <c r="C12" s="20">
        <v>75049441</v>
      </c>
      <c r="D12" s="20">
        <v>8567287</v>
      </c>
      <c r="E12" s="20">
        <v>12627143</v>
      </c>
    </row>
    <row r="13" spans="1:5" s="21" customFormat="1" ht="22.35" customHeight="1">
      <c r="A13" s="22">
        <v>2017</v>
      </c>
      <c r="B13" s="20">
        <v>12219583</v>
      </c>
      <c r="C13" s="20">
        <v>78313712</v>
      </c>
      <c r="D13" s="20">
        <v>9338218</v>
      </c>
      <c r="E13" s="20">
        <v>12290232</v>
      </c>
    </row>
    <row r="14" spans="1:5" s="21" customFormat="1" ht="22.35" customHeight="1">
      <c r="A14" s="23">
        <v>2018</v>
      </c>
      <c r="B14" s="24">
        <f>SUM(B16:B33)</f>
        <v>12219583</v>
      </c>
      <c r="C14" s="24">
        <f t="shared" ref="C14:E14" si="0">SUM(C16:C33)</f>
        <v>68996232.768154994</v>
      </c>
      <c r="D14" s="24">
        <f t="shared" si="0"/>
        <v>7876283.6600633562</v>
      </c>
      <c r="E14" s="24">
        <f t="shared" si="0"/>
        <v>11544823.688999999</v>
      </c>
    </row>
    <row r="15" spans="1:5" s="335" customFormat="1" ht="9.1999999999999993" customHeight="1">
      <c r="A15" s="25"/>
      <c r="B15" s="26"/>
      <c r="C15" s="20"/>
      <c r="D15" s="20"/>
      <c r="E15" s="20"/>
    </row>
    <row r="16" spans="1:5" s="335" customFormat="1" ht="21.95" customHeight="1">
      <c r="A16" s="243" t="s">
        <v>7</v>
      </c>
      <c r="B16" s="305">
        <v>678683</v>
      </c>
      <c r="C16" s="306">
        <v>0</v>
      </c>
      <c r="D16" s="306">
        <v>0</v>
      </c>
      <c r="E16" s="306">
        <v>0</v>
      </c>
    </row>
    <row r="17" spans="1:5" s="335" customFormat="1" ht="21.95" customHeight="1">
      <c r="A17" s="243" t="s">
        <v>261</v>
      </c>
      <c r="B17" s="305">
        <v>700000</v>
      </c>
      <c r="C17" s="306">
        <v>4635315.5</v>
      </c>
      <c r="D17" s="306">
        <v>529146</v>
      </c>
      <c r="E17" s="306">
        <v>661000</v>
      </c>
    </row>
    <row r="18" spans="1:5" s="335" customFormat="1" ht="21.95" customHeight="1">
      <c r="A18" s="243" t="s">
        <v>262</v>
      </c>
      <c r="B18" s="305">
        <v>700000</v>
      </c>
      <c r="C18" s="306">
        <v>4280157.2280000001</v>
      </c>
      <c r="D18" s="306">
        <v>488602</v>
      </c>
      <c r="E18" s="306">
        <v>687655</v>
      </c>
    </row>
    <row r="19" spans="1:5" s="335" customFormat="1" ht="21.95" customHeight="1">
      <c r="A19" s="243" t="s">
        <v>8</v>
      </c>
      <c r="B19" s="305">
        <v>700000</v>
      </c>
      <c r="C19" s="306">
        <v>4682550.8830000004</v>
      </c>
      <c r="D19" s="306">
        <v>534538</v>
      </c>
      <c r="E19" s="306">
        <v>661483</v>
      </c>
    </row>
    <row r="20" spans="1:5" s="288" customFormat="1" ht="21.95" customHeight="1">
      <c r="A20" s="243" t="s">
        <v>263</v>
      </c>
      <c r="B20" s="305">
        <v>1000000</v>
      </c>
      <c r="C20" s="306">
        <v>7379096.5289999992</v>
      </c>
      <c r="D20" s="306">
        <v>842363</v>
      </c>
      <c r="E20" s="306">
        <v>1057386</v>
      </c>
    </row>
    <row r="21" spans="1:5" s="288" customFormat="1" ht="21.95" customHeight="1">
      <c r="A21" s="243" t="s">
        <v>303</v>
      </c>
      <c r="B21" s="305">
        <v>1000000</v>
      </c>
      <c r="C21" s="306">
        <v>7091934.1980000008</v>
      </c>
      <c r="D21" s="306">
        <v>809582</v>
      </c>
      <c r="E21" s="306">
        <v>1058492</v>
      </c>
    </row>
    <row r="22" spans="1:5" s="288" customFormat="1" ht="21.95" customHeight="1">
      <c r="A22" s="354" t="s">
        <v>311</v>
      </c>
      <c r="B22" s="305">
        <v>950000</v>
      </c>
      <c r="C22" s="306">
        <v>5811029.9479999999</v>
      </c>
      <c r="D22" s="306">
        <v>663360</v>
      </c>
      <c r="E22" s="306">
        <v>1014279</v>
      </c>
    </row>
    <row r="23" spans="1:5" s="288" customFormat="1" ht="21.95" customHeight="1">
      <c r="A23" s="354" t="s">
        <v>312</v>
      </c>
      <c r="B23" s="305">
        <v>950000</v>
      </c>
      <c r="C23" s="306">
        <v>5276851.9800000004</v>
      </c>
      <c r="D23" s="306">
        <v>602380</v>
      </c>
      <c r="E23" s="306">
        <v>1013139</v>
      </c>
    </row>
    <row r="24" spans="1:5" s="288" customFormat="1" ht="21.95" customHeight="1">
      <c r="A24" s="354" t="s">
        <v>313</v>
      </c>
      <c r="B24" s="305">
        <v>1000000</v>
      </c>
      <c r="C24" s="306">
        <v>6195148</v>
      </c>
      <c r="D24" s="306">
        <v>707209</v>
      </c>
      <c r="E24" s="306">
        <v>1058000</v>
      </c>
    </row>
    <row r="25" spans="1:5" s="288" customFormat="1" ht="21.95" customHeight="1">
      <c r="A25" s="354" t="s">
        <v>314</v>
      </c>
      <c r="B25" s="305">
        <v>1000000</v>
      </c>
      <c r="C25" s="306">
        <v>7082802</v>
      </c>
      <c r="D25" s="306">
        <v>808539</v>
      </c>
      <c r="E25" s="306">
        <v>1057000</v>
      </c>
    </row>
    <row r="26" spans="1:5" s="288" customFormat="1" ht="21.95" customHeight="1">
      <c r="A26" s="354" t="s">
        <v>315</v>
      </c>
      <c r="B26" s="305">
        <v>1000000</v>
      </c>
      <c r="C26" s="306">
        <v>7346991</v>
      </c>
      <c r="D26" s="306">
        <v>838698</v>
      </c>
      <c r="E26" s="306">
        <v>1061000</v>
      </c>
    </row>
    <row r="27" spans="1:5" s="288" customFormat="1" ht="21.95" customHeight="1">
      <c r="A27" s="354" t="s">
        <v>316</v>
      </c>
      <c r="B27" s="305">
        <v>1000000</v>
      </c>
      <c r="C27" s="306">
        <v>7746593</v>
      </c>
      <c r="D27" s="306">
        <v>884314</v>
      </c>
      <c r="E27" s="306">
        <v>1055000</v>
      </c>
    </row>
    <row r="28" spans="1:5" s="437" customFormat="1" ht="21.95" customHeight="1">
      <c r="A28" s="435" t="s">
        <v>328</v>
      </c>
      <c r="B28" s="436">
        <v>900</v>
      </c>
      <c r="C28" s="436">
        <v>1553.5733120000002</v>
      </c>
      <c r="D28" s="436">
        <v>177.34855159817354</v>
      </c>
      <c r="E28" s="436">
        <v>768</v>
      </c>
    </row>
    <row r="29" spans="1:5" s="438" customFormat="1" ht="21.95" customHeight="1">
      <c r="A29" s="435" t="s">
        <v>329</v>
      </c>
      <c r="B29" s="436" t="s">
        <v>512</v>
      </c>
      <c r="C29" s="436" t="s">
        <v>512</v>
      </c>
      <c r="D29" s="436" t="s">
        <v>512</v>
      </c>
      <c r="E29" s="436" t="s">
        <v>512</v>
      </c>
    </row>
    <row r="30" spans="1:5" s="438" customFormat="1" ht="21.95" customHeight="1">
      <c r="A30" s="435" t="s">
        <v>330</v>
      </c>
      <c r="B30" s="436">
        <v>800000</v>
      </c>
      <c r="C30" s="436">
        <v>775978.01899999997</v>
      </c>
      <c r="D30" s="436">
        <v>88581.965639269401</v>
      </c>
      <c r="E30" s="436">
        <v>773716</v>
      </c>
    </row>
    <row r="31" spans="1:5" s="437" customFormat="1" ht="21.95" customHeight="1">
      <c r="A31" s="435" t="s">
        <v>331</v>
      </c>
      <c r="B31" s="436">
        <v>600000</v>
      </c>
      <c r="C31" s="436">
        <v>572582.909843</v>
      </c>
      <c r="D31" s="436">
        <v>65363.345872488579</v>
      </c>
      <c r="E31" s="436">
        <v>303065.68900000001</v>
      </c>
    </row>
    <row r="32" spans="1:5" s="438" customFormat="1" ht="21.95" customHeight="1">
      <c r="A32" s="435" t="s">
        <v>332</v>
      </c>
      <c r="B32" s="436">
        <v>90000</v>
      </c>
      <c r="C32" s="436">
        <v>75018</v>
      </c>
      <c r="D32" s="436">
        <v>8564</v>
      </c>
      <c r="E32" s="436">
        <v>35640</v>
      </c>
    </row>
    <row r="33" spans="1:5" s="438" customFormat="1" ht="21.95" customHeight="1" thickBot="1">
      <c r="A33" s="439" t="s">
        <v>333</v>
      </c>
      <c r="B33" s="440">
        <v>50000</v>
      </c>
      <c r="C33" s="440">
        <v>42630</v>
      </c>
      <c r="D33" s="440">
        <v>4866</v>
      </c>
      <c r="E33" s="440">
        <v>47200</v>
      </c>
    </row>
    <row r="34" spans="1:5" s="28" customFormat="1" ht="11.1" customHeight="1">
      <c r="A34" s="471" t="s">
        <v>431</v>
      </c>
      <c r="B34" s="443"/>
      <c r="E34" s="278"/>
    </row>
    <row r="35" spans="1:5" s="106" customFormat="1" ht="11.1" customHeight="1">
      <c r="A35" s="279" t="s">
        <v>359</v>
      </c>
      <c r="B35" s="256"/>
      <c r="C35" s="256"/>
      <c r="D35" s="256"/>
      <c r="E35" s="457"/>
    </row>
    <row r="36" spans="1:5" s="106" customFormat="1" ht="11.1" customHeight="1">
      <c r="A36" s="113" t="s">
        <v>360</v>
      </c>
      <c r="B36" s="458"/>
      <c r="C36" s="254"/>
      <c r="D36" s="254"/>
      <c r="E36" s="254"/>
    </row>
    <row r="37" spans="1:5" s="335" customFormat="1" ht="11.25">
      <c r="A37" s="283"/>
      <c r="B37" s="12"/>
      <c r="C37" s="284"/>
      <c r="D37" s="284"/>
      <c r="E37" s="284"/>
    </row>
    <row r="38" spans="1:5" s="335" customFormat="1" ht="11.25">
      <c r="A38" s="283"/>
      <c r="B38" s="12"/>
      <c r="C38" s="284"/>
      <c r="D38" s="284"/>
      <c r="E38" s="284"/>
    </row>
    <row r="39" spans="1:5" s="335" customFormat="1" ht="11.25">
      <c r="A39" s="283"/>
      <c r="B39" s="12"/>
      <c r="C39" s="284"/>
      <c r="D39" s="284"/>
      <c r="E39" s="284"/>
    </row>
    <row r="40" spans="1:5" s="335" customFormat="1" ht="11.25">
      <c r="A40" s="283"/>
      <c r="B40" s="12"/>
      <c r="C40" s="284"/>
      <c r="D40" s="284"/>
      <c r="E40" s="284"/>
    </row>
    <row r="41" spans="1:5" s="335" customFormat="1" ht="11.25">
      <c r="A41" s="283"/>
      <c r="B41" s="12"/>
      <c r="C41" s="284"/>
      <c r="D41" s="284"/>
      <c r="E41" s="284"/>
    </row>
    <row r="42" spans="1:5" s="335" customFormat="1" ht="11.25">
      <c r="A42" s="283"/>
      <c r="B42" s="12"/>
      <c r="C42" s="284"/>
      <c r="D42" s="284"/>
      <c r="E42" s="284"/>
    </row>
    <row r="43" spans="1:5" s="335" customFormat="1" ht="11.25">
      <c r="A43" s="283"/>
      <c r="B43" s="12"/>
      <c r="C43" s="284"/>
      <c r="D43" s="284"/>
      <c r="E43" s="284"/>
    </row>
    <row r="44" spans="1:5" s="335" customFormat="1" ht="11.25">
      <c r="A44" s="283"/>
      <c r="B44" s="12"/>
      <c r="C44" s="284"/>
      <c r="D44" s="284"/>
      <c r="E44" s="284"/>
    </row>
    <row r="45" spans="1:5" s="335" customFormat="1" ht="11.25">
      <c r="A45" s="283"/>
      <c r="B45" s="12"/>
      <c r="C45" s="284"/>
      <c r="D45" s="284"/>
      <c r="E45" s="284"/>
    </row>
    <row r="46" spans="1:5" s="335" customFormat="1" ht="11.25">
      <c r="A46" s="283"/>
      <c r="B46" s="12"/>
      <c r="C46" s="284"/>
      <c r="D46" s="284"/>
      <c r="E46" s="284"/>
    </row>
    <row r="47" spans="1:5" s="335" customFormat="1" ht="11.25">
      <c r="A47" s="283"/>
      <c r="B47" s="12"/>
      <c r="C47" s="284"/>
      <c r="D47" s="284"/>
      <c r="E47" s="284"/>
    </row>
    <row r="48" spans="1:5" s="335" customFormat="1" ht="11.25">
      <c r="A48" s="283"/>
      <c r="B48" s="12"/>
      <c r="C48" s="284"/>
      <c r="D48" s="284"/>
      <c r="E48" s="284"/>
    </row>
    <row r="49" spans="1:5" s="335" customFormat="1" ht="11.25">
      <c r="A49" s="283"/>
      <c r="B49" s="12"/>
      <c r="C49" s="284"/>
      <c r="D49" s="284"/>
      <c r="E49" s="284"/>
    </row>
    <row r="50" spans="1:5" s="335" customFormat="1" ht="11.25">
      <c r="A50" s="283"/>
      <c r="B50" s="12"/>
      <c r="C50" s="284"/>
      <c r="D50" s="284"/>
      <c r="E50" s="284"/>
    </row>
    <row r="51" spans="1:5" s="335" customFormat="1" ht="11.25">
      <c r="A51" s="283"/>
      <c r="B51" s="12"/>
      <c r="C51" s="284"/>
      <c r="D51" s="284"/>
      <c r="E51" s="284"/>
    </row>
    <row r="52" spans="1:5" s="335" customFormat="1" ht="11.25">
      <c r="A52" s="283"/>
      <c r="B52" s="12"/>
      <c r="C52" s="284"/>
      <c r="D52" s="284"/>
      <c r="E52" s="284"/>
    </row>
    <row r="53" spans="1:5" s="335" customFormat="1" ht="11.25">
      <c r="A53" s="283"/>
      <c r="B53" s="12"/>
      <c r="C53" s="284"/>
      <c r="D53" s="284"/>
      <c r="E53" s="284"/>
    </row>
    <row r="54" spans="1:5" s="335" customFormat="1" ht="11.25">
      <c r="A54" s="283"/>
      <c r="B54" s="12"/>
      <c r="C54" s="284"/>
      <c r="D54" s="284"/>
      <c r="E54" s="284"/>
    </row>
    <row r="55" spans="1:5" s="335" customFormat="1" ht="11.25">
      <c r="A55" s="283"/>
      <c r="B55" s="12"/>
      <c r="C55" s="284"/>
      <c r="D55" s="284"/>
      <c r="E55" s="284"/>
    </row>
    <row r="56" spans="1:5" s="335" customFormat="1" ht="11.25">
      <c r="A56" s="283"/>
      <c r="B56" s="12"/>
      <c r="C56" s="284"/>
      <c r="D56" s="284"/>
      <c r="E56" s="284"/>
    </row>
    <row r="57" spans="1:5" s="335" customFormat="1" ht="11.25">
      <c r="A57" s="283"/>
      <c r="B57" s="12"/>
      <c r="C57" s="284"/>
      <c r="D57" s="284"/>
      <c r="E57" s="284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zoomScaleNormal="50" zoomScaleSheetLayoutView="100" workbookViewId="0">
      <selection activeCell="E1" sqref="E1"/>
    </sheetView>
  </sheetViews>
  <sheetFormatPr defaultRowHeight="14.25"/>
  <cols>
    <col min="1" max="1" width="9.875" style="80" customWidth="1"/>
    <col min="2" max="2" width="11.625" style="299" customWidth="1"/>
    <col min="3" max="3" width="7.625" style="300" customWidth="1"/>
    <col min="4" max="4" width="11.75" style="299" bestFit="1" customWidth="1"/>
    <col min="5" max="5" width="7.125" style="300" customWidth="1"/>
    <col min="6" max="6" width="9.25" style="299" customWidth="1"/>
    <col min="7" max="7" width="7" style="300" customWidth="1"/>
    <col min="8" max="8" width="10.25" style="299" customWidth="1"/>
    <col min="9" max="9" width="8" style="300" customWidth="1"/>
    <col min="10" max="10" width="10.5" style="299" customWidth="1"/>
    <col min="11" max="11" width="8.125" style="300" customWidth="1"/>
    <col min="12" max="12" width="9.25" style="300" customWidth="1"/>
    <col min="13" max="13" width="8.125" style="300" customWidth="1"/>
    <col min="14" max="14" width="8.25" style="299" customWidth="1"/>
    <col min="15" max="15" width="8.125" style="300" customWidth="1"/>
    <col min="16" max="16" width="11.625" style="299" customWidth="1"/>
    <col min="17" max="17" width="8.125" style="300" customWidth="1"/>
    <col min="18" max="18" width="10.375" style="81" customWidth="1"/>
    <col min="19" max="19" width="9" style="301"/>
    <col min="20" max="20" width="11.125" style="301" bestFit="1" customWidth="1"/>
    <col min="21" max="16384" width="9" style="301"/>
  </cols>
  <sheetData>
    <row r="1" spans="1:18" s="325" customFormat="1" ht="14.1" customHeight="1">
      <c r="A1" s="321" t="s">
        <v>476</v>
      </c>
      <c r="B1" s="322"/>
      <c r="C1" s="323"/>
      <c r="D1" s="322"/>
      <c r="E1" s="323"/>
      <c r="F1" s="322"/>
      <c r="G1" s="323"/>
      <c r="H1" s="322"/>
      <c r="I1" s="324"/>
      <c r="J1" s="322"/>
      <c r="K1" s="323"/>
      <c r="L1" s="323"/>
      <c r="M1" s="323"/>
      <c r="N1" s="322"/>
      <c r="O1" s="323"/>
      <c r="P1" s="322"/>
      <c r="Q1" s="323"/>
      <c r="R1" s="324" t="s">
        <v>477</v>
      </c>
    </row>
    <row r="2" spans="1:18" ht="14.1" customHeight="1">
      <c r="A2" s="30"/>
      <c r="I2" s="31"/>
      <c r="R2" s="31"/>
    </row>
    <row r="3" spans="1:18" s="32" customFormat="1" ht="20.100000000000001" customHeight="1">
      <c r="A3" s="709" t="s">
        <v>236</v>
      </c>
      <c r="B3" s="709"/>
      <c r="C3" s="709"/>
      <c r="D3" s="709"/>
      <c r="E3" s="709"/>
      <c r="F3" s="709"/>
      <c r="G3" s="709"/>
      <c r="H3" s="709"/>
      <c r="I3" s="709"/>
      <c r="J3" s="710" t="s">
        <v>237</v>
      </c>
      <c r="K3" s="710"/>
      <c r="L3" s="710"/>
      <c r="M3" s="710"/>
      <c r="N3" s="710"/>
      <c r="O3" s="710"/>
      <c r="P3" s="710"/>
      <c r="Q3" s="710"/>
      <c r="R3" s="710"/>
    </row>
    <row r="4" spans="1:18" s="36" customFormat="1" ht="24" customHeight="1">
      <c r="A4" s="33"/>
      <c r="B4" s="34"/>
      <c r="C4" s="34"/>
      <c r="D4" s="34"/>
      <c r="E4" s="34"/>
      <c r="F4" s="34"/>
      <c r="G4" s="34"/>
      <c r="H4" s="34"/>
      <c r="I4" s="34"/>
      <c r="J4" s="35"/>
      <c r="K4" s="35"/>
      <c r="L4" s="35"/>
      <c r="M4" s="35"/>
      <c r="N4" s="35"/>
      <c r="O4" s="35"/>
      <c r="P4" s="35"/>
      <c r="Q4" s="35"/>
      <c r="R4" s="35"/>
    </row>
    <row r="5" spans="1:18" s="40" customFormat="1" ht="18" customHeight="1" thickBot="1">
      <c r="A5" s="37" t="s">
        <v>9</v>
      </c>
      <c r="B5" s="38"/>
      <c r="C5" s="39"/>
      <c r="D5" s="38"/>
      <c r="E5" s="39"/>
      <c r="F5" s="38"/>
      <c r="G5" s="39"/>
      <c r="H5" s="38"/>
      <c r="I5" s="39"/>
      <c r="R5" s="41" t="s">
        <v>10</v>
      </c>
    </row>
    <row r="6" spans="1:18" s="46" customFormat="1" ht="15.95" customHeight="1">
      <c r="A6" s="711" t="s">
        <v>238</v>
      </c>
      <c r="B6" s="714" t="s">
        <v>239</v>
      </c>
      <c r="C6" s="42"/>
      <c r="D6" s="708" t="s">
        <v>240</v>
      </c>
      <c r="E6" s="42"/>
      <c r="F6" s="708" t="s">
        <v>241</v>
      </c>
      <c r="G6" s="42"/>
      <c r="H6" s="717" t="s">
        <v>242</v>
      </c>
      <c r="I6" s="43"/>
      <c r="J6" s="718" t="s">
        <v>243</v>
      </c>
      <c r="K6" s="44"/>
      <c r="L6" s="44"/>
      <c r="M6" s="44"/>
      <c r="N6" s="44"/>
      <c r="O6" s="44"/>
      <c r="P6" s="44"/>
      <c r="Q6" s="45"/>
      <c r="R6" s="721" t="s">
        <v>244</v>
      </c>
    </row>
    <row r="7" spans="1:18" s="46" customFormat="1" ht="15.95" customHeight="1">
      <c r="A7" s="712"/>
      <c r="B7" s="715"/>
      <c r="C7" s="703" t="s">
        <v>245</v>
      </c>
      <c r="D7" s="701"/>
      <c r="E7" s="703" t="s">
        <v>245</v>
      </c>
      <c r="F7" s="701"/>
      <c r="G7" s="703" t="s">
        <v>245</v>
      </c>
      <c r="H7" s="698"/>
      <c r="I7" s="705" t="s">
        <v>245</v>
      </c>
      <c r="J7" s="719"/>
      <c r="K7" s="47"/>
      <c r="L7" s="697" t="s">
        <v>246</v>
      </c>
      <c r="M7" s="333"/>
      <c r="N7" s="700" t="s">
        <v>11</v>
      </c>
      <c r="O7" s="48"/>
      <c r="P7" s="700" t="s">
        <v>247</v>
      </c>
      <c r="Q7" s="49"/>
      <c r="R7" s="722"/>
    </row>
    <row r="8" spans="1:18" s="46" customFormat="1" ht="15.95" customHeight="1">
      <c r="A8" s="712"/>
      <c r="B8" s="715"/>
      <c r="C8" s="703"/>
      <c r="D8" s="701"/>
      <c r="E8" s="703"/>
      <c r="F8" s="701"/>
      <c r="G8" s="703"/>
      <c r="H8" s="698"/>
      <c r="I8" s="706"/>
      <c r="J8" s="719"/>
      <c r="K8" s="703" t="s">
        <v>12</v>
      </c>
      <c r="L8" s="698"/>
      <c r="M8" s="703" t="s">
        <v>12</v>
      </c>
      <c r="N8" s="701"/>
      <c r="O8" s="703" t="s">
        <v>12</v>
      </c>
      <c r="P8" s="701"/>
      <c r="Q8" s="725" t="s">
        <v>12</v>
      </c>
      <c r="R8" s="723"/>
    </row>
    <row r="9" spans="1:18" s="46" customFormat="1" ht="15.95" customHeight="1">
      <c r="A9" s="712"/>
      <c r="B9" s="715"/>
      <c r="C9" s="703"/>
      <c r="D9" s="701"/>
      <c r="E9" s="703"/>
      <c r="F9" s="701"/>
      <c r="G9" s="703"/>
      <c r="H9" s="698"/>
      <c r="I9" s="706"/>
      <c r="J9" s="719"/>
      <c r="K9" s="728"/>
      <c r="L9" s="698"/>
      <c r="M9" s="728"/>
      <c r="N9" s="701"/>
      <c r="O9" s="728"/>
      <c r="P9" s="701"/>
      <c r="Q9" s="726"/>
      <c r="R9" s="723"/>
    </row>
    <row r="10" spans="1:18" s="46" customFormat="1" ht="15.95" customHeight="1">
      <c r="A10" s="713"/>
      <c r="B10" s="716"/>
      <c r="C10" s="704"/>
      <c r="D10" s="702"/>
      <c r="E10" s="704"/>
      <c r="F10" s="702"/>
      <c r="G10" s="704"/>
      <c r="H10" s="699"/>
      <c r="I10" s="707"/>
      <c r="J10" s="720"/>
      <c r="K10" s="729"/>
      <c r="L10" s="699"/>
      <c r="M10" s="729"/>
      <c r="N10" s="702"/>
      <c r="O10" s="729"/>
      <c r="P10" s="702"/>
      <c r="Q10" s="727"/>
      <c r="R10" s="724"/>
    </row>
    <row r="11" spans="1:18" s="56" customFormat="1" ht="28.5" customHeight="1">
      <c r="A11" s="57" t="s">
        <v>301</v>
      </c>
      <c r="B11" s="58">
        <v>46016365</v>
      </c>
      <c r="C11" s="54">
        <v>100</v>
      </c>
      <c r="D11" s="52">
        <v>3118273</v>
      </c>
      <c r="E11" s="51">
        <v>6.7764435543746231</v>
      </c>
      <c r="F11" s="52">
        <v>1411809</v>
      </c>
      <c r="G11" s="51">
        <v>3.0680585048384419</v>
      </c>
      <c r="H11" s="52">
        <v>7824164</v>
      </c>
      <c r="I11" s="51">
        <v>17.003003170719808</v>
      </c>
      <c r="J11" s="52">
        <v>33662119</v>
      </c>
      <c r="K11" s="59">
        <v>73.152494770067122</v>
      </c>
      <c r="L11" s="52">
        <v>1440915</v>
      </c>
      <c r="M11" s="59">
        <v>3.1313099155050601</v>
      </c>
      <c r="N11" s="52">
        <v>214433</v>
      </c>
      <c r="O11" s="51">
        <v>0.46599291360801753</v>
      </c>
      <c r="P11" s="52">
        <v>32006770</v>
      </c>
      <c r="Q11" s="55">
        <v>69.555189767814127</v>
      </c>
      <c r="R11" s="60" t="s">
        <v>301</v>
      </c>
    </row>
    <row r="12" spans="1:18" s="56" customFormat="1" ht="28.5" customHeight="1">
      <c r="A12" s="57" t="s">
        <v>302</v>
      </c>
      <c r="B12" s="58">
        <v>44956835</v>
      </c>
      <c r="C12" s="54">
        <v>100</v>
      </c>
      <c r="D12" s="52">
        <v>3176917</v>
      </c>
      <c r="E12" s="51">
        <v>7.0665939895457495</v>
      </c>
      <c r="F12" s="52">
        <v>1460188</v>
      </c>
      <c r="G12" s="51">
        <v>3.2479777546617772</v>
      </c>
      <c r="H12" s="52">
        <v>7864509</v>
      </c>
      <c r="I12" s="51">
        <v>17.493466788754148</v>
      </c>
      <c r="J12" s="52">
        <v>32455221</v>
      </c>
      <c r="K12" s="59">
        <v>72.191961467038325</v>
      </c>
      <c r="L12" s="52">
        <v>1588825</v>
      </c>
      <c r="M12" s="59">
        <v>3.5341122212006248</v>
      </c>
      <c r="N12" s="52">
        <v>223169</v>
      </c>
      <c r="O12" s="51">
        <v>0.49640727600152462</v>
      </c>
      <c r="P12" s="52">
        <v>30643227</v>
      </c>
      <c r="Q12" s="55">
        <v>68.161441969836176</v>
      </c>
      <c r="R12" s="60" t="s">
        <v>302</v>
      </c>
    </row>
    <row r="13" spans="1:18" s="56" customFormat="1" ht="28.5" customHeight="1">
      <c r="A13" s="57" t="s">
        <v>310</v>
      </c>
      <c r="B13" s="58">
        <v>44639467</v>
      </c>
      <c r="C13" s="54">
        <v>100</v>
      </c>
      <c r="D13" s="52">
        <v>3293581</v>
      </c>
      <c r="E13" s="51">
        <v>7.3781817332182751</v>
      </c>
      <c r="F13" s="52">
        <v>1514570</v>
      </c>
      <c r="G13" s="51">
        <v>3.3928944536904972</v>
      </c>
      <c r="H13" s="52">
        <v>8140204</v>
      </c>
      <c r="I13" s="51">
        <v>18.235441744857749</v>
      </c>
      <c r="J13" s="52">
        <v>31691112</v>
      </c>
      <c r="K13" s="59">
        <v>70.993482068233476</v>
      </c>
      <c r="L13" s="52">
        <v>1662493</v>
      </c>
      <c r="M13" s="59">
        <v>3.7242671378670358</v>
      </c>
      <c r="N13" s="52">
        <v>229226</v>
      </c>
      <c r="O13" s="51">
        <v>0.51350523517675506</v>
      </c>
      <c r="P13" s="52">
        <v>29799393</v>
      </c>
      <c r="Q13" s="55">
        <v>66.75570969518968</v>
      </c>
      <c r="R13" s="60" t="s">
        <v>310</v>
      </c>
    </row>
    <row r="14" spans="1:18" s="56" customFormat="1" ht="28.5" customHeight="1">
      <c r="A14" s="57">
        <v>2017</v>
      </c>
      <c r="B14" s="58">
        <v>45455612</v>
      </c>
      <c r="C14" s="54">
        <v>100</v>
      </c>
      <c r="D14" s="52">
        <v>3302464</v>
      </c>
      <c r="E14" s="51">
        <v>7.2652503281663003</v>
      </c>
      <c r="F14" s="52">
        <v>1578117</v>
      </c>
      <c r="G14" s="51">
        <v>3.4717759382493849</v>
      </c>
      <c r="H14" s="52">
        <v>8487402</v>
      </c>
      <c r="I14" s="51">
        <v>18.671846283798796</v>
      </c>
      <c r="J14" s="52">
        <v>32087629</v>
      </c>
      <c r="K14" s="59">
        <v>70.591127449785517</v>
      </c>
      <c r="L14" s="52">
        <v>1747461</v>
      </c>
      <c r="M14" s="59">
        <v>3.8443239967817391</v>
      </c>
      <c r="N14" s="52">
        <v>224568</v>
      </c>
      <c r="O14" s="51">
        <v>0.49403800789218288</v>
      </c>
      <c r="P14" s="52">
        <v>30115600</v>
      </c>
      <c r="Q14" s="55">
        <v>66.252765445111592</v>
      </c>
      <c r="R14" s="60">
        <v>2017</v>
      </c>
    </row>
    <row r="15" spans="1:18" s="56" customFormat="1" ht="28.5" customHeight="1">
      <c r="A15" s="61">
        <v>2018</v>
      </c>
      <c r="B15" s="62">
        <f>SUM(B17:B28)</f>
        <v>45958818</v>
      </c>
      <c r="C15" s="63">
        <f>B15/$B$15*100</f>
        <v>100</v>
      </c>
      <c r="D15" s="62">
        <f>SUM(D17:D28)</f>
        <v>3498310</v>
      </c>
      <c r="E15" s="63">
        <f>D15/$B$15*100</f>
        <v>7.6118363183317728</v>
      </c>
      <c r="F15" s="62">
        <f>SUM(F17:F28)</f>
        <v>1648640</v>
      </c>
      <c r="G15" s="63">
        <f>F15/$B$15*100</f>
        <v>3.5872114900779213</v>
      </c>
      <c r="H15" s="62">
        <f>SUM(H17:H28)</f>
        <v>8797605</v>
      </c>
      <c r="I15" s="63">
        <f>H15/$B$15*100</f>
        <v>19.142365671806441</v>
      </c>
      <c r="J15" s="62">
        <f>SUM(J17:J28)</f>
        <v>32014263</v>
      </c>
      <c r="K15" s="63">
        <f>J15/$B$15*100</f>
        <v>69.658586519783867</v>
      </c>
      <c r="L15" s="64">
        <f>SUM(L17:L28)</f>
        <v>1896129</v>
      </c>
      <c r="M15" s="63">
        <f>L15/$B$15*100</f>
        <v>4.1257131547639023</v>
      </c>
      <c r="N15" s="62">
        <f>SUM(N17:N28)</f>
        <v>208318</v>
      </c>
      <c r="O15" s="63">
        <f>N15/$B$15*100</f>
        <v>0.45327101319272395</v>
      </c>
      <c r="P15" s="62">
        <f>SUM(P17:P28)</f>
        <v>29909816</v>
      </c>
      <c r="Q15" s="65">
        <f>P15/$B$15*100</f>
        <v>65.079602351827234</v>
      </c>
      <c r="R15" s="253">
        <v>2018</v>
      </c>
    </row>
    <row r="16" spans="1:18" s="46" customFormat="1" ht="20.100000000000001" customHeight="1">
      <c r="A16" s="50"/>
      <c r="B16" s="62"/>
      <c r="C16" s="54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6"/>
      <c r="R16" s="53"/>
    </row>
    <row r="17" spans="1:18" s="67" customFormat="1" ht="28.5" customHeight="1">
      <c r="A17" s="50" t="s">
        <v>14</v>
      </c>
      <c r="B17" s="52">
        <f>D17+F17+H17+J17</f>
        <v>4179140</v>
      </c>
      <c r="C17" s="51">
        <f t="shared" ref="C17:C28" si="0">B17/$B17*100</f>
        <v>100</v>
      </c>
      <c r="D17" s="308">
        <v>306210</v>
      </c>
      <c r="E17" s="247">
        <f t="shared" ref="E17:E28" si="1">D17/$B17*100</f>
        <v>7.3271055767454545</v>
      </c>
      <c r="F17" s="308">
        <v>166600</v>
      </c>
      <c r="G17" s="247">
        <f t="shared" ref="G17:G28" si="2">F17/$B17*100</f>
        <v>3.9864661150380223</v>
      </c>
      <c r="H17" s="308">
        <v>923233</v>
      </c>
      <c r="I17" s="247">
        <f t="shared" ref="I17:I28" si="3">H17/$B17*100</f>
        <v>22.091459008312714</v>
      </c>
      <c r="J17" s="337">
        <v>2783097</v>
      </c>
      <c r="K17" s="51">
        <f t="shared" ref="K17:K28" si="4">J17/$B17*100</f>
        <v>66.594969299903809</v>
      </c>
      <c r="L17" s="309">
        <v>164742</v>
      </c>
      <c r="M17" s="51">
        <f t="shared" ref="M17:M28" si="5">L17/$B17*100</f>
        <v>3.942007207224453</v>
      </c>
      <c r="N17" s="309">
        <v>17578</v>
      </c>
      <c r="O17" s="51">
        <f t="shared" ref="O17:O28" si="6">N17/$B17*100</f>
        <v>0.42061285336217502</v>
      </c>
      <c r="P17" s="309">
        <v>2600777</v>
      </c>
      <c r="Q17" s="51">
        <f t="shared" ref="Q17:Q28" si="7">P17/$B17*100</f>
        <v>62.232349239317173</v>
      </c>
      <c r="R17" s="53" t="s">
        <v>248</v>
      </c>
    </row>
    <row r="18" spans="1:18" s="67" customFormat="1" ht="28.5" customHeight="1">
      <c r="A18" s="50" t="s">
        <v>15</v>
      </c>
      <c r="B18" s="52">
        <f t="shared" ref="B18:B28" si="8">D18+F18+H18+J18</f>
        <v>3978656</v>
      </c>
      <c r="C18" s="51">
        <f t="shared" si="0"/>
        <v>100</v>
      </c>
      <c r="D18" s="308">
        <v>309600</v>
      </c>
      <c r="E18" s="247">
        <f t="shared" si="1"/>
        <v>7.7815222024723925</v>
      </c>
      <c r="F18" s="308">
        <v>164112</v>
      </c>
      <c r="G18" s="247">
        <f t="shared" si="2"/>
        <v>4.1248099860857534</v>
      </c>
      <c r="H18" s="308">
        <v>936353</v>
      </c>
      <c r="I18" s="247">
        <f t="shared" si="3"/>
        <v>23.534404582854108</v>
      </c>
      <c r="J18" s="337">
        <v>2568591</v>
      </c>
      <c r="K18" s="51">
        <f t="shared" si="4"/>
        <v>64.559263228587753</v>
      </c>
      <c r="L18" s="309">
        <v>172594</v>
      </c>
      <c r="M18" s="51">
        <f t="shared" si="5"/>
        <v>4.3379975549532306</v>
      </c>
      <c r="N18" s="309">
        <v>15382</v>
      </c>
      <c r="O18" s="51">
        <f t="shared" si="6"/>
        <v>0.38661296679079571</v>
      </c>
      <c r="P18" s="309">
        <v>2380615</v>
      </c>
      <c r="Q18" s="51">
        <f t="shared" si="7"/>
        <v>59.834652706843713</v>
      </c>
      <c r="R18" s="53" t="s">
        <v>249</v>
      </c>
    </row>
    <row r="19" spans="1:18" s="67" customFormat="1" ht="28.5" customHeight="1">
      <c r="A19" s="50" t="s">
        <v>16</v>
      </c>
      <c r="B19" s="52">
        <f t="shared" si="8"/>
        <v>3850246</v>
      </c>
      <c r="C19" s="51">
        <f t="shared" si="0"/>
        <v>100</v>
      </c>
      <c r="D19" s="307">
        <v>266970</v>
      </c>
      <c r="E19" s="247">
        <f t="shared" si="1"/>
        <v>6.9338426687541519</v>
      </c>
      <c r="F19" s="308">
        <v>145876</v>
      </c>
      <c r="G19" s="247">
        <f t="shared" si="2"/>
        <v>3.7887449269475253</v>
      </c>
      <c r="H19" s="308">
        <v>762755</v>
      </c>
      <c r="I19" s="247">
        <f t="shared" si="3"/>
        <v>19.810552364706048</v>
      </c>
      <c r="J19" s="337">
        <v>2674645</v>
      </c>
      <c r="K19" s="51">
        <f t="shared" si="4"/>
        <v>69.466860039592277</v>
      </c>
      <c r="L19" s="309">
        <v>137190</v>
      </c>
      <c r="M19" s="51">
        <f t="shared" si="5"/>
        <v>3.5631489520409865</v>
      </c>
      <c r="N19" s="309">
        <v>16659</v>
      </c>
      <c r="O19" s="51">
        <f t="shared" si="6"/>
        <v>0.43267365254064288</v>
      </c>
      <c r="P19" s="309">
        <v>2520796</v>
      </c>
      <c r="Q19" s="51">
        <f t="shared" si="7"/>
        <v>65.471037435010643</v>
      </c>
      <c r="R19" s="53" t="s">
        <v>250</v>
      </c>
    </row>
    <row r="20" spans="1:18" s="67" customFormat="1" ht="28.5" customHeight="1">
      <c r="A20" s="50" t="s">
        <v>17</v>
      </c>
      <c r="B20" s="52">
        <f t="shared" si="8"/>
        <v>3740997</v>
      </c>
      <c r="C20" s="51">
        <f t="shared" si="0"/>
        <v>100</v>
      </c>
      <c r="D20" s="309">
        <v>272379</v>
      </c>
      <c r="E20" s="51">
        <f t="shared" si="1"/>
        <v>7.2809200328147821</v>
      </c>
      <c r="F20" s="309">
        <v>129581</v>
      </c>
      <c r="G20" s="51">
        <f t="shared" si="2"/>
        <v>3.4638092465725046</v>
      </c>
      <c r="H20" s="308">
        <v>701922</v>
      </c>
      <c r="I20" s="51">
        <f t="shared" si="3"/>
        <v>18.762966129082699</v>
      </c>
      <c r="J20" s="337">
        <v>2637115</v>
      </c>
      <c r="K20" s="51">
        <f t="shared" si="4"/>
        <v>70.492304591530015</v>
      </c>
      <c r="L20" s="308">
        <v>120861</v>
      </c>
      <c r="M20" s="51">
        <f t="shared" si="5"/>
        <v>3.2307163037019277</v>
      </c>
      <c r="N20" s="308">
        <v>17117</v>
      </c>
      <c r="O20" s="51">
        <f t="shared" si="6"/>
        <v>0.4575518237517967</v>
      </c>
      <c r="P20" s="308">
        <v>2499137</v>
      </c>
      <c r="Q20" s="51">
        <f t="shared" si="7"/>
        <v>66.80403646407629</v>
      </c>
      <c r="R20" s="53" t="s">
        <v>251</v>
      </c>
    </row>
    <row r="21" spans="1:18" s="67" customFormat="1" ht="28.5" customHeight="1">
      <c r="A21" s="50" t="s">
        <v>18</v>
      </c>
      <c r="B21" s="52">
        <f t="shared" si="8"/>
        <v>3735656</v>
      </c>
      <c r="C21" s="51">
        <f t="shared" si="0"/>
        <v>100</v>
      </c>
      <c r="D21" s="308">
        <v>256469</v>
      </c>
      <c r="E21" s="51">
        <f t="shared" si="1"/>
        <v>6.8654340763710575</v>
      </c>
      <c r="F21" s="308">
        <v>116670</v>
      </c>
      <c r="G21" s="51">
        <f t="shared" si="2"/>
        <v>3.1231462425876471</v>
      </c>
      <c r="H21" s="308">
        <v>664422</v>
      </c>
      <c r="I21" s="51">
        <f t="shared" si="3"/>
        <v>17.785952453866201</v>
      </c>
      <c r="J21" s="337">
        <v>2698095</v>
      </c>
      <c r="K21" s="51">
        <f t="shared" si="4"/>
        <v>72.225467227175088</v>
      </c>
      <c r="L21" s="308">
        <v>113426</v>
      </c>
      <c r="M21" s="51">
        <f t="shared" si="5"/>
        <v>3.0363074116032096</v>
      </c>
      <c r="N21" s="308">
        <v>17801</v>
      </c>
      <c r="O21" s="51">
        <f t="shared" si="6"/>
        <v>0.47651603895005323</v>
      </c>
      <c r="P21" s="308">
        <v>2566868</v>
      </c>
      <c r="Q21" s="51">
        <f t="shared" si="7"/>
        <v>68.712643776621832</v>
      </c>
      <c r="R21" s="53" t="s">
        <v>252</v>
      </c>
    </row>
    <row r="22" spans="1:18" s="67" customFormat="1" ht="28.5" customHeight="1">
      <c r="A22" s="50" t="s">
        <v>19</v>
      </c>
      <c r="B22" s="52">
        <f t="shared" si="8"/>
        <v>3584217</v>
      </c>
      <c r="C22" s="51">
        <f t="shared" si="0"/>
        <v>100</v>
      </c>
      <c r="D22" s="309">
        <v>260866</v>
      </c>
      <c r="E22" s="51">
        <f t="shared" si="1"/>
        <v>7.2781865606909397</v>
      </c>
      <c r="F22" s="309">
        <v>118152</v>
      </c>
      <c r="G22" s="51">
        <f t="shared" si="2"/>
        <v>3.2964521958352409</v>
      </c>
      <c r="H22" s="309">
        <v>640454</v>
      </c>
      <c r="I22" s="51">
        <f t="shared" si="3"/>
        <v>17.868728372193981</v>
      </c>
      <c r="J22" s="337">
        <v>2564745</v>
      </c>
      <c r="K22" s="51">
        <f t="shared" si="4"/>
        <v>71.556632871279831</v>
      </c>
      <c r="L22" s="309">
        <v>147790</v>
      </c>
      <c r="M22" s="51">
        <f t="shared" si="5"/>
        <v>4.1233552544391143</v>
      </c>
      <c r="N22" s="309">
        <v>18122</v>
      </c>
      <c r="O22" s="51">
        <f t="shared" si="6"/>
        <v>0.50560554787837897</v>
      </c>
      <c r="P22" s="309">
        <v>2398833</v>
      </c>
      <c r="Q22" s="51">
        <f t="shared" si="7"/>
        <v>66.927672068962337</v>
      </c>
      <c r="R22" s="53" t="s">
        <v>253</v>
      </c>
    </row>
    <row r="23" spans="1:18" s="67" customFormat="1" ht="28.5" customHeight="1">
      <c r="A23" s="50" t="s">
        <v>20</v>
      </c>
      <c r="B23" s="52">
        <f t="shared" si="8"/>
        <v>3766046</v>
      </c>
      <c r="C23" s="51">
        <f t="shared" si="0"/>
        <v>100</v>
      </c>
      <c r="D23" s="309">
        <v>289653</v>
      </c>
      <c r="E23" s="51">
        <f t="shared" si="1"/>
        <v>7.6911699963303688</v>
      </c>
      <c r="F23" s="309">
        <v>128260</v>
      </c>
      <c r="G23" s="51">
        <f t="shared" si="2"/>
        <v>3.4056939293890727</v>
      </c>
      <c r="H23" s="309">
        <v>662272</v>
      </c>
      <c r="I23" s="51">
        <f t="shared" si="3"/>
        <v>17.585340168441917</v>
      </c>
      <c r="J23" s="337">
        <v>2685861</v>
      </c>
      <c r="K23" s="51">
        <f t="shared" si="4"/>
        <v>71.317795905838636</v>
      </c>
      <c r="L23" s="309">
        <v>151210</v>
      </c>
      <c r="M23" s="51">
        <f t="shared" si="5"/>
        <v>4.0150863797202687</v>
      </c>
      <c r="N23" s="309">
        <v>16963</v>
      </c>
      <c r="O23" s="51">
        <f t="shared" si="6"/>
        <v>0.45041935228619084</v>
      </c>
      <c r="P23" s="309">
        <v>2517688</v>
      </c>
      <c r="Q23" s="51">
        <f t="shared" si="7"/>
        <v>66.852290173832188</v>
      </c>
      <c r="R23" s="53" t="s">
        <v>254</v>
      </c>
    </row>
    <row r="24" spans="1:18" s="67" customFormat="1" ht="28.5" customHeight="1">
      <c r="A24" s="50" t="s">
        <v>21</v>
      </c>
      <c r="B24" s="52">
        <f t="shared" si="8"/>
        <v>3996474</v>
      </c>
      <c r="C24" s="51">
        <f t="shared" si="0"/>
        <v>100</v>
      </c>
      <c r="D24" s="309">
        <v>408638</v>
      </c>
      <c r="E24" s="51">
        <f t="shared" si="1"/>
        <v>10.224963305153492</v>
      </c>
      <c r="F24" s="309">
        <v>139620</v>
      </c>
      <c r="G24" s="51">
        <f t="shared" si="2"/>
        <v>3.4935795904089453</v>
      </c>
      <c r="H24" s="309">
        <v>748586</v>
      </c>
      <c r="I24" s="51">
        <f t="shared" si="3"/>
        <v>18.731161518878892</v>
      </c>
      <c r="J24" s="337">
        <v>2699630</v>
      </c>
      <c r="K24" s="51">
        <f t="shared" si="4"/>
        <v>67.550295585558672</v>
      </c>
      <c r="L24" s="309">
        <v>233219</v>
      </c>
      <c r="M24" s="51">
        <f t="shared" si="5"/>
        <v>5.8356190982350942</v>
      </c>
      <c r="N24" s="309">
        <v>16313</v>
      </c>
      <c r="O24" s="51">
        <f t="shared" si="6"/>
        <v>0.40818481491434699</v>
      </c>
      <c r="P24" s="309">
        <v>2450098</v>
      </c>
      <c r="Q24" s="51">
        <f t="shared" si="7"/>
        <v>61.306491672409223</v>
      </c>
      <c r="R24" s="53" t="s">
        <v>255</v>
      </c>
    </row>
    <row r="25" spans="1:18" s="67" customFormat="1" ht="28.5" customHeight="1">
      <c r="A25" s="50" t="s">
        <v>22</v>
      </c>
      <c r="B25" s="52">
        <f t="shared" si="8"/>
        <v>3746095</v>
      </c>
      <c r="C25" s="51">
        <f t="shared" si="0"/>
        <v>100</v>
      </c>
      <c r="D25" s="309">
        <v>300384</v>
      </c>
      <c r="E25" s="51">
        <f t="shared" si="1"/>
        <v>8.0185900250794493</v>
      </c>
      <c r="F25" s="309">
        <v>129470</v>
      </c>
      <c r="G25" s="51">
        <f t="shared" si="2"/>
        <v>3.4561323191216449</v>
      </c>
      <c r="H25" s="309">
        <v>665974</v>
      </c>
      <c r="I25" s="51">
        <f t="shared" si="3"/>
        <v>17.777819302500337</v>
      </c>
      <c r="J25" s="337">
        <v>2650267</v>
      </c>
      <c r="K25" s="51">
        <f t="shared" si="4"/>
        <v>70.747458353298569</v>
      </c>
      <c r="L25" s="309">
        <v>186142</v>
      </c>
      <c r="M25" s="51">
        <f t="shared" si="5"/>
        <v>4.9689610113998706</v>
      </c>
      <c r="N25" s="309">
        <v>15732</v>
      </c>
      <c r="O25" s="51">
        <f t="shared" si="6"/>
        <v>0.4199573155512607</v>
      </c>
      <c r="P25" s="309">
        <v>2448393</v>
      </c>
      <c r="Q25" s="51">
        <f t="shared" si="7"/>
        <v>65.358540026347427</v>
      </c>
      <c r="R25" s="53" t="s">
        <v>256</v>
      </c>
    </row>
    <row r="26" spans="1:18" s="67" customFormat="1" ht="28.5" customHeight="1">
      <c r="A26" s="50" t="s">
        <v>257</v>
      </c>
      <c r="B26" s="52">
        <f t="shared" si="8"/>
        <v>3612135</v>
      </c>
      <c r="C26" s="51">
        <f t="shared" si="0"/>
        <v>100</v>
      </c>
      <c r="D26" s="309">
        <v>260447</v>
      </c>
      <c r="E26" s="51">
        <f t="shared" si="1"/>
        <v>7.2103340545134662</v>
      </c>
      <c r="F26" s="309">
        <v>115569</v>
      </c>
      <c r="G26" s="51">
        <f t="shared" si="2"/>
        <v>3.1994651362698239</v>
      </c>
      <c r="H26" s="309">
        <v>588504</v>
      </c>
      <c r="I26" s="51">
        <f t="shared" si="3"/>
        <v>16.29241432006279</v>
      </c>
      <c r="J26" s="337">
        <v>2647615</v>
      </c>
      <c r="K26" s="51">
        <f t="shared" si="4"/>
        <v>73.297786489153921</v>
      </c>
      <c r="L26" s="309">
        <v>132510</v>
      </c>
      <c r="M26" s="51">
        <f t="shared" si="5"/>
        <v>3.668467540665008</v>
      </c>
      <c r="N26" s="309">
        <v>17658</v>
      </c>
      <c r="O26" s="51">
        <f t="shared" si="6"/>
        <v>0.48885216084116456</v>
      </c>
      <c r="P26" s="309">
        <v>2497447</v>
      </c>
      <c r="Q26" s="51">
        <f t="shared" si="7"/>
        <v>69.140466787647753</v>
      </c>
      <c r="R26" s="53" t="s">
        <v>258</v>
      </c>
    </row>
    <row r="27" spans="1:18" s="67" customFormat="1" ht="28.5" customHeight="1">
      <c r="A27" s="50" t="s">
        <v>23</v>
      </c>
      <c r="B27" s="52">
        <f t="shared" si="8"/>
        <v>3752565</v>
      </c>
      <c r="C27" s="51">
        <f t="shared" si="0"/>
        <v>100</v>
      </c>
      <c r="D27" s="309">
        <v>275339</v>
      </c>
      <c r="E27" s="51">
        <f t="shared" si="1"/>
        <v>7.3373545827986995</v>
      </c>
      <c r="F27" s="309">
        <v>132835</v>
      </c>
      <c r="G27" s="51">
        <f t="shared" si="2"/>
        <v>3.5398454124045817</v>
      </c>
      <c r="H27" s="309">
        <v>684337</v>
      </c>
      <c r="I27" s="51">
        <f t="shared" si="3"/>
        <v>18.236512891848641</v>
      </c>
      <c r="J27" s="337">
        <v>2660054</v>
      </c>
      <c r="K27" s="51">
        <f t="shared" si="4"/>
        <v>70.886287112948082</v>
      </c>
      <c r="L27" s="309">
        <v>187473</v>
      </c>
      <c r="M27" s="51">
        <f t="shared" si="5"/>
        <v>4.9958628298244001</v>
      </c>
      <c r="N27" s="309">
        <v>19460</v>
      </c>
      <c r="O27" s="51">
        <f t="shared" si="6"/>
        <v>0.5185786255534548</v>
      </c>
      <c r="P27" s="309">
        <v>2453121</v>
      </c>
      <c r="Q27" s="51">
        <f t="shared" si="7"/>
        <v>65.371845657570233</v>
      </c>
      <c r="R27" s="53" t="s">
        <v>259</v>
      </c>
    </row>
    <row r="28" spans="1:18" s="67" customFormat="1" ht="28.5" customHeight="1" thickBot="1">
      <c r="A28" s="68" t="s">
        <v>24</v>
      </c>
      <c r="B28" s="52">
        <f t="shared" si="8"/>
        <v>4016591</v>
      </c>
      <c r="C28" s="51">
        <f t="shared" si="0"/>
        <v>100</v>
      </c>
      <c r="D28" s="309">
        <v>291355</v>
      </c>
      <c r="E28" s="51">
        <f t="shared" si="1"/>
        <v>7.2537881004065383</v>
      </c>
      <c r="F28" s="309">
        <v>161895</v>
      </c>
      <c r="G28" s="51">
        <f t="shared" si="2"/>
        <v>4.030656843079119</v>
      </c>
      <c r="H28" s="309">
        <v>818793</v>
      </c>
      <c r="I28" s="51">
        <f t="shared" si="3"/>
        <v>20.385271988111313</v>
      </c>
      <c r="J28" s="337">
        <v>2744548</v>
      </c>
      <c r="K28" s="51">
        <f t="shared" si="4"/>
        <v>68.330283068403034</v>
      </c>
      <c r="L28" s="309">
        <v>148972</v>
      </c>
      <c r="M28" s="51">
        <f t="shared" si="5"/>
        <v>3.7089163422414679</v>
      </c>
      <c r="N28" s="309">
        <v>19533</v>
      </c>
      <c r="O28" s="51">
        <f t="shared" si="6"/>
        <v>0.4863079163400007</v>
      </c>
      <c r="P28" s="309">
        <v>2576043</v>
      </c>
      <c r="Q28" s="51">
        <f t="shared" si="7"/>
        <v>64.135058809821572</v>
      </c>
      <c r="R28" s="69" t="s">
        <v>260</v>
      </c>
    </row>
    <row r="29" spans="1:18" s="70" customFormat="1" ht="11.1" customHeight="1">
      <c r="A29" s="441" t="s">
        <v>355</v>
      </c>
      <c r="B29" s="276"/>
      <c r="C29" s="276"/>
      <c r="D29" s="276"/>
      <c r="E29" s="276"/>
      <c r="F29" s="276"/>
      <c r="G29" s="276"/>
      <c r="H29" s="276"/>
      <c r="I29" s="276"/>
      <c r="J29" s="277"/>
      <c r="K29" s="276"/>
      <c r="L29" s="276"/>
      <c r="M29" s="276"/>
      <c r="N29" s="277"/>
      <c r="O29" s="276"/>
      <c r="P29" s="277"/>
      <c r="Q29" s="276"/>
      <c r="R29" s="442" t="s">
        <v>356</v>
      </c>
    </row>
    <row r="30" spans="1:18" s="75" customFormat="1" ht="10.5">
      <c r="A30" s="71"/>
      <c r="B30" s="72"/>
      <c r="C30" s="73"/>
      <c r="D30" s="72"/>
      <c r="E30" s="73"/>
      <c r="F30" s="72"/>
      <c r="G30" s="73"/>
      <c r="H30" s="72"/>
      <c r="I30" s="73"/>
      <c r="J30" s="72"/>
      <c r="K30" s="73"/>
      <c r="L30" s="73"/>
      <c r="M30" s="73"/>
      <c r="N30" s="72"/>
      <c r="O30" s="73"/>
      <c r="P30" s="72"/>
      <c r="Q30" s="73"/>
      <c r="R30" s="74"/>
    </row>
    <row r="31" spans="1:18" s="46" customFormat="1" ht="11.25">
      <c r="A31" s="76"/>
      <c r="B31" s="77"/>
      <c r="C31" s="78"/>
      <c r="D31" s="77"/>
      <c r="E31" s="78"/>
      <c r="F31" s="77"/>
      <c r="G31" s="78"/>
      <c r="H31" s="77"/>
      <c r="I31" s="78"/>
      <c r="J31" s="77"/>
      <c r="K31" s="78"/>
      <c r="L31" s="78"/>
      <c r="M31" s="78"/>
      <c r="N31" s="77"/>
      <c r="O31" s="78"/>
      <c r="P31" s="77"/>
      <c r="Q31" s="78"/>
      <c r="R31" s="79"/>
    </row>
    <row r="32" spans="1:18" s="46" customFormat="1" ht="11.25">
      <c r="A32" s="76"/>
      <c r="B32" s="77"/>
      <c r="C32" s="78"/>
      <c r="D32" s="77"/>
      <c r="E32" s="78"/>
      <c r="F32" s="77"/>
      <c r="G32" s="78"/>
      <c r="H32" s="77"/>
      <c r="I32" s="78"/>
      <c r="J32" s="77"/>
      <c r="K32" s="78"/>
      <c r="L32" s="78"/>
      <c r="M32" s="78"/>
      <c r="N32" s="77"/>
      <c r="O32" s="78"/>
      <c r="P32" s="77"/>
      <c r="Q32" s="78"/>
      <c r="R32" s="79"/>
    </row>
    <row r="33" spans="1:18" s="46" customFormat="1" ht="11.25">
      <c r="A33" s="76"/>
      <c r="B33" s="77"/>
      <c r="C33" s="78"/>
      <c r="D33" s="77"/>
      <c r="E33" s="78"/>
      <c r="F33" s="77"/>
      <c r="G33" s="78"/>
      <c r="H33" s="77"/>
      <c r="I33" s="78"/>
      <c r="J33" s="77"/>
      <c r="K33" s="78"/>
      <c r="L33" s="78"/>
      <c r="M33" s="78"/>
      <c r="N33" s="77"/>
      <c r="O33" s="78"/>
      <c r="P33" s="77"/>
      <c r="Q33" s="78"/>
      <c r="R33" s="79"/>
    </row>
    <row r="34" spans="1:18" s="46" customFormat="1" ht="11.25">
      <c r="A34" s="76"/>
      <c r="B34" s="77"/>
      <c r="C34" s="78"/>
      <c r="D34" s="77"/>
      <c r="E34" s="78"/>
      <c r="F34" s="77"/>
      <c r="G34" s="78"/>
      <c r="H34" s="77"/>
      <c r="I34" s="78"/>
      <c r="J34" s="77"/>
      <c r="K34" s="78"/>
      <c r="L34" s="78"/>
      <c r="M34" s="78"/>
      <c r="N34" s="77"/>
      <c r="O34" s="78"/>
      <c r="P34" s="77"/>
      <c r="Q34" s="78"/>
      <c r="R34" s="79"/>
    </row>
    <row r="35" spans="1:18" s="46" customFormat="1" ht="11.25">
      <c r="A35" s="76"/>
      <c r="B35" s="77"/>
      <c r="C35" s="78"/>
      <c r="D35" s="77"/>
      <c r="E35" s="78"/>
      <c r="F35" s="77"/>
      <c r="G35" s="78"/>
      <c r="H35" s="77"/>
      <c r="I35" s="78"/>
      <c r="J35" s="77"/>
      <c r="K35" s="78"/>
      <c r="L35" s="78"/>
      <c r="M35" s="78"/>
      <c r="N35" s="77"/>
      <c r="O35" s="78"/>
      <c r="P35" s="77"/>
      <c r="Q35" s="78"/>
      <c r="R35" s="79"/>
    </row>
    <row r="36" spans="1:18" s="46" customFormat="1" ht="11.25">
      <c r="A36" s="76"/>
      <c r="B36" s="77"/>
      <c r="C36" s="78"/>
      <c r="D36" s="77"/>
      <c r="E36" s="78"/>
      <c r="F36" s="77"/>
      <c r="G36" s="78"/>
      <c r="H36" s="77"/>
      <c r="I36" s="78"/>
      <c r="J36" s="77"/>
      <c r="K36" s="78"/>
      <c r="L36" s="78"/>
      <c r="M36" s="78"/>
      <c r="N36" s="77"/>
      <c r="O36" s="78"/>
      <c r="P36" s="77"/>
      <c r="Q36" s="78"/>
      <c r="R36" s="79"/>
    </row>
    <row r="37" spans="1:18" s="46" customFormat="1" ht="11.25">
      <c r="A37" s="76"/>
      <c r="B37" s="77"/>
      <c r="C37" s="78"/>
      <c r="D37" s="77"/>
      <c r="E37" s="78"/>
      <c r="F37" s="77"/>
      <c r="G37" s="78"/>
      <c r="H37" s="77"/>
      <c r="I37" s="78"/>
      <c r="J37" s="77"/>
      <c r="K37" s="78"/>
      <c r="L37" s="78"/>
      <c r="M37" s="78"/>
      <c r="N37" s="77"/>
      <c r="O37" s="78"/>
      <c r="P37" s="77"/>
      <c r="Q37" s="78"/>
      <c r="R37" s="79"/>
    </row>
    <row r="38" spans="1:18" s="46" customFormat="1" ht="11.25">
      <c r="A38" s="76"/>
      <c r="B38" s="77"/>
      <c r="C38" s="78"/>
      <c r="D38" s="77"/>
      <c r="E38" s="78"/>
      <c r="F38" s="77"/>
      <c r="G38" s="78"/>
      <c r="H38" s="77"/>
      <c r="I38" s="78"/>
      <c r="J38" s="77"/>
      <c r="K38" s="78"/>
      <c r="L38" s="78"/>
      <c r="M38" s="78"/>
      <c r="N38" s="77"/>
      <c r="O38" s="78"/>
      <c r="P38" s="77"/>
      <c r="Q38" s="78"/>
      <c r="R38" s="79"/>
    </row>
    <row r="39" spans="1:18" s="46" customFormat="1" ht="11.25">
      <c r="A39" s="76"/>
      <c r="B39" s="77"/>
      <c r="C39" s="78"/>
      <c r="D39" s="77"/>
      <c r="E39" s="78"/>
      <c r="F39" s="77"/>
      <c r="G39" s="78"/>
      <c r="H39" s="77"/>
      <c r="I39" s="78"/>
      <c r="J39" s="77"/>
      <c r="K39" s="78"/>
      <c r="L39" s="78"/>
      <c r="M39" s="78"/>
      <c r="N39" s="77"/>
      <c r="O39" s="78"/>
      <c r="P39" s="77"/>
      <c r="Q39" s="78"/>
      <c r="R39" s="79"/>
    </row>
    <row r="40" spans="1:18" s="46" customFormat="1" ht="11.25">
      <c r="A40" s="76"/>
      <c r="B40" s="77"/>
      <c r="C40" s="78"/>
      <c r="D40" s="77"/>
      <c r="E40" s="78"/>
      <c r="F40" s="77"/>
      <c r="G40" s="78"/>
      <c r="H40" s="77"/>
      <c r="I40" s="78"/>
      <c r="J40" s="77"/>
      <c r="K40" s="78"/>
      <c r="L40" s="78"/>
      <c r="M40" s="78"/>
      <c r="N40" s="77"/>
      <c r="O40" s="78"/>
      <c r="P40" s="77"/>
      <c r="Q40" s="78"/>
      <c r="R40" s="79"/>
    </row>
    <row r="41" spans="1:18" s="46" customFormat="1" ht="11.25">
      <c r="A41" s="76"/>
      <c r="B41" s="77"/>
      <c r="C41" s="78"/>
      <c r="D41" s="77"/>
      <c r="E41" s="78"/>
      <c r="F41" s="77"/>
      <c r="G41" s="78"/>
      <c r="H41" s="77"/>
      <c r="I41" s="78"/>
      <c r="J41" s="77"/>
      <c r="K41" s="78"/>
      <c r="L41" s="78"/>
      <c r="M41" s="78"/>
      <c r="N41" s="77"/>
      <c r="O41" s="78"/>
      <c r="P41" s="77"/>
      <c r="Q41" s="78"/>
      <c r="R41" s="79"/>
    </row>
    <row r="42" spans="1:18" s="46" customFormat="1" ht="11.25">
      <c r="A42" s="76"/>
      <c r="B42" s="77"/>
      <c r="C42" s="78"/>
      <c r="D42" s="77"/>
      <c r="E42" s="78"/>
      <c r="F42" s="77"/>
      <c r="G42" s="78"/>
      <c r="H42" s="77"/>
      <c r="I42" s="78"/>
      <c r="J42" s="77"/>
      <c r="K42" s="78"/>
      <c r="L42" s="78"/>
      <c r="M42" s="78"/>
      <c r="N42" s="77"/>
      <c r="O42" s="78"/>
      <c r="P42" s="77"/>
      <c r="Q42" s="78"/>
      <c r="R42" s="79"/>
    </row>
    <row r="43" spans="1:18" s="46" customFormat="1" ht="11.25">
      <c r="A43" s="76"/>
      <c r="B43" s="77"/>
      <c r="C43" s="78"/>
      <c r="D43" s="77"/>
      <c r="E43" s="78"/>
      <c r="F43" s="77"/>
      <c r="G43" s="78"/>
      <c r="H43" s="77"/>
      <c r="I43" s="78"/>
      <c r="J43" s="77"/>
      <c r="K43" s="78"/>
      <c r="L43" s="78"/>
      <c r="M43" s="78"/>
      <c r="N43" s="77"/>
      <c r="O43" s="78"/>
      <c r="P43" s="77"/>
      <c r="Q43" s="78"/>
      <c r="R43" s="79"/>
    </row>
    <row r="44" spans="1:18" s="46" customFormat="1" ht="11.25">
      <c r="A44" s="76"/>
      <c r="B44" s="77"/>
      <c r="C44" s="78"/>
      <c r="D44" s="77"/>
      <c r="E44" s="78"/>
      <c r="F44" s="77"/>
      <c r="G44" s="78"/>
      <c r="H44" s="77"/>
      <c r="I44" s="78"/>
      <c r="J44" s="77"/>
      <c r="K44" s="78"/>
      <c r="L44" s="78"/>
      <c r="M44" s="78"/>
      <c r="N44" s="77"/>
      <c r="O44" s="78"/>
      <c r="P44" s="77"/>
      <c r="Q44" s="78"/>
      <c r="R44" s="79"/>
    </row>
    <row r="45" spans="1:18" s="46" customFormat="1" ht="11.25">
      <c r="A45" s="76"/>
      <c r="B45" s="77"/>
      <c r="C45" s="78"/>
      <c r="D45" s="77"/>
      <c r="E45" s="78"/>
      <c r="F45" s="77"/>
      <c r="G45" s="78"/>
      <c r="H45" s="77"/>
      <c r="I45" s="78"/>
      <c r="J45" s="77"/>
      <c r="K45" s="78"/>
      <c r="L45" s="78"/>
      <c r="M45" s="78"/>
      <c r="N45" s="77"/>
      <c r="O45" s="78"/>
      <c r="P45" s="77"/>
      <c r="Q45" s="78"/>
      <c r="R45" s="79"/>
    </row>
    <row r="46" spans="1:18" s="46" customFormat="1" ht="11.25">
      <c r="A46" s="76"/>
      <c r="B46" s="77"/>
      <c r="D46" s="77"/>
      <c r="E46" s="78"/>
      <c r="F46" s="77"/>
      <c r="G46" s="78"/>
      <c r="H46" s="77"/>
      <c r="I46" s="78"/>
      <c r="J46" s="77"/>
      <c r="K46" s="78"/>
      <c r="L46" s="78"/>
      <c r="M46" s="78"/>
      <c r="N46" s="77"/>
      <c r="O46" s="78"/>
      <c r="P46" s="77"/>
      <c r="Q46" s="78"/>
      <c r="R46" s="79"/>
    </row>
    <row r="47" spans="1:18" s="46" customFormat="1" ht="11.25">
      <c r="A47" s="76"/>
      <c r="B47" s="77"/>
      <c r="C47" s="78"/>
      <c r="D47" s="77"/>
      <c r="E47" s="78"/>
      <c r="F47" s="77"/>
      <c r="G47" s="78"/>
      <c r="H47" s="77"/>
      <c r="I47" s="78"/>
      <c r="J47" s="77"/>
      <c r="K47" s="78"/>
      <c r="L47" s="78"/>
      <c r="M47" s="78"/>
      <c r="N47" s="77"/>
      <c r="O47" s="78"/>
      <c r="P47" s="77"/>
      <c r="Q47" s="78"/>
      <c r="R47" s="79"/>
    </row>
    <row r="48" spans="1:18" s="46" customFormat="1" ht="11.25">
      <c r="A48" s="76"/>
      <c r="B48" s="77"/>
      <c r="C48" s="78"/>
      <c r="D48" s="77"/>
      <c r="E48" s="78"/>
      <c r="F48" s="77"/>
      <c r="G48" s="78"/>
      <c r="H48" s="77"/>
      <c r="I48" s="78"/>
      <c r="J48" s="77"/>
      <c r="K48" s="78"/>
      <c r="L48" s="78"/>
      <c r="M48" s="78"/>
      <c r="N48" s="77"/>
      <c r="O48" s="78"/>
      <c r="P48" s="77"/>
      <c r="Q48" s="78"/>
      <c r="R48" s="79"/>
    </row>
    <row r="49" spans="1:18" s="46" customFormat="1" ht="11.25">
      <c r="A49" s="76"/>
      <c r="B49" s="77"/>
      <c r="C49" s="78"/>
      <c r="D49" s="77"/>
      <c r="E49" s="78"/>
      <c r="F49" s="77"/>
      <c r="G49" s="78"/>
      <c r="H49" s="77"/>
      <c r="I49" s="78"/>
      <c r="J49" s="77"/>
      <c r="K49" s="78"/>
      <c r="L49" s="78"/>
      <c r="M49" s="78"/>
      <c r="N49" s="77"/>
      <c r="O49" s="78"/>
      <c r="P49" s="77"/>
      <c r="Q49" s="78"/>
      <c r="R49" s="79"/>
    </row>
    <row r="50" spans="1:18" s="46" customFormat="1" ht="11.25">
      <c r="A50" s="76"/>
      <c r="B50" s="77"/>
      <c r="C50" s="78"/>
      <c r="D50" s="77"/>
      <c r="E50" s="78"/>
      <c r="F50" s="77"/>
      <c r="G50" s="78"/>
      <c r="H50" s="77"/>
      <c r="I50" s="78"/>
      <c r="J50" s="77"/>
      <c r="K50" s="78"/>
      <c r="L50" s="78"/>
      <c r="M50" s="78"/>
      <c r="N50" s="77"/>
      <c r="O50" s="78"/>
      <c r="P50" s="77"/>
      <c r="Q50" s="78"/>
      <c r="R50" s="79"/>
    </row>
    <row r="51" spans="1:18" s="46" customFormat="1" ht="11.25">
      <c r="A51" s="76"/>
      <c r="B51" s="77"/>
      <c r="C51" s="78"/>
      <c r="D51" s="77"/>
      <c r="E51" s="78"/>
      <c r="F51" s="77"/>
      <c r="G51" s="78"/>
      <c r="H51" s="77"/>
      <c r="I51" s="78"/>
      <c r="J51" s="77"/>
      <c r="K51" s="78"/>
      <c r="L51" s="78"/>
      <c r="M51" s="78"/>
      <c r="N51" s="77"/>
      <c r="O51" s="78"/>
      <c r="P51" s="77"/>
      <c r="Q51" s="78"/>
      <c r="R51" s="79"/>
    </row>
    <row r="52" spans="1:18" s="46" customFormat="1" ht="11.25">
      <c r="A52" s="76"/>
      <c r="B52" s="77"/>
      <c r="C52" s="78"/>
      <c r="D52" s="77"/>
      <c r="E52" s="78"/>
      <c r="F52" s="77"/>
      <c r="G52" s="78"/>
      <c r="H52" s="77"/>
      <c r="I52" s="78"/>
      <c r="J52" s="77"/>
      <c r="K52" s="78"/>
      <c r="L52" s="78"/>
      <c r="M52" s="78"/>
      <c r="N52" s="77"/>
      <c r="O52" s="78"/>
      <c r="P52" s="77"/>
      <c r="Q52" s="78"/>
      <c r="R52" s="79"/>
    </row>
    <row r="53" spans="1:18" s="46" customFormat="1" ht="11.25">
      <c r="A53" s="76"/>
      <c r="B53" s="77"/>
      <c r="C53" s="78"/>
      <c r="D53" s="77"/>
      <c r="E53" s="78"/>
      <c r="F53" s="77"/>
      <c r="G53" s="78"/>
      <c r="H53" s="77"/>
      <c r="I53" s="78"/>
      <c r="J53" s="77"/>
      <c r="K53" s="78"/>
      <c r="L53" s="78"/>
      <c r="M53" s="78"/>
      <c r="N53" s="77"/>
      <c r="O53" s="78"/>
      <c r="P53" s="77"/>
      <c r="Q53" s="78"/>
      <c r="R53" s="79"/>
    </row>
    <row r="54" spans="1:18" s="46" customFormat="1" ht="11.25">
      <c r="A54" s="76"/>
      <c r="B54" s="77"/>
      <c r="C54" s="78"/>
      <c r="D54" s="77"/>
      <c r="E54" s="78"/>
      <c r="F54" s="77"/>
      <c r="G54" s="78"/>
      <c r="H54" s="77"/>
      <c r="I54" s="78"/>
      <c r="J54" s="77"/>
      <c r="K54" s="78"/>
      <c r="L54" s="78"/>
      <c r="M54" s="78"/>
      <c r="N54" s="77"/>
      <c r="O54" s="78"/>
      <c r="P54" s="77"/>
      <c r="Q54" s="78"/>
      <c r="R54" s="79"/>
    </row>
    <row r="55" spans="1:18" s="46" customFormat="1" ht="11.25">
      <c r="A55" s="76"/>
      <c r="B55" s="77"/>
      <c r="C55" s="78"/>
      <c r="D55" s="77"/>
      <c r="E55" s="78"/>
      <c r="F55" s="77"/>
      <c r="G55" s="78"/>
      <c r="H55" s="77"/>
      <c r="I55" s="78"/>
      <c r="J55" s="77"/>
      <c r="K55" s="78"/>
      <c r="L55" s="78"/>
      <c r="M55" s="78"/>
      <c r="N55" s="77"/>
      <c r="O55" s="78"/>
      <c r="P55" s="77"/>
      <c r="Q55" s="78"/>
      <c r="R55" s="79"/>
    </row>
    <row r="56" spans="1:18" s="46" customFormat="1" ht="11.25">
      <c r="A56" s="76"/>
      <c r="B56" s="77"/>
      <c r="C56" s="78"/>
      <c r="D56" s="77"/>
      <c r="E56" s="78"/>
      <c r="F56" s="77"/>
      <c r="G56" s="78"/>
      <c r="H56" s="77"/>
      <c r="I56" s="78"/>
      <c r="J56" s="77"/>
      <c r="K56" s="78"/>
      <c r="L56" s="78"/>
      <c r="M56" s="78"/>
      <c r="N56" s="77"/>
      <c r="O56" s="78"/>
      <c r="P56" s="77"/>
      <c r="Q56" s="78"/>
      <c r="R56" s="79"/>
    </row>
    <row r="57" spans="1:18" s="46" customFormat="1" ht="11.25">
      <c r="A57" s="76"/>
      <c r="B57" s="77"/>
      <c r="C57" s="78"/>
      <c r="D57" s="77"/>
      <c r="E57" s="78"/>
      <c r="F57" s="77"/>
      <c r="G57" s="78"/>
      <c r="H57" s="77"/>
      <c r="I57" s="78"/>
      <c r="J57" s="77"/>
      <c r="K57" s="78"/>
      <c r="L57" s="78"/>
      <c r="M57" s="78"/>
      <c r="N57" s="77"/>
      <c r="O57" s="78"/>
      <c r="P57" s="77"/>
      <c r="Q57" s="78"/>
      <c r="R57" s="79"/>
    </row>
    <row r="58" spans="1:18" s="46" customFormat="1" ht="11.25">
      <c r="A58" s="76"/>
      <c r="B58" s="77"/>
      <c r="C58" s="78"/>
      <c r="D58" s="77"/>
      <c r="E58" s="78"/>
      <c r="F58" s="77"/>
      <c r="G58" s="78"/>
      <c r="H58" s="77"/>
      <c r="I58" s="78"/>
      <c r="J58" s="77"/>
      <c r="K58" s="78"/>
      <c r="L58" s="78"/>
      <c r="M58" s="78"/>
      <c r="N58" s="77"/>
      <c r="O58" s="78"/>
      <c r="P58" s="77"/>
      <c r="Q58" s="78"/>
      <c r="R58" s="79"/>
    </row>
    <row r="59" spans="1:18" s="46" customFormat="1" ht="11.25">
      <c r="A59" s="76"/>
      <c r="B59" s="77"/>
      <c r="C59" s="78"/>
      <c r="D59" s="77"/>
      <c r="E59" s="78"/>
      <c r="F59" s="77"/>
      <c r="G59" s="78"/>
      <c r="H59" s="77"/>
      <c r="I59" s="78"/>
      <c r="J59" s="77"/>
      <c r="K59" s="78"/>
      <c r="L59" s="78"/>
      <c r="M59" s="78"/>
      <c r="N59" s="77"/>
      <c r="O59" s="78"/>
      <c r="P59" s="77"/>
      <c r="Q59" s="78"/>
      <c r="R59" s="79"/>
    </row>
    <row r="60" spans="1:18" s="46" customFormat="1" ht="11.25">
      <c r="A60" s="76"/>
      <c r="B60" s="77"/>
      <c r="C60" s="78"/>
      <c r="D60" s="77"/>
      <c r="E60" s="78"/>
      <c r="F60" s="77"/>
      <c r="G60" s="78"/>
      <c r="H60" s="77"/>
      <c r="I60" s="78"/>
      <c r="J60" s="77"/>
      <c r="K60" s="78"/>
      <c r="L60" s="78"/>
      <c r="M60" s="78"/>
      <c r="N60" s="77"/>
      <c r="O60" s="78"/>
      <c r="P60" s="77"/>
      <c r="Q60" s="78"/>
      <c r="R60" s="79"/>
    </row>
    <row r="61" spans="1:18" s="46" customFormat="1" ht="11.25">
      <c r="A61" s="76"/>
      <c r="B61" s="77"/>
      <c r="C61" s="78"/>
      <c r="D61" s="77"/>
      <c r="E61" s="78"/>
      <c r="F61" s="77"/>
      <c r="G61" s="78"/>
      <c r="H61" s="77"/>
      <c r="I61" s="78"/>
      <c r="J61" s="77"/>
      <c r="K61" s="78"/>
      <c r="L61" s="78"/>
      <c r="M61" s="78"/>
      <c r="N61" s="77"/>
      <c r="O61" s="78"/>
      <c r="P61" s="77"/>
      <c r="Q61" s="78"/>
      <c r="R61" s="79"/>
    </row>
    <row r="62" spans="1:18" s="46" customFormat="1" ht="11.25">
      <c r="A62" s="76"/>
      <c r="B62" s="77"/>
      <c r="C62" s="78"/>
      <c r="D62" s="77"/>
      <c r="E62" s="78"/>
      <c r="F62" s="77"/>
      <c r="G62" s="78"/>
      <c r="H62" s="77"/>
      <c r="I62" s="78"/>
      <c r="J62" s="77"/>
      <c r="K62" s="78"/>
      <c r="L62" s="78"/>
      <c r="M62" s="78"/>
      <c r="N62" s="77"/>
      <c r="O62" s="78"/>
      <c r="P62" s="77"/>
      <c r="Q62" s="78"/>
      <c r="R62" s="79"/>
    </row>
    <row r="63" spans="1:18" s="46" customFormat="1" ht="11.25">
      <c r="A63" s="76"/>
      <c r="B63" s="77"/>
      <c r="C63" s="78"/>
      <c r="D63" s="77"/>
      <c r="E63" s="78"/>
      <c r="F63" s="77"/>
      <c r="G63" s="78"/>
      <c r="H63" s="77"/>
      <c r="I63" s="78"/>
      <c r="J63" s="77"/>
      <c r="K63" s="78"/>
      <c r="L63" s="78"/>
      <c r="M63" s="78"/>
      <c r="N63" s="77"/>
      <c r="O63" s="78"/>
      <c r="P63" s="77"/>
      <c r="Q63" s="78"/>
      <c r="R63" s="79"/>
    </row>
    <row r="64" spans="1:18" s="46" customFormat="1" ht="11.25">
      <c r="A64" s="76"/>
      <c r="B64" s="77"/>
      <c r="C64" s="78"/>
      <c r="D64" s="77"/>
      <c r="E64" s="78"/>
      <c r="F64" s="77"/>
      <c r="G64" s="78"/>
      <c r="H64" s="77"/>
      <c r="I64" s="78"/>
      <c r="J64" s="77"/>
      <c r="K64" s="78"/>
      <c r="L64" s="78"/>
      <c r="M64" s="78"/>
      <c r="N64" s="77"/>
      <c r="O64" s="78"/>
      <c r="P64" s="77"/>
      <c r="Q64" s="78"/>
      <c r="R64" s="79"/>
    </row>
    <row r="65" spans="1:18" s="46" customFormat="1" ht="11.25">
      <c r="A65" s="76"/>
      <c r="B65" s="77"/>
      <c r="C65" s="78"/>
      <c r="D65" s="77"/>
      <c r="E65" s="78"/>
      <c r="F65" s="77"/>
      <c r="G65" s="78"/>
      <c r="H65" s="77"/>
      <c r="I65" s="78"/>
      <c r="J65" s="77"/>
      <c r="K65" s="78"/>
      <c r="L65" s="78"/>
      <c r="M65" s="78"/>
      <c r="N65" s="77"/>
      <c r="O65" s="78"/>
      <c r="P65" s="77"/>
      <c r="Q65" s="78"/>
      <c r="R65" s="79"/>
    </row>
    <row r="66" spans="1:18" s="46" customFormat="1" ht="11.25">
      <c r="A66" s="76"/>
      <c r="B66" s="77"/>
      <c r="C66" s="78"/>
      <c r="D66" s="77"/>
      <c r="E66" s="78"/>
      <c r="F66" s="77"/>
      <c r="G66" s="78"/>
      <c r="H66" s="77"/>
      <c r="I66" s="78"/>
      <c r="J66" s="77"/>
      <c r="K66" s="78"/>
      <c r="L66" s="78"/>
      <c r="M66" s="78"/>
      <c r="N66" s="77"/>
      <c r="O66" s="78"/>
      <c r="P66" s="77"/>
      <c r="Q66" s="78"/>
      <c r="R66" s="79"/>
    </row>
    <row r="67" spans="1:18" s="46" customFormat="1" ht="11.25">
      <c r="A67" s="76"/>
      <c r="B67" s="77"/>
      <c r="C67" s="78"/>
      <c r="D67" s="77"/>
      <c r="E67" s="78"/>
      <c r="F67" s="77"/>
      <c r="G67" s="78"/>
      <c r="H67" s="77"/>
      <c r="I67" s="78"/>
      <c r="J67" s="77"/>
      <c r="K67" s="78"/>
      <c r="L67" s="78"/>
      <c r="M67" s="78"/>
      <c r="N67" s="77"/>
      <c r="O67" s="78"/>
      <c r="P67" s="77"/>
      <c r="Q67" s="78"/>
      <c r="R67" s="79"/>
    </row>
    <row r="68" spans="1:18" s="46" customFormat="1" ht="11.25">
      <c r="A68" s="76"/>
      <c r="B68" s="77"/>
      <c r="C68" s="78"/>
      <c r="D68" s="77"/>
      <c r="E68" s="78"/>
      <c r="F68" s="77"/>
      <c r="G68" s="78"/>
      <c r="H68" s="77"/>
      <c r="I68" s="78"/>
      <c r="J68" s="77"/>
      <c r="K68" s="78"/>
      <c r="L68" s="78"/>
      <c r="M68" s="78"/>
      <c r="N68" s="77"/>
      <c r="O68" s="78"/>
      <c r="P68" s="77"/>
      <c r="Q68" s="78"/>
      <c r="R68" s="79"/>
    </row>
    <row r="69" spans="1:18" s="46" customFormat="1" ht="11.25">
      <c r="A69" s="76"/>
      <c r="B69" s="77"/>
      <c r="C69" s="78"/>
      <c r="D69" s="77"/>
      <c r="E69" s="78"/>
      <c r="F69" s="77"/>
      <c r="G69" s="78"/>
      <c r="H69" s="77"/>
      <c r="I69" s="78"/>
      <c r="J69" s="77"/>
      <c r="K69" s="78"/>
      <c r="L69" s="78"/>
      <c r="M69" s="78"/>
      <c r="N69" s="77"/>
      <c r="O69" s="78"/>
      <c r="P69" s="77"/>
      <c r="Q69" s="78"/>
      <c r="R69" s="79"/>
    </row>
    <row r="70" spans="1:18" s="46" customFormat="1" ht="11.25">
      <c r="A70" s="76"/>
      <c r="B70" s="77"/>
      <c r="C70" s="78"/>
      <c r="D70" s="77"/>
      <c r="E70" s="78"/>
      <c r="F70" s="77"/>
      <c r="G70" s="78"/>
      <c r="H70" s="77"/>
      <c r="I70" s="78"/>
      <c r="J70" s="77"/>
      <c r="K70" s="78"/>
      <c r="L70" s="78"/>
      <c r="M70" s="78"/>
      <c r="N70" s="77"/>
      <c r="O70" s="78"/>
      <c r="P70" s="77"/>
      <c r="Q70" s="78"/>
      <c r="R70" s="79"/>
    </row>
    <row r="71" spans="1:18" s="46" customFormat="1" ht="11.25">
      <c r="A71" s="76"/>
      <c r="B71" s="77"/>
      <c r="C71" s="78"/>
      <c r="D71" s="77"/>
      <c r="E71" s="78"/>
      <c r="F71" s="77"/>
      <c r="G71" s="78"/>
      <c r="H71" s="77"/>
      <c r="I71" s="78"/>
      <c r="J71" s="77"/>
      <c r="K71" s="78"/>
      <c r="L71" s="78"/>
      <c r="M71" s="78"/>
      <c r="N71" s="77"/>
      <c r="O71" s="78"/>
      <c r="P71" s="77"/>
      <c r="Q71" s="78"/>
      <c r="R71" s="79"/>
    </row>
    <row r="72" spans="1:18" s="46" customFormat="1" ht="11.25">
      <c r="A72" s="76"/>
      <c r="B72" s="77"/>
      <c r="C72" s="78"/>
      <c r="D72" s="77"/>
      <c r="E72" s="78"/>
      <c r="F72" s="77"/>
      <c r="G72" s="78"/>
      <c r="H72" s="77"/>
      <c r="I72" s="78"/>
      <c r="J72" s="77"/>
      <c r="K72" s="78"/>
      <c r="L72" s="78"/>
      <c r="M72" s="78"/>
      <c r="N72" s="77"/>
      <c r="O72" s="78"/>
      <c r="P72" s="77"/>
      <c r="Q72" s="78"/>
      <c r="R72" s="79"/>
    </row>
    <row r="73" spans="1:18" s="46" customFormat="1" ht="11.25">
      <c r="A73" s="76"/>
      <c r="B73" s="77"/>
      <c r="C73" s="78"/>
      <c r="D73" s="77"/>
      <c r="E73" s="78"/>
      <c r="F73" s="77"/>
      <c r="G73" s="78"/>
      <c r="H73" s="77"/>
      <c r="I73" s="78"/>
      <c r="J73" s="77"/>
      <c r="K73" s="78"/>
      <c r="L73" s="78"/>
      <c r="M73" s="78"/>
      <c r="N73" s="77"/>
      <c r="O73" s="78"/>
      <c r="P73" s="77"/>
      <c r="Q73" s="78"/>
      <c r="R73" s="79"/>
    </row>
    <row r="74" spans="1:18" s="46" customFormat="1" ht="11.25">
      <c r="A74" s="76"/>
      <c r="B74" s="77"/>
      <c r="C74" s="78"/>
      <c r="D74" s="77"/>
      <c r="E74" s="78"/>
      <c r="F74" s="77"/>
      <c r="G74" s="78"/>
      <c r="H74" s="77"/>
      <c r="I74" s="78"/>
      <c r="J74" s="77"/>
      <c r="K74" s="78"/>
      <c r="L74" s="78"/>
      <c r="M74" s="78"/>
      <c r="N74" s="77"/>
      <c r="O74" s="78"/>
      <c r="P74" s="77"/>
      <c r="Q74" s="78"/>
      <c r="R74" s="79"/>
    </row>
    <row r="75" spans="1:18" s="46" customFormat="1" ht="11.25">
      <c r="A75" s="76"/>
      <c r="B75" s="77"/>
      <c r="C75" s="78"/>
      <c r="D75" s="77"/>
      <c r="E75" s="78"/>
      <c r="F75" s="77"/>
      <c r="G75" s="78"/>
      <c r="H75" s="77"/>
      <c r="I75" s="78"/>
      <c r="J75" s="77"/>
      <c r="K75" s="78"/>
      <c r="L75" s="78"/>
      <c r="M75" s="78"/>
      <c r="N75" s="77"/>
      <c r="O75" s="78"/>
      <c r="P75" s="77"/>
      <c r="Q75" s="78"/>
      <c r="R75" s="79"/>
    </row>
  </sheetData>
  <sheetProtection selectLockedCells="1"/>
  <mergeCells count="20">
    <mergeCell ref="A3:I3"/>
    <mergeCell ref="J3:R3"/>
    <mergeCell ref="A6:A10"/>
    <mergeCell ref="B6:B10"/>
    <mergeCell ref="H6:H10"/>
    <mergeCell ref="J6:J10"/>
    <mergeCell ref="R6:R10"/>
    <mergeCell ref="C7:C10"/>
    <mergeCell ref="Q8:Q10"/>
    <mergeCell ref="E7:E10"/>
    <mergeCell ref="P7:P10"/>
    <mergeCell ref="K8:K10"/>
    <mergeCell ref="M8:M10"/>
    <mergeCell ref="O8:O10"/>
    <mergeCell ref="L7:L10"/>
    <mergeCell ref="N7:N10"/>
    <mergeCell ref="G7:G10"/>
    <mergeCell ref="I7:I10"/>
    <mergeCell ref="D6:D10"/>
    <mergeCell ref="F6:F10"/>
  </mergeCells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9" max="8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view="pageBreakPreview" zoomScaleNormal="100" zoomScaleSheetLayoutView="100" workbookViewId="0">
      <selection activeCell="E1" sqref="E1"/>
    </sheetView>
  </sheetViews>
  <sheetFormatPr defaultColWidth="15.625" defaultRowHeight="14.25"/>
  <cols>
    <col min="1" max="1" width="12.625" style="100" customWidth="1"/>
    <col min="2" max="6" width="13.875" style="290" customWidth="1"/>
    <col min="7" max="8" width="11.625" style="290" customWidth="1"/>
    <col min="9" max="9" width="11.25" style="290" customWidth="1"/>
    <col min="10" max="10" width="11.625" style="290" customWidth="1"/>
    <col min="11" max="11" width="12.25" style="290" customWidth="1"/>
    <col min="12" max="12" width="13" style="290" customWidth="1"/>
    <col min="13" max="13" width="10.75" style="101" customWidth="1"/>
    <col min="14" max="14" width="10.625" style="102" customWidth="1"/>
    <col min="15" max="15" width="10.5" style="102" customWidth="1"/>
    <col min="16" max="18" width="11.625" style="290" customWidth="1"/>
    <col min="19" max="19" width="13.625" style="290" customWidth="1"/>
    <col min="20" max="23" width="12.625" style="290" customWidth="1"/>
    <col min="24" max="26" width="11.625" style="290" customWidth="1"/>
    <col min="27" max="27" width="9.625" style="29" customWidth="1"/>
    <col min="28" max="31" width="50.625" style="240" customWidth="1"/>
    <col min="32" max="16384" width="15.625" style="240"/>
  </cols>
  <sheetData>
    <row r="1" spans="1:31" s="479" customFormat="1" ht="14.1" customHeight="1">
      <c r="A1" s="606" t="s">
        <v>483</v>
      </c>
      <c r="B1" s="607"/>
      <c r="C1" s="607"/>
      <c r="D1" s="607"/>
      <c r="E1" s="607"/>
      <c r="F1" s="607"/>
      <c r="G1" s="477"/>
      <c r="H1" s="477"/>
      <c r="I1" s="477"/>
      <c r="J1" s="477"/>
      <c r="K1" s="477"/>
      <c r="L1" s="477"/>
      <c r="M1" s="478" t="s">
        <v>478</v>
      </c>
      <c r="N1" s="476" t="s">
        <v>484</v>
      </c>
      <c r="O1" s="476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8" t="s">
        <v>479</v>
      </c>
    </row>
    <row r="2" spans="1:31" s="482" customFormat="1" ht="14.1" customHeight="1">
      <c r="A2" s="489"/>
      <c r="B2" s="608"/>
      <c r="C2" s="608"/>
      <c r="D2" s="608"/>
      <c r="E2" s="608"/>
      <c r="F2" s="608"/>
      <c r="G2" s="480"/>
      <c r="H2" s="480"/>
      <c r="I2" s="480"/>
      <c r="J2" s="480"/>
      <c r="K2" s="480"/>
      <c r="L2" s="480"/>
      <c r="M2" s="481"/>
      <c r="N2" s="472"/>
      <c r="O2" s="472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1"/>
    </row>
    <row r="3" spans="1:31" s="483" customFormat="1" ht="20.100000000000001" customHeight="1">
      <c r="A3" s="760" t="s">
        <v>420</v>
      </c>
      <c r="B3" s="760"/>
      <c r="C3" s="760"/>
      <c r="D3" s="760"/>
      <c r="E3" s="760"/>
      <c r="F3" s="760"/>
      <c r="G3" s="759" t="s">
        <v>378</v>
      </c>
      <c r="H3" s="759"/>
      <c r="I3" s="759"/>
      <c r="J3" s="759"/>
      <c r="K3" s="759"/>
      <c r="L3" s="759"/>
      <c r="M3" s="759"/>
      <c r="N3" s="746" t="s">
        <v>421</v>
      </c>
      <c r="O3" s="746"/>
      <c r="P3" s="746"/>
      <c r="Q3" s="746"/>
      <c r="R3" s="746"/>
      <c r="S3" s="746"/>
      <c r="T3" s="746"/>
      <c r="U3" s="730" t="s">
        <v>29</v>
      </c>
      <c r="V3" s="730"/>
      <c r="W3" s="730"/>
      <c r="X3" s="730"/>
      <c r="Y3" s="730"/>
      <c r="Z3" s="730"/>
      <c r="AA3" s="730"/>
    </row>
    <row r="4" spans="1:31" s="485" customFormat="1" ht="24" customHeight="1">
      <c r="A4" s="484"/>
      <c r="G4" s="486"/>
      <c r="H4" s="486"/>
      <c r="I4" s="486"/>
      <c r="J4" s="486"/>
      <c r="K4" s="486"/>
      <c r="L4" s="486"/>
      <c r="M4" s="486"/>
      <c r="N4" s="487"/>
      <c r="O4" s="487"/>
      <c r="U4" s="488"/>
      <c r="V4" s="488"/>
      <c r="W4" s="488"/>
      <c r="X4" s="488"/>
      <c r="Y4" s="488"/>
      <c r="Z4" s="488"/>
      <c r="AA4" s="488"/>
    </row>
    <row r="5" spans="1:31" s="489" customFormat="1" ht="18" customHeight="1" thickBot="1">
      <c r="A5" s="489" t="s">
        <v>9</v>
      </c>
      <c r="M5" s="490" t="s">
        <v>10</v>
      </c>
      <c r="N5" s="489" t="s">
        <v>9</v>
      </c>
      <c r="AA5" s="490" t="s">
        <v>10</v>
      </c>
    </row>
    <row r="6" spans="1:31" s="438" customFormat="1" ht="21.75" customHeight="1">
      <c r="A6" s="747" t="s">
        <v>25</v>
      </c>
      <c r="B6" s="769" t="s">
        <v>26</v>
      </c>
      <c r="C6" s="756" t="s">
        <v>382</v>
      </c>
      <c r="D6" s="756" t="s">
        <v>383</v>
      </c>
      <c r="E6" s="756" t="s">
        <v>30</v>
      </c>
      <c r="F6" s="750" t="s">
        <v>31</v>
      </c>
      <c r="G6" s="764" t="s">
        <v>385</v>
      </c>
      <c r="H6" s="756" t="s">
        <v>32</v>
      </c>
      <c r="I6" s="756" t="s">
        <v>33</v>
      </c>
      <c r="J6" s="756" t="s">
        <v>34</v>
      </c>
      <c r="K6" s="756" t="s">
        <v>35</v>
      </c>
      <c r="L6" s="761" t="s">
        <v>118</v>
      </c>
      <c r="M6" s="731" t="s">
        <v>415</v>
      </c>
      <c r="N6" s="747" t="s">
        <v>25</v>
      </c>
      <c r="O6" s="753" t="s">
        <v>36</v>
      </c>
      <c r="P6" s="734" t="s">
        <v>37</v>
      </c>
      <c r="Q6" s="737" t="s">
        <v>288</v>
      </c>
      <c r="R6" s="734" t="s">
        <v>38</v>
      </c>
      <c r="S6" s="756" t="s">
        <v>287</v>
      </c>
      <c r="T6" s="750" t="s">
        <v>119</v>
      </c>
      <c r="U6" s="743" t="s">
        <v>116</v>
      </c>
      <c r="V6" s="734" t="s">
        <v>117</v>
      </c>
      <c r="W6" s="734" t="s">
        <v>337</v>
      </c>
      <c r="X6" s="734" t="s">
        <v>411</v>
      </c>
      <c r="Y6" s="734" t="s">
        <v>381</v>
      </c>
      <c r="Z6" s="740" t="s">
        <v>380</v>
      </c>
      <c r="AA6" s="731" t="s">
        <v>27</v>
      </c>
    </row>
    <row r="7" spans="1:31" s="438" customFormat="1" ht="21.75" customHeight="1">
      <c r="A7" s="748"/>
      <c r="B7" s="770"/>
      <c r="C7" s="757"/>
      <c r="D7" s="767"/>
      <c r="E7" s="757"/>
      <c r="F7" s="751"/>
      <c r="G7" s="765"/>
      <c r="H7" s="767"/>
      <c r="I7" s="767"/>
      <c r="J7" s="757"/>
      <c r="K7" s="757"/>
      <c r="L7" s="762"/>
      <c r="M7" s="732"/>
      <c r="N7" s="748"/>
      <c r="O7" s="754"/>
      <c r="P7" s="735"/>
      <c r="Q7" s="738"/>
      <c r="R7" s="735"/>
      <c r="S7" s="757"/>
      <c r="T7" s="751"/>
      <c r="U7" s="744"/>
      <c r="V7" s="735"/>
      <c r="W7" s="735"/>
      <c r="X7" s="735"/>
      <c r="Y7" s="735"/>
      <c r="Z7" s="741"/>
      <c r="AA7" s="732"/>
    </row>
    <row r="8" spans="1:31" s="438" customFormat="1" ht="21.75" customHeight="1">
      <c r="A8" s="748"/>
      <c r="B8" s="770"/>
      <c r="C8" s="757"/>
      <c r="D8" s="767"/>
      <c r="E8" s="757"/>
      <c r="F8" s="751"/>
      <c r="G8" s="765"/>
      <c r="H8" s="767"/>
      <c r="I8" s="767"/>
      <c r="J8" s="757"/>
      <c r="K8" s="757"/>
      <c r="L8" s="762"/>
      <c r="M8" s="732"/>
      <c r="N8" s="748"/>
      <c r="O8" s="754"/>
      <c r="P8" s="735"/>
      <c r="Q8" s="738"/>
      <c r="R8" s="735"/>
      <c r="S8" s="757"/>
      <c r="T8" s="751"/>
      <c r="U8" s="744"/>
      <c r="V8" s="735"/>
      <c r="W8" s="735"/>
      <c r="X8" s="735"/>
      <c r="Y8" s="735"/>
      <c r="Z8" s="741"/>
      <c r="AA8" s="732"/>
    </row>
    <row r="9" spans="1:31" s="438" customFormat="1" ht="21.75" customHeight="1">
      <c r="A9" s="748"/>
      <c r="B9" s="770"/>
      <c r="C9" s="757"/>
      <c r="D9" s="767"/>
      <c r="E9" s="757"/>
      <c r="F9" s="751"/>
      <c r="G9" s="765"/>
      <c r="H9" s="767"/>
      <c r="I9" s="767"/>
      <c r="J9" s="757"/>
      <c r="K9" s="757"/>
      <c r="L9" s="762"/>
      <c r="M9" s="732"/>
      <c r="N9" s="748"/>
      <c r="O9" s="754"/>
      <c r="P9" s="735"/>
      <c r="Q9" s="738"/>
      <c r="R9" s="735"/>
      <c r="S9" s="757"/>
      <c r="T9" s="751"/>
      <c r="U9" s="744"/>
      <c r="V9" s="735"/>
      <c r="W9" s="735"/>
      <c r="X9" s="735"/>
      <c r="Y9" s="735"/>
      <c r="Z9" s="741"/>
      <c r="AA9" s="732"/>
    </row>
    <row r="10" spans="1:31" s="438" customFormat="1" ht="21.75" customHeight="1">
      <c r="A10" s="749"/>
      <c r="B10" s="771"/>
      <c r="C10" s="758"/>
      <c r="D10" s="768"/>
      <c r="E10" s="758"/>
      <c r="F10" s="752"/>
      <c r="G10" s="766"/>
      <c r="H10" s="768"/>
      <c r="I10" s="768"/>
      <c r="J10" s="758"/>
      <c r="K10" s="758"/>
      <c r="L10" s="763"/>
      <c r="M10" s="733"/>
      <c r="N10" s="749"/>
      <c r="O10" s="755"/>
      <c r="P10" s="736"/>
      <c r="Q10" s="739"/>
      <c r="R10" s="736"/>
      <c r="S10" s="758"/>
      <c r="T10" s="752"/>
      <c r="U10" s="745"/>
      <c r="V10" s="736"/>
      <c r="W10" s="736"/>
      <c r="X10" s="736"/>
      <c r="Y10" s="736"/>
      <c r="Z10" s="742"/>
      <c r="AA10" s="733"/>
    </row>
    <row r="11" spans="1:31" s="91" customFormat="1" ht="26.45" customHeight="1">
      <c r="A11" s="92">
        <v>2014</v>
      </c>
      <c r="B11" s="609">
        <v>31990167</v>
      </c>
      <c r="C11" s="609">
        <v>0</v>
      </c>
      <c r="D11" s="609">
        <v>0</v>
      </c>
      <c r="E11" s="609">
        <v>12198</v>
      </c>
      <c r="F11" s="609">
        <v>7508</v>
      </c>
      <c r="G11" s="326">
        <v>69599</v>
      </c>
      <c r="H11" s="326">
        <v>309298</v>
      </c>
      <c r="I11" s="326">
        <v>45760</v>
      </c>
      <c r="J11" s="326">
        <v>33834</v>
      </c>
      <c r="K11" s="326">
        <v>2100693</v>
      </c>
      <c r="L11" s="326">
        <v>0</v>
      </c>
      <c r="M11" s="94">
        <v>2014</v>
      </c>
      <c r="N11" s="89" t="s">
        <v>301</v>
      </c>
      <c r="O11" s="459">
        <v>827286</v>
      </c>
      <c r="P11" s="459">
        <v>1256117</v>
      </c>
      <c r="Q11" s="459">
        <v>13275551</v>
      </c>
      <c r="R11" s="459">
        <v>792950</v>
      </c>
      <c r="S11" s="90">
        <v>4653231</v>
      </c>
      <c r="T11" s="459">
        <v>180896</v>
      </c>
      <c r="U11" s="459">
        <v>679093</v>
      </c>
      <c r="V11" s="459">
        <v>800972</v>
      </c>
      <c r="W11" s="459">
        <v>2286014</v>
      </c>
      <c r="X11" s="459" t="s">
        <v>434</v>
      </c>
      <c r="Y11" s="459" t="s">
        <v>432</v>
      </c>
      <c r="Z11" s="459" t="s">
        <v>435</v>
      </c>
      <c r="AA11" s="94">
        <v>2014</v>
      </c>
      <c r="AB11" s="21"/>
      <c r="AC11" s="21"/>
      <c r="AD11" s="21"/>
      <c r="AE11" s="21"/>
    </row>
    <row r="12" spans="1:31" s="91" customFormat="1" ht="26.45" customHeight="1">
      <c r="A12" s="92">
        <v>2015</v>
      </c>
      <c r="B12" s="609">
        <v>30643228</v>
      </c>
      <c r="C12" s="609">
        <v>0</v>
      </c>
      <c r="D12" s="609">
        <v>0</v>
      </c>
      <c r="E12" s="609">
        <v>11869</v>
      </c>
      <c r="F12" s="609">
        <v>7891</v>
      </c>
      <c r="G12" s="326">
        <v>66719</v>
      </c>
      <c r="H12" s="326">
        <v>357588</v>
      </c>
      <c r="I12" s="326">
        <v>44952</v>
      </c>
      <c r="J12" s="326">
        <v>32826</v>
      </c>
      <c r="K12" s="326">
        <v>2359026</v>
      </c>
      <c r="L12" s="326">
        <v>0</v>
      </c>
      <c r="M12" s="94">
        <v>2015</v>
      </c>
      <c r="N12" s="89">
        <v>2015</v>
      </c>
      <c r="O12" s="459">
        <v>840900</v>
      </c>
      <c r="P12" s="459">
        <v>1248169</v>
      </c>
      <c r="Q12" s="459">
        <v>12040195</v>
      </c>
      <c r="R12" s="459">
        <v>760446</v>
      </c>
      <c r="S12" s="90">
        <v>4271137</v>
      </c>
      <c r="T12" s="459">
        <v>192924</v>
      </c>
      <c r="U12" s="459">
        <v>688234</v>
      </c>
      <c r="V12" s="459">
        <v>821770</v>
      </c>
      <c r="W12" s="459">
        <v>2394212</v>
      </c>
      <c r="X12" s="459" t="s">
        <v>432</v>
      </c>
      <c r="Y12" s="459" t="s">
        <v>432</v>
      </c>
      <c r="Z12" s="459" t="s">
        <v>432</v>
      </c>
      <c r="AA12" s="94">
        <v>2015</v>
      </c>
      <c r="AB12" s="21"/>
      <c r="AC12" s="21"/>
      <c r="AD12" s="21"/>
      <c r="AE12" s="21"/>
    </row>
    <row r="13" spans="1:31" s="91" customFormat="1" ht="26.45" customHeight="1">
      <c r="A13" s="92">
        <v>2016</v>
      </c>
      <c r="B13" s="609">
        <v>29772525</v>
      </c>
      <c r="C13" s="609">
        <v>0</v>
      </c>
      <c r="D13" s="609">
        <v>0</v>
      </c>
      <c r="E13" s="609">
        <v>11466</v>
      </c>
      <c r="F13" s="609">
        <v>5620</v>
      </c>
      <c r="G13" s="326">
        <v>70110</v>
      </c>
      <c r="H13" s="326">
        <v>329744</v>
      </c>
      <c r="I13" s="326">
        <v>10550</v>
      </c>
      <c r="J13" s="326">
        <v>33128</v>
      </c>
      <c r="K13" s="326">
        <v>2525154</v>
      </c>
      <c r="L13" s="326">
        <v>14386</v>
      </c>
      <c r="M13" s="94">
        <v>2016</v>
      </c>
      <c r="N13" s="89">
        <v>2016</v>
      </c>
      <c r="O13" s="459">
        <v>879721</v>
      </c>
      <c r="P13" s="459">
        <v>1215535</v>
      </c>
      <c r="Q13" s="459">
        <v>10973292</v>
      </c>
      <c r="R13" s="459">
        <v>860242</v>
      </c>
      <c r="S13" s="90">
        <v>4175750</v>
      </c>
      <c r="T13" s="459">
        <v>183378</v>
      </c>
      <c r="U13" s="459">
        <v>695112</v>
      </c>
      <c r="V13" s="459">
        <v>745705</v>
      </c>
      <c r="W13" s="459">
        <v>2409078</v>
      </c>
      <c r="X13" s="459" t="s">
        <v>432</v>
      </c>
      <c r="Y13" s="459" t="s">
        <v>432</v>
      </c>
      <c r="Z13" s="459" t="s">
        <v>433</v>
      </c>
      <c r="AA13" s="94">
        <v>2016</v>
      </c>
      <c r="AB13" s="21"/>
      <c r="AC13" s="21"/>
      <c r="AD13" s="21"/>
      <c r="AE13" s="21"/>
    </row>
    <row r="14" spans="1:31" s="91" customFormat="1" ht="26.45" customHeight="1">
      <c r="A14" s="92">
        <v>2017</v>
      </c>
      <c r="B14" s="609">
        <v>29817397</v>
      </c>
      <c r="C14" s="609">
        <v>0</v>
      </c>
      <c r="D14" s="609">
        <v>0</v>
      </c>
      <c r="E14" s="609">
        <v>12173</v>
      </c>
      <c r="F14" s="609">
        <v>7484</v>
      </c>
      <c r="G14" s="326">
        <v>73013</v>
      </c>
      <c r="H14" s="326">
        <v>348621</v>
      </c>
      <c r="I14" s="326">
        <v>12060</v>
      </c>
      <c r="J14" s="326">
        <v>34325</v>
      </c>
      <c r="K14" s="326">
        <v>2645957</v>
      </c>
      <c r="L14" s="326">
        <v>27042</v>
      </c>
      <c r="M14" s="94">
        <v>2017</v>
      </c>
      <c r="N14" s="89" t="s">
        <v>379</v>
      </c>
      <c r="O14" s="459">
        <v>927302</v>
      </c>
      <c r="P14" s="459">
        <v>1268781</v>
      </c>
      <c r="Q14" s="459">
        <v>10875109</v>
      </c>
      <c r="R14" s="459">
        <v>867561</v>
      </c>
      <c r="S14" s="90">
        <v>4108562</v>
      </c>
      <c r="T14" s="459">
        <v>180914</v>
      </c>
      <c r="U14" s="459">
        <v>750999</v>
      </c>
      <c r="V14" s="459">
        <v>776508</v>
      </c>
      <c r="W14" s="459">
        <v>2348002</v>
      </c>
      <c r="X14" s="459" t="s">
        <v>435</v>
      </c>
      <c r="Y14" s="459" t="s">
        <v>432</v>
      </c>
      <c r="Z14" s="459" t="s">
        <v>432</v>
      </c>
      <c r="AA14" s="94">
        <v>2017</v>
      </c>
      <c r="AB14" s="21"/>
      <c r="AC14" s="21"/>
      <c r="AD14" s="21"/>
      <c r="AE14" s="21"/>
    </row>
    <row r="15" spans="1:31" s="91" customFormat="1" ht="26.45" customHeight="1">
      <c r="A15" s="237">
        <v>2018</v>
      </c>
      <c r="B15" s="610">
        <f>SUM(B17:B28)</f>
        <v>29720500</v>
      </c>
      <c r="C15" s="610">
        <f t="shared" ref="C15:L15" si="0">SUM(C17:C28)</f>
        <v>563722</v>
      </c>
      <c r="D15" s="610">
        <f t="shared" si="0"/>
        <v>3668383</v>
      </c>
      <c r="E15" s="610">
        <f t="shared" si="0"/>
        <v>12096</v>
      </c>
      <c r="F15" s="610">
        <f t="shared" si="0"/>
        <v>8545</v>
      </c>
      <c r="G15" s="327">
        <f t="shared" si="0"/>
        <v>74353</v>
      </c>
      <c r="H15" s="327">
        <f t="shared" si="0"/>
        <v>343653</v>
      </c>
      <c r="I15" s="327">
        <f t="shared" si="0"/>
        <v>13285</v>
      </c>
      <c r="J15" s="327">
        <f t="shared" si="0"/>
        <v>31965</v>
      </c>
      <c r="K15" s="327">
        <f t="shared" si="0"/>
        <v>2856436</v>
      </c>
      <c r="L15" s="327">
        <f t="shared" si="0"/>
        <v>28733</v>
      </c>
      <c r="M15" s="238">
        <v>2018</v>
      </c>
      <c r="N15" s="239" t="s">
        <v>384</v>
      </c>
      <c r="O15" s="271">
        <f t="shared" ref="O15:Z15" si="1">SUM(O17:O28)</f>
        <v>991808</v>
      </c>
      <c r="P15" s="271">
        <f t="shared" si="1"/>
        <v>1251391</v>
      </c>
      <c r="Q15" s="271">
        <f t="shared" si="1"/>
        <v>10600689</v>
      </c>
      <c r="R15" s="271">
        <f t="shared" si="1"/>
        <v>878954</v>
      </c>
      <c r="S15" s="271">
        <f t="shared" si="1"/>
        <v>4037762</v>
      </c>
      <c r="T15" s="271">
        <f t="shared" si="1"/>
        <v>186570</v>
      </c>
      <c r="U15" s="271">
        <f t="shared" si="1"/>
        <v>777544</v>
      </c>
      <c r="V15" s="271">
        <f t="shared" si="1"/>
        <v>799729</v>
      </c>
      <c r="W15" s="271">
        <f t="shared" si="1"/>
        <v>2354279</v>
      </c>
      <c r="X15" s="271">
        <f t="shared" si="1"/>
        <v>116795</v>
      </c>
      <c r="Y15" s="271">
        <f t="shared" si="1"/>
        <v>45405</v>
      </c>
      <c r="Z15" s="271">
        <f t="shared" si="1"/>
        <v>78403</v>
      </c>
      <c r="AA15" s="238">
        <v>2018</v>
      </c>
    </row>
    <row r="16" spans="1:31" s="288" customFormat="1" ht="15" customHeight="1">
      <c r="A16" s="85"/>
      <c r="B16" s="610"/>
      <c r="C16" s="611"/>
      <c r="D16" s="611"/>
      <c r="E16" s="611"/>
      <c r="F16" s="611"/>
      <c r="G16" s="328"/>
      <c r="H16" s="328"/>
      <c r="I16" s="328"/>
      <c r="J16" s="328"/>
      <c r="K16" s="328"/>
      <c r="L16" s="328"/>
      <c r="M16" s="88"/>
      <c r="N16" s="89"/>
      <c r="O16" s="460"/>
      <c r="P16" s="271"/>
      <c r="Q16" s="460"/>
      <c r="R16" s="460"/>
      <c r="S16" s="460"/>
      <c r="T16" s="460"/>
      <c r="U16" s="460"/>
      <c r="V16" s="460"/>
      <c r="W16" s="460"/>
      <c r="X16" s="460"/>
      <c r="Y16" s="460"/>
      <c r="Z16" s="460"/>
      <c r="AA16" s="88"/>
    </row>
    <row r="17" spans="1:27" s="288" customFormat="1" ht="26.45" customHeight="1">
      <c r="A17" s="85" t="s">
        <v>265</v>
      </c>
      <c r="B17" s="611">
        <f t="shared" ref="B17:B28" si="2">SUM(C17:L17,O17:Z17)</f>
        <v>2583747</v>
      </c>
      <c r="C17" s="330">
        <v>46813</v>
      </c>
      <c r="D17" s="330">
        <v>317163</v>
      </c>
      <c r="E17" s="330">
        <v>1095</v>
      </c>
      <c r="F17" s="330">
        <v>744</v>
      </c>
      <c r="G17" s="330">
        <v>7296</v>
      </c>
      <c r="H17" s="330">
        <v>31032</v>
      </c>
      <c r="I17" s="330">
        <v>1335</v>
      </c>
      <c r="J17" s="330">
        <v>3225</v>
      </c>
      <c r="K17" s="330">
        <v>238385</v>
      </c>
      <c r="L17" s="329">
        <v>2332</v>
      </c>
      <c r="M17" s="88" t="s">
        <v>266</v>
      </c>
      <c r="N17" s="89" t="s">
        <v>14</v>
      </c>
      <c r="O17" s="461">
        <v>78014</v>
      </c>
      <c r="P17" s="462">
        <v>107487</v>
      </c>
      <c r="Q17" s="462">
        <v>938245</v>
      </c>
      <c r="R17" s="462">
        <v>82334</v>
      </c>
      <c r="S17" s="462">
        <v>341959</v>
      </c>
      <c r="T17" s="462">
        <v>16490</v>
      </c>
      <c r="U17" s="462">
        <v>68643</v>
      </c>
      <c r="V17" s="462">
        <v>73685</v>
      </c>
      <c r="W17" s="462">
        <v>205356</v>
      </c>
      <c r="X17" s="462">
        <v>10142</v>
      </c>
      <c r="Y17" s="462">
        <v>4845</v>
      </c>
      <c r="Z17" s="462">
        <v>7127</v>
      </c>
      <c r="AA17" s="94" t="s">
        <v>266</v>
      </c>
    </row>
    <row r="18" spans="1:27" s="288" customFormat="1" ht="26.45" customHeight="1">
      <c r="A18" s="85" t="s">
        <v>267</v>
      </c>
      <c r="B18" s="611">
        <f t="shared" si="2"/>
        <v>2366223</v>
      </c>
      <c r="C18" s="330">
        <v>46491</v>
      </c>
      <c r="D18" s="330">
        <v>288684</v>
      </c>
      <c r="E18" s="330">
        <v>1159</v>
      </c>
      <c r="F18" s="330">
        <v>770</v>
      </c>
      <c r="G18" s="330">
        <v>7164</v>
      </c>
      <c r="H18" s="330">
        <v>31169</v>
      </c>
      <c r="I18" s="330">
        <v>1422</v>
      </c>
      <c r="J18" s="330">
        <v>2990</v>
      </c>
      <c r="K18" s="330">
        <v>221179</v>
      </c>
      <c r="L18" s="329">
        <v>2199</v>
      </c>
      <c r="M18" s="88" t="s">
        <v>268</v>
      </c>
      <c r="N18" s="89" t="s">
        <v>15</v>
      </c>
      <c r="O18" s="462">
        <v>89420</v>
      </c>
      <c r="P18" s="462">
        <v>94044</v>
      </c>
      <c r="Q18" s="462">
        <v>832070</v>
      </c>
      <c r="R18" s="462">
        <v>75908</v>
      </c>
      <c r="S18" s="462">
        <v>310471</v>
      </c>
      <c r="T18" s="462">
        <v>15858</v>
      </c>
      <c r="U18" s="462">
        <v>60510</v>
      </c>
      <c r="V18" s="462">
        <v>71308</v>
      </c>
      <c r="W18" s="462">
        <v>191506</v>
      </c>
      <c r="X18" s="462">
        <v>9979</v>
      </c>
      <c r="Y18" s="462">
        <v>4895</v>
      </c>
      <c r="Z18" s="462">
        <v>7027</v>
      </c>
      <c r="AA18" s="94" t="s">
        <v>268</v>
      </c>
    </row>
    <row r="19" spans="1:27" s="288" customFormat="1" ht="26.45" customHeight="1">
      <c r="A19" s="85" t="s">
        <v>269</v>
      </c>
      <c r="B19" s="611">
        <f t="shared" si="2"/>
        <v>2504900</v>
      </c>
      <c r="C19" s="330">
        <v>41948</v>
      </c>
      <c r="D19" s="330">
        <v>296860</v>
      </c>
      <c r="E19" s="330">
        <v>982</v>
      </c>
      <c r="F19" s="330">
        <v>713</v>
      </c>
      <c r="G19" s="330">
        <v>6033</v>
      </c>
      <c r="H19" s="330">
        <v>27201</v>
      </c>
      <c r="I19" s="330">
        <v>1106</v>
      </c>
      <c r="J19" s="330">
        <v>2719</v>
      </c>
      <c r="K19" s="330">
        <v>233663</v>
      </c>
      <c r="L19" s="329">
        <v>1957</v>
      </c>
      <c r="M19" s="88" t="s">
        <v>270</v>
      </c>
      <c r="N19" s="89" t="s">
        <v>16</v>
      </c>
      <c r="O19" s="462">
        <v>80176</v>
      </c>
      <c r="P19" s="462">
        <v>104408</v>
      </c>
      <c r="Q19" s="462">
        <v>938569</v>
      </c>
      <c r="R19" s="462">
        <v>74778</v>
      </c>
      <c r="S19" s="462">
        <v>328455</v>
      </c>
      <c r="T19" s="462">
        <v>16206</v>
      </c>
      <c r="U19" s="462">
        <v>67045</v>
      </c>
      <c r="V19" s="462">
        <v>66015</v>
      </c>
      <c r="W19" s="462">
        <v>196431</v>
      </c>
      <c r="X19" s="462">
        <v>9410</v>
      </c>
      <c r="Y19" s="462">
        <v>3897</v>
      </c>
      <c r="Z19" s="462">
        <v>6328</v>
      </c>
      <c r="AA19" s="94" t="s">
        <v>270</v>
      </c>
    </row>
    <row r="20" spans="1:27" s="288" customFormat="1" ht="26.45" customHeight="1">
      <c r="A20" s="85" t="s">
        <v>271</v>
      </c>
      <c r="B20" s="611">
        <f t="shared" si="2"/>
        <v>2483784</v>
      </c>
      <c r="C20" s="330">
        <v>45036</v>
      </c>
      <c r="D20" s="330">
        <v>308906</v>
      </c>
      <c r="E20" s="330">
        <v>1008</v>
      </c>
      <c r="F20" s="330">
        <v>709</v>
      </c>
      <c r="G20" s="330">
        <v>6238</v>
      </c>
      <c r="H20" s="330">
        <v>28913</v>
      </c>
      <c r="I20" s="330">
        <v>1173</v>
      </c>
      <c r="J20" s="330">
        <v>2656</v>
      </c>
      <c r="K20" s="330">
        <v>233335</v>
      </c>
      <c r="L20" s="329">
        <v>2342</v>
      </c>
      <c r="M20" s="88" t="s">
        <v>272</v>
      </c>
      <c r="N20" s="89" t="s">
        <v>17</v>
      </c>
      <c r="O20" s="462">
        <v>80983</v>
      </c>
      <c r="P20" s="462">
        <v>105267</v>
      </c>
      <c r="Q20" s="462">
        <v>915315</v>
      </c>
      <c r="R20" s="462">
        <v>71652</v>
      </c>
      <c r="S20" s="462">
        <v>318208</v>
      </c>
      <c r="T20" s="462">
        <v>15663</v>
      </c>
      <c r="U20" s="462">
        <v>63060</v>
      </c>
      <c r="V20" s="462">
        <v>66338</v>
      </c>
      <c r="W20" s="462">
        <v>197171</v>
      </c>
      <c r="X20" s="462">
        <v>9220</v>
      </c>
      <c r="Y20" s="462">
        <v>3735</v>
      </c>
      <c r="Z20" s="462">
        <v>6856</v>
      </c>
      <c r="AA20" s="94" t="s">
        <v>272</v>
      </c>
    </row>
    <row r="21" spans="1:27" s="288" customFormat="1" ht="26.45" customHeight="1">
      <c r="A21" s="85" t="s">
        <v>273</v>
      </c>
      <c r="B21" s="611">
        <f t="shared" si="2"/>
        <v>2550617</v>
      </c>
      <c r="C21" s="330">
        <v>44612</v>
      </c>
      <c r="D21" s="330">
        <v>314560</v>
      </c>
      <c r="E21" s="330">
        <v>883</v>
      </c>
      <c r="F21" s="330">
        <v>676</v>
      </c>
      <c r="G21" s="330">
        <v>5875</v>
      </c>
      <c r="H21" s="330">
        <v>26628</v>
      </c>
      <c r="I21" s="330">
        <v>1073</v>
      </c>
      <c r="J21" s="330">
        <v>2601</v>
      </c>
      <c r="K21" s="330">
        <v>243297</v>
      </c>
      <c r="L21" s="329">
        <v>2159</v>
      </c>
      <c r="M21" s="88" t="s">
        <v>274</v>
      </c>
      <c r="N21" s="89" t="s">
        <v>18</v>
      </c>
      <c r="O21" s="462">
        <v>81604</v>
      </c>
      <c r="P21" s="462">
        <v>105939</v>
      </c>
      <c r="Q21" s="462">
        <v>961277</v>
      </c>
      <c r="R21" s="462">
        <v>69404</v>
      </c>
      <c r="S21" s="462">
        <v>331667</v>
      </c>
      <c r="T21" s="462">
        <v>15916</v>
      </c>
      <c r="U21" s="462">
        <v>66154</v>
      </c>
      <c r="V21" s="462">
        <v>63066</v>
      </c>
      <c r="W21" s="462">
        <v>194269</v>
      </c>
      <c r="X21" s="462">
        <v>9286</v>
      </c>
      <c r="Y21" s="462">
        <v>3285</v>
      </c>
      <c r="Z21" s="462">
        <v>6386</v>
      </c>
      <c r="AA21" s="236" t="s">
        <v>274</v>
      </c>
    </row>
    <row r="22" spans="1:27" s="288" customFormat="1" ht="26.45" customHeight="1">
      <c r="A22" s="85" t="s">
        <v>275</v>
      </c>
      <c r="B22" s="611">
        <f t="shared" si="2"/>
        <v>2382339</v>
      </c>
      <c r="C22" s="330">
        <v>46628</v>
      </c>
      <c r="D22" s="330">
        <v>312213</v>
      </c>
      <c r="E22" s="330">
        <v>906</v>
      </c>
      <c r="F22" s="330">
        <v>688</v>
      </c>
      <c r="G22" s="330">
        <v>5969</v>
      </c>
      <c r="H22" s="330">
        <v>28240</v>
      </c>
      <c r="I22" s="330">
        <v>1052</v>
      </c>
      <c r="J22" s="330">
        <v>2365</v>
      </c>
      <c r="K22" s="330">
        <v>228482</v>
      </c>
      <c r="L22" s="329">
        <v>2271</v>
      </c>
      <c r="M22" s="88" t="s">
        <v>276</v>
      </c>
      <c r="N22" s="89" t="s">
        <v>19</v>
      </c>
      <c r="O22" s="462">
        <v>85041</v>
      </c>
      <c r="P22" s="462">
        <v>105192</v>
      </c>
      <c r="Q22" s="462">
        <v>802643</v>
      </c>
      <c r="R22" s="462">
        <v>69590</v>
      </c>
      <c r="S22" s="462">
        <v>335293</v>
      </c>
      <c r="T22" s="462">
        <v>15947</v>
      </c>
      <c r="U22" s="462">
        <v>64778</v>
      </c>
      <c r="V22" s="462">
        <v>64148</v>
      </c>
      <c r="W22" s="462">
        <v>192001</v>
      </c>
      <c r="X22" s="462">
        <v>9704</v>
      </c>
      <c r="Y22" s="462">
        <v>3304</v>
      </c>
      <c r="Z22" s="462">
        <v>5884</v>
      </c>
      <c r="AA22" s="94" t="s">
        <v>276</v>
      </c>
    </row>
    <row r="23" spans="1:27" s="288" customFormat="1" ht="26.45" customHeight="1">
      <c r="A23" s="85" t="s">
        <v>277</v>
      </c>
      <c r="B23" s="611">
        <f t="shared" si="2"/>
        <v>2500739</v>
      </c>
      <c r="C23" s="330">
        <v>49636</v>
      </c>
      <c r="D23" s="330">
        <v>325107</v>
      </c>
      <c r="E23" s="330">
        <v>910</v>
      </c>
      <c r="F23" s="330">
        <v>705</v>
      </c>
      <c r="G23" s="330">
        <v>5760</v>
      </c>
      <c r="H23" s="330">
        <v>28308</v>
      </c>
      <c r="I23" s="330">
        <v>997</v>
      </c>
      <c r="J23" s="330">
        <v>2229</v>
      </c>
      <c r="K23" s="330">
        <v>240817</v>
      </c>
      <c r="L23" s="329">
        <v>2446</v>
      </c>
      <c r="M23" s="88" t="s">
        <v>278</v>
      </c>
      <c r="N23" s="89" t="s">
        <v>20</v>
      </c>
      <c r="O23" s="462">
        <v>86442</v>
      </c>
      <c r="P23" s="462">
        <v>105118</v>
      </c>
      <c r="Q23" s="462">
        <v>858276</v>
      </c>
      <c r="R23" s="462">
        <v>71729</v>
      </c>
      <c r="S23" s="462">
        <v>366933</v>
      </c>
      <c r="T23" s="462">
        <v>15318</v>
      </c>
      <c r="U23" s="462">
        <v>64689</v>
      </c>
      <c r="V23" s="462">
        <v>65334</v>
      </c>
      <c r="W23" s="462">
        <v>189720</v>
      </c>
      <c r="X23" s="462">
        <v>10626</v>
      </c>
      <c r="Y23" s="462">
        <v>3416</v>
      </c>
      <c r="Z23" s="462">
        <v>6223</v>
      </c>
      <c r="AA23" s="94" t="s">
        <v>278</v>
      </c>
    </row>
    <row r="24" spans="1:27" s="288" customFormat="1" ht="26.45" customHeight="1">
      <c r="A24" s="85" t="s">
        <v>279</v>
      </c>
      <c r="B24" s="611">
        <f t="shared" si="2"/>
        <v>2433789</v>
      </c>
      <c r="C24" s="330">
        <v>53589</v>
      </c>
      <c r="D24" s="330">
        <v>317006</v>
      </c>
      <c r="E24" s="330">
        <v>909</v>
      </c>
      <c r="F24" s="330">
        <v>666</v>
      </c>
      <c r="G24" s="330">
        <v>5842</v>
      </c>
      <c r="H24" s="330">
        <v>28245</v>
      </c>
      <c r="I24" s="330">
        <v>960</v>
      </c>
      <c r="J24" s="330">
        <v>2464</v>
      </c>
      <c r="K24" s="330">
        <v>242412</v>
      </c>
      <c r="L24" s="329">
        <v>2759</v>
      </c>
      <c r="M24" s="88" t="s">
        <v>280</v>
      </c>
      <c r="N24" s="89" t="s">
        <v>21</v>
      </c>
      <c r="O24" s="462">
        <v>85546</v>
      </c>
      <c r="P24" s="462">
        <v>102042</v>
      </c>
      <c r="Q24" s="462">
        <v>793848</v>
      </c>
      <c r="R24" s="462">
        <v>68832</v>
      </c>
      <c r="S24" s="462">
        <v>379480</v>
      </c>
      <c r="T24" s="462">
        <v>15353</v>
      </c>
      <c r="U24" s="462">
        <v>64401</v>
      </c>
      <c r="V24" s="462">
        <v>65731</v>
      </c>
      <c r="W24" s="462">
        <v>183776</v>
      </c>
      <c r="X24" s="462">
        <v>10326</v>
      </c>
      <c r="Y24" s="462">
        <v>3538</v>
      </c>
      <c r="Z24" s="462">
        <v>6064</v>
      </c>
      <c r="AA24" s="94" t="s">
        <v>280</v>
      </c>
    </row>
    <row r="25" spans="1:27" s="288" customFormat="1" ht="26.45" customHeight="1">
      <c r="A25" s="85" t="s">
        <v>281</v>
      </c>
      <c r="B25" s="611">
        <f t="shared" si="2"/>
        <v>2433517</v>
      </c>
      <c r="C25" s="330">
        <v>49416</v>
      </c>
      <c r="D25" s="330">
        <v>301506</v>
      </c>
      <c r="E25" s="330">
        <v>1007</v>
      </c>
      <c r="F25" s="330">
        <v>746</v>
      </c>
      <c r="G25" s="330">
        <v>6045</v>
      </c>
      <c r="H25" s="330">
        <v>28392</v>
      </c>
      <c r="I25" s="330">
        <v>981</v>
      </c>
      <c r="J25" s="330">
        <v>2505</v>
      </c>
      <c r="K25" s="330">
        <v>234674</v>
      </c>
      <c r="L25" s="329">
        <v>2694</v>
      </c>
      <c r="M25" s="88" t="s">
        <v>282</v>
      </c>
      <c r="N25" s="89" t="s">
        <v>22</v>
      </c>
      <c r="O25" s="462">
        <v>83077</v>
      </c>
      <c r="P25" s="462">
        <v>99195</v>
      </c>
      <c r="Q25" s="462">
        <v>869154</v>
      </c>
      <c r="R25" s="462">
        <v>68473</v>
      </c>
      <c r="S25" s="462">
        <v>341759</v>
      </c>
      <c r="T25" s="462">
        <v>13890</v>
      </c>
      <c r="U25" s="462">
        <v>61050</v>
      </c>
      <c r="V25" s="462">
        <v>63776</v>
      </c>
      <c r="W25" s="462">
        <v>186030</v>
      </c>
      <c r="X25" s="462">
        <v>9444</v>
      </c>
      <c r="Y25" s="462">
        <v>3441</v>
      </c>
      <c r="Z25" s="462">
        <v>6262</v>
      </c>
      <c r="AA25" s="94" t="s">
        <v>282</v>
      </c>
    </row>
    <row r="26" spans="1:27" s="456" customFormat="1" ht="26.45" customHeight="1">
      <c r="A26" s="85" t="s">
        <v>283</v>
      </c>
      <c r="B26" s="611">
        <f t="shared" si="2"/>
        <v>2482845</v>
      </c>
      <c r="C26" s="330">
        <v>44621</v>
      </c>
      <c r="D26" s="330">
        <v>293752</v>
      </c>
      <c r="E26" s="330">
        <v>898</v>
      </c>
      <c r="F26" s="330">
        <v>655</v>
      </c>
      <c r="G26" s="330">
        <v>5534</v>
      </c>
      <c r="H26" s="330">
        <v>27470</v>
      </c>
      <c r="I26" s="330">
        <v>806</v>
      </c>
      <c r="J26" s="330">
        <v>2480</v>
      </c>
      <c r="K26" s="330">
        <v>241225</v>
      </c>
      <c r="L26" s="329">
        <v>2469</v>
      </c>
      <c r="M26" s="88" t="s">
        <v>284</v>
      </c>
      <c r="N26" s="89" t="s">
        <v>283</v>
      </c>
      <c r="O26" s="462">
        <v>80313</v>
      </c>
      <c r="P26" s="462">
        <v>104040</v>
      </c>
      <c r="Q26" s="462">
        <v>915194</v>
      </c>
      <c r="R26" s="462">
        <v>71056</v>
      </c>
      <c r="S26" s="462">
        <v>334777</v>
      </c>
      <c r="T26" s="462">
        <v>14964</v>
      </c>
      <c r="U26" s="462">
        <v>65047</v>
      </c>
      <c r="V26" s="462">
        <v>61225</v>
      </c>
      <c r="W26" s="462">
        <v>197995</v>
      </c>
      <c r="X26" s="462">
        <v>9203</v>
      </c>
      <c r="Y26" s="462">
        <v>3039</v>
      </c>
      <c r="Z26" s="462">
        <v>6082</v>
      </c>
      <c r="AA26" s="94" t="s">
        <v>284</v>
      </c>
    </row>
    <row r="27" spans="1:27" s="456" customFormat="1" ht="26.45" customHeight="1">
      <c r="A27" s="85" t="s">
        <v>23</v>
      </c>
      <c r="B27" s="611">
        <f t="shared" si="2"/>
        <v>2437772</v>
      </c>
      <c r="C27" s="330">
        <v>47871</v>
      </c>
      <c r="D27" s="330">
        <v>296843</v>
      </c>
      <c r="E27" s="330">
        <v>1108</v>
      </c>
      <c r="F27" s="330">
        <v>734</v>
      </c>
      <c r="G27" s="330">
        <v>6229</v>
      </c>
      <c r="H27" s="330">
        <v>28839</v>
      </c>
      <c r="I27" s="330">
        <v>1099</v>
      </c>
      <c r="J27" s="330">
        <v>2831</v>
      </c>
      <c r="K27" s="330">
        <v>244755</v>
      </c>
      <c r="L27" s="329">
        <v>2573</v>
      </c>
      <c r="M27" s="88" t="s">
        <v>285</v>
      </c>
      <c r="N27" s="89" t="s">
        <v>23</v>
      </c>
      <c r="O27" s="462">
        <v>80611</v>
      </c>
      <c r="P27" s="462">
        <v>108960</v>
      </c>
      <c r="Q27" s="462">
        <v>837568</v>
      </c>
      <c r="R27" s="462">
        <v>76223</v>
      </c>
      <c r="S27" s="462">
        <v>323993</v>
      </c>
      <c r="T27" s="462">
        <v>15643</v>
      </c>
      <c r="U27" s="462">
        <v>64951</v>
      </c>
      <c r="V27" s="462">
        <v>68072</v>
      </c>
      <c r="W27" s="462">
        <v>208446</v>
      </c>
      <c r="X27" s="462">
        <v>9667</v>
      </c>
      <c r="Y27" s="462">
        <v>3787</v>
      </c>
      <c r="Z27" s="462">
        <v>6969</v>
      </c>
      <c r="AA27" s="94" t="s">
        <v>285</v>
      </c>
    </row>
    <row r="28" spans="1:27" s="456" customFormat="1" ht="26.45" customHeight="1" thickBot="1">
      <c r="A28" s="85" t="s">
        <v>24</v>
      </c>
      <c r="B28" s="331">
        <f t="shared" si="2"/>
        <v>2560228</v>
      </c>
      <c r="C28" s="330">
        <v>47061</v>
      </c>
      <c r="D28" s="330">
        <v>295783</v>
      </c>
      <c r="E28" s="330">
        <v>1231</v>
      </c>
      <c r="F28" s="330">
        <v>739</v>
      </c>
      <c r="G28" s="330">
        <v>6368</v>
      </c>
      <c r="H28" s="330">
        <v>29216</v>
      </c>
      <c r="I28" s="330">
        <v>1281</v>
      </c>
      <c r="J28" s="330">
        <v>2900</v>
      </c>
      <c r="K28" s="330">
        <v>254212</v>
      </c>
      <c r="L28" s="329">
        <v>2532</v>
      </c>
      <c r="M28" s="88" t="s">
        <v>286</v>
      </c>
      <c r="N28" s="463" t="s">
        <v>24</v>
      </c>
      <c r="O28" s="464">
        <v>80581</v>
      </c>
      <c r="P28" s="464">
        <v>109699</v>
      </c>
      <c r="Q28" s="464">
        <v>938530</v>
      </c>
      <c r="R28" s="464">
        <v>78975</v>
      </c>
      <c r="S28" s="464">
        <v>324767</v>
      </c>
      <c r="T28" s="464">
        <v>15322</v>
      </c>
      <c r="U28" s="464">
        <v>67216</v>
      </c>
      <c r="V28" s="464">
        <v>71031</v>
      </c>
      <c r="W28" s="464">
        <v>211578</v>
      </c>
      <c r="X28" s="464">
        <v>9788</v>
      </c>
      <c r="Y28" s="464">
        <v>4223</v>
      </c>
      <c r="Z28" s="464">
        <v>7195</v>
      </c>
      <c r="AA28" s="465" t="s">
        <v>286</v>
      </c>
    </row>
    <row r="29" spans="1:27" s="75" customFormat="1" ht="11.1" customHeight="1">
      <c r="A29" s="598" t="s">
        <v>412</v>
      </c>
      <c r="B29" s="599"/>
      <c r="C29" s="599"/>
      <c r="D29" s="599"/>
      <c r="E29" s="599"/>
      <c r="F29" s="599"/>
      <c r="G29" s="599"/>
      <c r="H29" s="599"/>
      <c r="I29" s="600"/>
      <c r="J29" s="599"/>
      <c r="K29" s="599"/>
      <c r="L29" s="599"/>
      <c r="M29" s="601" t="s">
        <v>363</v>
      </c>
      <c r="N29" s="602" t="s">
        <v>362</v>
      </c>
      <c r="O29" s="603"/>
      <c r="P29" s="604"/>
      <c r="Q29" s="605"/>
      <c r="AA29" s="605" t="s">
        <v>361</v>
      </c>
    </row>
    <row r="30" spans="1:27" s="438" customFormat="1" ht="11.1" customHeight="1">
      <c r="A30" s="489" t="s">
        <v>413</v>
      </c>
      <c r="B30" s="612"/>
      <c r="C30" s="612"/>
      <c r="D30" s="612"/>
      <c r="E30" s="612"/>
      <c r="F30" s="612"/>
      <c r="G30" s="473"/>
      <c r="H30" s="473"/>
      <c r="I30" s="473"/>
      <c r="J30" s="473"/>
      <c r="K30" s="473"/>
      <c r="L30" s="473"/>
      <c r="M30" s="473"/>
      <c r="N30" s="474"/>
      <c r="O30" s="474"/>
      <c r="P30" s="473"/>
      <c r="Q30" s="473"/>
      <c r="R30" s="473"/>
      <c r="S30" s="473"/>
      <c r="T30" s="473"/>
      <c r="U30" s="473"/>
      <c r="V30" s="473"/>
      <c r="W30" s="473"/>
      <c r="X30" s="473"/>
      <c r="Y30" s="473"/>
      <c r="Z30" s="473"/>
      <c r="AA30" s="475"/>
    </row>
    <row r="31" spans="1:27" s="456" customFormat="1" ht="11.25">
      <c r="A31" s="98"/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99"/>
      <c r="O31" s="99"/>
      <c r="P31" s="284"/>
      <c r="Q31" s="284"/>
      <c r="R31" s="284"/>
      <c r="S31" s="284"/>
      <c r="T31" s="284"/>
      <c r="U31" s="284"/>
      <c r="V31" s="284"/>
      <c r="W31" s="284"/>
      <c r="X31" s="284"/>
      <c r="Y31" s="284"/>
      <c r="Z31" s="284"/>
      <c r="AA31" s="283"/>
    </row>
    <row r="32" spans="1:27" s="456" customFormat="1" ht="11.25">
      <c r="A32" s="98"/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99"/>
      <c r="O32" s="99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3"/>
    </row>
    <row r="33" spans="1:27" s="456" customFormat="1" ht="11.25">
      <c r="A33" s="98"/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99"/>
      <c r="O33" s="99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3"/>
    </row>
    <row r="34" spans="1:27" s="456" customFormat="1" ht="11.25">
      <c r="A34" s="98"/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99"/>
      <c r="O34" s="99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3"/>
    </row>
    <row r="35" spans="1:27" s="456" customFormat="1" ht="11.25">
      <c r="A35" s="98"/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99"/>
      <c r="O35" s="99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3"/>
    </row>
    <row r="36" spans="1:27" s="456" customFormat="1" ht="11.25">
      <c r="A36" s="98"/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99"/>
      <c r="O36" s="99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3"/>
    </row>
    <row r="37" spans="1:27" s="456" customFormat="1" ht="11.25">
      <c r="A37" s="98"/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99"/>
      <c r="O37" s="99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3"/>
    </row>
    <row r="38" spans="1:27" s="456" customFormat="1" ht="11.25">
      <c r="A38" s="98"/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99"/>
      <c r="O38" s="99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3"/>
    </row>
    <row r="39" spans="1:27" s="456" customFormat="1" ht="11.25">
      <c r="A39" s="98"/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99"/>
      <c r="O39" s="99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3"/>
    </row>
    <row r="40" spans="1:27" s="456" customFormat="1" ht="11.25">
      <c r="A40" s="98"/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99"/>
      <c r="O40" s="99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3"/>
    </row>
    <row r="41" spans="1:27" s="456" customFormat="1" ht="11.25">
      <c r="A41" s="98"/>
      <c r="B41" s="284"/>
      <c r="C41" s="284"/>
      <c r="D41" s="284"/>
      <c r="E41" s="284"/>
      <c r="F41" s="284"/>
      <c r="G41" s="284"/>
      <c r="H41" s="284"/>
      <c r="I41" s="284"/>
      <c r="J41" s="284"/>
      <c r="K41" s="284"/>
      <c r="L41" s="284"/>
      <c r="M41" s="284"/>
      <c r="N41" s="99"/>
      <c r="O41" s="99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3"/>
    </row>
    <row r="42" spans="1:27" s="456" customFormat="1" ht="11.25">
      <c r="A42" s="98"/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99"/>
      <c r="O42" s="99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3"/>
    </row>
    <row r="43" spans="1:27" s="456" customFormat="1" ht="11.25">
      <c r="A43" s="98"/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99"/>
      <c r="O43" s="99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3"/>
    </row>
    <row r="44" spans="1:27" s="456" customFormat="1" ht="11.25">
      <c r="A44" s="98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99"/>
      <c r="O44" s="99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3"/>
    </row>
    <row r="45" spans="1:27" s="456" customFormat="1" ht="11.25">
      <c r="A45" s="98"/>
      <c r="B45" s="284"/>
      <c r="C45" s="284"/>
      <c r="D45" s="284"/>
      <c r="E45" s="284"/>
      <c r="F45" s="284"/>
      <c r="G45" s="284"/>
      <c r="H45" s="284"/>
      <c r="I45" s="284"/>
      <c r="J45" s="284"/>
      <c r="K45" s="284"/>
      <c r="L45" s="284"/>
      <c r="M45" s="284"/>
      <c r="N45" s="99"/>
      <c r="O45" s="99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3"/>
    </row>
    <row r="46" spans="1:27" s="456" customFormat="1" ht="11.25">
      <c r="A46" s="98"/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99"/>
      <c r="O46" s="99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3"/>
    </row>
    <row r="47" spans="1:27" s="456" customFormat="1" ht="11.25">
      <c r="A47" s="98"/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99"/>
      <c r="O47" s="99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3"/>
    </row>
    <row r="48" spans="1:27" s="456" customFormat="1" ht="11.25">
      <c r="A48" s="98"/>
      <c r="B48" s="284"/>
      <c r="C48" s="284"/>
      <c r="D48" s="284"/>
      <c r="E48" s="284"/>
      <c r="F48" s="284"/>
      <c r="G48" s="284"/>
      <c r="H48" s="284"/>
      <c r="I48" s="284"/>
      <c r="J48" s="284"/>
      <c r="K48" s="284"/>
      <c r="L48" s="284"/>
      <c r="M48" s="284"/>
      <c r="N48" s="99"/>
      <c r="O48" s="99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3"/>
    </row>
    <row r="49" spans="1:27" s="456" customFormat="1" ht="11.25">
      <c r="A49" s="98"/>
      <c r="B49" s="284"/>
      <c r="C49" s="284"/>
      <c r="D49" s="284"/>
      <c r="E49" s="284"/>
      <c r="F49" s="284"/>
      <c r="G49" s="284"/>
      <c r="H49" s="284"/>
      <c r="I49" s="284"/>
      <c r="J49" s="284"/>
      <c r="K49" s="284"/>
      <c r="L49" s="284"/>
      <c r="M49" s="284"/>
      <c r="N49" s="99"/>
      <c r="O49" s="99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3"/>
    </row>
    <row r="50" spans="1:27" s="456" customFormat="1" ht="11.25">
      <c r="A50" s="98"/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99"/>
      <c r="O50" s="99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3"/>
    </row>
    <row r="51" spans="1:27" s="456" customFormat="1" ht="11.25">
      <c r="A51" s="98"/>
      <c r="B51" s="284"/>
      <c r="C51" s="284"/>
      <c r="D51" s="284"/>
      <c r="E51" s="284"/>
      <c r="F51" s="284"/>
      <c r="G51" s="284"/>
      <c r="H51" s="284"/>
      <c r="I51" s="284"/>
      <c r="J51" s="284"/>
      <c r="K51" s="284"/>
      <c r="L51" s="284"/>
      <c r="M51" s="284"/>
      <c r="N51" s="99"/>
      <c r="O51" s="99"/>
      <c r="P51" s="284"/>
      <c r="Q51" s="284"/>
      <c r="R51" s="284"/>
      <c r="S51" s="284"/>
      <c r="T51" s="284"/>
      <c r="U51" s="284"/>
      <c r="V51" s="284"/>
      <c r="W51" s="284"/>
      <c r="X51" s="284"/>
      <c r="Y51" s="284"/>
      <c r="Z51" s="284"/>
      <c r="AA51" s="283"/>
    </row>
    <row r="52" spans="1:27" s="456" customFormat="1" ht="11.25">
      <c r="A52" s="98"/>
      <c r="B52" s="284"/>
      <c r="C52" s="284"/>
      <c r="D52" s="284"/>
      <c r="E52" s="284"/>
      <c r="F52" s="284"/>
      <c r="G52" s="284"/>
      <c r="H52" s="284"/>
      <c r="I52" s="284"/>
      <c r="J52" s="284"/>
      <c r="K52" s="284"/>
      <c r="L52" s="284"/>
      <c r="M52" s="284"/>
      <c r="N52" s="99"/>
      <c r="O52" s="99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3"/>
    </row>
    <row r="53" spans="1:27" s="456" customFormat="1" ht="11.25">
      <c r="A53" s="98"/>
      <c r="B53" s="284"/>
      <c r="C53" s="284"/>
      <c r="D53" s="284"/>
      <c r="E53" s="284"/>
      <c r="F53" s="284"/>
      <c r="G53" s="284"/>
      <c r="H53" s="284"/>
      <c r="I53" s="284"/>
      <c r="J53" s="284"/>
      <c r="K53" s="284"/>
      <c r="L53" s="284"/>
      <c r="M53" s="284"/>
      <c r="N53" s="99"/>
      <c r="O53" s="99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3"/>
    </row>
    <row r="54" spans="1:27" s="456" customFormat="1" ht="11.25">
      <c r="A54" s="98"/>
      <c r="B54" s="284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99"/>
      <c r="O54" s="99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3"/>
    </row>
    <row r="55" spans="1:27" s="456" customFormat="1" ht="11.25">
      <c r="A55" s="98"/>
      <c r="B55" s="284"/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4"/>
      <c r="N55" s="99"/>
      <c r="O55" s="99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3"/>
    </row>
    <row r="56" spans="1:27" s="456" customFormat="1" ht="11.25">
      <c r="A56" s="98"/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99"/>
      <c r="O56" s="99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3"/>
    </row>
    <row r="57" spans="1:27" s="456" customFormat="1" ht="11.25">
      <c r="A57" s="98"/>
      <c r="B57" s="284"/>
      <c r="C57" s="284"/>
      <c r="D57" s="284"/>
      <c r="E57" s="284"/>
      <c r="F57" s="284"/>
      <c r="G57" s="284"/>
      <c r="H57" s="284"/>
      <c r="I57" s="284"/>
      <c r="J57" s="284"/>
      <c r="K57" s="284"/>
      <c r="L57" s="284"/>
      <c r="M57" s="284"/>
      <c r="N57" s="99"/>
      <c r="O57" s="99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3"/>
    </row>
    <row r="58" spans="1:27" s="456" customFormat="1" ht="11.25">
      <c r="A58" s="98"/>
      <c r="B58" s="284"/>
      <c r="C58" s="284"/>
      <c r="D58" s="284"/>
      <c r="E58" s="284"/>
      <c r="F58" s="284"/>
      <c r="G58" s="284"/>
      <c r="H58" s="284"/>
      <c r="I58" s="284"/>
      <c r="J58" s="284"/>
      <c r="K58" s="284"/>
      <c r="L58" s="284"/>
      <c r="M58" s="284"/>
      <c r="N58" s="99"/>
      <c r="O58" s="99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3"/>
    </row>
    <row r="59" spans="1:27" s="456" customFormat="1" ht="11.25">
      <c r="A59" s="98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  <c r="M59" s="284"/>
      <c r="N59" s="99"/>
      <c r="O59" s="99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3"/>
    </row>
    <row r="60" spans="1:27" s="456" customFormat="1" ht="11.25">
      <c r="A60" s="98"/>
      <c r="B60" s="284"/>
      <c r="C60" s="284"/>
      <c r="D60" s="284"/>
      <c r="E60" s="284"/>
      <c r="F60" s="284"/>
      <c r="G60" s="284"/>
      <c r="H60" s="284"/>
      <c r="I60" s="284"/>
      <c r="J60" s="284"/>
      <c r="K60" s="284"/>
      <c r="L60" s="284"/>
      <c r="M60" s="284"/>
      <c r="N60" s="99"/>
      <c r="O60" s="99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3"/>
    </row>
    <row r="61" spans="1:27" s="456" customFormat="1" ht="11.25">
      <c r="A61" s="98"/>
      <c r="B61" s="284"/>
      <c r="C61" s="284"/>
      <c r="D61" s="284"/>
      <c r="E61" s="284"/>
      <c r="F61" s="284"/>
      <c r="G61" s="284"/>
      <c r="H61" s="284"/>
      <c r="I61" s="284"/>
      <c r="J61" s="284"/>
      <c r="K61" s="284"/>
      <c r="L61" s="284"/>
      <c r="M61" s="284"/>
      <c r="N61" s="99"/>
      <c r="O61" s="99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3"/>
    </row>
    <row r="62" spans="1:27" s="456" customFormat="1" ht="11.25">
      <c r="A62" s="98"/>
      <c r="B62" s="284"/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99"/>
      <c r="O62" s="99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3"/>
    </row>
    <row r="63" spans="1:27" s="456" customFormat="1" ht="11.25">
      <c r="A63" s="98"/>
      <c r="B63" s="284"/>
      <c r="C63" s="284"/>
      <c r="D63" s="284"/>
      <c r="E63" s="284"/>
      <c r="F63" s="284"/>
      <c r="G63" s="284"/>
      <c r="H63" s="284"/>
      <c r="I63" s="284"/>
      <c r="J63" s="284"/>
      <c r="K63" s="284"/>
      <c r="L63" s="284"/>
      <c r="M63" s="284"/>
      <c r="N63" s="99"/>
      <c r="O63" s="99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3"/>
    </row>
    <row r="64" spans="1:27" s="456" customFormat="1" ht="11.25">
      <c r="A64" s="98"/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99"/>
      <c r="O64" s="99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3"/>
    </row>
    <row r="65" spans="1:27" s="456" customFormat="1" ht="11.25">
      <c r="A65" s="98"/>
      <c r="B65" s="284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99"/>
      <c r="O65" s="99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3"/>
    </row>
    <row r="66" spans="1:27" s="456" customFormat="1" ht="11.25">
      <c r="A66" s="98"/>
      <c r="B66" s="284"/>
      <c r="C66" s="284"/>
      <c r="D66" s="284"/>
      <c r="E66" s="284"/>
      <c r="F66" s="284"/>
      <c r="G66" s="284"/>
      <c r="H66" s="284"/>
      <c r="I66" s="284"/>
      <c r="J66" s="284"/>
      <c r="K66" s="284"/>
      <c r="L66" s="284"/>
      <c r="M66" s="284"/>
      <c r="N66" s="99"/>
      <c r="O66" s="99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3"/>
    </row>
    <row r="67" spans="1:27" s="456" customFormat="1" ht="11.25">
      <c r="A67" s="98"/>
      <c r="B67" s="284"/>
      <c r="C67" s="284"/>
      <c r="D67" s="284"/>
      <c r="E67" s="284"/>
      <c r="F67" s="284"/>
      <c r="G67" s="284"/>
      <c r="H67" s="284"/>
      <c r="I67" s="284"/>
      <c r="J67" s="284"/>
      <c r="K67" s="284"/>
      <c r="L67" s="284"/>
      <c r="M67" s="284"/>
      <c r="N67" s="99"/>
      <c r="O67" s="99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3"/>
    </row>
    <row r="68" spans="1:27" s="456" customFormat="1" ht="11.25">
      <c r="A68" s="98"/>
      <c r="B68" s="284"/>
      <c r="C68" s="284"/>
      <c r="D68" s="284"/>
      <c r="E68" s="284"/>
      <c r="F68" s="284"/>
      <c r="G68" s="284"/>
      <c r="H68" s="284"/>
      <c r="I68" s="284"/>
      <c r="J68" s="284"/>
      <c r="K68" s="284"/>
      <c r="L68" s="284"/>
      <c r="M68" s="284"/>
      <c r="N68" s="99"/>
      <c r="O68" s="99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3"/>
    </row>
    <row r="69" spans="1:27" s="456" customFormat="1" ht="11.25">
      <c r="A69" s="98"/>
      <c r="B69" s="284"/>
      <c r="C69" s="284"/>
      <c r="D69" s="284"/>
      <c r="E69" s="284"/>
      <c r="F69" s="284"/>
      <c r="G69" s="284"/>
      <c r="H69" s="284"/>
      <c r="I69" s="284"/>
      <c r="J69" s="284"/>
      <c r="K69" s="284"/>
      <c r="L69" s="284"/>
      <c r="M69" s="284"/>
      <c r="N69" s="99"/>
      <c r="O69" s="99"/>
      <c r="P69" s="284"/>
      <c r="Q69" s="284"/>
      <c r="R69" s="284"/>
      <c r="S69" s="284"/>
      <c r="T69" s="284"/>
      <c r="U69" s="284"/>
      <c r="V69" s="284"/>
      <c r="W69" s="284"/>
      <c r="X69" s="284"/>
      <c r="Y69" s="284"/>
      <c r="Z69" s="284"/>
      <c r="AA69" s="283"/>
    </row>
    <row r="70" spans="1:27" s="456" customFormat="1" ht="11.25">
      <c r="A70" s="98"/>
      <c r="B70" s="284"/>
      <c r="C70" s="284"/>
      <c r="D70" s="284"/>
      <c r="E70" s="284"/>
      <c r="F70" s="284"/>
      <c r="G70" s="284"/>
      <c r="H70" s="284"/>
      <c r="I70" s="284"/>
      <c r="J70" s="284"/>
      <c r="K70" s="284"/>
      <c r="L70" s="284"/>
      <c r="M70" s="284"/>
      <c r="N70" s="99"/>
      <c r="O70" s="99"/>
      <c r="P70" s="284"/>
      <c r="Q70" s="284"/>
      <c r="R70" s="284"/>
      <c r="S70" s="284"/>
      <c r="T70" s="284"/>
      <c r="U70" s="284"/>
      <c r="V70" s="284"/>
      <c r="W70" s="284"/>
      <c r="X70" s="284"/>
      <c r="Y70" s="284"/>
      <c r="Z70" s="284"/>
      <c r="AA70" s="283"/>
    </row>
    <row r="71" spans="1:27" s="456" customFormat="1" ht="11.25">
      <c r="A71" s="98"/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4"/>
      <c r="M71" s="284"/>
      <c r="N71" s="99"/>
      <c r="O71" s="99"/>
      <c r="P71" s="284"/>
      <c r="Q71" s="284"/>
      <c r="R71" s="284"/>
      <c r="S71" s="284"/>
      <c r="T71" s="284"/>
      <c r="U71" s="284"/>
      <c r="V71" s="284"/>
      <c r="W71" s="284"/>
      <c r="X71" s="284"/>
      <c r="Y71" s="284"/>
      <c r="Z71" s="284"/>
      <c r="AA71" s="283"/>
    </row>
    <row r="72" spans="1:27" s="456" customFormat="1" ht="11.25">
      <c r="A72" s="98"/>
      <c r="B72" s="284"/>
      <c r="C72" s="284"/>
      <c r="D72" s="284"/>
      <c r="E72" s="284"/>
      <c r="F72" s="284"/>
      <c r="G72" s="284"/>
      <c r="H72" s="284"/>
      <c r="I72" s="284"/>
      <c r="J72" s="284"/>
      <c r="K72" s="284"/>
      <c r="L72" s="284"/>
      <c r="M72" s="284"/>
      <c r="N72" s="99"/>
      <c r="O72" s="99"/>
      <c r="P72" s="284"/>
      <c r="Q72" s="284"/>
      <c r="R72" s="284"/>
      <c r="S72" s="284"/>
      <c r="T72" s="284"/>
      <c r="U72" s="284"/>
      <c r="V72" s="284"/>
      <c r="W72" s="284"/>
      <c r="X72" s="284"/>
      <c r="Y72" s="284"/>
      <c r="Z72" s="284"/>
      <c r="AA72" s="283"/>
    </row>
    <row r="73" spans="1:27" s="456" customFormat="1" ht="11.25">
      <c r="A73" s="98"/>
      <c r="B73" s="284"/>
      <c r="C73" s="284"/>
      <c r="D73" s="284"/>
      <c r="E73" s="284"/>
      <c r="F73" s="284"/>
      <c r="G73" s="284"/>
      <c r="H73" s="284"/>
      <c r="I73" s="284"/>
      <c r="J73" s="284"/>
      <c r="K73" s="284"/>
      <c r="L73" s="284"/>
      <c r="M73" s="284"/>
      <c r="N73" s="99"/>
      <c r="O73" s="99"/>
      <c r="P73" s="284"/>
      <c r="Q73" s="284"/>
      <c r="R73" s="284"/>
      <c r="S73" s="284"/>
      <c r="T73" s="284"/>
      <c r="U73" s="284"/>
      <c r="V73" s="284"/>
      <c r="W73" s="284"/>
      <c r="X73" s="284"/>
      <c r="Y73" s="284"/>
      <c r="Z73" s="284"/>
      <c r="AA73" s="283"/>
    </row>
    <row r="74" spans="1:27" s="456" customFormat="1" ht="11.25">
      <c r="A74" s="98"/>
      <c r="B74" s="284"/>
      <c r="C74" s="284"/>
      <c r="D74" s="284"/>
      <c r="E74" s="284"/>
      <c r="F74" s="284"/>
      <c r="G74" s="284"/>
      <c r="H74" s="284"/>
      <c r="I74" s="284"/>
      <c r="J74" s="284"/>
      <c r="K74" s="284"/>
      <c r="L74" s="284"/>
      <c r="M74" s="284"/>
      <c r="N74" s="99"/>
      <c r="O74" s="99"/>
      <c r="P74" s="284"/>
      <c r="Q74" s="284"/>
      <c r="R74" s="284"/>
      <c r="S74" s="284"/>
      <c r="T74" s="284"/>
      <c r="U74" s="284"/>
      <c r="V74" s="284"/>
      <c r="W74" s="284"/>
      <c r="X74" s="284"/>
      <c r="Y74" s="284"/>
      <c r="Z74" s="284"/>
      <c r="AA74" s="283"/>
    </row>
  </sheetData>
  <sheetProtection selectLockedCells="1"/>
  <mergeCells count="31">
    <mergeCell ref="M6:M10"/>
    <mergeCell ref="G3:M3"/>
    <mergeCell ref="A3:F3"/>
    <mergeCell ref="L6:L10"/>
    <mergeCell ref="G6:G10"/>
    <mergeCell ref="I6:I10"/>
    <mergeCell ref="J6:J10"/>
    <mergeCell ref="B6:B10"/>
    <mergeCell ref="C6:C10"/>
    <mergeCell ref="A6:A10"/>
    <mergeCell ref="E6:E10"/>
    <mergeCell ref="K6:K10"/>
    <mergeCell ref="H6:H10"/>
    <mergeCell ref="D6:D10"/>
    <mergeCell ref="F6:F10"/>
    <mergeCell ref="U3:AA3"/>
    <mergeCell ref="AA6:AA10"/>
    <mergeCell ref="R6:R10"/>
    <mergeCell ref="P6:P10"/>
    <mergeCell ref="Q6:Q10"/>
    <mergeCell ref="Z6:Z10"/>
    <mergeCell ref="V6:V10"/>
    <mergeCell ref="U6:U10"/>
    <mergeCell ref="N3:T3"/>
    <mergeCell ref="N6:N10"/>
    <mergeCell ref="T6:T10"/>
    <mergeCell ref="O6:O10"/>
    <mergeCell ref="W6:W10"/>
    <mergeCell ref="Y6:Y10"/>
    <mergeCell ref="S6:S10"/>
    <mergeCell ref="X6:X10"/>
  </mergeCells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6" max="2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1.375" style="29" customWidth="1"/>
    <col min="2" max="2" width="11.75" style="241" customWidth="1"/>
    <col min="3" max="3" width="12.5" style="240" customWidth="1"/>
    <col min="4" max="4" width="12" style="240" customWidth="1"/>
    <col min="5" max="5" width="11.375" style="240" customWidth="1"/>
    <col min="6" max="6" width="11.875" style="240" customWidth="1"/>
    <col min="7" max="7" width="11.375" style="240" customWidth="1"/>
    <col min="8" max="16384" width="9" style="240"/>
  </cols>
  <sheetData>
    <row r="1" spans="1:7" s="319" customFormat="1" ht="14.1" customHeight="1">
      <c r="A1" s="313" t="s">
        <v>485</v>
      </c>
      <c r="B1" s="320"/>
    </row>
    <row r="2" spans="1:7" ht="14.1" customHeight="1">
      <c r="A2" s="82"/>
    </row>
    <row r="3" spans="1:7" s="336" customFormat="1" ht="20.100000000000001" customHeight="1">
      <c r="A3" s="681" t="s">
        <v>129</v>
      </c>
      <c r="B3" s="681"/>
      <c r="C3" s="681"/>
      <c r="D3" s="681"/>
      <c r="E3" s="681"/>
      <c r="F3" s="681"/>
      <c r="G3" s="681"/>
    </row>
    <row r="4" spans="1:7" s="334" customFormat="1" ht="24" customHeight="1">
      <c r="A4" s="772" t="s">
        <v>130</v>
      </c>
      <c r="B4" s="772"/>
      <c r="C4" s="772"/>
      <c r="D4" s="772"/>
      <c r="E4" s="772"/>
      <c r="F4" s="772"/>
      <c r="G4" s="772"/>
    </row>
    <row r="5" spans="1:7" s="285" customFormat="1" ht="18" customHeight="1" thickBot="1">
      <c r="A5" s="280" t="s">
        <v>131</v>
      </c>
      <c r="G5" s="19" t="s">
        <v>132</v>
      </c>
    </row>
    <row r="6" spans="1:7" s="335" customFormat="1" ht="13.5" customHeight="1">
      <c r="A6" s="773" t="s">
        <v>133</v>
      </c>
      <c r="B6" s="781" t="s">
        <v>134</v>
      </c>
      <c r="C6" s="777"/>
      <c r="D6" s="777" t="s">
        <v>135</v>
      </c>
      <c r="E6" s="777"/>
      <c r="F6" s="777" t="s">
        <v>136</v>
      </c>
      <c r="G6" s="778"/>
    </row>
    <row r="7" spans="1:7" s="335" customFormat="1" ht="13.5" customHeight="1">
      <c r="A7" s="774"/>
      <c r="B7" s="782"/>
      <c r="C7" s="779"/>
      <c r="D7" s="779"/>
      <c r="E7" s="779"/>
      <c r="F7" s="779"/>
      <c r="G7" s="780"/>
    </row>
    <row r="8" spans="1:7" s="335" customFormat="1" ht="13.5" customHeight="1">
      <c r="A8" s="774"/>
      <c r="B8" s="692" t="s">
        <v>137</v>
      </c>
      <c r="C8" s="692" t="s">
        <v>39</v>
      </c>
      <c r="D8" s="692" t="s">
        <v>137</v>
      </c>
      <c r="E8" s="692" t="s">
        <v>138</v>
      </c>
      <c r="F8" s="692" t="s">
        <v>137</v>
      </c>
      <c r="G8" s="776" t="s">
        <v>139</v>
      </c>
    </row>
    <row r="9" spans="1:7" s="335" customFormat="1" ht="13.5" customHeight="1">
      <c r="A9" s="774"/>
      <c r="B9" s="692"/>
      <c r="C9" s="690"/>
      <c r="D9" s="692"/>
      <c r="E9" s="690"/>
      <c r="F9" s="692"/>
      <c r="G9" s="695"/>
    </row>
    <row r="10" spans="1:7" s="335" customFormat="1" ht="13.5" customHeight="1">
      <c r="A10" s="775"/>
      <c r="B10" s="693"/>
      <c r="C10" s="691"/>
      <c r="D10" s="693"/>
      <c r="E10" s="691"/>
      <c r="F10" s="693"/>
      <c r="G10" s="696"/>
    </row>
    <row r="11" spans="1:7" s="335" customFormat="1" ht="29.45" customHeight="1">
      <c r="A11" s="92" t="s">
        <v>301</v>
      </c>
      <c r="B11" s="93">
        <v>5</v>
      </c>
      <c r="C11" s="93">
        <v>1383377</v>
      </c>
      <c r="D11" s="93">
        <v>636</v>
      </c>
      <c r="E11" s="93">
        <v>190901</v>
      </c>
      <c r="F11" s="93">
        <v>235</v>
      </c>
      <c r="G11" s="93">
        <v>256042</v>
      </c>
    </row>
    <row r="12" spans="1:7" s="335" customFormat="1" ht="29.45" customHeight="1">
      <c r="A12" s="92" t="s">
        <v>302</v>
      </c>
      <c r="B12" s="93">
        <v>5</v>
      </c>
      <c r="C12" s="93">
        <v>1319382</v>
      </c>
      <c r="D12" s="93">
        <v>642</v>
      </c>
      <c r="E12" s="93">
        <v>218552</v>
      </c>
      <c r="F12" s="93">
        <v>217</v>
      </c>
      <c r="G12" s="93">
        <v>388144</v>
      </c>
    </row>
    <row r="13" spans="1:7" s="335" customFormat="1" ht="29.45" customHeight="1">
      <c r="A13" s="92" t="s">
        <v>310</v>
      </c>
      <c r="B13" s="93">
        <v>5</v>
      </c>
      <c r="C13" s="93">
        <v>1347987</v>
      </c>
      <c r="D13" s="93">
        <v>647</v>
      </c>
      <c r="E13" s="93">
        <v>266152</v>
      </c>
      <c r="F13" s="93">
        <v>239</v>
      </c>
      <c r="G13" s="93">
        <v>370056</v>
      </c>
    </row>
    <row r="14" spans="1:7" s="420" customFormat="1" ht="29.45" customHeight="1">
      <c r="A14" s="92">
        <v>2017</v>
      </c>
      <c r="B14" s="93">
        <v>5</v>
      </c>
      <c r="C14" s="93">
        <v>1433525</v>
      </c>
      <c r="D14" s="93">
        <v>664</v>
      </c>
      <c r="E14" s="93">
        <v>206164</v>
      </c>
      <c r="F14" s="93">
        <v>219</v>
      </c>
      <c r="G14" s="93">
        <v>236555</v>
      </c>
    </row>
    <row r="15" spans="1:7" s="21" customFormat="1" ht="29.45" customHeight="1">
      <c r="A15" s="95">
        <v>2018</v>
      </c>
      <c r="B15" s="96">
        <f>B28</f>
        <v>5</v>
      </c>
      <c r="C15" s="96">
        <f>SUM(C17:C28)</f>
        <v>1500009</v>
      </c>
      <c r="D15" s="96">
        <f>D28</f>
        <v>661</v>
      </c>
      <c r="E15" s="96">
        <f>SUM(E17:E28)</f>
        <v>182904</v>
      </c>
      <c r="F15" s="96">
        <f>F28</f>
        <v>225</v>
      </c>
      <c r="G15" s="96">
        <f>SUM(G17:G28)</f>
        <v>220051</v>
      </c>
    </row>
    <row r="16" spans="1:7" s="335" customFormat="1" ht="12" customHeight="1">
      <c r="A16" s="491"/>
      <c r="B16" s="492"/>
      <c r="C16" s="492"/>
      <c r="D16" s="492"/>
      <c r="E16" s="492"/>
      <c r="F16" s="492"/>
      <c r="G16" s="492"/>
    </row>
    <row r="17" spans="1:8" s="335" customFormat="1" ht="29.1" customHeight="1">
      <c r="A17" s="103" t="s">
        <v>140</v>
      </c>
      <c r="B17" s="429">
        <v>5</v>
      </c>
      <c r="C17" s="431">
        <v>192265</v>
      </c>
      <c r="D17" s="310">
        <v>657</v>
      </c>
      <c r="E17" s="310">
        <v>23844</v>
      </c>
      <c r="F17" s="310">
        <v>225</v>
      </c>
      <c r="G17" s="310">
        <v>18474</v>
      </c>
    </row>
    <row r="18" spans="1:8" s="335" customFormat="1" ht="29.1" customHeight="1">
      <c r="A18" s="103" t="s">
        <v>141</v>
      </c>
      <c r="B18" s="429">
        <v>5</v>
      </c>
      <c r="C18" s="431">
        <v>167150</v>
      </c>
      <c r="D18" s="310">
        <v>657</v>
      </c>
      <c r="E18" s="310">
        <v>22048</v>
      </c>
      <c r="F18" s="310">
        <v>225</v>
      </c>
      <c r="G18" s="310">
        <v>16918</v>
      </c>
    </row>
    <row r="19" spans="1:8" s="335" customFormat="1" ht="29.1" customHeight="1">
      <c r="A19" s="103" t="s">
        <v>142</v>
      </c>
      <c r="B19" s="429">
        <v>5</v>
      </c>
      <c r="C19" s="431">
        <v>153676</v>
      </c>
      <c r="D19" s="310">
        <v>657</v>
      </c>
      <c r="E19" s="310">
        <v>20411</v>
      </c>
      <c r="F19" s="310">
        <v>225</v>
      </c>
      <c r="G19" s="310">
        <v>17914</v>
      </c>
    </row>
    <row r="20" spans="1:8" s="335" customFormat="1" ht="29.1" customHeight="1">
      <c r="A20" s="103" t="s">
        <v>143</v>
      </c>
      <c r="B20" s="429">
        <v>5</v>
      </c>
      <c r="C20" s="431">
        <v>122106</v>
      </c>
      <c r="D20" s="310">
        <v>659</v>
      </c>
      <c r="E20" s="310">
        <v>15190</v>
      </c>
      <c r="F20" s="310">
        <v>225</v>
      </c>
      <c r="G20" s="310">
        <v>18392</v>
      </c>
    </row>
    <row r="21" spans="1:8" s="335" customFormat="1" ht="29.1" customHeight="1">
      <c r="A21" s="104" t="s">
        <v>144</v>
      </c>
      <c r="B21" s="429">
        <v>5</v>
      </c>
      <c r="C21" s="431">
        <v>101566</v>
      </c>
      <c r="D21" s="310">
        <v>661</v>
      </c>
      <c r="E21" s="310">
        <v>14250</v>
      </c>
      <c r="F21" s="310">
        <v>225</v>
      </c>
      <c r="G21" s="310">
        <v>19823</v>
      </c>
    </row>
    <row r="22" spans="1:8" s="335" customFormat="1" ht="29.1" customHeight="1">
      <c r="A22" s="103" t="s">
        <v>145</v>
      </c>
      <c r="B22" s="429">
        <v>5</v>
      </c>
      <c r="C22" s="431">
        <v>88787</v>
      </c>
      <c r="D22" s="310">
        <v>660</v>
      </c>
      <c r="E22" s="310">
        <v>9891</v>
      </c>
      <c r="F22" s="310">
        <v>225</v>
      </c>
      <c r="G22" s="310">
        <v>17940</v>
      </c>
    </row>
    <row r="23" spans="1:8" s="335" customFormat="1" ht="29.1" customHeight="1">
      <c r="A23" s="103" t="s">
        <v>146</v>
      </c>
      <c r="B23" s="429">
        <v>5</v>
      </c>
      <c r="C23" s="431">
        <v>88127</v>
      </c>
      <c r="D23" s="310">
        <v>660</v>
      </c>
      <c r="E23" s="310">
        <v>9075</v>
      </c>
      <c r="F23" s="310">
        <v>225</v>
      </c>
      <c r="G23" s="310">
        <v>19196</v>
      </c>
    </row>
    <row r="24" spans="1:8" s="335" customFormat="1" ht="29.1" customHeight="1">
      <c r="A24" s="103" t="s">
        <v>147</v>
      </c>
      <c r="B24" s="429">
        <v>5</v>
      </c>
      <c r="C24" s="431">
        <v>85282</v>
      </c>
      <c r="D24" s="310">
        <v>660</v>
      </c>
      <c r="E24" s="310">
        <v>9924</v>
      </c>
      <c r="F24" s="310">
        <v>225</v>
      </c>
      <c r="G24" s="310">
        <v>19951</v>
      </c>
    </row>
    <row r="25" spans="1:8" s="335" customFormat="1" ht="29.1" customHeight="1">
      <c r="A25" s="103" t="s">
        <v>148</v>
      </c>
      <c r="B25" s="429">
        <v>5</v>
      </c>
      <c r="C25" s="431">
        <v>83654</v>
      </c>
      <c r="D25" s="310">
        <v>661</v>
      </c>
      <c r="E25" s="310">
        <v>10882</v>
      </c>
      <c r="F25" s="310">
        <v>225</v>
      </c>
      <c r="G25" s="310">
        <v>18715</v>
      </c>
    </row>
    <row r="26" spans="1:8" s="335" customFormat="1" ht="29.1" customHeight="1">
      <c r="A26" s="103" t="s">
        <v>149</v>
      </c>
      <c r="B26" s="429">
        <v>5</v>
      </c>
      <c r="C26" s="431">
        <v>108813</v>
      </c>
      <c r="D26" s="310">
        <v>661</v>
      </c>
      <c r="E26" s="310">
        <v>12743</v>
      </c>
      <c r="F26" s="310">
        <v>225</v>
      </c>
      <c r="G26" s="310">
        <v>16950</v>
      </c>
    </row>
    <row r="27" spans="1:8" s="335" customFormat="1" ht="29.1" customHeight="1">
      <c r="A27" s="103" t="s">
        <v>150</v>
      </c>
      <c r="B27" s="429">
        <v>5</v>
      </c>
      <c r="C27" s="431">
        <v>136340</v>
      </c>
      <c r="D27" s="310">
        <v>661</v>
      </c>
      <c r="E27" s="310">
        <v>14608</v>
      </c>
      <c r="F27" s="310">
        <v>225</v>
      </c>
      <c r="G27" s="310">
        <v>17466</v>
      </c>
    </row>
    <row r="28" spans="1:8" s="335" customFormat="1" ht="29.1" customHeight="1" thickBot="1">
      <c r="A28" s="105" t="s">
        <v>151</v>
      </c>
      <c r="B28" s="430">
        <v>5</v>
      </c>
      <c r="C28" s="432">
        <v>172243</v>
      </c>
      <c r="D28" s="311">
        <v>661</v>
      </c>
      <c r="E28" s="310">
        <v>20038</v>
      </c>
      <c r="F28" s="311">
        <v>225</v>
      </c>
      <c r="G28" s="311">
        <v>18312</v>
      </c>
    </row>
    <row r="29" spans="1:8" s="114" customFormat="1" ht="11.1" customHeight="1">
      <c r="A29" s="448" t="s">
        <v>436</v>
      </c>
      <c r="B29" s="449"/>
      <c r="C29" s="450"/>
      <c r="D29" s="450"/>
      <c r="E29" s="451"/>
      <c r="F29" s="446"/>
      <c r="G29" s="447" t="s">
        <v>437</v>
      </c>
      <c r="H29" s="244"/>
    </row>
    <row r="30" spans="1:8" s="106" customFormat="1" ht="11.1" customHeight="1">
      <c r="A30" s="273" t="s">
        <v>364</v>
      </c>
      <c r="B30" s="274"/>
      <c r="C30" s="275"/>
      <c r="E30" s="275"/>
      <c r="G30" s="275"/>
    </row>
    <row r="31" spans="1:8" s="335" customFormat="1" ht="15.75" customHeight="1">
      <c r="A31" s="107"/>
      <c r="B31" s="283"/>
    </row>
    <row r="32" spans="1:8" s="335" customFormat="1" ht="11.25">
      <c r="A32" s="107"/>
      <c r="B32" s="283"/>
    </row>
    <row r="33" spans="1:2" s="335" customFormat="1" ht="11.25">
      <c r="A33" s="107"/>
      <c r="B33" s="283"/>
    </row>
    <row r="34" spans="1:2" s="335" customFormat="1" ht="11.25">
      <c r="A34" s="107"/>
      <c r="B34" s="283"/>
    </row>
    <row r="35" spans="1:2" s="335" customFormat="1" ht="11.25">
      <c r="A35" s="107"/>
      <c r="B35" s="283"/>
    </row>
    <row r="36" spans="1:2" s="335" customFormat="1" ht="11.25">
      <c r="A36" s="107"/>
      <c r="B36" s="283"/>
    </row>
    <row r="37" spans="1:2" s="335" customFormat="1" ht="11.25">
      <c r="A37" s="107"/>
      <c r="B37" s="283"/>
    </row>
    <row r="38" spans="1:2" s="335" customFormat="1" ht="11.25">
      <c r="A38" s="107"/>
      <c r="B38" s="283"/>
    </row>
    <row r="39" spans="1:2" s="335" customFormat="1" ht="11.25">
      <c r="A39" s="107"/>
      <c r="B39" s="283"/>
    </row>
    <row r="40" spans="1:2" s="335" customFormat="1" ht="11.25">
      <c r="A40" s="107"/>
      <c r="B40" s="283"/>
    </row>
    <row r="41" spans="1:2" s="335" customFormat="1" ht="11.25">
      <c r="A41" s="107"/>
      <c r="B41" s="283"/>
    </row>
    <row r="42" spans="1:2" s="335" customFormat="1" ht="11.25">
      <c r="A42" s="107"/>
      <c r="B42" s="283"/>
    </row>
    <row r="43" spans="1:2" s="335" customFormat="1" ht="11.25">
      <c r="A43" s="107"/>
      <c r="B43" s="283"/>
    </row>
    <row r="44" spans="1:2" s="335" customFormat="1" ht="11.25">
      <c r="A44" s="107"/>
      <c r="B44" s="283"/>
    </row>
    <row r="45" spans="1:2" s="335" customFormat="1" ht="11.25">
      <c r="A45" s="107"/>
      <c r="B45" s="283"/>
    </row>
    <row r="46" spans="1:2" s="335" customFormat="1" ht="11.25">
      <c r="A46" s="107"/>
      <c r="B46" s="283"/>
    </row>
    <row r="47" spans="1:2" s="335" customFormat="1" ht="11.25">
      <c r="B47" s="283"/>
    </row>
    <row r="48" spans="1:2" s="335" customFormat="1" ht="11.25">
      <c r="A48" s="283"/>
      <c r="B48" s="283"/>
    </row>
    <row r="49" spans="1:2" s="335" customFormat="1" ht="11.25">
      <c r="A49" s="283"/>
      <c r="B49" s="283"/>
    </row>
    <row r="50" spans="1:2" s="335" customFormat="1" ht="11.25">
      <c r="A50" s="283"/>
      <c r="B50" s="283"/>
    </row>
    <row r="51" spans="1:2" s="335" customFormat="1" ht="11.25">
      <c r="A51" s="283"/>
      <c r="B51" s="283"/>
    </row>
    <row r="52" spans="1:2" s="335" customFormat="1" ht="11.25">
      <c r="A52" s="283"/>
      <c r="B52" s="283"/>
    </row>
    <row r="53" spans="1:2" s="335" customFormat="1" ht="11.25">
      <c r="A53" s="283"/>
      <c r="B53" s="283"/>
    </row>
    <row r="54" spans="1:2" s="335" customFormat="1" ht="11.25">
      <c r="A54" s="283"/>
      <c r="B54" s="283"/>
    </row>
    <row r="55" spans="1:2" s="335" customFormat="1" ht="11.25">
      <c r="A55" s="283"/>
      <c r="B55" s="283"/>
    </row>
    <row r="56" spans="1:2" s="335" customFormat="1" ht="11.25">
      <c r="A56" s="283"/>
      <c r="B56" s="283"/>
    </row>
    <row r="57" spans="1:2" s="335" customFormat="1" ht="11.25">
      <c r="A57" s="283"/>
      <c r="B57" s="283"/>
    </row>
    <row r="58" spans="1:2" s="335" customFormat="1" ht="11.25">
      <c r="A58" s="283"/>
      <c r="B58" s="283"/>
    </row>
    <row r="59" spans="1:2" s="335" customFormat="1" ht="11.25">
      <c r="A59" s="283"/>
      <c r="B59" s="283"/>
    </row>
    <row r="60" spans="1:2" s="335" customFormat="1" ht="11.25">
      <c r="A60" s="283"/>
      <c r="B60" s="283"/>
    </row>
    <row r="61" spans="1:2" s="335" customFormat="1" ht="11.25">
      <c r="A61" s="283"/>
      <c r="B61" s="283"/>
    </row>
    <row r="62" spans="1:2" s="335" customFormat="1" ht="11.25">
      <c r="A62" s="283"/>
      <c r="B62" s="283"/>
    </row>
    <row r="63" spans="1:2" s="335" customFormat="1" ht="11.25">
      <c r="A63" s="283"/>
      <c r="B63" s="283"/>
    </row>
    <row r="64" spans="1:2" s="335" customFormat="1" ht="11.25">
      <c r="A64" s="283"/>
      <c r="B64" s="283"/>
    </row>
    <row r="65" spans="1:2" s="335" customFormat="1" ht="11.25">
      <c r="A65" s="283"/>
      <c r="B65" s="283"/>
    </row>
    <row r="66" spans="1:2" s="335" customFormat="1" ht="11.25">
      <c r="A66" s="283"/>
      <c r="B66" s="283"/>
    </row>
    <row r="67" spans="1:2" s="335" customFormat="1" ht="11.25">
      <c r="A67" s="283"/>
      <c r="B67" s="283"/>
    </row>
    <row r="68" spans="1:2" s="335" customFormat="1" ht="11.25">
      <c r="A68" s="283"/>
      <c r="B68" s="283"/>
    </row>
    <row r="69" spans="1:2" s="335" customFormat="1" ht="11.25">
      <c r="A69" s="283"/>
      <c r="B69" s="283"/>
    </row>
    <row r="70" spans="1:2" s="335" customFormat="1" ht="11.25">
      <c r="A70" s="283"/>
      <c r="B70" s="283"/>
    </row>
    <row r="71" spans="1:2" s="335" customFormat="1" ht="11.25">
      <c r="A71" s="283"/>
      <c r="B71" s="283"/>
    </row>
    <row r="72" spans="1:2" s="335" customFormat="1" ht="11.25">
      <c r="A72" s="283"/>
      <c r="B72" s="283"/>
    </row>
    <row r="73" spans="1:2" s="335" customFormat="1" ht="11.25">
      <c r="A73" s="283"/>
      <c r="B73" s="283"/>
    </row>
    <row r="74" spans="1:2" s="335" customFormat="1" ht="11.25">
      <c r="A74" s="283"/>
      <c r="B74" s="283"/>
    </row>
    <row r="75" spans="1:2" s="335" customFormat="1" ht="11.25">
      <c r="A75" s="283"/>
      <c r="B75" s="283"/>
    </row>
    <row r="76" spans="1:2" s="335" customFormat="1" ht="11.25">
      <c r="A76" s="283"/>
      <c r="B76" s="283"/>
    </row>
    <row r="77" spans="1:2" s="335" customFormat="1" ht="11.25">
      <c r="A77" s="283"/>
      <c r="B77" s="283"/>
    </row>
    <row r="78" spans="1:2" s="335" customFormat="1" ht="11.25">
      <c r="A78" s="283"/>
      <c r="B78" s="283"/>
    </row>
    <row r="79" spans="1:2" s="335" customFormat="1" ht="11.25">
      <c r="A79" s="283"/>
      <c r="B79" s="283"/>
    </row>
    <row r="80" spans="1:2" s="335" customFormat="1" ht="11.25">
      <c r="A80" s="283"/>
      <c r="B80" s="283"/>
    </row>
    <row r="81" spans="1:2" s="335" customFormat="1" ht="11.25">
      <c r="A81" s="283"/>
      <c r="B81" s="283"/>
    </row>
    <row r="82" spans="1:2" s="335" customFormat="1" ht="11.25">
      <c r="A82" s="283"/>
      <c r="B82" s="283"/>
    </row>
    <row r="83" spans="1:2" s="335" customFormat="1" ht="11.25">
      <c r="A83" s="283"/>
      <c r="B83" s="283"/>
    </row>
    <row r="84" spans="1:2" s="335" customFormat="1" ht="11.25">
      <c r="A84" s="283"/>
      <c r="B84" s="283"/>
    </row>
    <row r="85" spans="1:2" s="335" customFormat="1" ht="11.25">
      <c r="A85" s="283"/>
      <c r="B85" s="283"/>
    </row>
    <row r="86" spans="1:2" s="335" customFormat="1" ht="11.25">
      <c r="A86" s="283"/>
      <c r="B86" s="283"/>
    </row>
    <row r="87" spans="1:2" s="335" customFormat="1" ht="11.25">
      <c r="A87" s="283"/>
      <c r="B87" s="283"/>
    </row>
    <row r="88" spans="1:2" s="335" customFormat="1" ht="11.25">
      <c r="A88" s="283"/>
      <c r="B88" s="283"/>
    </row>
    <row r="89" spans="1:2" s="335" customFormat="1" ht="11.25">
      <c r="A89" s="283"/>
      <c r="B89" s="283"/>
    </row>
    <row r="90" spans="1:2" s="335" customFormat="1" ht="11.25">
      <c r="A90" s="283"/>
      <c r="B90" s="283"/>
    </row>
    <row r="91" spans="1:2" s="335" customFormat="1" ht="11.25">
      <c r="A91" s="283"/>
      <c r="B91" s="283"/>
    </row>
    <row r="92" spans="1:2" s="335" customFormat="1" ht="11.25">
      <c r="A92" s="283"/>
      <c r="B92" s="283"/>
    </row>
    <row r="93" spans="1:2" s="335" customFormat="1" ht="11.25">
      <c r="A93" s="283"/>
      <c r="B93" s="283"/>
    </row>
    <row r="94" spans="1:2" s="335" customFormat="1" ht="11.25">
      <c r="A94" s="283"/>
      <c r="B94" s="283"/>
    </row>
    <row r="95" spans="1:2" s="335" customFormat="1" ht="11.25">
      <c r="A95" s="283"/>
      <c r="B95" s="283"/>
    </row>
    <row r="96" spans="1:2" s="335" customFormat="1" ht="11.25">
      <c r="A96" s="283"/>
      <c r="B96" s="283"/>
    </row>
    <row r="97" spans="1:2" s="335" customFormat="1" ht="11.25">
      <c r="A97" s="283"/>
      <c r="B97" s="283"/>
    </row>
    <row r="98" spans="1:2" s="335" customFormat="1" ht="11.25">
      <c r="A98" s="283"/>
      <c r="B98" s="283"/>
    </row>
    <row r="99" spans="1:2" s="335" customFormat="1" ht="11.25">
      <c r="A99" s="283"/>
      <c r="B99" s="283"/>
    </row>
    <row r="100" spans="1:2" s="335" customFormat="1" ht="11.25">
      <c r="A100" s="283"/>
      <c r="B100" s="283"/>
    </row>
    <row r="101" spans="1:2" s="335" customFormat="1" ht="11.25">
      <c r="A101" s="283"/>
      <c r="B101" s="283"/>
    </row>
    <row r="102" spans="1:2" s="335" customFormat="1" ht="11.25">
      <c r="A102" s="283"/>
      <c r="B102" s="283"/>
    </row>
    <row r="103" spans="1:2" s="335" customFormat="1" ht="11.25">
      <c r="A103" s="283"/>
      <c r="B103" s="283"/>
    </row>
  </sheetData>
  <sheetProtection selectLockedCells="1"/>
  <mergeCells count="12">
    <mergeCell ref="A3:G3"/>
    <mergeCell ref="A4:G4"/>
    <mergeCell ref="A6:A10"/>
    <mergeCell ref="C8:C10"/>
    <mergeCell ref="D8:D10"/>
    <mergeCell ref="E8:E10"/>
    <mergeCell ref="F8:F10"/>
    <mergeCell ref="G8:G10"/>
    <mergeCell ref="F6:G7"/>
    <mergeCell ref="B6:C7"/>
    <mergeCell ref="D6:E7"/>
    <mergeCell ref="B8:B10"/>
  </mergeCells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ignoredErrors>
    <ignoredError sqref="E1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7.625" style="589" customWidth="1"/>
    <col min="2" max="2" width="8.625" style="617" customWidth="1"/>
    <col min="3" max="3" width="7.625" style="482" customWidth="1"/>
    <col min="4" max="4" width="6.625" style="482" customWidth="1"/>
    <col min="5" max="6" width="7.625" style="482" customWidth="1"/>
    <col min="7" max="8" width="6.625" style="482" customWidth="1"/>
    <col min="9" max="9" width="8.125" style="482" customWidth="1"/>
    <col min="10" max="10" width="8.625" style="482" customWidth="1"/>
    <col min="11" max="11" width="6.625" style="482" customWidth="1"/>
    <col min="12" max="16384" width="9" style="482"/>
  </cols>
  <sheetData>
    <row r="1" spans="1:11" s="479" customFormat="1" ht="14.1" customHeight="1">
      <c r="A1" s="613"/>
      <c r="B1" s="614"/>
      <c r="K1" s="615" t="s">
        <v>480</v>
      </c>
    </row>
    <row r="2" spans="1:11" ht="14.1" customHeight="1">
      <c r="A2" s="616"/>
    </row>
    <row r="3" spans="1:11" s="569" customFormat="1" ht="20.100000000000001" customHeight="1">
      <c r="A3" s="783" t="s">
        <v>152</v>
      </c>
      <c r="B3" s="783"/>
      <c r="C3" s="783"/>
      <c r="D3" s="783"/>
      <c r="E3" s="783"/>
      <c r="F3" s="783"/>
      <c r="G3" s="783"/>
      <c r="H3" s="783"/>
      <c r="I3" s="783"/>
      <c r="J3" s="783"/>
      <c r="K3" s="783"/>
    </row>
    <row r="4" spans="1:11" s="485" customFormat="1" ht="24" customHeight="1">
      <c r="A4" s="784" t="s">
        <v>153</v>
      </c>
      <c r="B4" s="784"/>
      <c r="C4" s="784"/>
      <c r="D4" s="784"/>
      <c r="E4" s="784"/>
      <c r="F4" s="784"/>
      <c r="G4" s="784"/>
      <c r="H4" s="784"/>
      <c r="I4" s="784"/>
      <c r="J4" s="784"/>
      <c r="K4" s="784"/>
    </row>
    <row r="5" spans="1:11" s="494" customFormat="1" ht="18" customHeight="1" thickBot="1">
      <c r="A5" s="493" t="s">
        <v>386</v>
      </c>
      <c r="K5" s="495" t="s">
        <v>388</v>
      </c>
    </row>
    <row r="6" spans="1:11" s="438" customFormat="1" ht="13.5" customHeight="1">
      <c r="A6" s="785" t="s">
        <v>513</v>
      </c>
      <c r="B6" s="788" t="s">
        <v>514</v>
      </c>
      <c r="C6" s="791" t="s">
        <v>515</v>
      </c>
      <c r="D6" s="791"/>
      <c r="E6" s="791"/>
      <c r="F6" s="798" t="s">
        <v>516</v>
      </c>
      <c r="G6" s="798" t="s">
        <v>517</v>
      </c>
      <c r="H6" s="798" t="s">
        <v>518</v>
      </c>
      <c r="I6" s="800" t="s">
        <v>519</v>
      </c>
      <c r="J6" s="800" t="s">
        <v>520</v>
      </c>
      <c r="K6" s="803" t="s">
        <v>521</v>
      </c>
    </row>
    <row r="7" spans="1:11" s="438" customFormat="1" ht="13.5" customHeight="1">
      <c r="A7" s="786"/>
      <c r="B7" s="789"/>
      <c r="C7" s="792"/>
      <c r="D7" s="792"/>
      <c r="E7" s="793"/>
      <c r="F7" s="796"/>
      <c r="G7" s="796"/>
      <c r="H7" s="796"/>
      <c r="I7" s="801"/>
      <c r="J7" s="801"/>
      <c r="K7" s="804"/>
    </row>
    <row r="8" spans="1:11" s="438" customFormat="1" ht="13.5" customHeight="1">
      <c r="A8" s="786"/>
      <c r="B8" s="789"/>
      <c r="C8" s="794"/>
      <c r="D8" s="806" t="s">
        <v>387</v>
      </c>
      <c r="E8" s="796" t="s">
        <v>522</v>
      </c>
      <c r="F8" s="796"/>
      <c r="G8" s="796"/>
      <c r="H8" s="796"/>
      <c r="I8" s="801"/>
      <c r="J8" s="801"/>
      <c r="K8" s="804"/>
    </row>
    <row r="9" spans="1:11" s="438" customFormat="1" ht="13.5" customHeight="1">
      <c r="A9" s="787"/>
      <c r="B9" s="790"/>
      <c r="C9" s="795"/>
      <c r="D9" s="807"/>
      <c r="E9" s="797"/>
      <c r="F9" s="799"/>
      <c r="G9" s="799"/>
      <c r="H9" s="799"/>
      <c r="I9" s="802"/>
      <c r="J9" s="802"/>
      <c r="K9" s="805"/>
    </row>
    <row r="10" spans="1:11" s="438" customFormat="1" ht="29.1" customHeight="1">
      <c r="A10" s="618" t="s">
        <v>301</v>
      </c>
      <c r="B10" s="619">
        <v>1383377</v>
      </c>
      <c r="C10" s="619">
        <v>380688</v>
      </c>
      <c r="D10" s="619">
        <v>75822</v>
      </c>
      <c r="E10" s="619">
        <v>304866</v>
      </c>
      <c r="F10" s="619">
        <v>68208</v>
      </c>
      <c r="G10" s="619">
        <v>32895</v>
      </c>
      <c r="H10" s="619">
        <v>842865</v>
      </c>
      <c r="I10" s="620">
        <v>5700</v>
      </c>
      <c r="J10" s="620">
        <v>15399</v>
      </c>
      <c r="K10" s="620">
        <v>37622</v>
      </c>
    </row>
    <row r="11" spans="1:11" s="438" customFormat="1" ht="29.1" customHeight="1">
      <c r="A11" s="618" t="s">
        <v>302</v>
      </c>
      <c r="B11" s="619">
        <v>1319320</v>
      </c>
      <c r="C11" s="619">
        <v>387060</v>
      </c>
      <c r="D11" s="619">
        <v>77917</v>
      </c>
      <c r="E11" s="619">
        <v>309143</v>
      </c>
      <c r="F11" s="619">
        <v>67380</v>
      </c>
      <c r="G11" s="619">
        <v>33814</v>
      </c>
      <c r="H11" s="619">
        <v>773049</v>
      </c>
      <c r="I11" s="620">
        <v>5227</v>
      </c>
      <c r="J11" s="620">
        <v>14829</v>
      </c>
      <c r="K11" s="620">
        <v>37961</v>
      </c>
    </row>
    <row r="12" spans="1:11" s="438" customFormat="1" ht="29.1" customHeight="1">
      <c r="A12" s="618" t="s">
        <v>310</v>
      </c>
      <c r="B12" s="619">
        <v>1347987</v>
      </c>
      <c r="C12" s="619">
        <v>412148</v>
      </c>
      <c r="D12" s="619">
        <v>79201</v>
      </c>
      <c r="E12" s="619">
        <v>332947</v>
      </c>
      <c r="F12" s="619">
        <v>70165</v>
      </c>
      <c r="G12" s="619">
        <v>37272</v>
      </c>
      <c r="H12" s="619">
        <v>774916</v>
      </c>
      <c r="I12" s="620">
        <v>4240</v>
      </c>
      <c r="J12" s="620">
        <v>11020</v>
      </c>
      <c r="K12" s="620">
        <v>38226</v>
      </c>
    </row>
    <row r="13" spans="1:11" s="438" customFormat="1" ht="29.1" customHeight="1">
      <c r="A13" s="618">
        <v>2017</v>
      </c>
      <c r="B13" s="619">
        <v>1433525</v>
      </c>
      <c r="C13" s="619">
        <v>452391</v>
      </c>
      <c r="D13" s="619">
        <v>66294</v>
      </c>
      <c r="E13" s="619">
        <v>386097</v>
      </c>
      <c r="F13" s="619">
        <v>72627</v>
      </c>
      <c r="G13" s="619">
        <v>39414</v>
      </c>
      <c r="H13" s="619">
        <v>815164</v>
      </c>
      <c r="I13" s="620">
        <v>4881</v>
      </c>
      <c r="J13" s="620">
        <v>10930</v>
      </c>
      <c r="K13" s="620">
        <v>38118</v>
      </c>
    </row>
    <row r="14" spans="1:11" s="534" customFormat="1" ht="29.1" customHeight="1">
      <c r="A14" s="621">
        <v>2018</v>
      </c>
      <c r="B14" s="622">
        <f>C14+F14+G14+H14+I14+J14+K14</f>
        <v>1500009</v>
      </c>
      <c r="C14" s="622">
        <f>SUM(C16:C27)</f>
        <v>493842</v>
      </c>
      <c r="D14" s="622">
        <f t="shared" ref="D14:K14" si="0">SUM(D16:D27)</f>
        <v>69349</v>
      </c>
      <c r="E14" s="622">
        <f t="shared" si="0"/>
        <v>424493</v>
      </c>
      <c r="F14" s="622">
        <f t="shared" si="0"/>
        <v>76938</v>
      </c>
      <c r="G14" s="622">
        <f t="shared" si="0"/>
        <v>40068</v>
      </c>
      <c r="H14" s="622">
        <f t="shared" si="0"/>
        <v>833148</v>
      </c>
      <c r="I14" s="622">
        <f t="shared" si="0"/>
        <v>4244</v>
      </c>
      <c r="J14" s="622">
        <f t="shared" si="0"/>
        <v>13510</v>
      </c>
      <c r="K14" s="622">
        <f t="shared" si="0"/>
        <v>38259</v>
      </c>
    </row>
    <row r="15" spans="1:11" s="627" customFormat="1" ht="9" customHeight="1">
      <c r="A15" s="623"/>
      <c r="B15" s="624"/>
      <c r="C15" s="624"/>
      <c r="D15" s="624"/>
      <c r="E15" s="625"/>
      <c r="F15" s="624"/>
      <c r="G15" s="624"/>
      <c r="H15" s="624"/>
      <c r="I15" s="626"/>
      <c r="J15" s="626"/>
      <c r="K15" s="626"/>
    </row>
    <row r="16" spans="1:11" s="438" customFormat="1" ht="27.75" customHeight="1">
      <c r="A16" s="578" t="s">
        <v>523</v>
      </c>
      <c r="B16" s="628">
        <v>192265</v>
      </c>
      <c r="C16" s="629">
        <v>90583</v>
      </c>
      <c r="D16" s="629">
        <v>5605</v>
      </c>
      <c r="E16" s="629">
        <v>84978</v>
      </c>
      <c r="F16" s="629">
        <v>9164</v>
      </c>
      <c r="G16" s="629">
        <v>6412</v>
      </c>
      <c r="H16" s="629">
        <v>81933</v>
      </c>
      <c r="I16" s="630">
        <v>318</v>
      </c>
      <c r="J16" s="630">
        <v>769</v>
      </c>
      <c r="K16" s="630">
        <v>3086</v>
      </c>
    </row>
    <row r="17" spans="1:11" s="438" customFormat="1" ht="27.75" customHeight="1">
      <c r="A17" s="578" t="s">
        <v>524</v>
      </c>
      <c r="B17" s="628">
        <v>167150</v>
      </c>
      <c r="C17" s="629">
        <v>82346</v>
      </c>
      <c r="D17" s="629">
        <v>6773</v>
      </c>
      <c r="E17" s="629">
        <v>75573</v>
      </c>
      <c r="F17" s="629">
        <v>8290</v>
      </c>
      <c r="G17" s="629">
        <v>5305</v>
      </c>
      <c r="H17" s="629">
        <v>67392</v>
      </c>
      <c r="I17" s="630">
        <v>298</v>
      </c>
      <c r="J17" s="630">
        <v>614</v>
      </c>
      <c r="K17" s="630">
        <v>2905</v>
      </c>
    </row>
    <row r="18" spans="1:11" s="438" customFormat="1" ht="27.75" customHeight="1">
      <c r="A18" s="578" t="s">
        <v>525</v>
      </c>
      <c r="B18" s="628">
        <v>153676</v>
      </c>
      <c r="C18" s="629">
        <v>63968</v>
      </c>
      <c r="D18" s="629">
        <v>5854</v>
      </c>
      <c r="E18" s="629">
        <v>58114</v>
      </c>
      <c r="F18" s="629">
        <v>7666</v>
      </c>
      <c r="G18" s="629">
        <v>4031</v>
      </c>
      <c r="H18" s="629">
        <v>73921</v>
      </c>
      <c r="I18" s="630">
        <v>325</v>
      </c>
      <c r="J18" s="630">
        <v>628</v>
      </c>
      <c r="K18" s="630">
        <v>3137</v>
      </c>
    </row>
    <row r="19" spans="1:11" s="438" customFormat="1" ht="27.75" customHeight="1">
      <c r="A19" s="578" t="s">
        <v>526</v>
      </c>
      <c r="B19" s="628">
        <v>122106</v>
      </c>
      <c r="C19" s="629">
        <v>36548</v>
      </c>
      <c r="D19" s="629">
        <v>6141</v>
      </c>
      <c r="E19" s="629">
        <v>30407</v>
      </c>
      <c r="F19" s="629">
        <v>6528</v>
      </c>
      <c r="G19" s="629">
        <v>1993</v>
      </c>
      <c r="H19" s="629">
        <v>68856</v>
      </c>
      <c r="I19" s="630">
        <v>316</v>
      </c>
      <c r="J19" s="630">
        <v>4676</v>
      </c>
      <c r="K19" s="630">
        <v>3189</v>
      </c>
    </row>
    <row r="20" spans="1:11" s="438" customFormat="1" ht="27.75" customHeight="1">
      <c r="A20" s="631" t="s">
        <v>527</v>
      </c>
      <c r="B20" s="628">
        <v>101566</v>
      </c>
      <c r="C20" s="629">
        <v>23359</v>
      </c>
      <c r="D20" s="629">
        <v>5956</v>
      </c>
      <c r="E20" s="629">
        <v>17403</v>
      </c>
      <c r="F20" s="629">
        <v>5743</v>
      </c>
      <c r="G20" s="629">
        <v>1479</v>
      </c>
      <c r="H20" s="629">
        <v>67141</v>
      </c>
      <c r="I20" s="630">
        <v>312</v>
      </c>
      <c r="J20" s="630">
        <v>108</v>
      </c>
      <c r="K20" s="630">
        <v>3424</v>
      </c>
    </row>
    <row r="21" spans="1:11" s="438" customFormat="1" ht="27.75" customHeight="1">
      <c r="A21" s="578" t="s">
        <v>528</v>
      </c>
      <c r="B21" s="628">
        <v>88787</v>
      </c>
      <c r="C21" s="629">
        <v>14540</v>
      </c>
      <c r="D21" s="629">
        <v>4890</v>
      </c>
      <c r="E21" s="629">
        <v>9650</v>
      </c>
      <c r="F21" s="629">
        <v>5038</v>
      </c>
      <c r="G21" s="629">
        <v>2075</v>
      </c>
      <c r="H21" s="629">
        <v>63744</v>
      </c>
      <c r="I21" s="630">
        <v>281</v>
      </c>
      <c r="J21" s="630">
        <v>28</v>
      </c>
      <c r="K21" s="630">
        <v>3081</v>
      </c>
    </row>
    <row r="22" spans="1:11" s="438" customFormat="1" ht="27.75" customHeight="1">
      <c r="A22" s="578" t="s">
        <v>529</v>
      </c>
      <c r="B22" s="628">
        <v>88127</v>
      </c>
      <c r="C22" s="629">
        <v>11341</v>
      </c>
      <c r="D22" s="629">
        <v>4816</v>
      </c>
      <c r="E22" s="629">
        <v>6525</v>
      </c>
      <c r="F22" s="629">
        <v>4685</v>
      </c>
      <c r="G22" s="629">
        <v>3249</v>
      </c>
      <c r="H22" s="629">
        <v>64938</v>
      </c>
      <c r="I22" s="630">
        <v>278</v>
      </c>
      <c r="J22" s="630">
        <v>308</v>
      </c>
      <c r="K22" s="630">
        <v>3328</v>
      </c>
    </row>
    <row r="23" spans="1:11" s="438" customFormat="1" ht="27.75" customHeight="1">
      <c r="A23" s="578" t="s">
        <v>530</v>
      </c>
      <c r="B23" s="628">
        <v>85282</v>
      </c>
      <c r="C23" s="629">
        <v>8222</v>
      </c>
      <c r="D23" s="629">
        <v>3587</v>
      </c>
      <c r="E23" s="629">
        <v>4635</v>
      </c>
      <c r="F23" s="629">
        <v>4431</v>
      </c>
      <c r="G23" s="629">
        <v>3737</v>
      </c>
      <c r="H23" s="629">
        <v>62791</v>
      </c>
      <c r="I23" s="630">
        <v>402</v>
      </c>
      <c r="J23" s="630">
        <v>2390</v>
      </c>
      <c r="K23" s="630">
        <v>3309</v>
      </c>
    </row>
    <row r="24" spans="1:11" s="438" customFormat="1" ht="27.75" customHeight="1">
      <c r="A24" s="578" t="s">
        <v>531</v>
      </c>
      <c r="B24" s="628">
        <v>83654</v>
      </c>
      <c r="C24" s="629">
        <v>12584</v>
      </c>
      <c r="D24" s="629">
        <v>5487</v>
      </c>
      <c r="E24" s="629">
        <v>7097</v>
      </c>
      <c r="F24" s="629">
        <v>4398</v>
      </c>
      <c r="G24" s="629">
        <v>1982</v>
      </c>
      <c r="H24" s="629">
        <v>59762</v>
      </c>
      <c r="I24" s="630">
        <v>420</v>
      </c>
      <c r="J24" s="630">
        <v>1421</v>
      </c>
      <c r="K24" s="630">
        <v>3087</v>
      </c>
    </row>
    <row r="25" spans="1:11" s="438" customFormat="1" ht="27.75" customHeight="1">
      <c r="A25" s="578" t="s">
        <v>532</v>
      </c>
      <c r="B25" s="628">
        <v>108813</v>
      </c>
      <c r="C25" s="629">
        <v>25808</v>
      </c>
      <c r="D25" s="629">
        <v>6952</v>
      </c>
      <c r="E25" s="629">
        <v>18856</v>
      </c>
      <c r="F25" s="629">
        <v>6037</v>
      </c>
      <c r="G25" s="629">
        <v>1572</v>
      </c>
      <c r="H25" s="629">
        <v>71336</v>
      </c>
      <c r="I25" s="630">
        <v>566</v>
      </c>
      <c r="J25" s="630">
        <v>201</v>
      </c>
      <c r="K25" s="630">
        <v>3293</v>
      </c>
    </row>
    <row r="26" spans="1:11" s="438" customFormat="1" ht="27.75" customHeight="1">
      <c r="A26" s="578" t="s">
        <v>533</v>
      </c>
      <c r="B26" s="628">
        <v>136340</v>
      </c>
      <c r="C26" s="629">
        <v>47313</v>
      </c>
      <c r="D26" s="629">
        <v>6096</v>
      </c>
      <c r="E26" s="629">
        <v>41217</v>
      </c>
      <c r="F26" s="629">
        <v>6828</v>
      </c>
      <c r="G26" s="629">
        <v>2981</v>
      </c>
      <c r="H26" s="629">
        <v>74003</v>
      </c>
      <c r="I26" s="630">
        <v>352</v>
      </c>
      <c r="J26" s="630">
        <v>1669</v>
      </c>
      <c r="K26" s="630">
        <v>3194</v>
      </c>
    </row>
    <row r="27" spans="1:11" s="438" customFormat="1" ht="27.75" customHeight="1" thickBot="1">
      <c r="A27" s="632" t="s">
        <v>534</v>
      </c>
      <c r="B27" s="633">
        <v>172243</v>
      </c>
      <c r="C27" s="634">
        <v>77230</v>
      </c>
      <c r="D27" s="634">
        <v>7192</v>
      </c>
      <c r="E27" s="634">
        <v>70038</v>
      </c>
      <c r="F27" s="634">
        <v>8130</v>
      </c>
      <c r="G27" s="634">
        <v>5252</v>
      </c>
      <c r="H27" s="634">
        <v>77331</v>
      </c>
      <c r="I27" s="635">
        <v>376</v>
      </c>
      <c r="J27" s="635">
        <v>698</v>
      </c>
      <c r="K27" s="635">
        <v>3226</v>
      </c>
    </row>
    <row r="28" spans="1:11" s="443" customFormat="1" ht="11.1" customHeight="1">
      <c r="A28" s="443" t="s">
        <v>439</v>
      </c>
      <c r="B28" s="444"/>
      <c r="I28" s="445"/>
      <c r="J28" s="446"/>
      <c r="K28" s="447" t="s">
        <v>438</v>
      </c>
    </row>
    <row r="29" spans="1:11" s="445" customFormat="1" ht="11.1" customHeight="1">
      <c r="A29" s="527" t="s">
        <v>154</v>
      </c>
      <c r="B29" s="636"/>
    </row>
    <row r="30" spans="1:11" s="549" customFormat="1" ht="11.1" customHeight="1">
      <c r="A30" s="527" t="s">
        <v>370</v>
      </c>
      <c r="B30" s="637"/>
    </row>
    <row r="31" spans="1:11" s="438" customFormat="1" ht="11.1" customHeight="1">
      <c r="A31" s="527" t="s">
        <v>371</v>
      </c>
      <c r="B31" s="528"/>
      <c r="C31" s="529"/>
      <c r="D31" s="529"/>
      <c r="E31" s="529"/>
      <c r="F31" s="529"/>
      <c r="G31" s="529"/>
      <c r="H31" s="529"/>
      <c r="I31" s="529"/>
      <c r="J31" s="529"/>
      <c r="K31" s="529"/>
    </row>
    <row r="32" spans="1:11" s="438" customFormat="1" ht="11.1" customHeight="1">
      <c r="A32" s="527" t="s">
        <v>414</v>
      </c>
      <c r="B32" s="528"/>
      <c r="C32" s="529"/>
      <c r="D32" s="529"/>
      <c r="E32" s="529"/>
      <c r="F32" s="529"/>
      <c r="G32" s="529"/>
      <c r="H32" s="529"/>
      <c r="I32" s="529"/>
      <c r="J32" s="529"/>
      <c r="K32" s="529"/>
    </row>
    <row r="33" spans="1:2" s="438" customFormat="1" ht="11.25">
      <c r="A33" s="638"/>
      <c r="B33" s="475"/>
    </row>
    <row r="34" spans="1:2" s="438" customFormat="1" ht="11.25">
      <c r="A34" s="638"/>
      <c r="B34" s="475"/>
    </row>
    <row r="35" spans="1:2" s="438" customFormat="1" ht="11.25">
      <c r="A35" s="638"/>
      <c r="B35" s="475"/>
    </row>
    <row r="36" spans="1:2" s="438" customFormat="1" ht="11.25">
      <c r="A36" s="638"/>
      <c r="B36" s="475"/>
    </row>
    <row r="37" spans="1:2" s="438" customFormat="1" ht="11.25">
      <c r="A37" s="638"/>
      <c r="B37" s="475"/>
    </row>
    <row r="38" spans="1:2" s="438" customFormat="1" ht="11.25">
      <c r="A38" s="638"/>
      <c r="B38" s="475"/>
    </row>
    <row r="39" spans="1:2" s="438" customFormat="1" ht="11.25">
      <c r="A39" s="638"/>
      <c r="B39" s="475"/>
    </row>
    <row r="40" spans="1:2" s="438" customFormat="1" ht="11.25">
      <c r="A40" s="638"/>
      <c r="B40" s="475"/>
    </row>
    <row r="41" spans="1:2" s="438" customFormat="1" ht="11.25">
      <c r="A41" s="638"/>
      <c r="B41" s="475"/>
    </row>
    <row r="42" spans="1:2" s="438" customFormat="1" ht="11.25">
      <c r="A42" s="638"/>
      <c r="B42" s="475"/>
    </row>
    <row r="43" spans="1:2" s="438" customFormat="1" ht="11.25">
      <c r="A43" s="638"/>
      <c r="B43" s="475"/>
    </row>
    <row r="44" spans="1:2" s="438" customFormat="1" ht="11.25">
      <c r="A44" s="638"/>
      <c r="B44" s="475"/>
    </row>
    <row r="45" spans="1:2" s="438" customFormat="1" ht="11.25">
      <c r="A45" s="638"/>
      <c r="B45" s="475"/>
    </row>
    <row r="46" spans="1:2" s="438" customFormat="1" ht="11.25">
      <c r="B46" s="475"/>
    </row>
    <row r="47" spans="1:2" s="438" customFormat="1" ht="11.25">
      <c r="A47" s="475"/>
      <c r="B47" s="475"/>
    </row>
    <row r="48" spans="1:2" s="438" customFormat="1" ht="11.25">
      <c r="A48" s="475"/>
      <c r="B48" s="475"/>
    </row>
    <row r="49" spans="1:2" s="438" customFormat="1" ht="11.25">
      <c r="A49" s="475"/>
      <c r="B49" s="475"/>
    </row>
    <row r="50" spans="1:2" s="438" customFormat="1" ht="11.25">
      <c r="A50" s="475"/>
      <c r="B50" s="475"/>
    </row>
    <row r="51" spans="1:2" s="438" customFormat="1" ht="11.25">
      <c r="A51" s="475"/>
      <c r="B51" s="475"/>
    </row>
    <row r="52" spans="1:2" s="438" customFormat="1" ht="11.25">
      <c r="A52" s="475"/>
      <c r="B52" s="475"/>
    </row>
    <row r="53" spans="1:2" s="438" customFormat="1" ht="11.25">
      <c r="A53" s="475"/>
      <c r="B53" s="475"/>
    </row>
    <row r="54" spans="1:2" s="438" customFormat="1" ht="11.25">
      <c r="A54" s="475"/>
      <c r="B54" s="475"/>
    </row>
    <row r="55" spans="1:2" s="438" customFormat="1" ht="11.25">
      <c r="A55" s="475"/>
      <c r="B55" s="475"/>
    </row>
    <row r="56" spans="1:2" s="438" customFormat="1" ht="11.25">
      <c r="A56" s="475"/>
      <c r="B56" s="475"/>
    </row>
    <row r="57" spans="1:2" s="438" customFormat="1" ht="11.25">
      <c r="A57" s="475"/>
      <c r="B57" s="475"/>
    </row>
    <row r="58" spans="1:2" s="438" customFormat="1" ht="11.25">
      <c r="A58" s="475"/>
      <c r="B58" s="475"/>
    </row>
    <row r="59" spans="1:2" s="438" customFormat="1" ht="11.25">
      <c r="A59" s="475"/>
      <c r="B59" s="475"/>
    </row>
    <row r="60" spans="1:2" s="438" customFormat="1" ht="11.25">
      <c r="A60" s="475"/>
      <c r="B60" s="475"/>
    </row>
    <row r="61" spans="1:2" s="438" customFormat="1" ht="11.25">
      <c r="A61" s="475"/>
      <c r="B61" s="475"/>
    </row>
    <row r="62" spans="1:2" s="438" customFormat="1" ht="11.25">
      <c r="A62" s="475"/>
      <c r="B62" s="475"/>
    </row>
    <row r="63" spans="1:2" s="438" customFormat="1" ht="11.25">
      <c r="A63" s="475"/>
      <c r="B63" s="475"/>
    </row>
    <row r="64" spans="1:2" s="438" customFormat="1" ht="11.25">
      <c r="A64" s="475"/>
      <c r="B64" s="475"/>
    </row>
    <row r="65" spans="1:2" s="438" customFormat="1" ht="11.25">
      <c r="A65" s="475"/>
      <c r="B65" s="475"/>
    </row>
    <row r="66" spans="1:2" s="438" customFormat="1" ht="11.25">
      <c r="A66" s="475"/>
      <c r="B66" s="475"/>
    </row>
    <row r="67" spans="1:2" s="438" customFormat="1" ht="11.25">
      <c r="A67" s="475"/>
      <c r="B67" s="475"/>
    </row>
    <row r="68" spans="1:2" s="438" customFormat="1" ht="11.25">
      <c r="A68" s="475"/>
      <c r="B68" s="475"/>
    </row>
    <row r="69" spans="1:2" s="438" customFormat="1" ht="11.25">
      <c r="A69" s="475"/>
      <c r="B69" s="475"/>
    </row>
    <row r="70" spans="1:2" s="438" customFormat="1" ht="11.25">
      <c r="A70" s="475"/>
      <c r="B70" s="475"/>
    </row>
    <row r="71" spans="1:2" s="438" customFormat="1" ht="11.25">
      <c r="A71" s="475"/>
      <c r="B71" s="475"/>
    </row>
    <row r="72" spans="1:2" s="438" customFormat="1" ht="11.25">
      <c r="A72" s="475"/>
      <c r="B72" s="475"/>
    </row>
    <row r="73" spans="1:2" s="438" customFormat="1" ht="11.25">
      <c r="A73" s="475"/>
      <c r="B73" s="475"/>
    </row>
    <row r="74" spans="1:2" s="438" customFormat="1" ht="11.25">
      <c r="A74" s="475"/>
      <c r="B74" s="475"/>
    </row>
    <row r="75" spans="1:2" s="438" customFormat="1" ht="11.25">
      <c r="A75" s="475"/>
      <c r="B75" s="475"/>
    </row>
    <row r="76" spans="1:2" s="438" customFormat="1" ht="11.25">
      <c r="A76" s="475"/>
      <c r="B76" s="475"/>
    </row>
    <row r="77" spans="1:2" s="438" customFormat="1" ht="11.25">
      <c r="A77" s="475"/>
      <c r="B77" s="475"/>
    </row>
    <row r="78" spans="1:2" s="438" customFormat="1" ht="11.25">
      <c r="A78" s="475"/>
      <c r="B78" s="475"/>
    </row>
    <row r="79" spans="1:2" s="438" customFormat="1" ht="11.25">
      <c r="A79" s="475"/>
      <c r="B79" s="475"/>
    </row>
    <row r="80" spans="1:2" s="438" customFormat="1" ht="11.25">
      <c r="A80" s="475"/>
      <c r="B80" s="475"/>
    </row>
    <row r="81" spans="1:2" s="438" customFormat="1" ht="11.25">
      <c r="A81" s="475"/>
      <c r="B81" s="475"/>
    </row>
    <row r="82" spans="1:2" s="438" customFormat="1" ht="11.25">
      <c r="A82" s="475"/>
      <c r="B82" s="475"/>
    </row>
    <row r="83" spans="1:2" s="438" customFormat="1" ht="11.25">
      <c r="A83" s="475"/>
      <c r="B83" s="475"/>
    </row>
    <row r="84" spans="1:2" s="438" customFormat="1" ht="11.25">
      <c r="A84" s="475"/>
      <c r="B84" s="475"/>
    </row>
    <row r="85" spans="1:2" s="438" customFormat="1" ht="11.25">
      <c r="A85" s="475"/>
      <c r="B85" s="475"/>
    </row>
    <row r="86" spans="1:2" s="438" customFormat="1" ht="11.25">
      <c r="A86" s="475"/>
      <c r="B86" s="475"/>
    </row>
    <row r="87" spans="1:2" s="438" customFormat="1" ht="11.25">
      <c r="A87" s="475"/>
      <c r="B87" s="475"/>
    </row>
    <row r="88" spans="1:2" s="438" customFormat="1" ht="11.25">
      <c r="A88" s="475"/>
      <c r="B88" s="475"/>
    </row>
    <row r="89" spans="1:2" s="438" customFormat="1" ht="11.25">
      <c r="A89" s="475"/>
      <c r="B89" s="475"/>
    </row>
    <row r="90" spans="1:2" s="438" customFormat="1" ht="11.25">
      <c r="A90" s="475"/>
      <c r="B90" s="475"/>
    </row>
    <row r="91" spans="1:2" s="438" customFormat="1" ht="11.25">
      <c r="A91" s="475"/>
      <c r="B91" s="475"/>
    </row>
    <row r="92" spans="1:2" s="438" customFormat="1" ht="11.25">
      <c r="A92" s="475"/>
      <c r="B92" s="475"/>
    </row>
    <row r="93" spans="1:2" s="438" customFormat="1" ht="11.25">
      <c r="A93" s="475"/>
      <c r="B93" s="475"/>
    </row>
    <row r="94" spans="1:2" s="438" customFormat="1" ht="11.25">
      <c r="A94" s="475"/>
      <c r="B94" s="475"/>
    </row>
    <row r="95" spans="1:2" s="438" customFormat="1" ht="11.25">
      <c r="A95" s="475"/>
      <c r="B95" s="475"/>
    </row>
    <row r="96" spans="1:2" s="438" customFormat="1" ht="11.25">
      <c r="A96" s="475"/>
      <c r="B96" s="475"/>
    </row>
    <row r="97" spans="1:2" s="438" customFormat="1" ht="11.25">
      <c r="A97" s="475"/>
      <c r="B97" s="475"/>
    </row>
    <row r="98" spans="1:2" s="438" customFormat="1" ht="11.25">
      <c r="A98" s="475"/>
      <c r="B98" s="475"/>
    </row>
    <row r="99" spans="1:2" s="438" customFormat="1" ht="11.25">
      <c r="A99" s="475"/>
      <c r="B99" s="475"/>
    </row>
    <row r="100" spans="1:2" s="438" customFormat="1" ht="11.25">
      <c r="A100" s="475"/>
      <c r="B100" s="475"/>
    </row>
    <row r="101" spans="1:2" s="438" customFormat="1" ht="11.25">
      <c r="A101" s="475"/>
      <c r="B101" s="475"/>
    </row>
    <row r="102" spans="1:2" s="438" customFormat="1" ht="11.25">
      <c r="A102" s="475"/>
      <c r="B102" s="475"/>
    </row>
  </sheetData>
  <sheetProtection selectLockedCells="1"/>
  <mergeCells count="14">
    <mergeCell ref="A3:K3"/>
    <mergeCell ref="A4:K4"/>
    <mergeCell ref="A6:A9"/>
    <mergeCell ref="B6:B9"/>
    <mergeCell ref="C6:E7"/>
    <mergeCell ref="C8:C9"/>
    <mergeCell ref="E8:E9"/>
    <mergeCell ref="F6:F9"/>
    <mergeCell ref="G6:G9"/>
    <mergeCell ref="H6:H9"/>
    <mergeCell ref="I6:I9"/>
    <mergeCell ref="J6:J9"/>
    <mergeCell ref="K6:K9"/>
    <mergeCell ref="D8:D9"/>
  </mergeCells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1.125" style="29" customWidth="1"/>
    <col min="2" max="2" width="23.375" style="241" customWidth="1"/>
    <col min="3" max="4" width="24" style="240" customWidth="1"/>
    <col min="5" max="16384" width="9" style="240"/>
  </cols>
  <sheetData>
    <row r="1" spans="1:5" s="319" customFormat="1" ht="14.1" customHeight="1">
      <c r="A1" s="313" t="s">
        <v>486</v>
      </c>
      <c r="B1" s="320"/>
    </row>
    <row r="2" spans="1:5" ht="14.1" customHeight="1">
      <c r="A2" s="82"/>
    </row>
    <row r="3" spans="1:5" s="336" customFormat="1" ht="20.100000000000001" customHeight="1">
      <c r="A3" s="681" t="s">
        <v>298</v>
      </c>
      <c r="B3" s="681"/>
      <c r="C3" s="681"/>
      <c r="D3" s="681"/>
    </row>
    <row r="4" spans="1:5" s="334" customFormat="1" ht="24" customHeight="1">
      <c r="A4" s="772" t="s">
        <v>155</v>
      </c>
      <c r="B4" s="772"/>
      <c r="C4" s="772"/>
      <c r="D4" s="772"/>
    </row>
    <row r="5" spans="1:5" s="285" customFormat="1" ht="18" customHeight="1" thickBot="1">
      <c r="A5" s="280" t="s">
        <v>156</v>
      </c>
      <c r="D5" s="19" t="s">
        <v>157</v>
      </c>
    </row>
    <row r="6" spans="1:5" s="335" customFormat="1" ht="13.5" customHeight="1">
      <c r="A6" s="773" t="s">
        <v>133</v>
      </c>
      <c r="B6" s="808" t="s">
        <v>338</v>
      </c>
      <c r="C6" s="811" t="s">
        <v>158</v>
      </c>
      <c r="D6" s="814" t="s">
        <v>159</v>
      </c>
    </row>
    <row r="7" spans="1:5" s="335" customFormat="1" ht="13.5" customHeight="1">
      <c r="A7" s="774"/>
      <c r="B7" s="809"/>
      <c r="C7" s="812"/>
      <c r="D7" s="815"/>
    </row>
    <row r="8" spans="1:5" s="335" customFormat="1" ht="13.5" customHeight="1">
      <c r="A8" s="774"/>
      <c r="B8" s="809"/>
      <c r="C8" s="812"/>
      <c r="D8" s="815"/>
    </row>
    <row r="9" spans="1:5" s="335" customFormat="1" ht="13.5" customHeight="1">
      <c r="A9" s="775"/>
      <c r="B9" s="810"/>
      <c r="C9" s="813"/>
      <c r="D9" s="816"/>
    </row>
    <row r="10" spans="1:5" s="335" customFormat="1" ht="30" customHeight="1">
      <c r="A10" s="92" t="s">
        <v>301</v>
      </c>
      <c r="B10" s="248">
        <v>56.079903224443228</v>
      </c>
      <c r="C10" s="93">
        <v>636969</v>
      </c>
      <c r="D10" s="93">
        <v>1135824</v>
      </c>
    </row>
    <row r="11" spans="1:5" s="335" customFormat="1" ht="30" customHeight="1">
      <c r="A11" s="92" t="s">
        <v>302</v>
      </c>
      <c r="B11" s="248">
        <v>59.092875710291956</v>
      </c>
      <c r="C11" s="93">
        <v>674713</v>
      </c>
      <c r="D11" s="93">
        <v>1141784</v>
      </c>
    </row>
    <row r="12" spans="1:5" s="335" customFormat="1" ht="30" customHeight="1">
      <c r="A12" s="92" t="s">
        <v>310</v>
      </c>
      <c r="B12" s="248">
        <v>61.647095554437762</v>
      </c>
      <c r="C12" s="93">
        <v>710828</v>
      </c>
      <c r="D12" s="93">
        <v>1153060</v>
      </c>
    </row>
    <row r="13" spans="1:5" s="420" customFormat="1" ht="30" customHeight="1">
      <c r="A13" s="92">
        <v>2017</v>
      </c>
      <c r="B13" s="248">
        <v>63.626433689680354</v>
      </c>
      <c r="C13" s="93">
        <v>741526</v>
      </c>
      <c r="D13" s="93">
        <v>1165437</v>
      </c>
    </row>
    <row r="14" spans="1:5" s="21" customFormat="1" ht="30" customHeight="1">
      <c r="A14" s="95">
        <v>2018</v>
      </c>
      <c r="B14" s="249">
        <f>(C14/D14)*100</f>
        <v>65.872585808475904</v>
      </c>
      <c r="C14" s="271">
        <f>C27</f>
        <v>776786</v>
      </c>
      <c r="D14" s="271">
        <f>D27</f>
        <v>1179225</v>
      </c>
    </row>
    <row r="15" spans="1:5" s="335" customFormat="1" ht="18.2" customHeight="1">
      <c r="A15" s="92"/>
      <c r="B15" s="86"/>
      <c r="C15" s="86"/>
      <c r="D15" s="86"/>
    </row>
    <row r="16" spans="1:5" s="335" customFormat="1" ht="29.25" customHeight="1">
      <c r="A16" s="103" t="s">
        <v>140</v>
      </c>
      <c r="B16" s="250">
        <v>64.104308234418184</v>
      </c>
      <c r="C16" s="433">
        <v>747337</v>
      </c>
      <c r="D16" s="431">
        <v>1165814</v>
      </c>
      <c r="E16" s="252"/>
    </row>
    <row r="17" spans="1:5" s="335" customFormat="1" ht="29.25" customHeight="1">
      <c r="A17" s="103" t="s">
        <v>141</v>
      </c>
      <c r="B17" s="250">
        <v>64.281080173086863</v>
      </c>
      <c r="C17" s="433">
        <v>750040</v>
      </c>
      <c r="D17" s="431">
        <v>1166813</v>
      </c>
      <c r="E17" s="252"/>
    </row>
    <row r="18" spans="1:5" s="335" customFormat="1" ht="29.25" customHeight="1">
      <c r="A18" s="103" t="s">
        <v>142</v>
      </c>
      <c r="B18" s="250">
        <v>64.195996034049642</v>
      </c>
      <c r="C18" s="433">
        <v>749772</v>
      </c>
      <c r="D18" s="431">
        <v>1167942</v>
      </c>
      <c r="E18" s="252"/>
    </row>
    <row r="19" spans="1:5" s="335" customFormat="1" ht="29.25" customHeight="1">
      <c r="A19" s="103" t="s">
        <v>143</v>
      </c>
      <c r="B19" s="250">
        <v>64.068342530284937</v>
      </c>
      <c r="C19" s="433">
        <v>749105</v>
      </c>
      <c r="D19" s="431">
        <v>1169228</v>
      </c>
      <c r="E19" s="252"/>
    </row>
    <row r="20" spans="1:5" s="335" customFormat="1" ht="29.25" customHeight="1">
      <c r="A20" s="104" t="s">
        <v>144</v>
      </c>
      <c r="B20" s="250">
        <v>64.495563302103108</v>
      </c>
      <c r="C20" s="433">
        <v>754680</v>
      </c>
      <c r="D20" s="431">
        <v>1170127</v>
      </c>
      <c r="E20" s="252"/>
    </row>
    <row r="21" spans="1:5" s="335" customFormat="1" ht="29.25" customHeight="1">
      <c r="A21" s="103" t="s">
        <v>145</v>
      </c>
      <c r="B21" s="250">
        <v>64.738040690950029</v>
      </c>
      <c r="C21" s="433">
        <v>757874</v>
      </c>
      <c r="D21" s="431">
        <v>1170678</v>
      </c>
      <c r="E21" s="252"/>
    </row>
    <row r="22" spans="1:5" s="335" customFormat="1" ht="29.25" customHeight="1">
      <c r="A22" s="103" t="s">
        <v>146</v>
      </c>
      <c r="B22" s="250">
        <v>64.749504660586865</v>
      </c>
      <c r="C22" s="433">
        <v>758488</v>
      </c>
      <c r="D22" s="431">
        <v>1171419</v>
      </c>
      <c r="E22" s="252"/>
    </row>
    <row r="23" spans="1:5" s="335" customFormat="1" ht="29.25" customHeight="1">
      <c r="A23" s="103" t="s">
        <v>147</v>
      </c>
      <c r="B23" s="250">
        <v>64.666756477461476</v>
      </c>
      <c r="C23" s="433">
        <v>758435</v>
      </c>
      <c r="D23" s="431">
        <v>1172836</v>
      </c>
      <c r="E23" s="252"/>
    </row>
    <row r="24" spans="1:5" s="335" customFormat="1" ht="29.25" customHeight="1">
      <c r="A24" s="103" t="s">
        <v>148</v>
      </c>
      <c r="B24" s="250">
        <v>65.064826777977544</v>
      </c>
      <c r="C24" s="433">
        <v>763945</v>
      </c>
      <c r="D24" s="431">
        <v>1174129</v>
      </c>
      <c r="E24" s="252"/>
    </row>
    <row r="25" spans="1:5" s="335" customFormat="1" ht="29.25" customHeight="1">
      <c r="A25" s="103" t="s">
        <v>149</v>
      </c>
      <c r="B25" s="250">
        <v>65.210305335719582</v>
      </c>
      <c r="C25" s="433">
        <v>766628</v>
      </c>
      <c r="D25" s="431">
        <v>1175624</v>
      </c>
      <c r="E25" s="252"/>
    </row>
    <row r="26" spans="1:5" s="335" customFormat="1" ht="29.25" customHeight="1">
      <c r="A26" s="103" t="s">
        <v>150</v>
      </c>
      <c r="B26" s="250">
        <v>65.418654861784702</v>
      </c>
      <c r="C26" s="433">
        <v>770217</v>
      </c>
      <c r="D26" s="431">
        <v>1177366</v>
      </c>
      <c r="E26" s="252"/>
    </row>
    <row r="27" spans="1:5" s="335" customFormat="1" ht="29.25" customHeight="1" thickBot="1">
      <c r="A27" s="105" t="s">
        <v>151</v>
      </c>
      <c r="B27" s="251">
        <v>65.872585808475904</v>
      </c>
      <c r="C27" s="434">
        <v>776786</v>
      </c>
      <c r="D27" s="432">
        <v>1179225</v>
      </c>
      <c r="E27" s="252"/>
    </row>
    <row r="28" spans="1:5" s="28" customFormat="1" ht="12" customHeight="1">
      <c r="A28" s="452" t="s">
        <v>441</v>
      </c>
      <c r="B28" s="444"/>
      <c r="C28" s="443"/>
      <c r="D28" s="447" t="s">
        <v>440</v>
      </c>
    </row>
    <row r="29" spans="1:5" s="106" customFormat="1" ht="12" customHeight="1">
      <c r="A29" s="466" t="s">
        <v>365</v>
      </c>
      <c r="B29" s="272"/>
    </row>
    <row r="30" spans="1:5" s="335" customFormat="1" ht="11.25">
      <c r="A30" s="107"/>
      <c r="B30" s="283"/>
    </row>
    <row r="31" spans="1:5" s="335" customFormat="1" ht="11.25">
      <c r="A31" s="107"/>
      <c r="B31" s="283"/>
    </row>
    <row r="32" spans="1:5" s="335" customFormat="1" ht="11.25">
      <c r="A32" s="107"/>
      <c r="B32" s="283"/>
    </row>
    <row r="33" spans="1:4" s="335" customFormat="1" ht="11.25">
      <c r="A33" s="107"/>
      <c r="B33" s="283"/>
    </row>
    <row r="34" spans="1:4" s="335" customFormat="1" ht="11.25">
      <c r="A34" s="107"/>
      <c r="B34" s="283"/>
    </row>
    <row r="35" spans="1:4" s="335" customFormat="1" ht="11.25">
      <c r="A35" s="107"/>
      <c r="B35" s="283"/>
    </row>
    <row r="36" spans="1:4" s="335" customFormat="1" ht="11.25">
      <c r="A36" s="107"/>
      <c r="B36" s="283"/>
    </row>
    <row r="37" spans="1:4" s="335" customFormat="1" ht="11.25">
      <c r="A37" s="107"/>
      <c r="B37" s="283"/>
      <c r="D37" s="355"/>
    </row>
    <row r="38" spans="1:4" s="335" customFormat="1" ht="11.25">
      <c r="A38" s="107"/>
      <c r="B38" s="283"/>
    </row>
    <row r="39" spans="1:4" s="335" customFormat="1" ht="11.25">
      <c r="A39" s="107"/>
      <c r="B39" s="283"/>
    </row>
    <row r="40" spans="1:4" s="335" customFormat="1" ht="11.25">
      <c r="A40" s="107"/>
      <c r="B40" s="283"/>
    </row>
    <row r="41" spans="1:4" s="335" customFormat="1" ht="11.25">
      <c r="A41" s="107"/>
      <c r="B41" s="283"/>
    </row>
    <row r="42" spans="1:4" s="335" customFormat="1" ht="11.25">
      <c r="A42" s="107"/>
      <c r="B42" s="283"/>
    </row>
    <row r="43" spans="1:4" s="335" customFormat="1" ht="11.25">
      <c r="A43" s="107"/>
      <c r="B43" s="283"/>
    </row>
    <row r="44" spans="1:4" s="335" customFormat="1" ht="11.25">
      <c r="B44" s="283"/>
    </row>
    <row r="45" spans="1:4" s="335" customFormat="1" ht="11.25">
      <c r="A45" s="283"/>
      <c r="B45" s="283"/>
    </row>
    <row r="46" spans="1:4" s="335" customFormat="1" ht="11.25">
      <c r="A46" s="283"/>
      <c r="B46" s="283"/>
    </row>
    <row r="47" spans="1:4" s="335" customFormat="1" ht="11.25">
      <c r="A47" s="283"/>
      <c r="B47" s="283"/>
    </row>
    <row r="48" spans="1:4" s="335" customFormat="1" ht="11.25">
      <c r="A48" s="283"/>
      <c r="B48" s="283"/>
    </row>
    <row r="49" spans="1:2" s="335" customFormat="1" ht="11.25">
      <c r="A49" s="283"/>
      <c r="B49" s="283"/>
    </row>
    <row r="50" spans="1:2" s="335" customFormat="1" ht="11.25">
      <c r="A50" s="283"/>
      <c r="B50" s="283"/>
    </row>
    <row r="51" spans="1:2" s="335" customFormat="1" ht="11.25">
      <c r="A51" s="283"/>
      <c r="B51" s="283"/>
    </row>
    <row r="52" spans="1:2" s="335" customFormat="1" ht="11.25">
      <c r="A52" s="283"/>
      <c r="B52" s="283"/>
    </row>
    <row r="53" spans="1:2" s="335" customFormat="1" ht="11.25">
      <c r="A53" s="283"/>
      <c r="B53" s="283"/>
    </row>
    <row r="54" spans="1:2" s="335" customFormat="1" ht="11.25">
      <c r="A54" s="283"/>
      <c r="B54" s="283"/>
    </row>
    <row r="55" spans="1:2" s="335" customFormat="1" ht="11.25">
      <c r="A55" s="283"/>
      <c r="B55" s="283"/>
    </row>
    <row r="56" spans="1:2" s="335" customFormat="1" ht="11.25">
      <c r="A56" s="283"/>
      <c r="B56" s="283"/>
    </row>
    <row r="57" spans="1:2" s="335" customFormat="1" ht="11.25">
      <c r="A57" s="283"/>
      <c r="B57" s="283"/>
    </row>
    <row r="58" spans="1:2" s="335" customFormat="1" ht="11.25">
      <c r="A58" s="283"/>
      <c r="B58" s="283"/>
    </row>
    <row r="59" spans="1:2" s="335" customFormat="1" ht="11.25">
      <c r="A59" s="283"/>
      <c r="B59" s="283"/>
    </row>
    <row r="60" spans="1:2" s="335" customFormat="1" ht="11.25">
      <c r="A60" s="283"/>
      <c r="B60" s="283"/>
    </row>
    <row r="61" spans="1:2" s="335" customFormat="1" ht="11.25">
      <c r="A61" s="283"/>
      <c r="B61" s="283"/>
    </row>
    <row r="62" spans="1:2" s="335" customFormat="1" ht="11.25">
      <c r="A62" s="283"/>
      <c r="B62" s="283"/>
    </row>
    <row r="63" spans="1:2" s="335" customFormat="1" ht="11.25">
      <c r="A63" s="283"/>
      <c r="B63" s="283"/>
    </row>
    <row r="64" spans="1:2" s="335" customFormat="1" ht="11.25">
      <c r="A64" s="283"/>
      <c r="B64" s="283"/>
    </row>
    <row r="65" spans="1:2" s="335" customFormat="1" ht="11.25">
      <c r="A65" s="283"/>
      <c r="B65" s="283"/>
    </row>
    <row r="66" spans="1:2" s="335" customFormat="1" ht="11.25">
      <c r="A66" s="283"/>
      <c r="B66" s="283"/>
    </row>
    <row r="67" spans="1:2" s="335" customFormat="1" ht="11.25">
      <c r="A67" s="283"/>
      <c r="B67" s="283"/>
    </row>
    <row r="68" spans="1:2" s="335" customFormat="1" ht="11.25">
      <c r="A68" s="283"/>
      <c r="B68" s="283"/>
    </row>
    <row r="69" spans="1:2" s="335" customFormat="1" ht="11.25">
      <c r="A69" s="283"/>
      <c r="B69" s="283"/>
    </row>
    <row r="70" spans="1:2" s="335" customFormat="1" ht="11.25">
      <c r="A70" s="283"/>
      <c r="B70" s="283"/>
    </row>
    <row r="71" spans="1:2" s="335" customFormat="1" ht="11.25">
      <c r="A71" s="283"/>
      <c r="B71" s="283"/>
    </row>
    <row r="72" spans="1:2" s="335" customFormat="1" ht="11.25">
      <c r="A72" s="283"/>
      <c r="B72" s="283"/>
    </row>
    <row r="73" spans="1:2" s="335" customFormat="1" ht="11.25">
      <c r="A73" s="283"/>
      <c r="B73" s="283"/>
    </row>
    <row r="74" spans="1:2" s="335" customFormat="1" ht="11.25">
      <c r="A74" s="283"/>
      <c r="B74" s="283"/>
    </row>
    <row r="75" spans="1:2" s="335" customFormat="1" ht="11.25">
      <c r="A75" s="283"/>
      <c r="B75" s="283"/>
    </row>
    <row r="76" spans="1:2" s="335" customFormat="1" ht="11.25">
      <c r="A76" s="283"/>
      <c r="B76" s="283"/>
    </row>
    <row r="77" spans="1:2" s="335" customFormat="1" ht="11.25">
      <c r="A77" s="283"/>
      <c r="B77" s="283"/>
    </row>
    <row r="78" spans="1:2" s="335" customFormat="1" ht="11.25">
      <c r="A78" s="283"/>
      <c r="B78" s="283"/>
    </row>
    <row r="79" spans="1:2" s="335" customFormat="1" ht="11.25">
      <c r="A79" s="283"/>
      <c r="B79" s="283"/>
    </row>
    <row r="80" spans="1:2" s="335" customFormat="1" ht="11.25">
      <c r="A80" s="283"/>
      <c r="B80" s="283"/>
    </row>
    <row r="81" spans="1:2" s="335" customFormat="1" ht="11.25">
      <c r="A81" s="283"/>
      <c r="B81" s="283"/>
    </row>
    <row r="82" spans="1:2" s="335" customFormat="1" ht="11.25">
      <c r="A82" s="283"/>
      <c r="B82" s="283"/>
    </row>
    <row r="83" spans="1:2" s="335" customFormat="1" ht="11.25">
      <c r="A83" s="283"/>
      <c r="B83" s="283"/>
    </row>
    <row r="84" spans="1:2" s="335" customFormat="1" ht="11.25">
      <c r="A84" s="283"/>
      <c r="B84" s="283"/>
    </row>
    <row r="85" spans="1:2" s="335" customFormat="1" ht="11.25">
      <c r="A85" s="283"/>
      <c r="B85" s="283"/>
    </row>
    <row r="86" spans="1:2" s="335" customFormat="1" ht="11.25">
      <c r="A86" s="283"/>
      <c r="B86" s="283"/>
    </row>
    <row r="87" spans="1:2" s="335" customFormat="1" ht="11.25">
      <c r="A87" s="283"/>
      <c r="B87" s="283"/>
    </row>
    <row r="88" spans="1:2" s="335" customFormat="1" ht="11.25">
      <c r="A88" s="283"/>
      <c r="B88" s="283"/>
    </row>
    <row r="89" spans="1:2" s="335" customFormat="1" ht="11.25">
      <c r="A89" s="283"/>
      <c r="B89" s="283"/>
    </row>
    <row r="90" spans="1:2" s="335" customFormat="1" ht="11.25">
      <c r="A90" s="283"/>
      <c r="B90" s="283"/>
    </row>
    <row r="91" spans="1:2" s="335" customFormat="1" ht="11.25">
      <c r="A91" s="283"/>
      <c r="B91" s="283"/>
    </row>
    <row r="92" spans="1:2" s="335" customFormat="1" ht="11.25">
      <c r="A92" s="283"/>
      <c r="B92" s="283"/>
    </row>
    <row r="93" spans="1:2" s="335" customFormat="1" ht="11.25">
      <c r="A93" s="283"/>
      <c r="B93" s="283"/>
    </row>
    <row r="94" spans="1:2" s="335" customFormat="1" ht="11.25">
      <c r="A94" s="283"/>
      <c r="B94" s="283"/>
    </row>
    <row r="95" spans="1:2" s="335" customFormat="1" ht="11.25">
      <c r="A95" s="283"/>
      <c r="B95" s="283"/>
    </row>
    <row r="96" spans="1:2" s="335" customFormat="1" ht="11.25">
      <c r="A96" s="283"/>
      <c r="B96" s="283"/>
    </row>
    <row r="97" spans="1:2" s="335" customFormat="1" ht="11.25">
      <c r="A97" s="283"/>
      <c r="B97" s="283"/>
    </row>
    <row r="98" spans="1:2" s="335" customFormat="1" ht="11.25">
      <c r="A98" s="283"/>
      <c r="B98" s="283"/>
    </row>
    <row r="99" spans="1:2" s="335" customFormat="1" ht="11.25">
      <c r="A99" s="283"/>
      <c r="B99" s="283"/>
    </row>
    <row r="100" spans="1:2" s="335" customFormat="1" ht="11.25">
      <c r="A100" s="283"/>
      <c r="B100" s="283"/>
    </row>
  </sheetData>
  <sheetProtection selectLockedCells="1"/>
  <mergeCells count="6">
    <mergeCell ref="A3:D3"/>
    <mergeCell ref="A4:D4"/>
    <mergeCell ref="A6:A9"/>
    <mergeCell ref="B6:B9"/>
    <mergeCell ref="C6:C9"/>
    <mergeCell ref="D6:D9"/>
  </mergeCells>
  <phoneticPr fontId="2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6.625" style="589" customWidth="1"/>
    <col min="2" max="2" width="10.25" style="482" customWidth="1"/>
    <col min="3" max="3" width="8.625" style="480" customWidth="1"/>
    <col min="4" max="4" width="9.625" style="480" customWidth="1"/>
    <col min="5" max="5" width="8.125" style="480" customWidth="1"/>
    <col min="6" max="6" width="8.625" style="480" customWidth="1"/>
    <col min="7" max="7" width="7.375" style="480" customWidth="1"/>
    <col min="8" max="10" width="7.625" style="480" customWidth="1"/>
    <col min="11" max="16384" width="9" style="482"/>
  </cols>
  <sheetData>
    <row r="1" spans="1:10" s="479" customFormat="1" ht="14.1" customHeight="1">
      <c r="A1" s="570"/>
      <c r="B1" s="571"/>
      <c r="C1" s="477"/>
      <c r="D1" s="477"/>
      <c r="E1" s="477"/>
      <c r="F1" s="477"/>
      <c r="G1" s="478"/>
      <c r="H1" s="477"/>
      <c r="I1" s="477"/>
      <c r="J1" s="478" t="s">
        <v>481</v>
      </c>
    </row>
    <row r="2" spans="1:10" ht="14.1" customHeight="1">
      <c r="A2" s="572"/>
      <c r="B2" s="494"/>
      <c r="G2" s="481"/>
    </row>
    <row r="3" spans="1:10" s="569" customFormat="1" ht="20.100000000000001" customHeight="1">
      <c r="A3" s="817" t="s">
        <v>293</v>
      </c>
      <c r="B3" s="817"/>
      <c r="C3" s="817"/>
      <c r="D3" s="817"/>
      <c r="E3" s="817"/>
      <c r="F3" s="817"/>
      <c r="G3" s="817"/>
      <c r="H3" s="817"/>
      <c r="I3" s="817"/>
      <c r="J3" s="817"/>
    </row>
    <row r="4" spans="1:10" s="485" customFormat="1" ht="24" customHeight="1">
      <c r="A4" s="818" t="s">
        <v>294</v>
      </c>
      <c r="B4" s="818"/>
      <c r="C4" s="818"/>
      <c r="D4" s="818"/>
      <c r="E4" s="818"/>
      <c r="F4" s="818"/>
      <c r="G4" s="818"/>
      <c r="H4" s="818"/>
      <c r="I4" s="818"/>
      <c r="J4" s="818"/>
    </row>
    <row r="5" spans="1:10" s="485" customFormat="1" ht="15" customHeight="1">
      <c r="A5" s="573"/>
      <c r="B5" s="573"/>
      <c r="C5" s="573"/>
      <c r="D5" s="573"/>
      <c r="E5" s="573"/>
      <c r="F5" s="573"/>
      <c r="G5" s="573"/>
      <c r="H5" s="573"/>
      <c r="I5" s="573"/>
      <c r="J5" s="573"/>
    </row>
    <row r="6" spans="1:10" s="494" customFormat="1" ht="18" customHeight="1" thickBot="1">
      <c r="A6" s="489" t="s">
        <v>161</v>
      </c>
      <c r="C6" s="493"/>
      <c r="D6" s="493"/>
      <c r="E6" s="493"/>
      <c r="F6" s="493"/>
      <c r="G6" s="495"/>
      <c r="H6" s="493"/>
      <c r="I6" s="493"/>
      <c r="J6" s="495" t="s">
        <v>162</v>
      </c>
    </row>
    <row r="7" spans="1:10" s="438" customFormat="1" ht="12.95" customHeight="1">
      <c r="A7" s="837" t="s">
        <v>233</v>
      </c>
      <c r="B7" s="838"/>
      <c r="C7" s="845" t="s">
        <v>88</v>
      </c>
      <c r="D7" s="831" t="s">
        <v>289</v>
      </c>
      <c r="E7" s="834" t="s">
        <v>290</v>
      </c>
      <c r="F7" s="843" t="s">
        <v>339</v>
      </c>
      <c r="G7" s="821" t="s">
        <v>292</v>
      </c>
      <c r="H7" s="822"/>
      <c r="I7" s="822"/>
      <c r="J7" s="822"/>
    </row>
    <row r="8" spans="1:10" s="438" customFormat="1" ht="12.95" customHeight="1">
      <c r="A8" s="839"/>
      <c r="B8" s="840"/>
      <c r="C8" s="846"/>
      <c r="D8" s="832"/>
      <c r="E8" s="835"/>
      <c r="F8" s="844"/>
      <c r="G8" s="823"/>
      <c r="H8" s="824"/>
      <c r="I8" s="824"/>
      <c r="J8" s="824"/>
    </row>
    <row r="9" spans="1:10" s="438" customFormat="1" ht="21" customHeight="1">
      <c r="A9" s="839"/>
      <c r="B9" s="840"/>
      <c r="C9" s="846"/>
      <c r="D9" s="832"/>
      <c r="E9" s="835"/>
      <c r="F9" s="844"/>
      <c r="G9" s="574"/>
      <c r="H9" s="829" t="s">
        <v>291</v>
      </c>
      <c r="I9" s="829" t="s">
        <v>296</v>
      </c>
      <c r="J9" s="819" t="s">
        <v>297</v>
      </c>
    </row>
    <row r="10" spans="1:10" s="438" customFormat="1" ht="21" customHeight="1">
      <c r="A10" s="841"/>
      <c r="B10" s="842"/>
      <c r="C10" s="847"/>
      <c r="D10" s="833"/>
      <c r="E10" s="836"/>
      <c r="F10" s="830"/>
      <c r="G10" s="575"/>
      <c r="H10" s="830"/>
      <c r="I10" s="830"/>
      <c r="J10" s="820"/>
    </row>
    <row r="11" spans="1:10" s="534" customFormat="1" ht="17.45" customHeight="1">
      <c r="A11" s="827">
        <v>2014</v>
      </c>
      <c r="B11" s="828"/>
      <c r="C11" s="576">
        <v>986</v>
      </c>
      <c r="D11" s="576">
        <v>386</v>
      </c>
      <c r="E11" s="576">
        <v>283</v>
      </c>
      <c r="F11" s="576">
        <v>255</v>
      </c>
      <c r="G11" s="576">
        <v>62</v>
      </c>
      <c r="H11" s="576">
        <v>56</v>
      </c>
      <c r="I11" s="576">
        <v>6</v>
      </c>
      <c r="J11" s="576">
        <v>0</v>
      </c>
    </row>
    <row r="12" spans="1:10" s="534" customFormat="1" ht="17.45" customHeight="1">
      <c r="A12" s="827">
        <v>2015</v>
      </c>
      <c r="B12" s="828"/>
      <c r="C12" s="576">
        <v>986</v>
      </c>
      <c r="D12" s="576">
        <v>382</v>
      </c>
      <c r="E12" s="576">
        <v>287</v>
      </c>
      <c r="F12" s="576">
        <v>258</v>
      </c>
      <c r="G12" s="576">
        <v>59</v>
      </c>
      <c r="H12" s="576">
        <v>52</v>
      </c>
      <c r="I12" s="576">
        <v>7</v>
      </c>
      <c r="J12" s="576">
        <v>0</v>
      </c>
    </row>
    <row r="13" spans="1:10" s="534" customFormat="1" ht="17.45" customHeight="1">
      <c r="A13" s="827">
        <v>2016</v>
      </c>
      <c r="B13" s="828"/>
      <c r="C13" s="576">
        <v>973</v>
      </c>
      <c r="D13" s="576">
        <v>383</v>
      </c>
      <c r="E13" s="576">
        <v>273</v>
      </c>
      <c r="F13" s="576">
        <v>259</v>
      </c>
      <c r="G13" s="576">
        <v>58</v>
      </c>
      <c r="H13" s="576">
        <v>51</v>
      </c>
      <c r="I13" s="576">
        <v>7</v>
      </c>
      <c r="J13" s="576">
        <v>0</v>
      </c>
    </row>
    <row r="14" spans="1:10" s="534" customFormat="1" ht="17.45" customHeight="1">
      <c r="A14" s="827">
        <v>2017</v>
      </c>
      <c r="B14" s="828"/>
      <c r="C14" s="576">
        <v>1086</v>
      </c>
      <c r="D14" s="576">
        <v>423</v>
      </c>
      <c r="E14" s="576">
        <v>332</v>
      </c>
      <c r="F14" s="576">
        <v>263</v>
      </c>
      <c r="G14" s="576">
        <v>68</v>
      </c>
      <c r="H14" s="576">
        <v>61</v>
      </c>
      <c r="I14" s="576">
        <v>7</v>
      </c>
      <c r="J14" s="576">
        <v>0</v>
      </c>
    </row>
    <row r="15" spans="1:10" s="534" customFormat="1" ht="17.45" customHeight="1">
      <c r="A15" s="825">
        <v>2018</v>
      </c>
      <c r="B15" s="826"/>
      <c r="C15" s="577">
        <f>SUM(C17:C39)</f>
        <v>1189</v>
      </c>
      <c r="D15" s="577">
        <f>SUM(D17:D39)</f>
        <v>477</v>
      </c>
      <c r="E15" s="577">
        <f>SUM(E17:E39)</f>
        <v>332</v>
      </c>
      <c r="F15" s="577">
        <f>SUM(F17:F39)</f>
        <v>272</v>
      </c>
      <c r="G15" s="577">
        <f t="shared" ref="G15:H15" si="0">SUM(G17:G39)</f>
        <v>108</v>
      </c>
      <c r="H15" s="577">
        <f t="shared" si="0"/>
        <v>101</v>
      </c>
      <c r="I15" s="577">
        <f t="shared" ref="I15:J15" si="1">SUM(I17:I39)</f>
        <v>7</v>
      </c>
      <c r="J15" s="577">
        <f t="shared" si="1"/>
        <v>0</v>
      </c>
    </row>
    <row r="16" spans="1:10" s="438" customFormat="1" ht="18.2" customHeight="1">
      <c r="B16" s="578"/>
      <c r="C16" s="576"/>
      <c r="D16" s="576"/>
      <c r="E16" s="576"/>
      <c r="F16" s="576"/>
      <c r="G16" s="576"/>
      <c r="H16" s="576"/>
      <c r="I16" s="576"/>
      <c r="J16" s="576"/>
    </row>
    <row r="17" spans="1:10" s="437" customFormat="1" ht="15.95" customHeight="1">
      <c r="A17" s="579" t="s">
        <v>40</v>
      </c>
      <c r="B17" s="580" t="s">
        <v>41</v>
      </c>
      <c r="C17" s="581">
        <v>208</v>
      </c>
      <c r="D17" s="582">
        <v>60</v>
      </c>
      <c r="E17" s="582">
        <v>78</v>
      </c>
      <c r="F17" s="582">
        <v>46</v>
      </c>
      <c r="G17" s="581">
        <v>24</v>
      </c>
      <c r="H17" s="582">
        <v>22</v>
      </c>
      <c r="I17" s="582">
        <v>2</v>
      </c>
      <c r="J17" s="582">
        <v>0</v>
      </c>
    </row>
    <row r="18" spans="1:10" s="437" customFormat="1" ht="15.95" customHeight="1">
      <c r="A18" s="579" t="s">
        <v>42</v>
      </c>
      <c r="B18" s="580" t="s">
        <v>43</v>
      </c>
      <c r="C18" s="581">
        <v>154</v>
      </c>
      <c r="D18" s="582">
        <v>35</v>
      </c>
      <c r="E18" s="582">
        <v>72</v>
      </c>
      <c r="F18" s="582">
        <v>38</v>
      </c>
      <c r="G18" s="581">
        <v>9</v>
      </c>
      <c r="H18" s="582">
        <v>8</v>
      </c>
      <c r="I18" s="582">
        <v>1</v>
      </c>
      <c r="J18" s="582">
        <v>0</v>
      </c>
    </row>
    <row r="19" spans="1:10" s="437" customFormat="1" ht="15.95" customHeight="1">
      <c r="A19" s="579" t="s">
        <v>44</v>
      </c>
      <c r="B19" s="580" t="s">
        <v>45</v>
      </c>
      <c r="C19" s="581">
        <v>75</v>
      </c>
      <c r="D19" s="582">
        <v>44</v>
      </c>
      <c r="E19" s="582">
        <v>17</v>
      </c>
      <c r="F19" s="582">
        <v>12</v>
      </c>
      <c r="G19" s="581">
        <v>2</v>
      </c>
      <c r="H19" s="582">
        <v>2</v>
      </c>
      <c r="I19" s="582">
        <v>0</v>
      </c>
      <c r="J19" s="582">
        <v>0</v>
      </c>
    </row>
    <row r="20" spans="1:10" s="437" customFormat="1" ht="15.95" customHeight="1">
      <c r="A20" s="579" t="s">
        <v>46</v>
      </c>
      <c r="B20" s="580" t="s">
        <v>47</v>
      </c>
      <c r="C20" s="581">
        <v>46</v>
      </c>
      <c r="D20" s="582">
        <v>31</v>
      </c>
      <c r="E20" s="582">
        <v>3</v>
      </c>
      <c r="F20" s="582">
        <v>7</v>
      </c>
      <c r="G20" s="581">
        <v>5</v>
      </c>
      <c r="H20" s="582">
        <v>5</v>
      </c>
      <c r="I20" s="582">
        <v>0</v>
      </c>
      <c r="J20" s="582">
        <v>0</v>
      </c>
    </row>
    <row r="21" spans="1:10" s="437" customFormat="1" ht="15.95" customHeight="1">
      <c r="A21" s="579" t="s">
        <v>48</v>
      </c>
      <c r="B21" s="580" t="s">
        <v>49</v>
      </c>
      <c r="C21" s="581">
        <v>174</v>
      </c>
      <c r="D21" s="582">
        <v>104</v>
      </c>
      <c r="E21" s="582">
        <v>36</v>
      </c>
      <c r="F21" s="582">
        <v>15</v>
      </c>
      <c r="G21" s="581">
        <v>19</v>
      </c>
      <c r="H21" s="582">
        <v>18</v>
      </c>
      <c r="I21" s="582">
        <v>1</v>
      </c>
      <c r="J21" s="582">
        <v>0</v>
      </c>
    </row>
    <row r="22" spans="1:10" s="437" customFormat="1" ht="15.95" customHeight="1">
      <c r="A22" s="579" t="s">
        <v>50</v>
      </c>
      <c r="B22" s="580" t="s">
        <v>51</v>
      </c>
      <c r="C22" s="581">
        <v>29</v>
      </c>
      <c r="D22" s="582">
        <v>13</v>
      </c>
      <c r="E22" s="582">
        <v>12</v>
      </c>
      <c r="F22" s="582">
        <v>3</v>
      </c>
      <c r="G22" s="581">
        <v>1</v>
      </c>
      <c r="H22" s="582">
        <v>1</v>
      </c>
      <c r="I22" s="582">
        <v>0</v>
      </c>
      <c r="J22" s="582">
        <v>0</v>
      </c>
    </row>
    <row r="23" spans="1:10" s="437" customFormat="1" ht="15.95" customHeight="1">
      <c r="A23" s="579" t="s">
        <v>52</v>
      </c>
      <c r="B23" s="580" t="s">
        <v>53</v>
      </c>
      <c r="C23" s="581">
        <v>70</v>
      </c>
      <c r="D23" s="582">
        <v>24</v>
      </c>
      <c r="E23" s="582">
        <v>27</v>
      </c>
      <c r="F23" s="582">
        <v>13</v>
      </c>
      <c r="G23" s="581">
        <v>6</v>
      </c>
      <c r="H23" s="582">
        <v>6</v>
      </c>
      <c r="I23" s="582">
        <v>0</v>
      </c>
      <c r="J23" s="582">
        <v>0</v>
      </c>
    </row>
    <row r="24" spans="1:10" s="437" customFormat="1" ht="15.95" customHeight="1">
      <c r="A24" s="579" t="s">
        <v>54</v>
      </c>
      <c r="B24" s="580" t="s">
        <v>55</v>
      </c>
      <c r="C24" s="581">
        <v>23</v>
      </c>
      <c r="D24" s="582">
        <v>8</v>
      </c>
      <c r="E24" s="582">
        <v>2</v>
      </c>
      <c r="F24" s="582">
        <v>10</v>
      </c>
      <c r="G24" s="581">
        <v>3</v>
      </c>
      <c r="H24" s="582">
        <v>3</v>
      </c>
      <c r="I24" s="582">
        <v>0</v>
      </c>
      <c r="J24" s="582">
        <v>0</v>
      </c>
    </row>
    <row r="25" spans="1:10" s="437" customFormat="1" ht="15.95" customHeight="1">
      <c r="A25" s="579" t="s">
        <v>56</v>
      </c>
      <c r="B25" s="580" t="s">
        <v>57</v>
      </c>
      <c r="C25" s="581">
        <v>18</v>
      </c>
      <c r="D25" s="582">
        <v>11</v>
      </c>
      <c r="E25" s="582">
        <v>4</v>
      </c>
      <c r="F25" s="582">
        <v>3</v>
      </c>
      <c r="G25" s="581">
        <v>0</v>
      </c>
      <c r="H25" s="582">
        <v>0</v>
      </c>
      <c r="I25" s="582">
        <v>0</v>
      </c>
      <c r="J25" s="582">
        <v>0</v>
      </c>
    </row>
    <row r="26" spans="1:10" s="437" customFormat="1" ht="15.95" customHeight="1">
      <c r="A26" s="579" t="s">
        <v>58</v>
      </c>
      <c r="B26" s="580" t="s">
        <v>59</v>
      </c>
      <c r="C26" s="581">
        <v>110</v>
      </c>
      <c r="D26" s="582">
        <v>52</v>
      </c>
      <c r="E26" s="582">
        <v>27</v>
      </c>
      <c r="F26" s="582">
        <v>24</v>
      </c>
      <c r="G26" s="581">
        <v>7</v>
      </c>
      <c r="H26" s="582">
        <v>5</v>
      </c>
      <c r="I26" s="582">
        <v>2</v>
      </c>
      <c r="J26" s="582">
        <v>0</v>
      </c>
    </row>
    <row r="27" spans="1:10" s="437" customFormat="1" ht="15.95" customHeight="1">
      <c r="A27" s="579" t="s">
        <v>60</v>
      </c>
      <c r="B27" s="580" t="s">
        <v>61</v>
      </c>
      <c r="C27" s="581">
        <v>14</v>
      </c>
      <c r="D27" s="582">
        <v>7</v>
      </c>
      <c r="E27" s="582">
        <v>2</v>
      </c>
      <c r="F27" s="582">
        <v>4</v>
      </c>
      <c r="G27" s="581">
        <v>1</v>
      </c>
      <c r="H27" s="582">
        <v>1</v>
      </c>
      <c r="I27" s="582">
        <v>0</v>
      </c>
      <c r="J27" s="582">
        <v>0</v>
      </c>
    </row>
    <row r="28" spans="1:10" s="437" customFormat="1" ht="15.95" customHeight="1">
      <c r="A28" s="579" t="s">
        <v>62</v>
      </c>
      <c r="B28" s="580" t="s">
        <v>63</v>
      </c>
      <c r="C28" s="581">
        <v>15</v>
      </c>
      <c r="D28" s="582">
        <v>5</v>
      </c>
      <c r="E28" s="582">
        <v>2</v>
      </c>
      <c r="F28" s="582">
        <v>8</v>
      </c>
      <c r="G28" s="581">
        <v>0</v>
      </c>
      <c r="H28" s="582">
        <v>0</v>
      </c>
      <c r="I28" s="582">
        <v>0</v>
      </c>
      <c r="J28" s="582">
        <v>0</v>
      </c>
    </row>
    <row r="29" spans="1:10" s="437" customFormat="1" ht="15.95" customHeight="1">
      <c r="A29" s="579" t="s">
        <v>64</v>
      </c>
      <c r="B29" s="580" t="s">
        <v>65</v>
      </c>
      <c r="C29" s="581">
        <v>1</v>
      </c>
      <c r="D29" s="582">
        <v>1</v>
      </c>
      <c r="E29" s="582">
        <v>0</v>
      </c>
      <c r="F29" s="582">
        <v>0</v>
      </c>
      <c r="G29" s="581">
        <v>0</v>
      </c>
      <c r="H29" s="582">
        <v>0</v>
      </c>
      <c r="I29" s="582">
        <v>0</v>
      </c>
      <c r="J29" s="582">
        <v>0</v>
      </c>
    </row>
    <row r="30" spans="1:10" s="437" customFormat="1" ht="15.95" customHeight="1">
      <c r="A30" s="579" t="s">
        <v>66</v>
      </c>
      <c r="B30" s="580" t="s">
        <v>67</v>
      </c>
      <c r="C30" s="581">
        <v>4</v>
      </c>
      <c r="D30" s="582">
        <v>2</v>
      </c>
      <c r="E30" s="582">
        <v>2</v>
      </c>
      <c r="F30" s="582">
        <v>0</v>
      </c>
      <c r="G30" s="581">
        <v>0</v>
      </c>
      <c r="H30" s="582">
        <v>0</v>
      </c>
      <c r="I30" s="582">
        <v>0</v>
      </c>
      <c r="J30" s="582">
        <v>0</v>
      </c>
    </row>
    <row r="31" spans="1:10" s="437" customFormat="1" ht="15.95" customHeight="1">
      <c r="A31" s="579" t="s">
        <v>68</v>
      </c>
      <c r="B31" s="580" t="s">
        <v>69</v>
      </c>
      <c r="C31" s="581">
        <v>23</v>
      </c>
      <c r="D31" s="582">
        <v>5</v>
      </c>
      <c r="E31" s="582">
        <v>1</v>
      </c>
      <c r="F31" s="582">
        <v>16</v>
      </c>
      <c r="G31" s="581">
        <v>1</v>
      </c>
      <c r="H31" s="582">
        <v>1</v>
      </c>
      <c r="I31" s="582">
        <v>0</v>
      </c>
      <c r="J31" s="582">
        <v>0</v>
      </c>
    </row>
    <row r="32" spans="1:10" s="437" customFormat="1" ht="15.95" customHeight="1">
      <c r="A32" s="579" t="s">
        <v>70</v>
      </c>
      <c r="B32" s="580" t="s">
        <v>71</v>
      </c>
      <c r="C32" s="581">
        <v>16</v>
      </c>
      <c r="D32" s="582">
        <v>8</v>
      </c>
      <c r="E32" s="582">
        <v>4</v>
      </c>
      <c r="F32" s="582">
        <v>4</v>
      </c>
      <c r="G32" s="581">
        <v>0</v>
      </c>
      <c r="H32" s="582">
        <v>0</v>
      </c>
      <c r="I32" s="582">
        <v>0</v>
      </c>
      <c r="J32" s="582">
        <v>0</v>
      </c>
    </row>
    <row r="33" spans="1:10" s="437" customFormat="1" ht="15.95" customHeight="1">
      <c r="A33" s="579" t="s">
        <v>72</v>
      </c>
      <c r="B33" s="580" t="s">
        <v>73</v>
      </c>
      <c r="C33" s="581">
        <v>29</v>
      </c>
      <c r="D33" s="582">
        <v>9</v>
      </c>
      <c r="E33" s="582">
        <v>9</v>
      </c>
      <c r="F33" s="582">
        <v>11</v>
      </c>
      <c r="G33" s="581">
        <v>0</v>
      </c>
      <c r="H33" s="582">
        <v>0</v>
      </c>
      <c r="I33" s="582">
        <v>0</v>
      </c>
      <c r="J33" s="582">
        <v>0</v>
      </c>
    </row>
    <row r="34" spans="1:10" s="437" customFormat="1" ht="15.95" customHeight="1">
      <c r="A34" s="579" t="s">
        <v>74</v>
      </c>
      <c r="B34" s="580" t="s">
        <v>75</v>
      </c>
      <c r="C34" s="581">
        <v>37</v>
      </c>
      <c r="D34" s="582">
        <v>11</v>
      </c>
      <c r="E34" s="582">
        <v>8</v>
      </c>
      <c r="F34" s="582">
        <v>15</v>
      </c>
      <c r="G34" s="581">
        <v>3</v>
      </c>
      <c r="H34" s="582">
        <v>3</v>
      </c>
      <c r="I34" s="582">
        <v>0</v>
      </c>
      <c r="J34" s="582">
        <v>0</v>
      </c>
    </row>
    <row r="35" spans="1:10" s="437" customFormat="1" ht="15.95" customHeight="1">
      <c r="A35" s="579" t="s">
        <v>76</v>
      </c>
      <c r="B35" s="580" t="s">
        <v>77</v>
      </c>
      <c r="C35" s="581">
        <v>63</v>
      </c>
      <c r="D35" s="582">
        <v>23</v>
      </c>
      <c r="E35" s="582">
        <v>11</v>
      </c>
      <c r="F35" s="582">
        <v>24</v>
      </c>
      <c r="G35" s="581">
        <v>5</v>
      </c>
      <c r="H35" s="582">
        <v>4</v>
      </c>
      <c r="I35" s="582">
        <v>1</v>
      </c>
      <c r="J35" s="582">
        <v>0</v>
      </c>
    </row>
    <row r="36" spans="1:10" s="437" customFormat="1" ht="15.95" customHeight="1">
      <c r="A36" s="579" t="s">
        <v>78</v>
      </c>
      <c r="B36" s="580" t="s">
        <v>79</v>
      </c>
      <c r="C36" s="581">
        <v>17</v>
      </c>
      <c r="D36" s="582">
        <v>7</v>
      </c>
      <c r="E36" s="582">
        <v>4</v>
      </c>
      <c r="F36" s="582">
        <v>3</v>
      </c>
      <c r="G36" s="581">
        <v>3</v>
      </c>
      <c r="H36" s="582">
        <v>3</v>
      </c>
      <c r="I36" s="582">
        <v>0</v>
      </c>
      <c r="J36" s="582">
        <v>0</v>
      </c>
    </row>
    <row r="37" spans="1:10" s="437" customFormat="1" ht="15.95" customHeight="1">
      <c r="A37" s="579" t="s">
        <v>80</v>
      </c>
      <c r="B37" s="580" t="s">
        <v>81</v>
      </c>
      <c r="C37" s="581">
        <v>8</v>
      </c>
      <c r="D37" s="582">
        <v>4</v>
      </c>
      <c r="E37" s="582">
        <v>2</v>
      </c>
      <c r="F37" s="582">
        <v>2</v>
      </c>
      <c r="G37" s="581">
        <v>0</v>
      </c>
      <c r="H37" s="582">
        <v>0</v>
      </c>
      <c r="I37" s="582">
        <v>0</v>
      </c>
      <c r="J37" s="582">
        <v>0</v>
      </c>
    </row>
    <row r="38" spans="1:10" s="437" customFormat="1" ht="15.95" customHeight="1">
      <c r="A38" s="579" t="s">
        <v>82</v>
      </c>
      <c r="B38" s="580" t="s">
        <v>83</v>
      </c>
      <c r="C38" s="581">
        <v>51</v>
      </c>
      <c r="D38" s="582">
        <v>11</v>
      </c>
      <c r="E38" s="582">
        <v>9</v>
      </c>
      <c r="F38" s="582">
        <v>13</v>
      </c>
      <c r="G38" s="581">
        <v>18</v>
      </c>
      <c r="H38" s="582">
        <v>18</v>
      </c>
      <c r="I38" s="582">
        <v>0</v>
      </c>
      <c r="J38" s="582">
        <v>0</v>
      </c>
    </row>
    <row r="39" spans="1:10" s="437" customFormat="1" ht="15.95" customHeight="1" thickBot="1">
      <c r="A39" s="583" t="s">
        <v>84</v>
      </c>
      <c r="B39" s="584" t="s">
        <v>85</v>
      </c>
      <c r="C39" s="585">
        <v>4</v>
      </c>
      <c r="D39" s="586">
        <v>2</v>
      </c>
      <c r="E39" s="586"/>
      <c r="F39" s="586">
        <v>1</v>
      </c>
      <c r="G39" s="587">
        <v>1</v>
      </c>
      <c r="H39" s="586">
        <v>1</v>
      </c>
      <c r="I39" s="586">
        <v>0</v>
      </c>
      <c r="J39" s="586">
        <v>0</v>
      </c>
    </row>
    <row r="40" spans="1:10" s="454" customFormat="1" ht="12.95" customHeight="1">
      <c r="A40" s="453" t="s">
        <v>442</v>
      </c>
      <c r="C40" s="446"/>
      <c r="D40" s="446"/>
      <c r="E40" s="446"/>
      <c r="F40" s="446"/>
      <c r="G40" s="447"/>
      <c r="H40" s="446"/>
      <c r="I40" s="446"/>
      <c r="J40" s="455" t="s">
        <v>357</v>
      </c>
    </row>
    <row r="41" spans="1:10" s="454" customFormat="1" ht="12.95" customHeight="1">
      <c r="A41" s="453" t="s">
        <v>372</v>
      </c>
      <c r="C41" s="446"/>
      <c r="D41" s="446"/>
      <c r="E41" s="446"/>
      <c r="F41" s="446"/>
      <c r="G41" s="447"/>
      <c r="H41" s="446"/>
      <c r="I41" s="446"/>
      <c r="J41" s="446"/>
    </row>
    <row r="42" spans="1:10" s="454" customFormat="1" ht="12.95" customHeight="1">
      <c r="A42" s="453" t="s">
        <v>373</v>
      </c>
      <c r="C42" s="446"/>
      <c r="D42" s="446"/>
      <c r="E42" s="446"/>
      <c r="F42" s="446"/>
      <c r="G42" s="447"/>
      <c r="H42" s="446"/>
      <c r="I42" s="446"/>
      <c r="J42" s="446"/>
    </row>
    <row r="43" spans="1:10" s="450" customFormat="1" ht="10.5">
      <c r="A43" s="449"/>
      <c r="C43" s="588"/>
      <c r="D43" s="588"/>
      <c r="E43" s="588"/>
      <c r="F43" s="588"/>
      <c r="G43" s="588"/>
      <c r="H43" s="588"/>
      <c r="I43" s="588"/>
      <c r="J43" s="588"/>
    </row>
    <row r="44" spans="1:10" s="438" customFormat="1" ht="11.25">
      <c r="A44" s="475"/>
      <c r="C44" s="473"/>
      <c r="D44" s="473"/>
      <c r="E44" s="473"/>
      <c r="F44" s="473"/>
      <c r="G44" s="473"/>
      <c r="H44" s="473"/>
      <c r="I44" s="473"/>
      <c r="J44" s="473"/>
    </row>
    <row r="45" spans="1:10" s="438" customFormat="1" ht="11.25">
      <c r="A45" s="475"/>
      <c r="C45" s="473"/>
      <c r="D45" s="473"/>
      <c r="E45" s="473"/>
      <c r="F45" s="473"/>
      <c r="G45" s="473"/>
      <c r="H45" s="473"/>
      <c r="I45" s="473"/>
      <c r="J45" s="473"/>
    </row>
    <row r="46" spans="1:10" s="438" customFormat="1" ht="11.25">
      <c r="A46" s="475"/>
      <c r="C46" s="473"/>
      <c r="D46" s="473"/>
      <c r="E46" s="473"/>
      <c r="F46" s="473"/>
      <c r="G46" s="473"/>
      <c r="H46" s="473"/>
      <c r="I46" s="473"/>
      <c r="J46" s="473"/>
    </row>
    <row r="47" spans="1:10" s="438" customFormat="1" ht="11.25">
      <c r="A47" s="475"/>
      <c r="C47" s="473"/>
      <c r="D47" s="473"/>
      <c r="E47" s="473"/>
      <c r="F47" s="473"/>
      <c r="G47" s="473"/>
      <c r="H47" s="473"/>
      <c r="I47" s="473"/>
      <c r="J47" s="473"/>
    </row>
    <row r="48" spans="1:10" s="438" customFormat="1" ht="11.25">
      <c r="A48" s="475"/>
      <c r="C48" s="473"/>
      <c r="D48" s="473"/>
      <c r="E48" s="473"/>
      <c r="F48" s="473"/>
      <c r="G48" s="473"/>
      <c r="H48" s="473"/>
      <c r="I48" s="473"/>
      <c r="J48" s="473"/>
    </row>
    <row r="49" spans="1:10" s="438" customFormat="1" ht="11.25">
      <c r="A49" s="475"/>
      <c r="C49" s="473"/>
      <c r="D49" s="473"/>
      <c r="E49" s="473"/>
      <c r="F49" s="473"/>
      <c r="G49" s="473"/>
      <c r="H49" s="473"/>
      <c r="I49" s="473"/>
      <c r="J49" s="473"/>
    </row>
    <row r="50" spans="1:10" s="438" customFormat="1" ht="11.25">
      <c r="A50" s="475"/>
      <c r="C50" s="473"/>
      <c r="D50" s="473"/>
      <c r="E50" s="473"/>
      <c r="F50" s="473"/>
      <c r="G50" s="473"/>
      <c r="H50" s="473"/>
      <c r="I50" s="473"/>
      <c r="J50" s="473"/>
    </row>
    <row r="51" spans="1:10" s="438" customFormat="1" ht="11.25">
      <c r="A51" s="475"/>
      <c r="C51" s="473"/>
      <c r="D51" s="473"/>
      <c r="E51" s="473"/>
      <c r="F51" s="473"/>
      <c r="G51" s="473"/>
      <c r="H51" s="473"/>
      <c r="I51" s="473"/>
      <c r="J51" s="473"/>
    </row>
    <row r="52" spans="1:10" s="438" customFormat="1" ht="11.25">
      <c r="A52" s="475"/>
      <c r="C52" s="473"/>
      <c r="D52" s="473"/>
      <c r="E52" s="473"/>
      <c r="F52" s="473"/>
      <c r="G52" s="473"/>
      <c r="H52" s="473"/>
      <c r="I52" s="473"/>
      <c r="J52" s="473"/>
    </row>
    <row r="53" spans="1:10" s="438" customFormat="1" ht="11.25">
      <c r="A53" s="475"/>
      <c r="C53" s="473"/>
      <c r="D53" s="473"/>
      <c r="E53" s="473"/>
      <c r="F53" s="473"/>
      <c r="G53" s="473"/>
      <c r="H53" s="473"/>
      <c r="I53" s="473"/>
      <c r="J53" s="473"/>
    </row>
    <row r="54" spans="1:10" s="438" customFormat="1" ht="11.25">
      <c r="A54" s="475"/>
      <c r="C54" s="473"/>
      <c r="D54" s="473"/>
      <c r="E54" s="473"/>
      <c r="F54" s="473"/>
      <c r="G54" s="473"/>
      <c r="H54" s="473"/>
      <c r="I54" s="473"/>
      <c r="J54" s="473"/>
    </row>
    <row r="55" spans="1:10" s="438" customFormat="1" ht="11.25">
      <c r="A55" s="475"/>
      <c r="C55" s="473"/>
      <c r="D55" s="473"/>
      <c r="E55" s="473"/>
      <c r="F55" s="473"/>
      <c r="G55" s="473"/>
      <c r="H55" s="473"/>
      <c r="I55" s="473"/>
      <c r="J55" s="473"/>
    </row>
    <row r="56" spans="1:10" s="438" customFormat="1" ht="11.25">
      <c r="A56" s="475"/>
      <c r="C56" s="473"/>
      <c r="D56" s="473"/>
      <c r="E56" s="473"/>
      <c r="F56" s="473"/>
      <c r="G56" s="473"/>
      <c r="H56" s="473"/>
      <c r="I56" s="473"/>
      <c r="J56" s="473"/>
    </row>
    <row r="57" spans="1:10" s="438" customFormat="1" ht="11.25">
      <c r="A57" s="475"/>
      <c r="C57" s="473"/>
      <c r="D57" s="473"/>
      <c r="E57" s="473"/>
      <c r="F57" s="473"/>
      <c r="G57" s="473"/>
      <c r="H57" s="473"/>
      <c r="I57" s="473"/>
      <c r="J57" s="473"/>
    </row>
    <row r="58" spans="1:10" s="438" customFormat="1" ht="11.25">
      <c r="A58" s="475"/>
      <c r="C58" s="473"/>
      <c r="D58" s="473"/>
      <c r="E58" s="473"/>
      <c r="F58" s="473"/>
      <c r="G58" s="473"/>
      <c r="H58" s="473"/>
      <c r="I58" s="473"/>
      <c r="J58" s="473"/>
    </row>
    <row r="59" spans="1:10" s="438" customFormat="1" ht="11.25">
      <c r="A59" s="475"/>
      <c r="C59" s="473"/>
      <c r="D59" s="473"/>
      <c r="E59" s="473"/>
      <c r="F59" s="473"/>
      <c r="G59" s="473"/>
      <c r="H59" s="473"/>
      <c r="I59" s="473"/>
      <c r="J59" s="473"/>
    </row>
    <row r="60" spans="1:10" s="438" customFormat="1" ht="11.25">
      <c r="A60" s="475"/>
      <c r="C60" s="473"/>
      <c r="D60" s="473"/>
      <c r="E60" s="473"/>
      <c r="F60" s="473"/>
      <c r="G60" s="473"/>
      <c r="H60" s="473"/>
      <c r="I60" s="473"/>
      <c r="J60" s="473"/>
    </row>
    <row r="61" spans="1:10" s="438" customFormat="1" ht="11.25">
      <c r="A61" s="475"/>
      <c r="C61" s="473"/>
      <c r="D61" s="473"/>
      <c r="E61" s="473"/>
      <c r="F61" s="473"/>
      <c r="G61" s="473"/>
      <c r="H61" s="473"/>
      <c r="I61" s="473"/>
      <c r="J61" s="473"/>
    </row>
    <row r="62" spans="1:10" s="438" customFormat="1" ht="11.25">
      <c r="A62" s="475"/>
      <c r="C62" s="473"/>
      <c r="D62" s="473"/>
      <c r="E62" s="473"/>
      <c r="F62" s="473"/>
      <c r="G62" s="473"/>
      <c r="H62" s="473"/>
      <c r="I62" s="473"/>
      <c r="J62" s="473"/>
    </row>
    <row r="63" spans="1:10" s="438" customFormat="1" ht="11.25">
      <c r="A63" s="475"/>
      <c r="C63" s="473"/>
      <c r="D63" s="473"/>
      <c r="E63" s="473"/>
      <c r="F63" s="473"/>
      <c r="G63" s="473"/>
      <c r="H63" s="473"/>
      <c r="I63" s="473"/>
      <c r="J63" s="473"/>
    </row>
    <row r="64" spans="1:10" s="438" customFormat="1" ht="11.25">
      <c r="A64" s="475"/>
      <c r="C64" s="473"/>
      <c r="D64" s="473"/>
      <c r="E64" s="473"/>
      <c r="F64" s="473"/>
      <c r="G64" s="473"/>
      <c r="H64" s="473"/>
      <c r="I64" s="473"/>
      <c r="J64" s="473"/>
    </row>
    <row r="65" spans="1:10" s="438" customFormat="1" ht="11.25">
      <c r="A65" s="475"/>
      <c r="C65" s="473"/>
      <c r="D65" s="473"/>
      <c r="E65" s="473"/>
      <c r="F65" s="473"/>
      <c r="G65" s="473"/>
      <c r="H65" s="473"/>
      <c r="I65" s="473"/>
      <c r="J65" s="473"/>
    </row>
    <row r="66" spans="1:10" s="438" customFormat="1" ht="11.25">
      <c r="A66" s="475"/>
      <c r="C66" s="473"/>
      <c r="D66" s="473"/>
      <c r="E66" s="473"/>
      <c r="F66" s="473"/>
      <c r="G66" s="473"/>
      <c r="H66" s="473"/>
      <c r="I66" s="473"/>
      <c r="J66" s="473"/>
    </row>
    <row r="67" spans="1:10" s="438" customFormat="1" ht="11.25">
      <c r="A67" s="475"/>
      <c r="C67" s="473"/>
      <c r="D67" s="473"/>
      <c r="E67" s="473"/>
      <c r="F67" s="473"/>
      <c r="G67" s="473"/>
      <c r="H67" s="473"/>
      <c r="I67" s="473"/>
      <c r="J67" s="473"/>
    </row>
    <row r="68" spans="1:10" s="438" customFormat="1" ht="11.25">
      <c r="A68" s="475"/>
      <c r="C68" s="473"/>
      <c r="D68" s="473"/>
      <c r="E68" s="473"/>
      <c r="F68" s="473"/>
      <c r="G68" s="473"/>
      <c r="H68" s="473"/>
      <c r="I68" s="473"/>
      <c r="J68" s="473"/>
    </row>
    <row r="69" spans="1:10" s="438" customFormat="1" ht="11.25">
      <c r="A69" s="475"/>
      <c r="C69" s="473"/>
      <c r="D69" s="473"/>
      <c r="E69" s="473"/>
      <c r="F69" s="473"/>
      <c r="G69" s="473"/>
      <c r="H69" s="473"/>
      <c r="I69" s="473"/>
      <c r="J69" s="473"/>
    </row>
    <row r="70" spans="1:10" s="438" customFormat="1" ht="11.25">
      <c r="A70" s="475"/>
      <c r="C70" s="473"/>
      <c r="D70" s="473"/>
      <c r="E70" s="473"/>
      <c r="F70" s="473"/>
      <c r="G70" s="473"/>
      <c r="H70" s="473"/>
      <c r="I70" s="473"/>
      <c r="J70" s="473"/>
    </row>
    <row r="71" spans="1:10" s="438" customFormat="1" ht="11.25">
      <c r="A71" s="475"/>
      <c r="C71" s="473"/>
      <c r="D71" s="473"/>
      <c r="E71" s="473"/>
      <c r="F71" s="473"/>
      <c r="G71" s="473"/>
      <c r="H71" s="473"/>
      <c r="I71" s="473"/>
      <c r="J71" s="473"/>
    </row>
    <row r="72" spans="1:10" s="438" customFormat="1" ht="11.25">
      <c r="A72" s="475"/>
      <c r="C72" s="473"/>
      <c r="D72" s="473"/>
      <c r="E72" s="473"/>
      <c r="F72" s="473"/>
      <c r="G72" s="473"/>
      <c r="H72" s="473"/>
      <c r="I72" s="473"/>
      <c r="J72" s="473"/>
    </row>
    <row r="73" spans="1:10" s="438" customFormat="1" ht="11.25">
      <c r="A73" s="475"/>
      <c r="C73" s="473"/>
      <c r="D73" s="473"/>
      <c r="E73" s="473"/>
      <c r="F73" s="473"/>
      <c r="G73" s="473"/>
      <c r="H73" s="473"/>
      <c r="I73" s="473"/>
      <c r="J73" s="473"/>
    </row>
    <row r="74" spans="1:10" s="438" customFormat="1" ht="11.25">
      <c r="A74" s="475"/>
      <c r="C74" s="473"/>
      <c r="D74" s="473"/>
      <c r="E74" s="473"/>
      <c r="F74" s="473"/>
      <c r="G74" s="473"/>
      <c r="H74" s="473"/>
      <c r="I74" s="473"/>
      <c r="J74" s="473"/>
    </row>
    <row r="75" spans="1:10" s="438" customFormat="1" ht="11.25">
      <c r="A75" s="475"/>
      <c r="C75" s="473"/>
      <c r="D75" s="473"/>
      <c r="E75" s="473"/>
      <c r="F75" s="473"/>
      <c r="G75" s="473"/>
      <c r="H75" s="473"/>
      <c r="I75" s="473"/>
      <c r="J75" s="473"/>
    </row>
    <row r="76" spans="1:10" s="438" customFormat="1" ht="11.25">
      <c r="A76" s="475"/>
      <c r="C76" s="473"/>
      <c r="D76" s="473"/>
      <c r="E76" s="473"/>
      <c r="F76" s="473"/>
      <c r="G76" s="473"/>
      <c r="H76" s="473"/>
      <c r="I76" s="473"/>
      <c r="J76" s="473"/>
    </row>
    <row r="77" spans="1:10" s="438" customFormat="1" ht="11.25">
      <c r="A77" s="475"/>
      <c r="C77" s="473"/>
      <c r="D77" s="473"/>
      <c r="E77" s="473"/>
      <c r="F77" s="473"/>
      <c r="G77" s="473"/>
      <c r="H77" s="473"/>
      <c r="I77" s="473"/>
      <c r="J77" s="473"/>
    </row>
    <row r="78" spans="1:10" s="438" customFormat="1" ht="11.25">
      <c r="A78" s="475"/>
      <c r="C78" s="473"/>
      <c r="D78" s="473"/>
      <c r="E78" s="473"/>
      <c r="F78" s="473"/>
      <c r="G78" s="473"/>
      <c r="H78" s="473"/>
      <c r="I78" s="473"/>
      <c r="J78" s="473"/>
    </row>
    <row r="79" spans="1:10" s="438" customFormat="1" ht="11.25">
      <c r="A79" s="475"/>
      <c r="C79" s="473"/>
      <c r="D79" s="473"/>
      <c r="E79" s="473"/>
      <c r="F79" s="473"/>
      <c r="G79" s="473"/>
      <c r="H79" s="473"/>
      <c r="I79" s="473"/>
      <c r="J79" s="473"/>
    </row>
    <row r="80" spans="1:10" s="438" customFormat="1" ht="11.25">
      <c r="A80" s="475"/>
      <c r="C80" s="473"/>
      <c r="D80" s="473"/>
      <c r="E80" s="473"/>
      <c r="F80" s="473"/>
      <c r="G80" s="473"/>
      <c r="H80" s="473"/>
      <c r="I80" s="473"/>
      <c r="J80" s="473"/>
    </row>
    <row r="81" spans="1:10" s="438" customFormat="1" ht="11.25">
      <c r="A81" s="475"/>
      <c r="C81" s="473"/>
      <c r="D81" s="473"/>
      <c r="E81" s="473"/>
      <c r="F81" s="473"/>
      <c r="G81" s="473"/>
      <c r="H81" s="473"/>
      <c r="I81" s="473"/>
      <c r="J81" s="473"/>
    </row>
    <row r="82" spans="1:10" s="438" customFormat="1" ht="11.25">
      <c r="A82" s="475"/>
      <c r="C82" s="473"/>
      <c r="D82" s="473"/>
      <c r="E82" s="473"/>
      <c r="F82" s="473"/>
      <c r="G82" s="473"/>
      <c r="H82" s="473"/>
      <c r="I82" s="473"/>
      <c r="J82" s="473"/>
    </row>
    <row r="83" spans="1:10" s="438" customFormat="1" ht="11.25">
      <c r="A83" s="475"/>
      <c r="C83" s="473"/>
      <c r="D83" s="473"/>
      <c r="E83" s="473"/>
      <c r="F83" s="473"/>
      <c r="G83" s="473"/>
      <c r="H83" s="473"/>
      <c r="I83" s="473"/>
      <c r="J83" s="473"/>
    </row>
    <row r="84" spans="1:10" s="438" customFormat="1" ht="11.25">
      <c r="A84" s="475"/>
      <c r="C84" s="473"/>
      <c r="D84" s="473"/>
      <c r="E84" s="473"/>
      <c r="F84" s="473"/>
      <c r="G84" s="473"/>
      <c r="H84" s="473"/>
      <c r="I84" s="473"/>
      <c r="J84" s="473"/>
    </row>
    <row r="85" spans="1:10" s="438" customFormat="1" ht="11.25">
      <c r="A85" s="475"/>
      <c r="C85" s="473"/>
      <c r="D85" s="473"/>
      <c r="E85" s="473"/>
      <c r="F85" s="473"/>
      <c r="G85" s="473"/>
      <c r="H85" s="473"/>
      <c r="I85" s="473"/>
      <c r="J85" s="473"/>
    </row>
    <row r="86" spans="1:10" s="438" customFormat="1" ht="11.25">
      <c r="A86" s="475"/>
      <c r="C86" s="473"/>
      <c r="D86" s="473"/>
      <c r="E86" s="473"/>
      <c r="F86" s="473"/>
      <c r="G86" s="473"/>
      <c r="H86" s="473"/>
      <c r="I86" s="473"/>
      <c r="J86" s="473"/>
    </row>
    <row r="87" spans="1:10" s="438" customFormat="1" ht="11.25">
      <c r="A87" s="475"/>
      <c r="C87" s="473"/>
      <c r="D87" s="473"/>
      <c r="E87" s="473"/>
      <c r="F87" s="473"/>
      <c r="G87" s="473"/>
      <c r="H87" s="473"/>
      <c r="I87" s="473"/>
      <c r="J87" s="473"/>
    </row>
    <row r="88" spans="1:10" s="438" customFormat="1" ht="11.25">
      <c r="A88" s="475"/>
      <c r="C88" s="473"/>
      <c r="D88" s="473"/>
      <c r="E88" s="473"/>
      <c r="F88" s="473"/>
      <c r="G88" s="473"/>
      <c r="H88" s="473"/>
      <c r="I88" s="473"/>
      <c r="J88" s="473"/>
    </row>
    <row r="89" spans="1:10" s="438" customFormat="1" ht="11.25">
      <c r="A89" s="475"/>
      <c r="C89" s="473"/>
      <c r="D89" s="473"/>
      <c r="E89" s="473"/>
      <c r="F89" s="473"/>
      <c r="G89" s="473"/>
      <c r="H89" s="473"/>
      <c r="I89" s="473"/>
      <c r="J89" s="473"/>
    </row>
    <row r="90" spans="1:10" s="438" customFormat="1" ht="11.25">
      <c r="A90" s="475"/>
      <c r="C90" s="473"/>
      <c r="D90" s="473"/>
      <c r="E90" s="473"/>
      <c r="F90" s="473"/>
      <c r="G90" s="473"/>
      <c r="H90" s="473"/>
      <c r="I90" s="473"/>
      <c r="J90" s="473"/>
    </row>
    <row r="91" spans="1:10" s="438" customFormat="1" ht="11.25">
      <c r="A91" s="475"/>
      <c r="C91" s="473"/>
      <c r="D91" s="473"/>
      <c r="E91" s="473"/>
      <c r="F91" s="473"/>
      <c r="G91" s="473"/>
      <c r="H91" s="473"/>
      <c r="I91" s="473"/>
      <c r="J91" s="473"/>
    </row>
    <row r="92" spans="1:10" s="438" customFormat="1" ht="11.25">
      <c r="A92" s="475"/>
      <c r="C92" s="473"/>
      <c r="D92" s="473"/>
      <c r="E92" s="473"/>
      <c r="F92" s="473"/>
      <c r="G92" s="473"/>
      <c r="H92" s="473"/>
      <c r="I92" s="473"/>
      <c r="J92" s="473"/>
    </row>
    <row r="93" spans="1:10" s="438" customFormat="1" ht="11.25">
      <c r="A93" s="475"/>
      <c r="C93" s="473"/>
      <c r="D93" s="473"/>
      <c r="E93" s="473"/>
      <c r="F93" s="473"/>
      <c r="G93" s="473"/>
      <c r="H93" s="473"/>
      <c r="I93" s="473"/>
      <c r="J93" s="473"/>
    </row>
    <row r="94" spans="1:10" s="438" customFormat="1" ht="11.25">
      <c r="A94" s="475"/>
      <c r="C94" s="473"/>
      <c r="D94" s="473"/>
      <c r="E94" s="473"/>
      <c r="F94" s="473"/>
      <c r="G94" s="473"/>
      <c r="H94" s="473"/>
      <c r="I94" s="473"/>
      <c r="J94" s="473"/>
    </row>
    <row r="95" spans="1:10" s="438" customFormat="1" ht="11.25">
      <c r="A95" s="475"/>
      <c r="C95" s="473"/>
      <c r="D95" s="473"/>
      <c r="E95" s="473"/>
      <c r="F95" s="473"/>
      <c r="G95" s="473"/>
      <c r="H95" s="473"/>
      <c r="I95" s="473"/>
      <c r="J95" s="473"/>
    </row>
    <row r="96" spans="1:10" s="438" customFormat="1" ht="11.25">
      <c r="A96" s="475"/>
      <c r="C96" s="473"/>
      <c r="D96" s="473"/>
      <c r="E96" s="473"/>
      <c r="F96" s="473"/>
      <c r="G96" s="473"/>
      <c r="H96" s="473"/>
      <c r="I96" s="473"/>
      <c r="J96" s="473"/>
    </row>
    <row r="97" spans="1:10" s="438" customFormat="1" ht="11.25">
      <c r="A97" s="475"/>
      <c r="C97" s="473"/>
      <c r="D97" s="473"/>
      <c r="E97" s="473"/>
      <c r="F97" s="473"/>
      <c r="G97" s="473"/>
      <c r="H97" s="473"/>
      <c r="I97" s="473"/>
      <c r="J97" s="473"/>
    </row>
    <row r="98" spans="1:10" s="438" customFormat="1" ht="11.25">
      <c r="A98" s="475"/>
      <c r="C98" s="473"/>
      <c r="D98" s="473"/>
      <c r="E98" s="473"/>
      <c r="F98" s="473"/>
      <c r="G98" s="473"/>
      <c r="H98" s="473"/>
      <c r="I98" s="473"/>
      <c r="J98" s="473"/>
    </row>
    <row r="99" spans="1:10" s="438" customFormat="1" ht="11.25">
      <c r="A99" s="475"/>
      <c r="C99" s="473"/>
      <c r="D99" s="473"/>
      <c r="E99" s="473"/>
      <c r="F99" s="473"/>
      <c r="G99" s="473"/>
      <c r="H99" s="473"/>
      <c r="I99" s="473"/>
      <c r="J99" s="473"/>
    </row>
    <row r="100" spans="1:10" s="438" customFormat="1" ht="11.25">
      <c r="A100" s="475"/>
      <c r="C100" s="473"/>
      <c r="D100" s="473"/>
      <c r="E100" s="473"/>
      <c r="F100" s="473"/>
      <c r="G100" s="473"/>
      <c r="H100" s="473"/>
      <c r="I100" s="473"/>
      <c r="J100" s="473"/>
    </row>
    <row r="101" spans="1:10" s="438" customFormat="1" ht="11.25">
      <c r="A101" s="475"/>
      <c r="C101" s="473"/>
      <c r="D101" s="473"/>
      <c r="E101" s="473"/>
      <c r="F101" s="473"/>
      <c r="G101" s="473"/>
      <c r="H101" s="473"/>
      <c r="I101" s="473"/>
      <c r="J101" s="473"/>
    </row>
    <row r="102" spans="1:10" s="438" customFormat="1" ht="11.25">
      <c r="A102" s="475"/>
      <c r="C102" s="473"/>
      <c r="D102" s="473"/>
      <c r="E102" s="473"/>
      <c r="F102" s="473"/>
      <c r="G102" s="473"/>
      <c r="H102" s="473"/>
      <c r="I102" s="473"/>
      <c r="J102" s="473"/>
    </row>
    <row r="103" spans="1:10" s="438" customFormat="1" ht="11.25">
      <c r="A103" s="475"/>
      <c r="C103" s="473"/>
      <c r="D103" s="473"/>
      <c r="E103" s="473"/>
      <c r="F103" s="473"/>
      <c r="G103" s="473"/>
      <c r="H103" s="473"/>
      <c r="I103" s="473"/>
      <c r="J103" s="473"/>
    </row>
    <row r="104" spans="1:10" s="438" customFormat="1" ht="11.25">
      <c r="A104" s="475"/>
      <c r="C104" s="473"/>
      <c r="D104" s="473"/>
      <c r="E104" s="473"/>
      <c r="F104" s="473"/>
      <c r="G104" s="473"/>
      <c r="H104" s="473"/>
      <c r="I104" s="473"/>
      <c r="J104" s="473"/>
    </row>
    <row r="105" spans="1:10" s="438" customFormat="1" ht="11.25">
      <c r="A105" s="475"/>
      <c r="C105" s="473"/>
      <c r="D105" s="473"/>
      <c r="E105" s="473"/>
      <c r="F105" s="473"/>
      <c r="G105" s="473"/>
      <c r="H105" s="473"/>
      <c r="I105" s="473"/>
      <c r="J105" s="473"/>
    </row>
  </sheetData>
  <sheetProtection selectLockedCells="1"/>
  <mergeCells count="16">
    <mergeCell ref="A3:J3"/>
    <mergeCell ref="A4:J4"/>
    <mergeCell ref="J9:J10"/>
    <mergeCell ref="G7:J8"/>
    <mergeCell ref="A15:B15"/>
    <mergeCell ref="A11:B11"/>
    <mergeCell ref="I9:I10"/>
    <mergeCell ref="D7:D10"/>
    <mergeCell ref="H9:H10"/>
    <mergeCell ref="E7:E10"/>
    <mergeCell ref="A7:B10"/>
    <mergeCell ref="F7:F10"/>
    <mergeCell ref="C7:C10"/>
    <mergeCell ref="A12:B12"/>
    <mergeCell ref="A13:B13"/>
    <mergeCell ref="A14:B14"/>
  </mergeCells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02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2.875" style="29" customWidth="1"/>
    <col min="2" max="2" width="15.625" style="240" hidden="1" customWidth="1"/>
    <col min="3" max="3" width="17" style="290" customWidth="1"/>
    <col min="4" max="4" width="17.5" style="290" customWidth="1"/>
    <col min="5" max="5" width="17.625" style="298" customWidth="1"/>
    <col min="6" max="6" width="17.375" style="290" customWidth="1"/>
    <col min="7" max="9" width="22.125" style="290" customWidth="1"/>
    <col min="10" max="10" width="16.125" style="240" customWidth="1"/>
    <col min="11" max="11" width="13.875" style="240" bestFit="1" customWidth="1"/>
    <col min="12" max="16384" width="9" style="240"/>
  </cols>
  <sheetData>
    <row r="1" spans="1:11" s="340" customFormat="1" ht="14.1" customHeight="1">
      <c r="A1" s="281" t="s">
        <v>482</v>
      </c>
      <c r="C1" s="284"/>
      <c r="D1" s="284"/>
      <c r="E1" s="116"/>
      <c r="F1" s="284"/>
      <c r="G1" s="284"/>
      <c r="H1" s="284"/>
      <c r="I1" s="286"/>
      <c r="J1" s="108" t="s">
        <v>487</v>
      </c>
    </row>
    <row r="2" spans="1:11" s="340" customFormat="1" ht="14.1" customHeight="1">
      <c r="A2" s="283"/>
      <c r="C2" s="284"/>
      <c r="D2" s="284"/>
      <c r="E2" s="116"/>
      <c r="F2" s="284"/>
      <c r="G2" s="284"/>
      <c r="H2" s="284"/>
      <c r="I2" s="286"/>
    </row>
    <row r="3" spans="1:11" s="344" customFormat="1" ht="20.100000000000001" customHeight="1">
      <c r="A3" s="853" t="s">
        <v>389</v>
      </c>
      <c r="B3" s="853"/>
      <c r="C3" s="853"/>
      <c r="D3" s="853"/>
      <c r="E3" s="853"/>
      <c r="F3" s="853"/>
      <c r="G3" s="853" t="s">
        <v>390</v>
      </c>
      <c r="H3" s="853"/>
      <c r="I3" s="853"/>
      <c r="J3" s="853"/>
    </row>
    <row r="4" spans="1:11" s="338" customFormat="1" ht="24" customHeight="1">
      <c r="A4" s="218"/>
      <c r="B4" s="218"/>
      <c r="C4" s="218"/>
      <c r="D4" s="218"/>
      <c r="E4" s="218"/>
      <c r="F4" s="218"/>
      <c r="G4" s="218"/>
      <c r="H4" s="218"/>
      <c r="I4" s="218"/>
      <c r="J4" s="339"/>
    </row>
    <row r="5" spans="1:11" s="285" customFormat="1" ht="18" customHeight="1" thickBot="1">
      <c r="A5" s="287" t="s">
        <v>169</v>
      </c>
      <c r="C5" s="280"/>
      <c r="D5" s="280"/>
      <c r="E5" s="169"/>
      <c r="F5" s="280"/>
      <c r="G5" s="280"/>
      <c r="H5" s="280"/>
      <c r="I5" s="19"/>
      <c r="J5" s="108" t="s">
        <v>235</v>
      </c>
    </row>
    <row r="6" spans="1:11" s="340" customFormat="1" ht="13.5" customHeight="1">
      <c r="A6" s="854" t="s">
        <v>234</v>
      </c>
      <c r="B6" s="855"/>
      <c r="C6" s="860" t="s">
        <v>171</v>
      </c>
      <c r="D6" s="694" t="s">
        <v>172</v>
      </c>
      <c r="E6" s="170"/>
      <c r="F6" s="694" t="s">
        <v>173</v>
      </c>
      <c r="G6" s="864" t="s">
        <v>174</v>
      </c>
      <c r="H6" s="689" t="s">
        <v>340</v>
      </c>
      <c r="I6" s="694" t="s">
        <v>341</v>
      </c>
      <c r="J6" s="867" t="s">
        <v>317</v>
      </c>
    </row>
    <row r="7" spans="1:11" s="340" customFormat="1" ht="13.5" customHeight="1">
      <c r="A7" s="856"/>
      <c r="B7" s="857"/>
      <c r="C7" s="861"/>
      <c r="D7" s="690"/>
      <c r="E7" s="848" t="s">
        <v>175</v>
      </c>
      <c r="F7" s="776"/>
      <c r="G7" s="865"/>
      <c r="H7" s="692"/>
      <c r="I7" s="776"/>
      <c r="J7" s="868"/>
    </row>
    <row r="8" spans="1:11" s="340" customFormat="1" ht="13.5" customHeight="1">
      <c r="A8" s="856"/>
      <c r="B8" s="857"/>
      <c r="C8" s="861"/>
      <c r="D8" s="690"/>
      <c r="E8" s="849"/>
      <c r="F8" s="776"/>
      <c r="G8" s="865"/>
      <c r="H8" s="692"/>
      <c r="I8" s="776"/>
      <c r="J8" s="868"/>
    </row>
    <row r="9" spans="1:11" s="340" customFormat="1" ht="13.5" customHeight="1">
      <c r="A9" s="856"/>
      <c r="B9" s="857"/>
      <c r="C9" s="861"/>
      <c r="D9" s="690"/>
      <c r="E9" s="849"/>
      <c r="F9" s="776"/>
      <c r="G9" s="865"/>
      <c r="H9" s="692"/>
      <c r="I9" s="776"/>
      <c r="J9" s="868"/>
    </row>
    <row r="10" spans="1:11" s="340" customFormat="1" ht="13.5" customHeight="1">
      <c r="A10" s="858"/>
      <c r="B10" s="859"/>
      <c r="C10" s="862"/>
      <c r="D10" s="691"/>
      <c r="E10" s="850"/>
      <c r="F10" s="863"/>
      <c r="G10" s="866"/>
      <c r="H10" s="693"/>
      <c r="I10" s="863"/>
      <c r="J10" s="869"/>
    </row>
    <row r="11" spans="1:11" s="21" customFormat="1" ht="16.7" customHeight="1">
      <c r="A11" s="353" t="s">
        <v>301</v>
      </c>
      <c r="B11" s="341"/>
      <c r="C11" s="242">
        <v>2748599</v>
      </c>
      <c r="D11" s="171">
        <v>2456852</v>
      </c>
      <c r="E11" s="172">
        <v>89.385610632907898</v>
      </c>
      <c r="F11" s="171">
        <v>1029400</v>
      </c>
      <c r="G11" s="171">
        <v>1093877</v>
      </c>
      <c r="H11" s="171">
        <v>445.23520342291675</v>
      </c>
      <c r="I11" s="171">
        <v>461037</v>
      </c>
      <c r="J11" s="214">
        <v>2014</v>
      </c>
    </row>
    <row r="12" spans="1:11" s="21" customFormat="1" ht="16.7" customHeight="1">
      <c r="A12" s="353" t="s">
        <v>302</v>
      </c>
      <c r="B12" s="341"/>
      <c r="C12" s="496">
        <v>2752591</v>
      </c>
      <c r="D12" s="497">
        <v>2483956</v>
      </c>
      <c r="E12" s="498">
        <v>90.2</v>
      </c>
      <c r="F12" s="497">
        <v>1015100</v>
      </c>
      <c r="G12" s="497">
        <v>1111100</v>
      </c>
      <c r="H12" s="497">
        <v>443</v>
      </c>
      <c r="I12" s="497">
        <v>480181</v>
      </c>
      <c r="J12" s="214">
        <v>2015</v>
      </c>
    </row>
    <row r="13" spans="1:11" s="21" customFormat="1" ht="16.7" customHeight="1">
      <c r="A13" s="353" t="s">
        <v>310</v>
      </c>
      <c r="B13" s="341"/>
      <c r="C13" s="242">
        <v>2751749</v>
      </c>
      <c r="D13" s="171">
        <v>2491082</v>
      </c>
      <c r="E13" s="172">
        <v>90.527224685100265</v>
      </c>
      <c r="F13" s="171">
        <v>967700</v>
      </c>
      <c r="G13" s="171">
        <v>1141522</v>
      </c>
      <c r="H13" s="171">
        <v>447</v>
      </c>
      <c r="I13" s="171">
        <v>496138</v>
      </c>
      <c r="J13" s="214">
        <v>2016</v>
      </c>
    </row>
    <row r="14" spans="1:11" s="21" customFormat="1" ht="16.7" customHeight="1">
      <c r="A14" s="421">
        <v>2017</v>
      </c>
      <c r="B14" s="422"/>
      <c r="C14" s="242">
        <v>2745070</v>
      </c>
      <c r="D14" s="171">
        <v>2510840</v>
      </c>
      <c r="E14" s="172">
        <v>91.46724855832457</v>
      </c>
      <c r="F14" s="171">
        <v>1004300</v>
      </c>
      <c r="G14" s="171">
        <v>1101864</v>
      </c>
      <c r="H14" s="171">
        <v>438</v>
      </c>
      <c r="I14" s="171">
        <v>513741</v>
      </c>
      <c r="J14" s="214">
        <v>2017</v>
      </c>
    </row>
    <row r="15" spans="1:11" s="21" customFormat="1" ht="16.7" customHeight="1">
      <c r="A15" s="851">
        <v>2018</v>
      </c>
      <c r="B15" s="852"/>
      <c r="C15" s="357">
        <f>SUM(C17:C39)</f>
        <v>2733800</v>
      </c>
      <c r="D15" s="358">
        <f>SUM(D17:D39)</f>
        <v>2530593</v>
      </c>
      <c r="E15" s="359">
        <f>D15/C15*100</f>
        <v>92.566866632526157</v>
      </c>
      <c r="F15" s="358">
        <f>SUM(F17:F39)</f>
        <v>981900</v>
      </c>
      <c r="G15" s="358">
        <f t="shared" ref="G15" si="0">SUM(G17:G39)</f>
        <v>1120014</v>
      </c>
      <c r="H15" s="358">
        <v>442</v>
      </c>
      <c r="I15" s="358">
        <f>SUM(I17:I39)</f>
        <v>528215</v>
      </c>
      <c r="J15" s="215">
        <v>2018</v>
      </c>
      <c r="K15" s="137"/>
    </row>
    <row r="16" spans="1:11" s="356" customFormat="1" ht="6.75" customHeight="1">
      <c r="A16" s="103"/>
      <c r="B16" s="103"/>
      <c r="C16" s="86"/>
      <c r="D16" s="86"/>
      <c r="E16" s="86"/>
      <c r="F16" s="86"/>
      <c r="G16" s="86"/>
      <c r="H16" s="86"/>
      <c r="I16" s="86"/>
      <c r="J16" s="94"/>
      <c r="K16" s="137"/>
    </row>
    <row r="17" spans="1:11" s="288" customFormat="1" ht="17.25" customHeight="1">
      <c r="A17" s="111" t="s">
        <v>422</v>
      </c>
      <c r="B17" s="173" t="s">
        <v>41</v>
      </c>
      <c r="C17" s="360">
        <v>515945</v>
      </c>
      <c r="D17" s="312">
        <v>493066</v>
      </c>
      <c r="E17" s="361">
        <f>D17/C17*100</f>
        <v>95.565612613747589</v>
      </c>
      <c r="F17" s="312">
        <v>281300</v>
      </c>
      <c r="G17" s="362">
        <v>225731</v>
      </c>
      <c r="H17" s="363">
        <v>457.8</v>
      </c>
      <c r="I17" s="312">
        <v>62307</v>
      </c>
      <c r="J17" s="216" t="s">
        <v>423</v>
      </c>
      <c r="K17" s="137"/>
    </row>
    <row r="18" spans="1:11" s="288" customFormat="1" ht="17.25" customHeight="1">
      <c r="A18" s="111" t="s">
        <v>42</v>
      </c>
      <c r="B18" s="173" t="s">
        <v>43</v>
      </c>
      <c r="C18" s="360">
        <v>268160</v>
      </c>
      <c r="D18" s="312">
        <v>256092</v>
      </c>
      <c r="E18" s="361">
        <f t="shared" ref="E18:E39" si="1">D18/C18*100</f>
        <v>95.499701670644384</v>
      </c>
      <c r="F18" s="312">
        <v>101500</v>
      </c>
      <c r="G18" s="362">
        <v>132928</v>
      </c>
      <c r="H18" s="363">
        <v>519.1</v>
      </c>
      <c r="I18" s="312">
        <v>50657</v>
      </c>
      <c r="J18" s="216" t="s">
        <v>43</v>
      </c>
      <c r="K18" s="137"/>
    </row>
    <row r="19" spans="1:11" s="288" customFormat="1" ht="17.25" customHeight="1">
      <c r="A19" s="111" t="s">
        <v>44</v>
      </c>
      <c r="B19" s="173" t="s">
        <v>45</v>
      </c>
      <c r="C19" s="360">
        <v>143480</v>
      </c>
      <c r="D19" s="312">
        <v>126201</v>
      </c>
      <c r="E19" s="361">
        <f t="shared" si="1"/>
        <v>87.957206579314189</v>
      </c>
      <c r="F19" s="312">
        <v>49800</v>
      </c>
      <c r="G19" s="362">
        <v>63479</v>
      </c>
      <c r="H19" s="363">
        <v>503</v>
      </c>
      <c r="I19" s="312">
        <v>22901</v>
      </c>
      <c r="J19" s="216" t="s">
        <v>45</v>
      </c>
      <c r="K19" s="137"/>
    </row>
    <row r="20" spans="1:11" s="288" customFormat="1" ht="17.25" customHeight="1">
      <c r="A20" s="111" t="s">
        <v>46</v>
      </c>
      <c r="B20" s="173" t="s">
        <v>47</v>
      </c>
      <c r="C20" s="360">
        <v>163713</v>
      </c>
      <c r="D20" s="312">
        <v>149950</v>
      </c>
      <c r="E20" s="361">
        <f t="shared" si="1"/>
        <v>91.593214955440317</v>
      </c>
      <c r="F20" s="312">
        <v>93000</v>
      </c>
      <c r="G20" s="362">
        <v>51327</v>
      </c>
      <c r="H20" s="363">
        <v>342.3</v>
      </c>
      <c r="I20" s="312">
        <v>36313</v>
      </c>
      <c r="J20" s="216" t="s">
        <v>47</v>
      </c>
      <c r="K20" s="137"/>
    </row>
    <row r="21" spans="1:11" s="288" customFormat="1" ht="17.25" customHeight="1">
      <c r="A21" s="111" t="s">
        <v>48</v>
      </c>
      <c r="B21" s="173" t="s">
        <v>49</v>
      </c>
      <c r="C21" s="360">
        <v>426684</v>
      </c>
      <c r="D21" s="312">
        <v>426182</v>
      </c>
      <c r="E21" s="361">
        <f t="shared" si="1"/>
        <v>99.882348529590985</v>
      </c>
      <c r="F21" s="312">
        <v>50000</v>
      </c>
      <c r="G21" s="362">
        <v>156319</v>
      </c>
      <c r="H21" s="363">
        <v>366.8</v>
      </c>
      <c r="I21" s="312">
        <v>42309</v>
      </c>
      <c r="J21" s="216" t="s">
        <v>49</v>
      </c>
      <c r="K21" s="137"/>
    </row>
    <row r="22" spans="1:11" s="288" customFormat="1" ht="17.25" customHeight="1">
      <c r="A22" s="111" t="s">
        <v>50</v>
      </c>
      <c r="B22" s="173" t="s">
        <v>51</v>
      </c>
      <c r="C22" s="360">
        <v>107976</v>
      </c>
      <c r="D22" s="312">
        <v>95451</v>
      </c>
      <c r="E22" s="361">
        <f t="shared" si="1"/>
        <v>88.400200044454323</v>
      </c>
      <c r="F22" s="312">
        <v>47800</v>
      </c>
      <c r="G22" s="362">
        <v>39882</v>
      </c>
      <c r="H22" s="363">
        <v>417.8</v>
      </c>
      <c r="I22" s="312">
        <v>24837</v>
      </c>
      <c r="J22" s="216" t="s">
        <v>51</v>
      </c>
      <c r="K22" s="137"/>
    </row>
    <row r="23" spans="1:11" s="288" customFormat="1" ht="17.25" customHeight="1">
      <c r="A23" s="111" t="s">
        <v>52</v>
      </c>
      <c r="B23" s="173" t="s">
        <v>53</v>
      </c>
      <c r="C23" s="360">
        <v>104970</v>
      </c>
      <c r="D23" s="312">
        <v>100587</v>
      </c>
      <c r="E23" s="361">
        <f t="shared" si="1"/>
        <v>95.824521291797666</v>
      </c>
      <c r="F23" s="312">
        <v>47200</v>
      </c>
      <c r="G23" s="362">
        <v>55922</v>
      </c>
      <c r="H23" s="363">
        <v>556</v>
      </c>
      <c r="I23" s="312">
        <v>28807</v>
      </c>
      <c r="J23" s="216" t="s">
        <v>53</v>
      </c>
      <c r="K23" s="137"/>
    </row>
    <row r="24" spans="1:11" s="288" customFormat="1" ht="17.25" customHeight="1">
      <c r="A24" s="111" t="s">
        <v>54</v>
      </c>
      <c r="B24" s="173" t="s">
        <v>55</v>
      </c>
      <c r="C24" s="360">
        <v>101237</v>
      </c>
      <c r="D24" s="312">
        <v>75998</v>
      </c>
      <c r="E24" s="361">
        <f t="shared" si="1"/>
        <v>75.069391625591436</v>
      </c>
      <c r="F24" s="312">
        <v>36500</v>
      </c>
      <c r="G24" s="362">
        <v>34992</v>
      </c>
      <c r="H24" s="363">
        <v>460.4</v>
      </c>
      <c r="I24" s="312">
        <v>24562</v>
      </c>
      <c r="J24" s="216" t="s">
        <v>55</v>
      </c>
      <c r="K24" s="137"/>
    </row>
    <row r="25" spans="1:11" s="288" customFormat="1" ht="17.25" customHeight="1">
      <c r="A25" s="111" t="s">
        <v>56</v>
      </c>
      <c r="B25" s="173" t="s">
        <v>57</v>
      </c>
      <c r="C25" s="360">
        <v>72547</v>
      </c>
      <c r="D25" s="312">
        <v>67691</v>
      </c>
      <c r="E25" s="361">
        <f t="shared" si="1"/>
        <v>93.306408259473173</v>
      </c>
      <c r="F25" s="312">
        <v>50800</v>
      </c>
      <c r="G25" s="362">
        <v>40128</v>
      </c>
      <c r="H25" s="363">
        <v>592.79999999999995</v>
      </c>
      <c r="I25" s="312">
        <v>24169</v>
      </c>
      <c r="J25" s="216" t="s">
        <v>57</v>
      </c>
      <c r="K25" s="137"/>
    </row>
    <row r="26" spans="1:11" s="288" customFormat="1" ht="17.25" customHeight="1">
      <c r="A26" s="111" t="s">
        <v>58</v>
      </c>
      <c r="B26" s="173" t="s">
        <v>59</v>
      </c>
      <c r="C26" s="360">
        <v>272070</v>
      </c>
      <c r="D26" s="312">
        <v>270084</v>
      </c>
      <c r="E26" s="361">
        <f t="shared" si="1"/>
        <v>99.270040798323961</v>
      </c>
      <c r="F26" s="312">
        <v>80000</v>
      </c>
      <c r="G26" s="362">
        <v>110715</v>
      </c>
      <c r="H26" s="363">
        <v>409.9</v>
      </c>
      <c r="I26" s="312">
        <v>36671</v>
      </c>
      <c r="J26" s="216" t="s">
        <v>59</v>
      </c>
      <c r="K26" s="137"/>
    </row>
    <row r="27" spans="1:11" s="288" customFormat="1" ht="17.25" customHeight="1">
      <c r="A27" s="111" t="s">
        <v>60</v>
      </c>
      <c r="B27" s="173" t="s">
        <v>61</v>
      </c>
      <c r="C27" s="360">
        <v>24465</v>
      </c>
      <c r="D27" s="312">
        <v>18267</v>
      </c>
      <c r="E27" s="361">
        <f t="shared" si="1"/>
        <v>74.66584917228694</v>
      </c>
      <c r="F27" s="312">
        <v>17300</v>
      </c>
      <c r="G27" s="362">
        <v>13978</v>
      </c>
      <c r="H27" s="363">
        <v>765.2</v>
      </c>
      <c r="I27" s="312">
        <v>9125</v>
      </c>
      <c r="J27" s="216" t="s">
        <v>61</v>
      </c>
      <c r="K27" s="137"/>
    </row>
    <row r="28" spans="1:11" s="288" customFormat="1" ht="17.25" customHeight="1">
      <c r="A28" s="111" t="s">
        <v>62</v>
      </c>
      <c r="B28" s="173" t="s">
        <v>63</v>
      </c>
      <c r="C28" s="360">
        <v>53579</v>
      </c>
      <c r="D28" s="312">
        <v>47813</v>
      </c>
      <c r="E28" s="361">
        <f t="shared" si="1"/>
        <v>89.238320983967597</v>
      </c>
      <c r="F28" s="312">
        <v>20400</v>
      </c>
      <c r="G28" s="362">
        <v>22576</v>
      </c>
      <c r="H28" s="363">
        <v>472.2</v>
      </c>
      <c r="I28" s="312">
        <v>22472</v>
      </c>
      <c r="J28" s="216" t="s">
        <v>63</v>
      </c>
      <c r="K28" s="137"/>
    </row>
    <row r="29" spans="1:11" s="288" customFormat="1" ht="17.25" customHeight="1">
      <c r="A29" s="111" t="s">
        <v>64</v>
      </c>
      <c r="B29" s="173" t="s">
        <v>65</v>
      </c>
      <c r="C29" s="360">
        <v>25881</v>
      </c>
      <c r="D29" s="312">
        <v>18505</v>
      </c>
      <c r="E29" s="361">
        <f t="shared" si="1"/>
        <v>71.500328426258648</v>
      </c>
      <c r="F29" s="312">
        <v>9600</v>
      </c>
      <c r="G29" s="362">
        <v>8996</v>
      </c>
      <c r="H29" s="363">
        <v>486.1</v>
      </c>
      <c r="I29" s="312">
        <v>8834</v>
      </c>
      <c r="J29" s="216" t="s">
        <v>65</v>
      </c>
      <c r="K29" s="137"/>
    </row>
    <row r="30" spans="1:11" s="288" customFormat="1" ht="17.25" customHeight="1">
      <c r="A30" s="111" t="s">
        <v>66</v>
      </c>
      <c r="B30" s="173" t="s">
        <v>67</v>
      </c>
      <c r="C30" s="360">
        <v>17562</v>
      </c>
      <c r="D30" s="312">
        <v>15666</v>
      </c>
      <c r="E30" s="361">
        <f t="shared" si="1"/>
        <v>89.203963102152372</v>
      </c>
      <c r="F30" s="312">
        <v>7200</v>
      </c>
      <c r="G30" s="362">
        <v>7397</v>
      </c>
      <c r="H30" s="363">
        <v>472.2</v>
      </c>
      <c r="I30" s="312">
        <v>8444</v>
      </c>
      <c r="J30" s="216" t="s">
        <v>67</v>
      </c>
      <c r="K30" s="137"/>
    </row>
    <row r="31" spans="1:11" s="288" customFormat="1" ht="17.25" customHeight="1">
      <c r="A31" s="111" t="s">
        <v>68</v>
      </c>
      <c r="B31" s="173" t="s">
        <v>69</v>
      </c>
      <c r="C31" s="360">
        <v>39104</v>
      </c>
      <c r="D31" s="312">
        <v>36381</v>
      </c>
      <c r="E31" s="361">
        <f t="shared" si="1"/>
        <v>93.036518003273329</v>
      </c>
      <c r="F31" s="312">
        <v>24200</v>
      </c>
      <c r="G31" s="362">
        <v>20368</v>
      </c>
      <c r="H31" s="363">
        <v>559.9</v>
      </c>
      <c r="I31" s="312">
        <v>20929</v>
      </c>
      <c r="J31" s="216" t="s">
        <v>69</v>
      </c>
      <c r="K31" s="137"/>
    </row>
    <row r="32" spans="1:11" s="288" customFormat="1" ht="17.25" customHeight="1">
      <c r="A32" s="111" t="s">
        <v>70</v>
      </c>
      <c r="B32" s="173" t="s">
        <v>71</v>
      </c>
      <c r="C32" s="360">
        <v>44129</v>
      </c>
      <c r="D32" s="312">
        <v>35171</v>
      </c>
      <c r="E32" s="361">
        <f t="shared" si="1"/>
        <v>79.700423757619703</v>
      </c>
      <c r="F32" s="312" t="s">
        <v>512</v>
      </c>
      <c r="G32" s="362">
        <v>15091</v>
      </c>
      <c r="H32" s="363">
        <v>429.1</v>
      </c>
      <c r="I32" s="312">
        <v>16069</v>
      </c>
      <c r="J32" s="216" t="s">
        <v>71</v>
      </c>
      <c r="K32" s="137"/>
    </row>
    <row r="33" spans="1:11" s="288" customFormat="1" ht="17.25" customHeight="1">
      <c r="A33" s="111" t="s">
        <v>72</v>
      </c>
      <c r="B33" s="173" t="s">
        <v>73</v>
      </c>
      <c r="C33" s="360">
        <v>34673</v>
      </c>
      <c r="D33" s="312">
        <v>33384</v>
      </c>
      <c r="E33" s="361">
        <f t="shared" si="1"/>
        <v>96.28240994433709</v>
      </c>
      <c r="F33" s="312">
        <v>9000</v>
      </c>
      <c r="G33" s="362">
        <v>16113</v>
      </c>
      <c r="H33" s="363">
        <v>482.6</v>
      </c>
      <c r="I33" s="312">
        <v>12634</v>
      </c>
      <c r="J33" s="216" t="s">
        <v>73</v>
      </c>
      <c r="K33" s="137"/>
    </row>
    <row r="34" spans="1:11" s="288" customFormat="1" ht="17.25" customHeight="1">
      <c r="A34" s="111" t="s">
        <v>74</v>
      </c>
      <c r="B34" s="173" t="s">
        <v>75</v>
      </c>
      <c r="C34" s="360">
        <v>46323</v>
      </c>
      <c r="D34" s="312">
        <v>34218</v>
      </c>
      <c r="E34" s="361">
        <f t="shared" si="1"/>
        <v>73.868272780260341</v>
      </c>
      <c r="F34" s="312">
        <v>2400</v>
      </c>
      <c r="G34" s="362">
        <v>12804</v>
      </c>
      <c r="H34" s="363">
        <v>374.2</v>
      </c>
      <c r="I34" s="312">
        <v>11658</v>
      </c>
      <c r="J34" s="216" t="s">
        <v>75</v>
      </c>
      <c r="K34" s="137"/>
    </row>
    <row r="35" spans="1:11" s="288" customFormat="1" ht="17.25" customHeight="1">
      <c r="A35" s="111" t="s">
        <v>76</v>
      </c>
      <c r="B35" s="173" t="s">
        <v>77</v>
      </c>
      <c r="C35" s="360">
        <v>122789</v>
      </c>
      <c r="D35" s="312">
        <v>114083</v>
      </c>
      <c r="E35" s="361">
        <f t="shared" si="1"/>
        <v>92.909788336088738</v>
      </c>
      <c r="F35" s="312" t="s">
        <v>512</v>
      </c>
      <c r="G35" s="362">
        <v>43581</v>
      </c>
      <c r="H35" s="363">
        <v>382</v>
      </c>
      <c r="I35" s="312">
        <v>20261</v>
      </c>
      <c r="J35" s="216" t="s">
        <v>77</v>
      </c>
      <c r="K35" s="137"/>
    </row>
    <row r="36" spans="1:11" s="288" customFormat="1" ht="17.25" customHeight="1">
      <c r="A36" s="111" t="s">
        <v>78</v>
      </c>
      <c r="B36" s="173" t="s">
        <v>79</v>
      </c>
      <c r="C36" s="360">
        <v>53811</v>
      </c>
      <c r="D36" s="312">
        <v>46466</v>
      </c>
      <c r="E36" s="361">
        <f t="shared" si="1"/>
        <v>86.350374458753791</v>
      </c>
      <c r="F36" s="312">
        <v>17700</v>
      </c>
      <c r="G36" s="362">
        <v>16694</v>
      </c>
      <c r="H36" s="363">
        <v>359.3</v>
      </c>
      <c r="I36" s="312">
        <v>15750</v>
      </c>
      <c r="J36" s="216" t="s">
        <v>79</v>
      </c>
      <c r="K36" s="137"/>
    </row>
    <row r="37" spans="1:11" s="288" customFormat="1" ht="17.25" customHeight="1">
      <c r="A37" s="111" t="s">
        <v>80</v>
      </c>
      <c r="B37" s="173" t="s">
        <v>81</v>
      </c>
      <c r="C37" s="360">
        <v>33150</v>
      </c>
      <c r="D37" s="312">
        <v>22340</v>
      </c>
      <c r="E37" s="361">
        <f t="shared" si="1"/>
        <v>67.390648567119158</v>
      </c>
      <c r="F37" s="312">
        <v>10800</v>
      </c>
      <c r="G37" s="362">
        <v>7758</v>
      </c>
      <c r="H37" s="363">
        <v>347.3</v>
      </c>
      <c r="I37" s="312">
        <v>8487</v>
      </c>
      <c r="J37" s="216" t="s">
        <v>81</v>
      </c>
      <c r="K37" s="137"/>
    </row>
    <row r="38" spans="1:11" s="288" customFormat="1" ht="17.25" customHeight="1">
      <c r="A38" s="111" t="s">
        <v>82</v>
      </c>
      <c r="B38" s="173" t="s">
        <v>83</v>
      </c>
      <c r="C38" s="360">
        <v>51538</v>
      </c>
      <c r="D38" s="312">
        <v>38047</v>
      </c>
      <c r="E38" s="361">
        <f t="shared" si="1"/>
        <v>73.82319841670224</v>
      </c>
      <c r="F38" s="312">
        <v>20400</v>
      </c>
      <c r="G38" s="362">
        <v>18339</v>
      </c>
      <c r="H38" s="363">
        <v>482</v>
      </c>
      <c r="I38" s="312">
        <v>16814</v>
      </c>
      <c r="J38" s="216" t="s">
        <v>83</v>
      </c>
      <c r="K38" s="137"/>
    </row>
    <row r="39" spans="1:11" s="288" customFormat="1" ht="17.25" customHeight="1" thickBot="1">
      <c r="A39" s="112" t="s">
        <v>84</v>
      </c>
      <c r="B39" s="174" t="s">
        <v>85</v>
      </c>
      <c r="C39" s="364">
        <v>10014</v>
      </c>
      <c r="D39" s="365">
        <v>8950</v>
      </c>
      <c r="E39" s="366">
        <f t="shared" si="1"/>
        <v>89.374875174755346</v>
      </c>
      <c r="F39" s="365">
        <v>5000</v>
      </c>
      <c r="G39" s="367">
        <v>4896</v>
      </c>
      <c r="H39" s="368">
        <v>547</v>
      </c>
      <c r="I39" s="365">
        <v>3205</v>
      </c>
      <c r="J39" s="217" t="s">
        <v>85</v>
      </c>
      <c r="K39" s="137"/>
    </row>
    <row r="40" spans="1:11" s="97" customFormat="1" ht="11.1" customHeight="1">
      <c r="A40" s="255" t="s">
        <v>424</v>
      </c>
      <c r="C40" s="264"/>
      <c r="D40" s="264"/>
      <c r="E40" s="265"/>
      <c r="F40" s="264"/>
      <c r="G40" s="264"/>
      <c r="H40" s="264"/>
      <c r="I40" s="266"/>
      <c r="J40" s="282" t="s">
        <v>443</v>
      </c>
    </row>
    <row r="41" spans="1:11" s="114" customFormat="1" ht="11.1" customHeight="1">
      <c r="A41" s="113" t="s">
        <v>375</v>
      </c>
      <c r="C41" s="115"/>
      <c r="D41" s="267"/>
      <c r="E41" s="268"/>
      <c r="F41" s="115"/>
      <c r="G41" s="115"/>
      <c r="H41" s="115"/>
      <c r="I41" s="115"/>
    </row>
    <row r="42" spans="1:11" s="106" customFormat="1" ht="11.1" customHeight="1">
      <c r="A42" s="269" t="s">
        <v>366</v>
      </c>
      <c r="C42" s="254"/>
      <c r="D42" s="254"/>
      <c r="E42" s="270"/>
      <c r="F42" s="254"/>
      <c r="G42" s="254"/>
      <c r="H42" s="254"/>
      <c r="I42" s="254"/>
    </row>
    <row r="43" spans="1:11" s="106" customFormat="1" ht="10.5">
      <c r="A43" s="113" t="s">
        <v>374</v>
      </c>
      <c r="C43" s="254"/>
      <c r="D43" s="254"/>
      <c r="E43" s="270"/>
      <c r="F43" s="254"/>
      <c r="G43" s="254"/>
      <c r="H43" s="254"/>
      <c r="I43" s="254"/>
    </row>
    <row r="44" spans="1:11" s="340" customFormat="1" ht="11.25">
      <c r="A44" s="283"/>
      <c r="C44" s="284"/>
      <c r="D44" s="284"/>
      <c r="E44" s="116"/>
      <c r="F44" s="284"/>
      <c r="G44" s="284"/>
      <c r="H44" s="284"/>
      <c r="I44" s="284"/>
    </row>
    <row r="45" spans="1:11" s="340" customFormat="1" ht="11.25">
      <c r="A45" s="283"/>
      <c r="C45" s="284"/>
      <c r="D45" s="284"/>
      <c r="E45" s="116"/>
      <c r="F45" s="284"/>
      <c r="G45" s="284"/>
      <c r="H45" s="284"/>
      <c r="I45" s="284"/>
    </row>
    <row r="46" spans="1:11" s="340" customFormat="1" ht="11.25">
      <c r="A46" s="283"/>
      <c r="C46" s="284"/>
      <c r="D46" s="284"/>
      <c r="E46" s="116"/>
      <c r="F46" s="284"/>
      <c r="G46" s="284"/>
      <c r="H46" s="284"/>
      <c r="I46" s="284"/>
    </row>
    <row r="47" spans="1:11" s="340" customFormat="1" ht="11.25">
      <c r="A47" s="283"/>
      <c r="C47" s="284"/>
      <c r="D47" s="284"/>
      <c r="E47" s="116"/>
      <c r="F47" s="284"/>
      <c r="G47" s="284"/>
      <c r="H47" s="284"/>
      <c r="I47" s="284"/>
    </row>
    <row r="48" spans="1:11" s="340" customFormat="1" ht="11.25">
      <c r="A48" s="283"/>
      <c r="C48" s="284"/>
      <c r="D48" s="284"/>
      <c r="E48" s="116"/>
      <c r="F48" s="284"/>
      <c r="G48" s="284"/>
      <c r="H48" s="284"/>
      <c r="I48" s="284"/>
    </row>
    <row r="49" spans="1:9" s="340" customFormat="1" ht="11.25">
      <c r="A49" s="283"/>
      <c r="C49" s="284"/>
      <c r="D49" s="284"/>
      <c r="E49" s="116"/>
      <c r="F49" s="284"/>
      <c r="G49" s="284"/>
      <c r="H49" s="284"/>
      <c r="I49" s="284"/>
    </row>
    <row r="50" spans="1:9" s="340" customFormat="1" ht="11.25">
      <c r="A50" s="283"/>
      <c r="C50" s="284"/>
      <c r="D50" s="284"/>
      <c r="E50" s="116"/>
      <c r="F50" s="284"/>
      <c r="G50" s="284"/>
      <c r="H50" s="284"/>
      <c r="I50" s="284"/>
    </row>
    <row r="51" spans="1:9" s="340" customFormat="1" ht="11.25">
      <c r="A51" s="283"/>
      <c r="C51" s="284"/>
      <c r="D51" s="284"/>
      <c r="E51" s="116"/>
      <c r="F51" s="284"/>
      <c r="G51" s="284"/>
      <c r="H51" s="284"/>
      <c r="I51" s="284"/>
    </row>
    <row r="52" spans="1:9" s="340" customFormat="1" ht="11.25">
      <c r="A52" s="283"/>
      <c r="C52" s="284"/>
      <c r="D52" s="284"/>
      <c r="E52" s="116"/>
      <c r="F52" s="284"/>
      <c r="G52" s="284"/>
      <c r="H52" s="284"/>
      <c r="I52" s="284"/>
    </row>
    <row r="53" spans="1:9" s="340" customFormat="1" ht="11.25">
      <c r="A53" s="283"/>
      <c r="C53" s="284"/>
      <c r="D53" s="284"/>
      <c r="E53" s="116"/>
      <c r="F53" s="284"/>
      <c r="G53" s="284"/>
      <c r="H53" s="284"/>
      <c r="I53" s="284"/>
    </row>
    <row r="54" spans="1:9" s="340" customFormat="1" ht="11.25">
      <c r="A54" s="283"/>
      <c r="C54" s="284"/>
      <c r="D54" s="284"/>
      <c r="E54" s="116"/>
      <c r="F54" s="284"/>
      <c r="G54" s="284"/>
      <c r="H54" s="284"/>
      <c r="I54" s="284"/>
    </row>
    <row r="55" spans="1:9" s="340" customFormat="1" ht="11.25">
      <c r="A55" s="283"/>
      <c r="C55" s="284"/>
      <c r="D55" s="284"/>
      <c r="E55" s="116"/>
      <c r="F55" s="284"/>
      <c r="G55" s="284"/>
      <c r="H55" s="284"/>
      <c r="I55" s="284"/>
    </row>
    <row r="56" spans="1:9" s="340" customFormat="1" ht="11.25">
      <c r="A56" s="283"/>
      <c r="C56" s="284"/>
      <c r="D56" s="284"/>
      <c r="E56" s="116"/>
      <c r="F56" s="284"/>
      <c r="G56" s="284"/>
      <c r="H56" s="284"/>
      <c r="I56" s="284"/>
    </row>
    <row r="57" spans="1:9" s="340" customFormat="1" ht="11.25">
      <c r="A57" s="283"/>
      <c r="C57" s="284"/>
      <c r="D57" s="284"/>
      <c r="E57" s="116"/>
      <c r="F57" s="284"/>
      <c r="G57" s="284"/>
      <c r="H57" s="284"/>
      <c r="I57" s="284"/>
    </row>
    <row r="58" spans="1:9" s="340" customFormat="1" ht="11.25">
      <c r="A58" s="283"/>
      <c r="C58" s="284"/>
      <c r="D58" s="284"/>
      <c r="E58" s="116"/>
      <c r="F58" s="284"/>
      <c r="G58" s="284"/>
      <c r="H58" s="284"/>
      <c r="I58" s="284"/>
    </row>
    <row r="59" spans="1:9" s="340" customFormat="1" ht="11.25">
      <c r="A59" s="283"/>
      <c r="C59" s="284"/>
      <c r="D59" s="284"/>
      <c r="E59" s="116"/>
      <c r="F59" s="284"/>
      <c r="G59" s="284"/>
      <c r="H59" s="284"/>
      <c r="I59" s="284"/>
    </row>
    <row r="60" spans="1:9" s="340" customFormat="1" ht="11.25">
      <c r="A60" s="283"/>
      <c r="C60" s="284"/>
      <c r="D60" s="284"/>
      <c r="E60" s="116"/>
      <c r="F60" s="284"/>
      <c r="G60" s="284"/>
      <c r="H60" s="284"/>
      <c r="I60" s="284"/>
    </row>
    <row r="61" spans="1:9" s="340" customFormat="1" ht="11.25">
      <c r="A61" s="283"/>
      <c r="C61" s="284"/>
      <c r="D61" s="284"/>
      <c r="E61" s="116"/>
      <c r="F61" s="284"/>
      <c r="G61" s="284"/>
      <c r="H61" s="284"/>
      <c r="I61" s="284"/>
    </row>
    <row r="62" spans="1:9" s="340" customFormat="1" ht="11.25">
      <c r="A62" s="283"/>
      <c r="C62" s="284"/>
      <c r="D62" s="284"/>
      <c r="E62" s="116"/>
      <c r="F62" s="284"/>
      <c r="G62" s="284"/>
      <c r="H62" s="284"/>
      <c r="I62" s="284"/>
    </row>
    <row r="63" spans="1:9" s="340" customFormat="1" ht="11.25">
      <c r="A63" s="283"/>
      <c r="C63" s="284"/>
      <c r="D63" s="284"/>
      <c r="E63" s="116"/>
      <c r="F63" s="284"/>
      <c r="G63" s="284"/>
      <c r="H63" s="284"/>
      <c r="I63" s="284"/>
    </row>
    <row r="64" spans="1:9" s="340" customFormat="1" ht="11.25">
      <c r="A64" s="283"/>
      <c r="C64" s="284"/>
      <c r="D64" s="284"/>
      <c r="E64" s="116"/>
      <c r="F64" s="284"/>
      <c r="G64" s="284"/>
      <c r="H64" s="284"/>
      <c r="I64" s="284"/>
    </row>
    <row r="65" spans="1:9" s="340" customFormat="1" ht="11.25">
      <c r="A65" s="283"/>
      <c r="C65" s="284"/>
      <c r="D65" s="284"/>
      <c r="E65" s="116"/>
      <c r="F65" s="284"/>
      <c r="G65" s="284"/>
      <c r="H65" s="284"/>
      <c r="I65" s="284"/>
    </row>
    <row r="66" spans="1:9" s="340" customFormat="1" ht="11.25">
      <c r="A66" s="283"/>
      <c r="C66" s="284"/>
      <c r="D66" s="284"/>
      <c r="E66" s="116"/>
      <c r="F66" s="284"/>
      <c r="G66" s="284"/>
      <c r="H66" s="284"/>
      <c r="I66" s="284"/>
    </row>
    <row r="67" spans="1:9" s="340" customFormat="1" ht="11.25">
      <c r="A67" s="283"/>
      <c r="C67" s="284"/>
      <c r="D67" s="284"/>
      <c r="E67" s="116"/>
      <c r="F67" s="284"/>
      <c r="G67" s="284"/>
      <c r="H67" s="284"/>
      <c r="I67" s="284"/>
    </row>
    <row r="68" spans="1:9" s="340" customFormat="1" ht="11.25">
      <c r="A68" s="283"/>
      <c r="C68" s="284"/>
      <c r="D68" s="284"/>
      <c r="E68" s="116"/>
      <c r="F68" s="284"/>
      <c r="G68" s="284"/>
      <c r="H68" s="284"/>
      <c r="I68" s="284"/>
    </row>
    <row r="69" spans="1:9" s="340" customFormat="1" ht="11.25">
      <c r="A69" s="283"/>
      <c r="C69" s="284"/>
      <c r="D69" s="284"/>
      <c r="E69" s="116"/>
      <c r="F69" s="284"/>
      <c r="G69" s="284"/>
      <c r="H69" s="284"/>
      <c r="I69" s="284"/>
    </row>
    <row r="70" spans="1:9" s="340" customFormat="1" ht="11.25">
      <c r="A70" s="283"/>
      <c r="C70" s="284"/>
      <c r="D70" s="284"/>
      <c r="E70" s="116"/>
      <c r="F70" s="284"/>
      <c r="G70" s="284"/>
      <c r="H70" s="284"/>
      <c r="I70" s="284"/>
    </row>
    <row r="71" spans="1:9" s="340" customFormat="1" ht="11.25">
      <c r="A71" s="283"/>
      <c r="C71" s="284"/>
      <c r="D71" s="284"/>
      <c r="E71" s="116"/>
      <c r="F71" s="284"/>
      <c r="G71" s="284"/>
      <c r="H71" s="284"/>
      <c r="I71" s="284"/>
    </row>
    <row r="72" spans="1:9" s="340" customFormat="1" ht="11.25">
      <c r="A72" s="283"/>
      <c r="C72" s="284"/>
      <c r="D72" s="284"/>
      <c r="E72" s="116"/>
      <c r="F72" s="284"/>
      <c r="G72" s="284"/>
      <c r="H72" s="284"/>
      <c r="I72" s="284"/>
    </row>
    <row r="73" spans="1:9" s="340" customFormat="1" ht="11.25">
      <c r="A73" s="283"/>
      <c r="C73" s="284"/>
      <c r="D73" s="284"/>
      <c r="E73" s="116"/>
      <c r="F73" s="284"/>
      <c r="G73" s="284"/>
      <c r="H73" s="284"/>
      <c r="I73" s="284"/>
    </row>
    <row r="74" spans="1:9" s="340" customFormat="1" ht="11.25">
      <c r="A74" s="283"/>
      <c r="C74" s="284"/>
      <c r="D74" s="284"/>
      <c r="E74" s="116"/>
      <c r="F74" s="284"/>
      <c r="G74" s="284"/>
      <c r="H74" s="284"/>
      <c r="I74" s="284"/>
    </row>
    <row r="75" spans="1:9" s="340" customFormat="1" ht="11.25">
      <c r="A75" s="283"/>
      <c r="C75" s="284"/>
      <c r="D75" s="284"/>
      <c r="E75" s="116"/>
      <c r="F75" s="284"/>
      <c r="G75" s="284"/>
      <c r="H75" s="284"/>
      <c r="I75" s="284"/>
    </row>
    <row r="76" spans="1:9" s="340" customFormat="1" ht="11.25">
      <c r="A76" s="283"/>
      <c r="C76" s="284"/>
      <c r="D76" s="284"/>
      <c r="E76" s="116"/>
      <c r="F76" s="284"/>
      <c r="G76" s="284"/>
      <c r="H76" s="284"/>
      <c r="I76" s="284"/>
    </row>
    <row r="77" spans="1:9" s="340" customFormat="1" ht="11.25">
      <c r="A77" s="283"/>
      <c r="C77" s="284"/>
      <c r="D77" s="284"/>
      <c r="E77" s="116"/>
      <c r="F77" s="284"/>
      <c r="G77" s="284"/>
      <c r="H77" s="284"/>
      <c r="I77" s="284"/>
    </row>
    <row r="78" spans="1:9" s="340" customFormat="1" ht="11.25">
      <c r="A78" s="283"/>
      <c r="C78" s="284"/>
      <c r="D78" s="284"/>
      <c r="E78" s="116"/>
      <c r="F78" s="284"/>
      <c r="G78" s="284"/>
      <c r="H78" s="284"/>
      <c r="I78" s="284"/>
    </row>
    <row r="79" spans="1:9" s="340" customFormat="1" ht="11.25">
      <c r="A79" s="283"/>
      <c r="C79" s="284"/>
      <c r="D79" s="284"/>
      <c r="E79" s="116"/>
      <c r="F79" s="284"/>
      <c r="G79" s="284"/>
      <c r="H79" s="284"/>
      <c r="I79" s="284"/>
    </row>
    <row r="80" spans="1:9" s="340" customFormat="1" ht="11.25">
      <c r="A80" s="283"/>
      <c r="C80" s="284"/>
      <c r="D80" s="284"/>
      <c r="E80" s="116"/>
      <c r="F80" s="284"/>
      <c r="G80" s="284"/>
      <c r="H80" s="284"/>
      <c r="I80" s="284"/>
    </row>
    <row r="81" spans="1:9" s="340" customFormat="1" ht="11.25">
      <c r="A81" s="283"/>
      <c r="C81" s="284"/>
      <c r="D81" s="284"/>
      <c r="E81" s="116"/>
      <c r="F81" s="284"/>
      <c r="G81" s="284"/>
      <c r="H81" s="284"/>
      <c r="I81" s="284"/>
    </row>
    <row r="82" spans="1:9" s="340" customFormat="1" ht="11.25">
      <c r="A82" s="283"/>
      <c r="C82" s="284"/>
      <c r="D82" s="284"/>
      <c r="E82" s="116"/>
      <c r="F82" s="284"/>
      <c r="G82" s="284"/>
      <c r="H82" s="284"/>
      <c r="I82" s="284"/>
    </row>
    <row r="83" spans="1:9" s="340" customFormat="1" ht="11.25">
      <c r="A83" s="283"/>
      <c r="C83" s="284"/>
      <c r="D83" s="284"/>
      <c r="E83" s="116"/>
      <c r="F83" s="284"/>
      <c r="G83" s="284"/>
      <c r="H83" s="284"/>
      <c r="I83" s="284"/>
    </row>
    <row r="84" spans="1:9" s="340" customFormat="1" ht="11.25">
      <c r="A84" s="283"/>
      <c r="C84" s="284"/>
      <c r="D84" s="284"/>
      <c r="E84" s="116"/>
      <c r="F84" s="284"/>
      <c r="G84" s="284"/>
      <c r="H84" s="284"/>
      <c r="I84" s="284"/>
    </row>
    <row r="85" spans="1:9" s="340" customFormat="1" ht="11.25">
      <c r="A85" s="283"/>
      <c r="C85" s="284"/>
      <c r="D85" s="284"/>
      <c r="E85" s="116"/>
      <c r="F85" s="284"/>
      <c r="G85" s="284"/>
      <c r="H85" s="284"/>
      <c r="I85" s="284"/>
    </row>
    <row r="86" spans="1:9" s="340" customFormat="1" ht="11.25">
      <c r="A86" s="283"/>
      <c r="C86" s="284"/>
      <c r="D86" s="284"/>
      <c r="E86" s="116"/>
      <c r="F86" s="284"/>
      <c r="G86" s="284"/>
      <c r="H86" s="284"/>
      <c r="I86" s="284"/>
    </row>
    <row r="87" spans="1:9" s="340" customFormat="1" ht="11.25">
      <c r="A87" s="283"/>
      <c r="C87" s="284"/>
      <c r="D87" s="284"/>
      <c r="E87" s="116"/>
      <c r="F87" s="284"/>
      <c r="G87" s="284"/>
      <c r="H87" s="284"/>
      <c r="I87" s="284"/>
    </row>
    <row r="88" spans="1:9" s="340" customFormat="1" ht="11.25">
      <c r="A88" s="283"/>
      <c r="C88" s="284"/>
      <c r="D88" s="284"/>
      <c r="E88" s="116"/>
      <c r="F88" s="284"/>
      <c r="G88" s="284"/>
      <c r="H88" s="284"/>
      <c r="I88" s="284"/>
    </row>
    <row r="89" spans="1:9" s="340" customFormat="1" ht="11.25">
      <c r="A89" s="283"/>
      <c r="C89" s="284"/>
      <c r="D89" s="284"/>
      <c r="E89" s="116"/>
      <c r="F89" s="284"/>
      <c r="G89" s="284"/>
      <c r="H89" s="284"/>
      <c r="I89" s="284"/>
    </row>
    <row r="90" spans="1:9" s="340" customFormat="1" ht="11.25">
      <c r="A90" s="283"/>
      <c r="C90" s="284"/>
      <c r="D90" s="284"/>
      <c r="E90" s="116"/>
      <c r="F90" s="284"/>
      <c r="G90" s="284"/>
      <c r="H90" s="284"/>
      <c r="I90" s="284"/>
    </row>
    <row r="91" spans="1:9" s="340" customFormat="1" ht="11.25">
      <c r="A91" s="283"/>
      <c r="C91" s="284"/>
      <c r="D91" s="284"/>
      <c r="E91" s="116"/>
      <c r="F91" s="284"/>
      <c r="G91" s="284"/>
      <c r="H91" s="284"/>
      <c r="I91" s="284"/>
    </row>
    <row r="92" spans="1:9" s="340" customFormat="1" ht="11.25">
      <c r="A92" s="283"/>
      <c r="C92" s="284"/>
      <c r="D92" s="284"/>
      <c r="E92" s="116"/>
      <c r="F92" s="284"/>
      <c r="G92" s="284"/>
      <c r="H92" s="284"/>
      <c r="I92" s="284"/>
    </row>
    <row r="93" spans="1:9" s="340" customFormat="1" ht="11.25">
      <c r="A93" s="283"/>
      <c r="C93" s="284"/>
      <c r="D93" s="284"/>
      <c r="E93" s="116"/>
      <c r="F93" s="284"/>
      <c r="G93" s="284"/>
      <c r="H93" s="284"/>
      <c r="I93" s="284"/>
    </row>
    <row r="94" spans="1:9" s="340" customFormat="1" ht="11.25">
      <c r="A94" s="283"/>
      <c r="C94" s="284"/>
      <c r="D94" s="284"/>
      <c r="E94" s="116"/>
      <c r="F94" s="284"/>
      <c r="G94" s="284"/>
      <c r="H94" s="284"/>
      <c r="I94" s="284"/>
    </row>
    <row r="95" spans="1:9" s="340" customFormat="1" ht="11.25">
      <c r="A95" s="283"/>
      <c r="C95" s="284"/>
      <c r="D95" s="284"/>
      <c r="E95" s="116"/>
      <c r="F95" s="284"/>
      <c r="G95" s="284"/>
      <c r="H95" s="284"/>
      <c r="I95" s="284"/>
    </row>
    <row r="96" spans="1:9" s="340" customFormat="1" ht="11.25">
      <c r="A96" s="283"/>
      <c r="C96" s="284"/>
      <c r="D96" s="284"/>
      <c r="E96" s="116"/>
      <c r="F96" s="284"/>
      <c r="G96" s="284"/>
      <c r="H96" s="284"/>
      <c r="I96" s="284"/>
    </row>
    <row r="97" spans="1:9" s="340" customFormat="1" ht="11.25">
      <c r="A97" s="283"/>
      <c r="C97" s="284"/>
      <c r="D97" s="284"/>
      <c r="E97" s="116"/>
      <c r="F97" s="284"/>
      <c r="G97" s="284"/>
      <c r="H97" s="284"/>
      <c r="I97" s="284"/>
    </row>
    <row r="98" spans="1:9" s="340" customFormat="1" ht="11.25">
      <c r="A98" s="283"/>
      <c r="C98" s="284"/>
      <c r="D98" s="284"/>
      <c r="E98" s="116"/>
      <c r="F98" s="284"/>
      <c r="G98" s="284"/>
      <c r="H98" s="284"/>
      <c r="I98" s="284"/>
    </row>
    <row r="99" spans="1:9" s="340" customFormat="1" ht="11.25">
      <c r="A99" s="283"/>
      <c r="C99" s="284"/>
      <c r="D99" s="284"/>
      <c r="E99" s="116"/>
      <c r="F99" s="284"/>
      <c r="G99" s="284"/>
      <c r="H99" s="284"/>
      <c r="I99" s="284"/>
    </row>
    <row r="100" spans="1:9" s="340" customFormat="1" ht="11.25">
      <c r="A100" s="283"/>
      <c r="C100" s="284"/>
      <c r="D100" s="284"/>
      <c r="E100" s="116"/>
      <c r="F100" s="284"/>
      <c r="G100" s="284"/>
      <c r="H100" s="284"/>
      <c r="I100" s="284"/>
    </row>
    <row r="101" spans="1:9" s="340" customFormat="1" ht="11.25">
      <c r="A101" s="283"/>
      <c r="C101" s="284"/>
      <c r="D101" s="284"/>
      <c r="E101" s="116"/>
      <c r="F101" s="284"/>
      <c r="G101" s="284"/>
      <c r="H101" s="284"/>
      <c r="I101" s="284"/>
    </row>
    <row r="102" spans="1:9" s="340" customFormat="1" ht="11.25">
      <c r="A102" s="283"/>
      <c r="C102" s="284"/>
      <c r="D102" s="284"/>
      <c r="E102" s="116"/>
      <c r="F102" s="284"/>
      <c r="G102" s="284"/>
      <c r="H102" s="284"/>
      <c r="I102" s="284"/>
    </row>
  </sheetData>
  <sheetProtection selectLockedCells="1"/>
  <mergeCells count="12">
    <mergeCell ref="E7:E10"/>
    <mergeCell ref="A15:B15"/>
    <mergeCell ref="A3:F3"/>
    <mergeCell ref="G3:J3"/>
    <mergeCell ref="A6:B10"/>
    <mergeCell ref="C6:C10"/>
    <mergeCell ref="D6:D10"/>
    <mergeCell ref="F6:F10"/>
    <mergeCell ref="G6:G10"/>
    <mergeCell ref="H6:H10"/>
    <mergeCell ref="I6:I10"/>
    <mergeCell ref="J6:J10"/>
  </mergeCells>
  <phoneticPr fontId="2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K97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0.625" style="235" customWidth="1"/>
    <col min="2" max="2" width="13.625" style="296" customWidth="1"/>
    <col min="3" max="8" width="9.625" style="296" customWidth="1"/>
    <col min="9" max="14" width="11.625" style="296" customWidth="1"/>
    <col min="15" max="15" width="12.625" style="296" customWidth="1"/>
    <col min="16" max="16" width="12.625" style="235" customWidth="1"/>
    <col min="17" max="22" width="11.625" style="296" customWidth="1"/>
    <col min="23" max="23" width="12.625" style="296" customWidth="1"/>
    <col min="24" max="29" width="11.625" style="296" customWidth="1"/>
    <col min="30" max="30" width="6.625" style="296" customWidth="1"/>
    <col min="31" max="31" width="9.625" style="296" customWidth="1"/>
    <col min="32" max="33" width="11.375" style="296" customWidth="1"/>
    <col min="34" max="34" width="10.625" style="296" customWidth="1"/>
    <col min="35" max="35" width="11.125" style="296" customWidth="1"/>
    <col min="36" max="36" width="10.625" style="297" customWidth="1"/>
    <col min="37" max="37" width="11.125" style="295" customWidth="1"/>
    <col min="38" max="16384" width="9" style="295"/>
  </cols>
  <sheetData>
    <row r="1" spans="1:37" s="348" customFormat="1" ht="14.1" customHeight="1">
      <c r="A1" s="219" t="s">
        <v>488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220" t="s">
        <v>489</v>
      </c>
      <c r="P1" s="219" t="s">
        <v>490</v>
      </c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/>
      <c r="AB1" s="347"/>
      <c r="AC1" s="220" t="s">
        <v>496</v>
      </c>
      <c r="AD1" s="669" t="s">
        <v>497</v>
      </c>
      <c r="AE1" s="670"/>
      <c r="AF1" s="671"/>
      <c r="AG1" s="671"/>
      <c r="AH1" s="671"/>
      <c r="AI1" s="671"/>
      <c r="AJ1" s="671"/>
      <c r="AK1" s="670"/>
    </row>
    <row r="2" spans="1:37" ht="14.1" customHeight="1">
      <c r="A2" s="219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20"/>
      <c r="P2" s="219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20"/>
      <c r="AD2" s="670"/>
      <c r="AE2" s="670"/>
      <c r="AF2" s="672"/>
      <c r="AG2" s="672"/>
      <c r="AH2" s="672"/>
      <c r="AI2" s="672"/>
      <c r="AJ2" s="672"/>
      <c r="AK2" s="670"/>
    </row>
    <row r="3" spans="1:37" s="221" customFormat="1" ht="20.100000000000001" customHeight="1">
      <c r="A3" s="899" t="s">
        <v>121</v>
      </c>
      <c r="B3" s="899"/>
      <c r="C3" s="899"/>
      <c r="D3" s="899"/>
      <c r="E3" s="899"/>
      <c r="F3" s="899"/>
      <c r="G3" s="899"/>
      <c r="H3" s="899"/>
      <c r="I3" s="900" t="s">
        <v>469</v>
      </c>
      <c r="J3" s="900"/>
      <c r="K3" s="900"/>
      <c r="L3" s="900"/>
      <c r="M3" s="900"/>
      <c r="N3" s="900"/>
      <c r="O3" s="900"/>
      <c r="P3" s="900" t="s">
        <v>494</v>
      </c>
      <c r="Q3" s="900"/>
      <c r="R3" s="900"/>
      <c r="S3" s="900"/>
      <c r="T3" s="900"/>
      <c r="U3" s="900"/>
      <c r="V3" s="900"/>
      <c r="W3" s="900" t="s">
        <v>495</v>
      </c>
      <c r="X3" s="900"/>
      <c r="Y3" s="900"/>
      <c r="Z3" s="900"/>
      <c r="AA3" s="900"/>
      <c r="AB3" s="900"/>
      <c r="AC3" s="900"/>
      <c r="AD3" s="906" t="s">
        <v>122</v>
      </c>
      <c r="AE3" s="906"/>
      <c r="AF3" s="906"/>
      <c r="AG3" s="906"/>
      <c r="AH3" s="906"/>
      <c r="AI3" s="906"/>
      <c r="AJ3" s="906"/>
      <c r="AK3" s="906"/>
    </row>
    <row r="4" spans="1:37" s="223" customFormat="1" ht="24" customHeight="1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594"/>
      <c r="X4" s="594"/>
      <c r="Y4" s="594"/>
      <c r="Z4" s="594"/>
      <c r="AA4" s="594"/>
      <c r="AB4" s="594"/>
      <c r="AC4" s="594"/>
      <c r="AD4" s="907" t="s">
        <v>495</v>
      </c>
      <c r="AE4" s="907"/>
      <c r="AF4" s="907"/>
      <c r="AG4" s="907"/>
      <c r="AH4" s="907"/>
      <c r="AI4" s="907"/>
      <c r="AJ4" s="907"/>
      <c r="AK4" s="907"/>
    </row>
    <row r="5" spans="1:37" s="224" customFormat="1" ht="18" customHeight="1" thickBot="1">
      <c r="A5" s="224" t="s">
        <v>86</v>
      </c>
      <c r="B5" s="225"/>
      <c r="C5" s="225"/>
      <c r="D5" s="225"/>
      <c r="E5" s="225"/>
      <c r="F5" s="225"/>
      <c r="G5" s="225"/>
      <c r="H5" s="226"/>
      <c r="I5" s="225"/>
      <c r="J5" s="225"/>
      <c r="K5" s="225"/>
      <c r="L5" s="225"/>
      <c r="M5" s="225"/>
      <c r="N5" s="225"/>
      <c r="O5" s="226" t="s">
        <v>87</v>
      </c>
      <c r="P5" s="224" t="s">
        <v>86</v>
      </c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6" t="s">
        <v>87</v>
      </c>
      <c r="AD5" s="226"/>
      <c r="AE5" s="226"/>
      <c r="AF5" s="225"/>
      <c r="AG5" s="225"/>
      <c r="AH5" s="225"/>
      <c r="AI5" s="225"/>
      <c r="AK5" s="226" t="s">
        <v>87</v>
      </c>
    </row>
    <row r="6" spans="1:37" s="526" customFormat="1" ht="18.95" customHeight="1">
      <c r="A6" s="875" t="s">
        <v>176</v>
      </c>
      <c r="B6" s="878" t="s">
        <v>295</v>
      </c>
      <c r="C6" s="881" t="s">
        <v>342</v>
      </c>
      <c r="D6" s="882"/>
      <c r="E6" s="882"/>
      <c r="F6" s="882"/>
      <c r="G6" s="882"/>
      <c r="H6" s="882"/>
      <c r="I6" s="678"/>
      <c r="J6" s="888" t="s">
        <v>545</v>
      </c>
      <c r="K6" s="888"/>
      <c r="L6" s="888"/>
      <c r="M6" s="888"/>
      <c r="N6" s="889"/>
      <c r="O6" s="872" t="s">
        <v>177</v>
      </c>
      <c r="P6" s="875" t="s">
        <v>176</v>
      </c>
      <c r="Q6" s="883" t="s">
        <v>343</v>
      </c>
      <c r="R6" s="884"/>
      <c r="S6" s="884"/>
      <c r="T6" s="884"/>
      <c r="U6" s="884"/>
      <c r="V6" s="885"/>
      <c r="W6" s="908" t="s">
        <v>344</v>
      </c>
      <c r="X6" s="908"/>
      <c r="Y6" s="908"/>
      <c r="Z6" s="908"/>
      <c r="AA6" s="908"/>
      <c r="AB6" s="909"/>
      <c r="AC6" s="872" t="s">
        <v>177</v>
      </c>
      <c r="AD6" s="893" t="s">
        <v>493</v>
      </c>
      <c r="AE6" s="894"/>
      <c r="AF6" s="905" t="s">
        <v>344</v>
      </c>
      <c r="AG6" s="884"/>
      <c r="AH6" s="884"/>
      <c r="AI6" s="884"/>
      <c r="AJ6" s="884"/>
      <c r="AK6" s="885"/>
    </row>
    <row r="7" spans="1:37" s="526" customFormat="1" ht="18.95" customHeight="1">
      <c r="A7" s="876"/>
      <c r="B7" s="879"/>
      <c r="C7" s="832"/>
      <c r="D7" s="870" t="s">
        <v>491</v>
      </c>
      <c r="E7" s="870" t="s">
        <v>492</v>
      </c>
      <c r="F7" s="890" t="s">
        <v>393</v>
      </c>
      <c r="G7" s="890" t="s">
        <v>394</v>
      </c>
      <c r="H7" s="886" t="s">
        <v>178</v>
      </c>
      <c r="I7" s="901"/>
      <c r="J7" s="870" t="s">
        <v>491</v>
      </c>
      <c r="K7" s="870" t="s">
        <v>492</v>
      </c>
      <c r="L7" s="870" t="s">
        <v>395</v>
      </c>
      <c r="M7" s="870" t="s">
        <v>394</v>
      </c>
      <c r="N7" s="902" t="s">
        <v>178</v>
      </c>
      <c r="O7" s="873"/>
      <c r="P7" s="876"/>
      <c r="Q7" s="904"/>
      <c r="R7" s="870" t="s">
        <v>491</v>
      </c>
      <c r="S7" s="890" t="s">
        <v>492</v>
      </c>
      <c r="T7" s="890" t="s">
        <v>393</v>
      </c>
      <c r="U7" s="870" t="s">
        <v>394</v>
      </c>
      <c r="V7" s="912" t="s">
        <v>178</v>
      </c>
      <c r="W7" s="901"/>
      <c r="X7" s="870" t="s">
        <v>491</v>
      </c>
      <c r="Y7" s="870" t="s">
        <v>492</v>
      </c>
      <c r="Z7" s="870" t="s">
        <v>396</v>
      </c>
      <c r="AA7" s="890" t="s">
        <v>397</v>
      </c>
      <c r="AB7" s="890" t="s">
        <v>398</v>
      </c>
      <c r="AC7" s="873"/>
      <c r="AD7" s="895"/>
      <c r="AE7" s="896"/>
      <c r="AF7" s="846" t="s">
        <v>399</v>
      </c>
      <c r="AG7" s="870" t="s">
        <v>400</v>
      </c>
      <c r="AH7" s="870" t="s">
        <v>401</v>
      </c>
      <c r="AI7" s="870" t="s">
        <v>402</v>
      </c>
      <c r="AJ7" s="910" t="s">
        <v>403</v>
      </c>
      <c r="AK7" s="886" t="s">
        <v>178</v>
      </c>
    </row>
    <row r="8" spans="1:37" s="526" customFormat="1" ht="18.95" customHeight="1">
      <c r="A8" s="876"/>
      <c r="B8" s="879"/>
      <c r="C8" s="832"/>
      <c r="D8" s="870"/>
      <c r="E8" s="870"/>
      <c r="F8" s="832"/>
      <c r="G8" s="832"/>
      <c r="H8" s="886"/>
      <c r="I8" s="846"/>
      <c r="J8" s="870"/>
      <c r="K8" s="870"/>
      <c r="L8" s="870"/>
      <c r="M8" s="870"/>
      <c r="N8" s="902"/>
      <c r="O8" s="873"/>
      <c r="P8" s="876"/>
      <c r="Q8" s="870"/>
      <c r="R8" s="870"/>
      <c r="S8" s="832"/>
      <c r="T8" s="832"/>
      <c r="U8" s="870"/>
      <c r="V8" s="912"/>
      <c r="W8" s="846"/>
      <c r="X8" s="870"/>
      <c r="Y8" s="870"/>
      <c r="Z8" s="870"/>
      <c r="AA8" s="832"/>
      <c r="AB8" s="832"/>
      <c r="AC8" s="873"/>
      <c r="AD8" s="895"/>
      <c r="AE8" s="896"/>
      <c r="AF8" s="846"/>
      <c r="AG8" s="870"/>
      <c r="AH8" s="870"/>
      <c r="AI8" s="870"/>
      <c r="AJ8" s="910"/>
      <c r="AK8" s="886"/>
    </row>
    <row r="9" spans="1:37" s="526" customFormat="1" ht="18.95" customHeight="1">
      <c r="A9" s="877"/>
      <c r="B9" s="880"/>
      <c r="C9" s="833"/>
      <c r="D9" s="871"/>
      <c r="E9" s="871"/>
      <c r="F9" s="833"/>
      <c r="G9" s="833"/>
      <c r="H9" s="887"/>
      <c r="I9" s="847"/>
      <c r="J9" s="871"/>
      <c r="K9" s="871"/>
      <c r="L9" s="871"/>
      <c r="M9" s="871"/>
      <c r="N9" s="903"/>
      <c r="O9" s="874"/>
      <c r="P9" s="877"/>
      <c r="Q9" s="871"/>
      <c r="R9" s="871"/>
      <c r="S9" s="833"/>
      <c r="T9" s="833"/>
      <c r="U9" s="871"/>
      <c r="V9" s="913"/>
      <c r="W9" s="847"/>
      <c r="X9" s="871"/>
      <c r="Y9" s="871"/>
      <c r="Z9" s="871"/>
      <c r="AA9" s="833"/>
      <c r="AB9" s="833"/>
      <c r="AC9" s="874"/>
      <c r="AD9" s="897"/>
      <c r="AE9" s="898"/>
      <c r="AF9" s="847"/>
      <c r="AG9" s="871"/>
      <c r="AH9" s="871"/>
      <c r="AI9" s="871"/>
      <c r="AJ9" s="911"/>
      <c r="AK9" s="887"/>
    </row>
    <row r="10" spans="1:37" s="228" customFormat="1" ht="19.5" customHeight="1">
      <c r="A10" s="229">
        <v>2018</v>
      </c>
      <c r="B10" s="590">
        <f>SUM(C10,I10,Q10,W10)</f>
        <v>24883006</v>
      </c>
      <c r="C10" s="590">
        <f>SUM(C12:C34)</f>
        <v>248860</v>
      </c>
      <c r="D10" s="590">
        <f t="shared" ref="D10:H10" si="0">SUM(D12:D34)</f>
        <v>7504</v>
      </c>
      <c r="E10" s="590">
        <f t="shared" si="0"/>
        <v>5653</v>
      </c>
      <c r="F10" s="590">
        <f t="shared" si="0"/>
        <v>95242</v>
      </c>
      <c r="G10" s="590">
        <f t="shared" si="0"/>
        <v>96846</v>
      </c>
      <c r="H10" s="590">
        <f t="shared" si="0"/>
        <v>43615</v>
      </c>
      <c r="I10" s="369">
        <f>SUM(I12:I34)</f>
        <v>1147013</v>
      </c>
      <c r="J10" s="369">
        <f t="shared" ref="J10:N10" si="1">SUM(J12:J34)</f>
        <v>94109</v>
      </c>
      <c r="K10" s="369">
        <f t="shared" si="1"/>
        <v>12820</v>
      </c>
      <c r="L10" s="369">
        <f t="shared" si="1"/>
        <v>335580</v>
      </c>
      <c r="M10" s="369">
        <f t="shared" si="1"/>
        <v>620214</v>
      </c>
      <c r="N10" s="369">
        <f t="shared" si="1"/>
        <v>84290</v>
      </c>
      <c r="O10" s="370">
        <v>2018</v>
      </c>
      <c r="P10" s="229">
        <v>2018</v>
      </c>
      <c r="Q10" s="590">
        <f>SUM(Q12:Q34)</f>
        <v>12401485</v>
      </c>
      <c r="R10" s="590">
        <f t="shared" ref="R10:V10" si="2">SUM(R12:R34)</f>
        <v>222128</v>
      </c>
      <c r="S10" s="590">
        <f t="shared" si="2"/>
        <v>200419</v>
      </c>
      <c r="T10" s="590">
        <f t="shared" si="2"/>
        <v>1431374</v>
      </c>
      <c r="U10" s="590">
        <f t="shared" si="2"/>
        <v>5396761</v>
      </c>
      <c r="V10" s="590">
        <f t="shared" si="2"/>
        <v>5150803</v>
      </c>
      <c r="W10" s="369">
        <f>SUM(W12:W34)</f>
        <v>11085648</v>
      </c>
      <c r="X10" s="369">
        <f t="shared" ref="X10:AK10" si="3">SUM(X12:X34)</f>
        <v>94249</v>
      </c>
      <c r="Y10" s="369">
        <f t="shared" si="3"/>
        <v>519472</v>
      </c>
      <c r="Z10" s="369">
        <f t="shared" si="3"/>
        <v>67998</v>
      </c>
      <c r="AA10" s="369">
        <f t="shared" si="3"/>
        <v>144040</v>
      </c>
      <c r="AB10" s="369">
        <f t="shared" si="3"/>
        <v>2535490</v>
      </c>
      <c r="AC10" s="370">
        <v>2018</v>
      </c>
      <c r="AD10" s="891">
        <v>2018</v>
      </c>
      <c r="AE10" s="892"/>
      <c r="AF10" s="590">
        <f t="shared" si="3"/>
        <v>532368</v>
      </c>
      <c r="AG10" s="590">
        <f t="shared" si="3"/>
        <v>2901939</v>
      </c>
      <c r="AH10" s="590">
        <f t="shared" si="3"/>
        <v>322073</v>
      </c>
      <c r="AI10" s="590">
        <f t="shared" si="3"/>
        <v>2850109</v>
      </c>
      <c r="AJ10" s="590">
        <f t="shared" si="3"/>
        <v>59</v>
      </c>
      <c r="AK10" s="590">
        <f t="shared" si="3"/>
        <v>1117851</v>
      </c>
    </row>
    <row r="11" spans="1:37" s="231" customFormat="1" ht="6" customHeight="1">
      <c r="A11" s="230"/>
      <c r="B11" s="591"/>
      <c r="C11" s="591"/>
      <c r="D11" s="591"/>
      <c r="E11" s="591"/>
      <c r="F11" s="591"/>
      <c r="G11" s="591"/>
      <c r="H11" s="591"/>
      <c r="I11" s="349"/>
      <c r="J11" s="349"/>
      <c r="K11" s="349"/>
      <c r="L11" s="349"/>
      <c r="M11" s="349"/>
      <c r="N11" s="349"/>
      <c r="O11" s="371"/>
      <c r="P11" s="230"/>
      <c r="Q11" s="591"/>
      <c r="R11" s="591"/>
      <c r="S11" s="591"/>
      <c r="T11" s="591"/>
      <c r="U11" s="591"/>
      <c r="V11" s="591"/>
      <c r="W11" s="349"/>
      <c r="X11" s="349"/>
      <c r="Y11" s="349"/>
      <c r="Z11" s="349"/>
      <c r="AA11" s="349"/>
      <c r="AB11" s="349"/>
      <c r="AC11" s="371"/>
      <c r="AD11" s="595"/>
      <c r="AE11" s="675"/>
      <c r="AF11" s="591"/>
      <c r="AG11" s="591"/>
      <c r="AH11" s="591"/>
      <c r="AI11" s="591"/>
      <c r="AJ11" s="591"/>
      <c r="AK11" s="591"/>
    </row>
    <row r="12" spans="1:37" s="231" customFormat="1" ht="19.5" customHeight="1">
      <c r="A12" s="230" t="s">
        <v>40</v>
      </c>
      <c r="B12" s="591">
        <f t="shared" ref="B12:B34" si="4">SUM(C12,I12,Q12,W12)</f>
        <v>2635211</v>
      </c>
      <c r="C12" s="591">
        <f>SUM(D12:H12)</f>
        <v>67077</v>
      </c>
      <c r="D12" s="372">
        <v>0</v>
      </c>
      <c r="E12" s="372">
        <v>1800</v>
      </c>
      <c r="F12" s="372">
        <v>33700</v>
      </c>
      <c r="G12" s="372">
        <v>22577</v>
      </c>
      <c r="H12" s="372">
        <v>9000</v>
      </c>
      <c r="I12" s="349">
        <f>SUM(J12:N12)</f>
        <v>153994</v>
      </c>
      <c r="J12" s="372">
        <v>6031</v>
      </c>
      <c r="K12" s="372">
        <v>0</v>
      </c>
      <c r="L12" s="372">
        <v>0</v>
      </c>
      <c r="M12" s="372">
        <v>134563</v>
      </c>
      <c r="N12" s="372">
        <v>13400</v>
      </c>
      <c r="O12" s="373" t="s">
        <v>41</v>
      </c>
      <c r="P12" s="230" t="s">
        <v>40</v>
      </c>
      <c r="Q12" s="591">
        <f>SUM(R12:V12)</f>
        <v>1093011</v>
      </c>
      <c r="R12" s="372">
        <v>1795</v>
      </c>
      <c r="S12" s="372">
        <v>17205</v>
      </c>
      <c r="T12" s="372">
        <v>0</v>
      </c>
      <c r="U12" s="372">
        <v>442165</v>
      </c>
      <c r="V12" s="372">
        <v>631846</v>
      </c>
      <c r="W12" s="349">
        <f>SUM(X12:AK12)</f>
        <v>1321129</v>
      </c>
      <c r="X12" s="374">
        <v>0</v>
      </c>
      <c r="Y12" s="372">
        <v>0</v>
      </c>
      <c r="Z12" s="374">
        <v>0</v>
      </c>
      <c r="AA12" s="374">
        <v>4371</v>
      </c>
      <c r="AB12" s="374">
        <v>640932</v>
      </c>
      <c r="AC12" s="373" t="s">
        <v>41</v>
      </c>
      <c r="AD12" s="595" t="s">
        <v>40</v>
      </c>
      <c r="AE12" s="676" t="s">
        <v>41</v>
      </c>
      <c r="AF12" s="597">
        <v>0</v>
      </c>
      <c r="AG12" s="597">
        <v>667626</v>
      </c>
      <c r="AH12" s="597">
        <v>0</v>
      </c>
      <c r="AI12" s="597">
        <v>0</v>
      </c>
      <c r="AJ12" s="372">
        <v>0</v>
      </c>
      <c r="AK12" s="372">
        <v>8200</v>
      </c>
    </row>
    <row r="13" spans="1:37" s="231" customFormat="1" ht="19.5" customHeight="1">
      <c r="A13" s="230" t="s">
        <v>42</v>
      </c>
      <c r="B13" s="591">
        <f t="shared" si="4"/>
        <v>1935040</v>
      </c>
      <c r="C13" s="591">
        <f t="shared" ref="C13:C34" si="5">SUM(D13:H13)</f>
        <v>7206</v>
      </c>
      <c r="D13" s="372">
        <v>1980</v>
      </c>
      <c r="E13" s="372">
        <v>0</v>
      </c>
      <c r="F13" s="372">
        <v>5226</v>
      </c>
      <c r="G13" s="372">
        <v>0</v>
      </c>
      <c r="H13" s="372">
        <v>0</v>
      </c>
      <c r="I13" s="349">
        <f t="shared" ref="I13:I34" si="6">SUM(J13:N13)</f>
        <v>104917</v>
      </c>
      <c r="J13" s="372">
        <v>30989</v>
      </c>
      <c r="K13" s="372">
        <v>0</v>
      </c>
      <c r="L13" s="372">
        <v>71894</v>
      </c>
      <c r="M13" s="372">
        <v>2034</v>
      </c>
      <c r="N13" s="372">
        <v>0</v>
      </c>
      <c r="O13" s="373" t="s">
        <v>43</v>
      </c>
      <c r="P13" s="230" t="s">
        <v>42</v>
      </c>
      <c r="Q13" s="591">
        <f t="shared" ref="Q13:Q34" si="7">SUM(R13:V13)</f>
        <v>973536</v>
      </c>
      <c r="R13" s="597">
        <v>39981</v>
      </c>
      <c r="S13" s="597">
        <v>0</v>
      </c>
      <c r="T13" s="597">
        <v>412441</v>
      </c>
      <c r="U13" s="372">
        <v>197948</v>
      </c>
      <c r="V13" s="372">
        <v>323166</v>
      </c>
      <c r="W13" s="349">
        <f t="shared" ref="W13:W34" si="8">SUM(X13:AK13)</f>
        <v>849381</v>
      </c>
      <c r="X13" s="372">
        <v>0</v>
      </c>
      <c r="Y13" s="372">
        <v>0</v>
      </c>
      <c r="Z13" s="374">
        <v>26742</v>
      </c>
      <c r="AA13" s="374">
        <v>3315</v>
      </c>
      <c r="AB13" s="374">
        <v>249368</v>
      </c>
      <c r="AC13" s="373" t="s">
        <v>43</v>
      </c>
      <c r="AD13" s="595" t="s">
        <v>42</v>
      </c>
      <c r="AE13" s="676" t="s">
        <v>43</v>
      </c>
      <c r="AF13" s="597">
        <v>21267</v>
      </c>
      <c r="AG13" s="597">
        <v>370406</v>
      </c>
      <c r="AH13" s="597">
        <v>91456</v>
      </c>
      <c r="AI13" s="372">
        <v>86827</v>
      </c>
      <c r="AJ13" s="372">
        <v>0</v>
      </c>
      <c r="AK13" s="372">
        <v>0</v>
      </c>
    </row>
    <row r="14" spans="1:37" s="231" customFormat="1" ht="19.5" customHeight="1">
      <c r="A14" s="230" t="s">
        <v>44</v>
      </c>
      <c r="B14" s="591">
        <f t="shared" si="4"/>
        <v>893360</v>
      </c>
      <c r="C14" s="591">
        <f t="shared" si="5"/>
        <v>0</v>
      </c>
      <c r="D14" s="372"/>
      <c r="E14" s="372"/>
      <c r="F14" s="372"/>
      <c r="G14" s="372"/>
      <c r="H14" s="372"/>
      <c r="I14" s="349">
        <f t="shared" si="6"/>
        <v>36356</v>
      </c>
      <c r="J14" s="372">
        <v>8039</v>
      </c>
      <c r="K14" s="372">
        <v>0</v>
      </c>
      <c r="L14" s="372">
        <v>28317</v>
      </c>
      <c r="M14" s="372">
        <v>0</v>
      </c>
      <c r="N14" s="372">
        <v>0</v>
      </c>
      <c r="O14" s="373" t="s">
        <v>45</v>
      </c>
      <c r="P14" s="230" t="s">
        <v>44</v>
      </c>
      <c r="Q14" s="591">
        <f t="shared" si="7"/>
        <v>469145</v>
      </c>
      <c r="R14" s="372">
        <v>10682</v>
      </c>
      <c r="S14" s="372">
        <v>490</v>
      </c>
      <c r="T14" s="372">
        <v>162406</v>
      </c>
      <c r="U14" s="372">
        <v>109191</v>
      </c>
      <c r="V14" s="372">
        <v>186376</v>
      </c>
      <c r="W14" s="349">
        <f t="shared" si="8"/>
        <v>387859</v>
      </c>
      <c r="X14" s="374">
        <v>81255</v>
      </c>
      <c r="Y14" s="372">
        <v>0</v>
      </c>
      <c r="Z14" s="374">
        <v>3198</v>
      </c>
      <c r="AA14" s="374">
        <v>0</v>
      </c>
      <c r="AB14" s="374">
        <v>119499</v>
      </c>
      <c r="AC14" s="373" t="s">
        <v>45</v>
      </c>
      <c r="AD14" s="595" t="s">
        <v>44</v>
      </c>
      <c r="AE14" s="676" t="s">
        <v>45</v>
      </c>
      <c r="AF14" s="597">
        <v>19978</v>
      </c>
      <c r="AG14" s="597">
        <v>44319</v>
      </c>
      <c r="AH14" s="597">
        <v>0</v>
      </c>
      <c r="AI14" s="372">
        <v>119610</v>
      </c>
      <c r="AJ14" s="372">
        <v>0</v>
      </c>
      <c r="AK14" s="372">
        <v>0</v>
      </c>
    </row>
    <row r="15" spans="1:37" s="231" customFormat="1" ht="19.5" customHeight="1">
      <c r="A15" s="230" t="s">
        <v>46</v>
      </c>
      <c r="B15" s="591">
        <f t="shared" si="4"/>
        <v>2064958</v>
      </c>
      <c r="C15" s="591">
        <f t="shared" si="5"/>
        <v>8996</v>
      </c>
      <c r="D15" s="372">
        <v>0</v>
      </c>
      <c r="E15" s="372">
        <v>2625</v>
      </c>
      <c r="F15" s="372">
        <v>5582</v>
      </c>
      <c r="G15" s="372">
        <v>789</v>
      </c>
      <c r="H15" s="372">
        <v>0</v>
      </c>
      <c r="I15" s="349">
        <f t="shared" si="6"/>
        <v>136441</v>
      </c>
      <c r="J15" s="372">
        <v>0</v>
      </c>
      <c r="K15" s="372">
        <v>10232</v>
      </c>
      <c r="L15" s="372">
        <v>918</v>
      </c>
      <c r="M15" s="372">
        <v>121305</v>
      </c>
      <c r="N15" s="372">
        <v>3986</v>
      </c>
      <c r="O15" s="373" t="s">
        <v>47</v>
      </c>
      <c r="P15" s="230" t="s">
        <v>46</v>
      </c>
      <c r="Q15" s="591">
        <f t="shared" si="7"/>
        <v>927046</v>
      </c>
      <c r="R15" s="372">
        <v>0</v>
      </c>
      <c r="S15" s="372">
        <v>3615</v>
      </c>
      <c r="T15" s="372">
        <v>3229</v>
      </c>
      <c r="U15" s="372">
        <v>622355</v>
      </c>
      <c r="V15" s="372">
        <v>297847</v>
      </c>
      <c r="W15" s="349">
        <f t="shared" si="8"/>
        <v>992475</v>
      </c>
      <c r="X15" s="372">
        <v>0</v>
      </c>
      <c r="Y15" s="372">
        <v>30</v>
      </c>
      <c r="Z15" s="374">
        <v>0</v>
      </c>
      <c r="AA15" s="374">
        <v>3133</v>
      </c>
      <c r="AB15" s="374">
        <v>10183</v>
      </c>
      <c r="AC15" s="373" t="s">
        <v>47</v>
      </c>
      <c r="AD15" s="595" t="s">
        <v>46</v>
      </c>
      <c r="AE15" s="676" t="s">
        <v>47</v>
      </c>
      <c r="AF15" s="597">
        <v>0</v>
      </c>
      <c r="AG15" s="597">
        <v>915</v>
      </c>
      <c r="AH15" s="597">
        <v>0</v>
      </c>
      <c r="AI15" s="372">
        <v>360575</v>
      </c>
      <c r="AJ15" s="372">
        <v>0</v>
      </c>
      <c r="AK15" s="372">
        <v>617639</v>
      </c>
    </row>
    <row r="16" spans="1:37" s="231" customFormat="1" ht="19.5" customHeight="1">
      <c r="A16" s="230" t="s">
        <v>48</v>
      </c>
      <c r="B16" s="591">
        <f t="shared" si="4"/>
        <v>2000499</v>
      </c>
      <c r="C16" s="591">
        <f t="shared" si="5"/>
        <v>5996</v>
      </c>
      <c r="D16" s="372">
        <v>1083</v>
      </c>
      <c r="E16" s="372">
        <v>1228</v>
      </c>
      <c r="F16" s="372">
        <v>0</v>
      </c>
      <c r="G16" s="372">
        <v>3685</v>
      </c>
      <c r="H16" s="372">
        <v>0</v>
      </c>
      <c r="I16" s="349">
        <f t="shared" si="6"/>
        <v>84015</v>
      </c>
      <c r="J16" s="372">
        <v>16137</v>
      </c>
      <c r="K16" s="372">
        <v>0</v>
      </c>
      <c r="L16" s="372">
        <v>636</v>
      </c>
      <c r="M16" s="372">
        <v>59731</v>
      </c>
      <c r="N16" s="372">
        <v>7511</v>
      </c>
      <c r="O16" s="373" t="s">
        <v>49</v>
      </c>
      <c r="P16" s="230" t="s">
        <v>48</v>
      </c>
      <c r="Q16" s="591">
        <f t="shared" si="7"/>
        <v>1419107</v>
      </c>
      <c r="R16" s="372">
        <v>125562</v>
      </c>
      <c r="S16" s="372">
        <v>15219</v>
      </c>
      <c r="T16" s="372">
        <v>31211</v>
      </c>
      <c r="U16" s="372">
        <v>1032563</v>
      </c>
      <c r="V16" s="372">
        <v>214552</v>
      </c>
      <c r="W16" s="349">
        <f t="shared" si="8"/>
        <v>491381</v>
      </c>
      <c r="X16" s="372">
        <v>4</v>
      </c>
      <c r="Y16" s="372">
        <v>9</v>
      </c>
      <c r="Z16" s="374">
        <v>62</v>
      </c>
      <c r="AA16" s="374">
        <v>21510</v>
      </c>
      <c r="AB16" s="374">
        <v>6587</v>
      </c>
      <c r="AC16" s="373" t="s">
        <v>49</v>
      </c>
      <c r="AD16" s="595" t="s">
        <v>48</v>
      </c>
      <c r="AE16" s="676" t="s">
        <v>49</v>
      </c>
      <c r="AF16" s="597">
        <v>0</v>
      </c>
      <c r="AG16" s="597">
        <v>5132</v>
      </c>
      <c r="AH16" s="597">
        <v>11488</v>
      </c>
      <c r="AI16" s="372">
        <v>418403</v>
      </c>
      <c r="AJ16" s="372">
        <v>0</v>
      </c>
      <c r="AK16" s="372">
        <v>28186</v>
      </c>
    </row>
    <row r="17" spans="1:37" s="231" customFormat="1" ht="19.5" customHeight="1">
      <c r="A17" s="230" t="s">
        <v>50</v>
      </c>
      <c r="B17" s="591">
        <f t="shared" si="4"/>
        <v>1197928</v>
      </c>
      <c r="C17" s="591">
        <f t="shared" si="5"/>
        <v>7479</v>
      </c>
      <c r="D17" s="372">
        <v>0</v>
      </c>
      <c r="E17" s="372">
        <v>0</v>
      </c>
      <c r="F17" s="372">
        <v>0</v>
      </c>
      <c r="G17" s="372">
        <v>0</v>
      </c>
      <c r="H17" s="372">
        <v>7479</v>
      </c>
      <c r="I17" s="349">
        <f t="shared" si="6"/>
        <v>25704</v>
      </c>
      <c r="J17" s="372">
        <v>2191</v>
      </c>
      <c r="K17" s="372">
        <v>618</v>
      </c>
      <c r="L17" s="372">
        <v>730</v>
      </c>
      <c r="M17" s="372">
        <v>18454</v>
      </c>
      <c r="N17" s="372">
        <v>3711</v>
      </c>
      <c r="O17" s="373" t="s">
        <v>51</v>
      </c>
      <c r="P17" s="230" t="s">
        <v>50</v>
      </c>
      <c r="Q17" s="591">
        <f t="shared" si="7"/>
        <v>778393</v>
      </c>
      <c r="R17" s="372">
        <v>18272</v>
      </c>
      <c r="S17" s="372">
        <v>16197</v>
      </c>
      <c r="T17" s="372">
        <v>88220</v>
      </c>
      <c r="U17" s="372">
        <v>99443</v>
      </c>
      <c r="V17" s="372">
        <v>556261</v>
      </c>
      <c r="W17" s="349">
        <f t="shared" si="8"/>
        <v>386352</v>
      </c>
      <c r="X17" s="374">
        <v>0</v>
      </c>
      <c r="Y17" s="372">
        <v>51317</v>
      </c>
      <c r="Z17" s="374">
        <v>3</v>
      </c>
      <c r="AA17" s="374">
        <v>0</v>
      </c>
      <c r="AB17" s="374">
        <v>207713</v>
      </c>
      <c r="AC17" s="373" t="s">
        <v>51</v>
      </c>
      <c r="AD17" s="595" t="s">
        <v>50</v>
      </c>
      <c r="AE17" s="676" t="s">
        <v>51</v>
      </c>
      <c r="AF17" s="597">
        <v>30126</v>
      </c>
      <c r="AG17" s="597">
        <v>61608</v>
      </c>
      <c r="AH17" s="597">
        <v>0</v>
      </c>
      <c r="AI17" s="372">
        <v>35585</v>
      </c>
      <c r="AJ17" s="372">
        <v>0</v>
      </c>
      <c r="AK17" s="372">
        <v>0</v>
      </c>
    </row>
    <row r="18" spans="1:37" s="231" customFormat="1" ht="19.5" customHeight="1">
      <c r="A18" s="230" t="s">
        <v>52</v>
      </c>
      <c r="B18" s="591">
        <f t="shared" si="4"/>
        <v>1451778</v>
      </c>
      <c r="C18" s="591">
        <f t="shared" si="5"/>
        <v>9163</v>
      </c>
      <c r="D18" s="372">
        <v>0</v>
      </c>
      <c r="E18" s="372">
        <v>0</v>
      </c>
      <c r="F18" s="372">
        <v>958</v>
      </c>
      <c r="G18" s="372">
        <v>7131</v>
      </c>
      <c r="H18" s="372">
        <v>1074</v>
      </c>
      <c r="I18" s="349">
        <f t="shared" si="6"/>
        <v>42572</v>
      </c>
      <c r="J18" s="372">
        <v>3200</v>
      </c>
      <c r="K18" s="372">
        <v>1216</v>
      </c>
      <c r="L18" s="372">
        <v>22162</v>
      </c>
      <c r="M18" s="372">
        <v>15456</v>
      </c>
      <c r="N18" s="374">
        <v>538</v>
      </c>
      <c r="O18" s="373" t="s">
        <v>53</v>
      </c>
      <c r="P18" s="230" t="s">
        <v>52</v>
      </c>
      <c r="Q18" s="591">
        <f t="shared" si="7"/>
        <v>662512</v>
      </c>
      <c r="R18" s="372">
        <v>11048</v>
      </c>
      <c r="S18" s="372">
        <v>142686</v>
      </c>
      <c r="T18" s="372">
        <v>23781</v>
      </c>
      <c r="U18" s="372">
        <v>360300</v>
      </c>
      <c r="V18" s="372">
        <v>124697</v>
      </c>
      <c r="W18" s="349">
        <f t="shared" si="8"/>
        <v>737531</v>
      </c>
      <c r="X18" s="372">
        <v>0</v>
      </c>
      <c r="Y18" s="372">
        <v>450474</v>
      </c>
      <c r="Z18" s="374">
        <v>4125</v>
      </c>
      <c r="AA18" s="374">
        <v>12259</v>
      </c>
      <c r="AB18" s="374">
        <v>0</v>
      </c>
      <c r="AC18" s="373" t="s">
        <v>53</v>
      </c>
      <c r="AD18" s="595" t="s">
        <v>52</v>
      </c>
      <c r="AE18" s="676" t="s">
        <v>53</v>
      </c>
      <c r="AF18" s="597">
        <v>0</v>
      </c>
      <c r="AG18" s="597">
        <v>92161</v>
      </c>
      <c r="AH18" s="597">
        <v>141408</v>
      </c>
      <c r="AI18" s="372">
        <v>32204</v>
      </c>
      <c r="AJ18" s="372">
        <v>0</v>
      </c>
      <c r="AK18" s="372">
        <v>4900</v>
      </c>
    </row>
    <row r="19" spans="1:37" s="231" customFormat="1" ht="19.5" customHeight="1">
      <c r="A19" s="230" t="s">
        <v>54</v>
      </c>
      <c r="B19" s="591">
        <f t="shared" si="4"/>
        <v>1243325</v>
      </c>
      <c r="C19" s="591">
        <f t="shared" si="5"/>
        <v>15547</v>
      </c>
      <c r="D19" s="372">
        <v>1888</v>
      </c>
      <c r="E19" s="372">
        <v>0</v>
      </c>
      <c r="F19" s="372">
        <v>0</v>
      </c>
      <c r="G19" s="372">
        <v>12606</v>
      </c>
      <c r="H19" s="372">
        <v>1053</v>
      </c>
      <c r="I19" s="349">
        <f t="shared" si="6"/>
        <v>82043</v>
      </c>
      <c r="J19" s="374">
        <v>65</v>
      </c>
      <c r="K19" s="374">
        <v>0</v>
      </c>
      <c r="L19" s="374">
        <v>18889</v>
      </c>
      <c r="M19" s="372">
        <v>58805</v>
      </c>
      <c r="N19" s="372">
        <v>4284</v>
      </c>
      <c r="O19" s="373" t="s">
        <v>55</v>
      </c>
      <c r="P19" s="230" t="s">
        <v>54</v>
      </c>
      <c r="Q19" s="591">
        <f t="shared" si="7"/>
        <v>699484</v>
      </c>
      <c r="R19" s="597">
        <v>0</v>
      </c>
      <c r="S19" s="597">
        <v>0</v>
      </c>
      <c r="T19" s="597">
        <v>54396</v>
      </c>
      <c r="U19" s="372">
        <v>203217</v>
      </c>
      <c r="V19" s="372">
        <v>441871</v>
      </c>
      <c r="W19" s="349">
        <f t="shared" si="8"/>
        <v>446251</v>
      </c>
      <c r="X19" s="372">
        <v>0</v>
      </c>
      <c r="Y19" s="372">
        <v>0</v>
      </c>
      <c r="Z19" s="374">
        <v>0</v>
      </c>
      <c r="AA19" s="374">
        <v>57</v>
      </c>
      <c r="AB19" s="374">
        <v>0</v>
      </c>
      <c r="AC19" s="373" t="s">
        <v>55</v>
      </c>
      <c r="AD19" s="595" t="s">
        <v>54</v>
      </c>
      <c r="AE19" s="676" t="s">
        <v>55</v>
      </c>
      <c r="AF19" s="597">
        <v>19945</v>
      </c>
      <c r="AG19" s="597">
        <v>251693</v>
      </c>
      <c r="AH19" s="597">
        <v>38617</v>
      </c>
      <c r="AI19" s="372">
        <v>135939</v>
      </c>
      <c r="AJ19" s="372">
        <v>0</v>
      </c>
      <c r="AK19" s="597">
        <v>0</v>
      </c>
    </row>
    <row r="20" spans="1:37" s="231" customFormat="1" ht="19.5" customHeight="1">
      <c r="A20" s="230" t="s">
        <v>56</v>
      </c>
      <c r="B20" s="591">
        <f t="shared" si="4"/>
        <v>939833</v>
      </c>
      <c r="C20" s="591">
        <f t="shared" si="5"/>
        <v>24831</v>
      </c>
      <c r="D20" s="372">
        <v>0</v>
      </c>
      <c r="E20" s="372">
        <v>0</v>
      </c>
      <c r="F20" s="372">
        <v>24831</v>
      </c>
      <c r="G20" s="372">
        <v>0</v>
      </c>
      <c r="H20" s="372">
        <v>0</v>
      </c>
      <c r="I20" s="349">
        <f t="shared" si="6"/>
        <v>71667</v>
      </c>
      <c r="J20" s="374">
        <v>0</v>
      </c>
      <c r="K20" s="374">
        <v>0</v>
      </c>
      <c r="L20" s="374">
        <v>59523</v>
      </c>
      <c r="M20" s="372">
        <v>4974</v>
      </c>
      <c r="N20" s="372">
        <v>7170</v>
      </c>
      <c r="O20" s="373" t="s">
        <v>57</v>
      </c>
      <c r="P20" s="230" t="s">
        <v>56</v>
      </c>
      <c r="Q20" s="591">
        <f t="shared" si="7"/>
        <v>466579</v>
      </c>
      <c r="R20" s="597">
        <v>0</v>
      </c>
      <c r="S20" s="597">
        <v>0</v>
      </c>
      <c r="T20" s="597">
        <v>284805</v>
      </c>
      <c r="U20" s="372">
        <v>32717</v>
      </c>
      <c r="V20" s="372">
        <v>149057</v>
      </c>
      <c r="W20" s="349">
        <f t="shared" si="8"/>
        <v>376756</v>
      </c>
      <c r="X20" s="372">
        <v>0</v>
      </c>
      <c r="Y20" s="372">
        <v>0</v>
      </c>
      <c r="Z20" s="374">
        <v>148</v>
      </c>
      <c r="AA20" s="374">
        <v>440</v>
      </c>
      <c r="AB20" s="374">
        <v>246018</v>
      </c>
      <c r="AC20" s="373" t="s">
        <v>57</v>
      </c>
      <c r="AD20" s="595" t="s">
        <v>56</v>
      </c>
      <c r="AE20" s="676" t="s">
        <v>57</v>
      </c>
      <c r="AF20" s="597">
        <v>0</v>
      </c>
      <c r="AG20" s="597">
        <v>13981</v>
      </c>
      <c r="AH20" s="597">
        <v>505</v>
      </c>
      <c r="AI20" s="372">
        <v>115664</v>
      </c>
      <c r="AJ20" s="372">
        <v>0</v>
      </c>
      <c r="AK20" s="372">
        <v>0</v>
      </c>
    </row>
    <row r="21" spans="1:37" s="231" customFormat="1" ht="19.5" customHeight="1">
      <c r="A21" s="230" t="s">
        <v>58</v>
      </c>
      <c r="B21" s="591">
        <f t="shared" si="4"/>
        <v>1608614</v>
      </c>
      <c r="C21" s="591">
        <f t="shared" si="5"/>
        <v>15372</v>
      </c>
      <c r="D21" s="372">
        <v>850</v>
      </c>
      <c r="E21" s="372">
        <v>0</v>
      </c>
      <c r="F21" s="372">
        <v>500</v>
      </c>
      <c r="G21" s="372">
        <v>14022</v>
      </c>
      <c r="H21" s="372">
        <v>0</v>
      </c>
      <c r="I21" s="349">
        <f t="shared" si="6"/>
        <v>71863</v>
      </c>
      <c r="J21" s="372">
        <v>23517</v>
      </c>
      <c r="K21" s="372">
        <v>754</v>
      </c>
      <c r="L21" s="372">
        <v>16843</v>
      </c>
      <c r="M21" s="372">
        <v>30749</v>
      </c>
      <c r="N21" s="374">
        <v>0</v>
      </c>
      <c r="O21" s="373" t="s">
        <v>59</v>
      </c>
      <c r="P21" s="230" t="s">
        <v>58</v>
      </c>
      <c r="Q21" s="591">
        <f t="shared" si="7"/>
        <v>587471</v>
      </c>
      <c r="R21" s="372">
        <v>2514</v>
      </c>
      <c r="S21" s="372">
        <v>0</v>
      </c>
      <c r="T21" s="372">
        <v>0</v>
      </c>
      <c r="U21" s="372">
        <v>524368</v>
      </c>
      <c r="V21" s="372">
        <v>60589</v>
      </c>
      <c r="W21" s="349">
        <f t="shared" si="8"/>
        <v>933908</v>
      </c>
      <c r="X21" s="374">
        <v>2741</v>
      </c>
      <c r="Y21" s="372">
        <v>0</v>
      </c>
      <c r="Z21" s="374">
        <v>4</v>
      </c>
      <c r="AA21" s="374">
        <v>93909</v>
      </c>
      <c r="AB21" s="374">
        <v>0</v>
      </c>
      <c r="AC21" s="373" t="s">
        <v>59</v>
      </c>
      <c r="AD21" s="595" t="s">
        <v>58</v>
      </c>
      <c r="AE21" s="676" t="s">
        <v>59</v>
      </c>
      <c r="AF21" s="597">
        <v>0</v>
      </c>
      <c r="AG21" s="597">
        <v>97560</v>
      </c>
      <c r="AH21" s="597">
        <v>0</v>
      </c>
      <c r="AI21" s="372">
        <v>693824</v>
      </c>
      <c r="AJ21" s="372">
        <v>0</v>
      </c>
      <c r="AK21" s="372">
        <v>45870</v>
      </c>
    </row>
    <row r="22" spans="1:37" s="231" customFormat="1" ht="19.5" customHeight="1">
      <c r="A22" s="230" t="s">
        <v>60</v>
      </c>
      <c r="B22" s="591">
        <f t="shared" si="4"/>
        <v>553606</v>
      </c>
      <c r="C22" s="591">
        <f t="shared" si="5"/>
        <v>2077</v>
      </c>
      <c r="D22" s="372">
        <v>0</v>
      </c>
      <c r="E22" s="372">
        <v>0</v>
      </c>
      <c r="F22" s="372">
        <v>85</v>
      </c>
      <c r="G22" s="372">
        <v>1992</v>
      </c>
      <c r="H22" s="372">
        <v>0</v>
      </c>
      <c r="I22" s="349">
        <f t="shared" si="6"/>
        <v>26882</v>
      </c>
      <c r="J22" s="374">
        <v>0</v>
      </c>
      <c r="K22" s="374">
        <v>0</v>
      </c>
      <c r="L22" s="374">
        <v>23107</v>
      </c>
      <c r="M22" s="372">
        <v>0</v>
      </c>
      <c r="N22" s="372">
        <v>3775</v>
      </c>
      <c r="O22" s="373" t="s">
        <v>61</v>
      </c>
      <c r="P22" s="230" t="s">
        <v>60</v>
      </c>
      <c r="Q22" s="591">
        <f t="shared" si="7"/>
        <v>147694</v>
      </c>
      <c r="R22" s="372">
        <v>240</v>
      </c>
      <c r="S22" s="372">
        <v>0</v>
      </c>
      <c r="T22" s="372">
        <v>64917</v>
      </c>
      <c r="U22" s="372">
        <v>0</v>
      </c>
      <c r="V22" s="372">
        <v>82537</v>
      </c>
      <c r="W22" s="349">
        <f t="shared" si="8"/>
        <v>376953</v>
      </c>
      <c r="X22" s="374">
        <v>0</v>
      </c>
      <c r="Y22" s="372">
        <v>0</v>
      </c>
      <c r="Z22" s="374">
        <v>25669</v>
      </c>
      <c r="AA22" s="374">
        <v>0</v>
      </c>
      <c r="AB22" s="374">
        <v>10446</v>
      </c>
      <c r="AC22" s="373" t="s">
        <v>61</v>
      </c>
      <c r="AD22" s="595" t="s">
        <v>60</v>
      </c>
      <c r="AE22" s="676" t="s">
        <v>61</v>
      </c>
      <c r="AF22" s="597">
        <v>0</v>
      </c>
      <c r="AG22" s="597">
        <v>101518</v>
      </c>
      <c r="AH22" s="597">
        <v>0</v>
      </c>
      <c r="AI22" s="597">
        <v>0</v>
      </c>
      <c r="AJ22" s="372">
        <v>0</v>
      </c>
      <c r="AK22" s="372">
        <v>239320</v>
      </c>
    </row>
    <row r="23" spans="1:37" s="231" customFormat="1" ht="19.5" customHeight="1">
      <c r="A23" s="230" t="s">
        <v>62</v>
      </c>
      <c r="B23" s="591">
        <f t="shared" si="4"/>
        <v>1497334</v>
      </c>
      <c r="C23" s="591">
        <f t="shared" si="5"/>
        <v>10748</v>
      </c>
      <c r="D23" s="372">
        <v>0</v>
      </c>
      <c r="E23" s="372">
        <v>0</v>
      </c>
      <c r="F23" s="372">
        <v>0</v>
      </c>
      <c r="G23" s="372">
        <v>4747</v>
      </c>
      <c r="H23" s="372">
        <v>6001</v>
      </c>
      <c r="I23" s="349">
        <f t="shared" si="6"/>
        <v>25697</v>
      </c>
      <c r="J23" s="374">
        <v>0</v>
      </c>
      <c r="K23" s="374">
        <v>0</v>
      </c>
      <c r="L23" s="374">
        <v>0</v>
      </c>
      <c r="M23" s="372">
        <v>25145</v>
      </c>
      <c r="N23" s="372">
        <v>552</v>
      </c>
      <c r="O23" s="373" t="s">
        <v>63</v>
      </c>
      <c r="P23" s="230" t="s">
        <v>62</v>
      </c>
      <c r="Q23" s="591">
        <f t="shared" si="7"/>
        <v>750838</v>
      </c>
      <c r="R23" s="597">
        <v>0</v>
      </c>
      <c r="S23" s="597">
        <v>0</v>
      </c>
      <c r="T23" s="597">
        <v>0</v>
      </c>
      <c r="U23" s="372">
        <v>273456</v>
      </c>
      <c r="V23" s="372">
        <v>477382</v>
      </c>
      <c r="W23" s="349">
        <f t="shared" si="8"/>
        <v>710051</v>
      </c>
      <c r="X23" s="374">
        <v>0</v>
      </c>
      <c r="Y23" s="372">
        <v>0</v>
      </c>
      <c r="Z23" s="374">
        <v>0</v>
      </c>
      <c r="AA23" s="374">
        <v>0</v>
      </c>
      <c r="AB23" s="374">
        <v>311529</v>
      </c>
      <c r="AC23" s="373" t="s">
        <v>63</v>
      </c>
      <c r="AD23" s="595" t="s">
        <v>62</v>
      </c>
      <c r="AE23" s="676" t="s">
        <v>63</v>
      </c>
      <c r="AF23" s="597">
        <v>142837</v>
      </c>
      <c r="AG23" s="597">
        <v>248357</v>
      </c>
      <c r="AH23" s="597">
        <v>0</v>
      </c>
      <c r="AI23" s="372">
        <v>2495</v>
      </c>
      <c r="AJ23" s="372">
        <v>0</v>
      </c>
      <c r="AK23" s="597">
        <v>4833</v>
      </c>
    </row>
    <row r="24" spans="1:37" s="231" customFormat="1" ht="19.5" customHeight="1">
      <c r="A24" s="230" t="s">
        <v>64</v>
      </c>
      <c r="B24" s="591">
        <f t="shared" si="4"/>
        <v>385052</v>
      </c>
      <c r="C24" s="591">
        <f t="shared" si="5"/>
        <v>2360</v>
      </c>
      <c r="D24" s="372">
        <v>0</v>
      </c>
      <c r="E24" s="372">
        <v>0</v>
      </c>
      <c r="F24" s="372">
        <v>2360</v>
      </c>
      <c r="G24" s="372">
        <v>0</v>
      </c>
      <c r="H24" s="372">
        <v>0</v>
      </c>
      <c r="I24" s="349">
        <f t="shared" si="6"/>
        <v>22508</v>
      </c>
      <c r="J24" s="374">
        <v>0</v>
      </c>
      <c r="K24" s="374">
        <v>0</v>
      </c>
      <c r="L24" s="374">
        <v>21808</v>
      </c>
      <c r="M24" s="372">
        <v>0</v>
      </c>
      <c r="N24" s="374">
        <v>700</v>
      </c>
      <c r="O24" s="373" t="s">
        <v>65</v>
      </c>
      <c r="P24" s="230" t="s">
        <v>64</v>
      </c>
      <c r="Q24" s="591">
        <f t="shared" si="7"/>
        <v>217512</v>
      </c>
      <c r="R24" s="597">
        <v>0</v>
      </c>
      <c r="S24" s="597">
        <v>154</v>
      </c>
      <c r="T24" s="597">
        <v>98853</v>
      </c>
      <c r="U24" s="372">
        <v>2328</v>
      </c>
      <c r="V24" s="372">
        <v>116177</v>
      </c>
      <c r="W24" s="349">
        <f t="shared" si="8"/>
        <v>142672</v>
      </c>
      <c r="X24" s="374">
        <v>0</v>
      </c>
      <c r="Y24" s="372">
        <v>0</v>
      </c>
      <c r="Z24" s="374">
        <v>1824</v>
      </c>
      <c r="AA24" s="374">
        <v>2214</v>
      </c>
      <c r="AB24" s="374">
        <v>109283</v>
      </c>
      <c r="AC24" s="373" t="s">
        <v>65</v>
      </c>
      <c r="AD24" s="595" t="s">
        <v>64</v>
      </c>
      <c r="AE24" s="676" t="s">
        <v>65</v>
      </c>
      <c r="AF24" s="597">
        <v>0</v>
      </c>
      <c r="AG24" s="597">
        <v>7821</v>
      </c>
      <c r="AH24" s="597">
        <v>0</v>
      </c>
      <c r="AI24" s="372">
        <v>17273</v>
      </c>
      <c r="AJ24" s="372">
        <v>0</v>
      </c>
      <c r="AK24" s="597">
        <v>4257</v>
      </c>
    </row>
    <row r="25" spans="1:37" s="231" customFormat="1" ht="19.5" customHeight="1">
      <c r="A25" s="230" t="s">
        <v>66</v>
      </c>
      <c r="B25" s="591">
        <f t="shared" si="4"/>
        <v>524531</v>
      </c>
      <c r="C25" s="591">
        <f t="shared" si="5"/>
        <v>6165</v>
      </c>
      <c r="D25" s="372">
        <v>0</v>
      </c>
      <c r="E25" s="372">
        <v>0</v>
      </c>
      <c r="F25" s="372">
        <v>0</v>
      </c>
      <c r="G25" s="372">
        <v>6165</v>
      </c>
      <c r="H25" s="372">
        <v>0</v>
      </c>
      <c r="I25" s="349">
        <f t="shared" si="6"/>
        <v>320</v>
      </c>
      <c r="J25" s="374">
        <v>0</v>
      </c>
      <c r="K25" s="374">
        <v>0</v>
      </c>
      <c r="L25" s="374">
        <v>0</v>
      </c>
      <c r="M25" s="372">
        <v>320</v>
      </c>
      <c r="N25" s="374">
        <v>0</v>
      </c>
      <c r="O25" s="373" t="s">
        <v>67</v>
      </c>
      <c r="P25" s="230" t="s">
        <v>66</v>
      </c>
      <c r="Q25" s="591">
        <f t="shared" si="7"/>
        <v>265249</v>
      </c>
      <c r="R25" s="597">
        <v>0</v>
      </c>
      <c r="S25" s="597">
        <v>0</v>
      </c>
      <c r="T25" s="597">
        <v>0</v>
      </c>
      <c r="U25" s="372">
        <v>265249</v>
      </c>
      <c r="V25" s="372">
        <v>0</v>
      </c>
      <c r="W25" s="349">
        <f t="shared" si="8"/>
        <v>252797</v>
      </c>
      <c r="X25" s="374">
        <v>0</v>
      </c>
      <c r="Y25" s="372">
        <v>0</v>
      </c>
      <c r="Z25" s="374">
        <v>0</v>
      </c>
      <c r="AA25" s="374">
        <v>0</v>
      </c>
      <c r="AB25" s="374">
        <v>1187</v>
      </c>
      <c r="AC25" s="373" t="s">
        <v>67</v>
      </c>
      <c r="AD25" s="595" t="s">
        <v>66</v>
      </c>
      <c r="AE25" s="676" t="s">
        <v>67</v>
      </c>
      <c r="AF25" s="597">
        <v>8811</v>
      </c>
      <c r="AG25" s="597">
        <v>760</v>
      </c>
      <c r="AH25" s="597">
        <v>0</v>
      </c>
      <c r="AI25" s="372">
        <v>242039</v>
      </c>
      <c r="AJ25" s="372">
        <v>0</v>
      </c>
      <c r="AK25" s="597">
        <v>0</v>
      </c>
    </row>
    <row r="26" spans="1:37" s="231" customFormat="1" ht="19.5" customHeight="1">
      <c r="A26" s="230" t="s">
        <v>68</v>
      </c>
      <c r="B26" s="591">
        <f t="shared" si="4"/>
        <v>767672</v>
      </c>
      <c r="C26" s="591">
        <f t="shared" si="5"/>
        <v>8977</v>
      </c>
      <c r="D26" s="372">
        <v>0</v>
      </c>
      <c r="E26" s="372">
        <v>0</v>
      </c>
      <c r="F26" s="372">
        <v>5306</v>
      </c>
      <c r="G26" s="372">
        <v>0</v>
      </c>
      <c r="H26" s="372">
        <v>3671</v>
      </c>
      <c r="I26" s="349">
        <f t="shared" si="6"/>
        <v>53323</v>
      </c>
      <c r="J26" s="372">
        <v>60</v>
      </c>
      <c r="K26" s="372">
        <v>0</v>
      </c>
      <c r="L26" s="372">
        <v>37928</v>
      </c>
      <c r="M26" s="372">
        <v>1940</v>
      </c>
      <c r="N26" s="372">
        <v>13395</v>
      </c>
      <c r="O26" s="373" t="s">
        <v>69</v>
      </c>
      <c r="P26" s="230" t="s">
        <v>68</v>
      </c>
      <c r="Q26" s="591">
        <f t="shared" si="7"/>
        <v>306190</v>
      </c>
      <c r="R26" s="372">
        <v>7726</v>
      </c>
      <c r="S26" s="372">
        <v>0</v>
      </c>
      <c r="T26" s="372">
        <v>73437</v>
      </c>
      <c r="U26" s="372">
        <v>56236</v>
      </c>
      <c r="V26" s="372">
        <v>168791</v>
      </c>
      <c r="W26" s="349">
        <f t="shared" si="8"/>
        <v>399182</v>
      </c>
      <c r="X26" s="372">
        <v>0</v>
      </c>
      <c r="Y26" s="372">
        <v>0</v>
      </c>
      <c r="Z26" s="374">
        <v>6003</v>
      </c>
      <c r="AA26" s="374">
        <v>0</v>
      </c>
      <c r="AB26" s="374">
        <v>347972</v>
      </c>
      <c r="AC26" s="373" t="s">
        <v>69</v>
      </c>
      <c r="AD26" s="595" t="s">
        <v>68</v>
      </c>
      <c r="AE26" s="676" t="s">
        <v>69</v>
      </c>
      <c r="AF26" s="597">
        <v>42091</v>
      </c>
      <c r="AG26" s="597">
        <v>2387</v>
      </c>
      <c r="AH26" s="597">
        <v>703</v>
      </c>
      <c r="AI26" s="372">
        <v>26</v>
      </c>
      <c r="AJ26" s="372">
        <v>0</v>
      </c>
      <c r="AK26" s="372">
        <v>0</v>
      </c>
    </row>
    <row r="27" spans="1:37" s="231" customFormat="1" ht="19.5" customHeight="1">
      <c r="A27" s="230" t="s">
        <v>70</v>
      </c>
      <c r="B27" s="591">
        <f t="shared" si="4"/>
        <v>705084</v>
      </c>
      <c r="C27" s="591">
        <f t="shared" si="5"/>
        <v>4227</v>
      </c>
      <c r="D27" s="372">
        <v>601</v>
      </c>
      <c r="E27" s="372">
        <v>0</v>
      </c>
      <c r="F27" s="372">
        <v>3470</v>
      </c>
      <c r="G27" s="372">
        <v>0</v>
      </c>
      <c r="H27" s="372">
        <v>156</v>
      </c>
      <c r="I27" s="349">
        <f t="shared" si="6"/>
        <v>27700</v>
      </c>
      <c r="J27" s="374">
        <v>0</v>
      </c>
      <c r="K27" s="374">
        <v>0</v>
      </c>
      <c r="L27" s="374">
        <v>22444</v>
      </c>
      <c r="M27" s="372">
        <v>4200</v>
      </c>
      <c r="N27" s="372">
        <v>1056</v>
      </c>
      <c r="O27" s="373" t="s">
        <v>71</v>
      </c>
      <c r="P27" s="230" t="s">
        <v>70</v>
      </c>
      <c r="Q27" s="591">
        <f t="shared" si="7"/>
        <v>362328</v>
      </c>
      <c r="R27" s="372">
        <v>3582</v>
      </c>
      <c r="S27" s="372">
        <v>0</v>
      </c>
      <c r="T27" s="372">
        <v>73445</v>
      </c>
      <c r="U27" s="372">
        <v>165668</v>
      </c>
      <c r="V27" s="372">
        <v>119633</v>
      </c>
      <c r="W27" s="349">
        <f t="shared" si="8"/>
        <v>310829</v>
      </c>
      <c r="X27" s="372">
        <v>0</v>
      </c>
      <c r="Y27" s="372">
        <v>0</v>
      </c>
      <c r="Z27" s="372">
        <v>3</v>
      </c>
      <c r="AA27" s="372">
        <v>0</v>
      </c>
      <c r="AB27" s="372">
        <v>0</v>
      </c>
      <c r="AC27" s="373" t="s">
        <v>71</v>
      </c>
      <c r="AD27" s="595" t="s">
        <v>70</v>
      </c>
      <c r="AE27" s="676" t="s">
        <v>71</v>
      </c>
      <c r="AF27" s="372">
        <v>14296</v>
      </c>
      <c r="AG27" s="372">
        <v>1093</v>
      </c>
      <c r="AH27" s="372">
        <v>3053</v>
      </c>
      <c r="AI27" s="372">
        <v>292325</v>
      </c>
      <c r="AJ27" s="372">
        <v>59</v>
      </c>
      <c r="AK27" s="597">
        <v>0</v>
      </c>
    </row>
    <row r="28" spans="1:37" s="231" customFormat="1" ht="19.5" customHeight="1">
      <c r="A28" s="230" t="s">
        <v>72</v>
      </c>
      <c r="B28" s="591">
        <f t="shared" si="4"/>
        <v>743351</v>
      </c>
      <c r="C28" s="591">
        <f t="shared" si="5"/>
        <v>118</v>
      </c>
      <c r="D28" s="372">
        <v>118</v>
      </c>
      <c r="E28" s="372">
        <v>0</v>
      </c>
      <c r="F28" s="372">
        <v>0</v>
      </c>
      <c r="G28" s="372">
        <v>0</v>
      </c>
      <c r="H28" s="372">
        <v>0</v>
      </c>
      <c r="I28" s="349">
        <f t="shared" si="6"/>
        <v>28068</v>
      </c>
      <c r="J28" s="372">
        <v>0</v>
      </c>
      <c r="K28" s="372">
        <v>0</v>
      </c>
      <c r="L28" s="372">
        <v>0</v>
      </c>
      <c r="M28" s="372">
        <v>25853</v>
      </c>
      <c r="N28" s="374">
        <v>2215</v>
      </c>
      <c r="O28" s="373" t="s">
        <v>73</v>
      </c>
      <c r="P28" s="230" t="s">
        <v>72</v>
      </c>
      <c r="Q28" s="591">
        <f t="shared" si="7"/>
        <v>438300</v>
      </c>
      <c r="R28" s="372">
        <v>0</v>
      </c>
      <c r="S28" s="372">
        <v>0</v>
      </c>
      <c r="T28" s="372">
        <v>1339</v>
      </c>
      <c r="U28" s="372">
        <v>228314</v>
      </c>
      <c r="V28" s="372">
        <v>208647</v>
      </c>
      <c r="W28" s="349">
        <f t="shared" si="8"/>
        <v>276865</v>
      </c>
      <c r="X28" s="374">
        <v>0</v>
      </c>
      <c r="Y28" s="372">
        <v>158</v>
      </c>
      <c r="Z28" s="374">
        <v>0</v>
      </c>
      <c r="AA28" s="374">
        <v>788</v>
      </c>
      <c r="AB28" s="374">
        <v>736</v>
      </c>
      <c r="AC28" s="373" t="s">
        <v>73</v>
      </c>
      <c r="AD28" s="595" t="s">
        <v>72</v>
      </c>
      <c r="AE28" s="676" t="s">
        <v>73</v>
      </c>
      <c r="AF28" s="597">
        <v>1801</v>
      </c>
      <c r="AG28" s="597">
        <v>261014</v>
      </c>
      <c r="AH28" s="597">
        <v>64</v>
      </c>
      <c r="AI28" s="597">
        <v>0</v>
      </c>
      <c r="AJ28" s="372">
        <v>0</v>
      </c>
      <c r="AK28" s="372">
        <v>12304</v>
      </c>
    </row>
    <row r="29" spans="1:37" s="231" customFormat="1" ht="19.5" customHeight="1">
      <c r="A29" s="230" t="s">
        <v>74</v>
      </c>
      <c r="B29" s="591">
        <f t="shared" si="4"/>
        <v>559067</v>
      </c>
      <c r="C29" s="591">
        <f t="shared" si="5"/>
        <v>4277</v>
      </c>
      <c r="D29" s="372">
        <v>0</v>
      </c>
      <c r="E29" s="372">
        <v>0</v>
      </c>
      <c r="F29" s="372">
        <v>0</v>
      </c>
      <c r="G29" s="372">
        <v>1129</v>
      </c>
      <c r="H29" s="372">
        <v>3148</v>
      </c>
      <c r="I29" s="349">
        <f t="shared" si="6"/>
        <v>7614</v>
      </c>
      <c r="J29" s="374">
        <v>0</v>
      </c>
      <c r="K29" s="374">
        <v>0</v>
      </c>
      <c r="L29" s="374">
        <v>0</v>
      </c>
      <c r="M29" s="372">
        <v>7614</v>
      </c>
      <c r="N29" s="374">
        <v>0</v>
      </c>
      <c r="O29" s="373" t="s">
        <v>75</v>
      </c>
      <c r="P29" s="230" t="s">
        <v>74</v>
      </c>
      <c r="Q29" s="591">
        <f t="shared" si="7"/>
        <v>226133</v>
      </c>
      <c r="R29" s="372">
        <v>0</v>
      </c>
      <c r="S29" s="372">
        <v>0</v>
      </c>
      <c r="T29" s="372">
        <v>0</v>
      </c>
      <c r="U29" s="372">
        <v>166459</v>
      </c>
      <c r="V29" s="372">
        <v>59674</v>
      </c>
      <c r="W29" s="349">
        <f t="shared" si="8"/>
        <v>321043</v>
      </c>
      <c r="X29" s="372">
        <v>0</v>
      </c>
      <c r="Y29" s="372">
        <v>0</v>
      </c>
      <c r="Z29" s="374">
        <v>0</v>
      </c>
      <c r="AA29" s="374">
        <v>0</v>
      </c>
      <c r="AB29" s="374">
        <v>14272</v>
      </c>
      <c r="AC29" s="373" t="s">
        <v>75</v>
      </c>
      <c r="AD29" s="595" t="s">
        <v>74</v>
      </c>
      <c r="AE29" s="676" t="s">
        <v>75</v>
      </c>
      <c r="AF29" s="597">
        <v>64819</v>
      </c>
      <c r="AG29" s="597">
        <v>155704</v>
      </c>
      <c r="AH29" s="597">
        <v>26809</v>
      </c>
      <c r="AI29" s="372">
        <v>59439</v>
      </c>
      <c r="AJ29" s="372">
        <v>0</v>
      </c>
      <c r="AK29" s="597">
        <v>0</v>
      </c>
    </row>
    <row r="30" spans="1:37" s="231" customFormat="1" ht="19.5" customHeight="1">
      <c r="A30" s="230" t="s">
        <v>76</v>
      </c>
      <c r="B30" s="591">
        <f t="shared" si="4"/>
        <v>855244</v>
      </c>
      <c r="C30" s="591">
        <f t="shared" si="5"/>
        <v>5095</v>
      </c>
      <c r="D30" s="372">
        <v>0</v>
      </c>
      <c r="E30" s="372">
        <v>0</v>
      </c>
      <c r="F30" s="372">
        <v>0</v>
      </c>
      <c r="G30" s="372">
        <v>5095</v>
      </c>
      <c r="H30" s="372">
        <v>0</v>
      </c>
      <c r="I30" s="349">
        <f t="shared" si="6"/>
        <v>43501</v>
      </c>
      <c r="J30" s="374">
        <v>0</v>
      </c>
      <c r="K30" s="374">
        <v>0</v>
      </c>
      <c r="L30" s="374">
        <v>0</v>
      </c>
      <c r="M30" s="372">
        <v>43501</v>
      </c>
      <c r="N30" s="374">
        <v>0</v>
      </c>
      <c r="O30" s="373" t="s">
        <v>77</v>
      </c>
      <c r="P30" s="230" t="s">
        <v>76</v>
      </c>
      <c r="Q30" s="591">
        <f t="shared" si="7"/>
        <v>436237</v>
      </c>
      <c r="R30" s="372">
        <v>0</v>
      </c>
      <c r="S30" s="372">
        <v>4853</v>
      </c>
      <c r="T30" s="372">
        <v>0</v>
      </c>
      <c r="U30" s="372">
        <v>273452</v>
      </c>
      <c r="V30" s="372">
        <v>157932</v>
      </c>
      <c r="W30" s="349">
        <f t="shared" si="8"/>
        <v>370411</v>
      </c>
      <c r="X30" s="372">
        <v>0</v>
      </c>
      <c r="Y30" s="372">
        <v>17484</v>
      </c>
      <c r="Z30" s="374">
        <v>58</v>
      </c>
      <c r="AA30" s="374">
        <v>756</v>
      </c>
      <c r="AB30" s="374">
        <v>113620</v>
      </c>
      <c r="AC30" s="373" t="s">
        <v>77</v>
      </c>
      <c r="AD30" s="595" t="s">
        <v>76</v>
      </c>
      <c r="AE30" s="676" t="s">
        <v>77</v>
      </c>
      <c r="AF30" s="597">
        <v>0</v>
      </c>
      <c r="AG30" s="597">
        <v>102479</v>
      </c>
      <c r="AH30" s="597">
        <v>7501</v>
      </c>
      <c r="AI30" s="372">
        <v>125976</v>
      </c>
      <c r="AJ30" s="372">
        <v>0</v>
      </c>
      <c r="AK30" s="372">
        <v>2537</v>
      </c>
    </row>
    <row r="31" spans="1:37" s="231" customFormat="1" ht="19.5" customHeight="1">
      <c r="A31" s="230" t="s">
        <v>78</v>
      </c>
      <c r="B31" s="591">
        <f t="shared" si="4"/>
        <v>1106858</v>
      </c>
      <c r="C31" s="591">
        <f t="shared" si="5"/>
        <v>10381</v>
      </c>
      <c r="D31" s="372">
        <v>0</v>
      </c>
      <c r="E31" s="372">
        <v>0</v>
      </c>
      <c r="F31" s="372">
        <v>2580</v>
      </c>
      <c r="G31" s="372">
        <v>7801</v>
      </c>
      <c r="H31" s="372">
        <v>0</v>
      </c>
      <c r="I31" s="349">
        <f t="shared" si="6"/>
        <v>58031</v>
      </c>
      <c r="J31" s="374">
        <v>0</v>
      </c>
      <c r="K31" s="374">
        <v>0</v>
      </c>
      <c r="L31" s="374">
        <v>61</v>
      </c>
      <c r="M31" s="372">
        <v>49984</v>
      </c>
      <c r="N31" s="374">
        <v>7986</v>
      </c>
      <c r="O31" s="373" t="s">
        <v>79</v>
      </c>
      <c r="P31" s="230" t="s">
        <v>78</v>
      </c>
      <c r="Q31" s="591">
        <f t="shared" si="7"/>
        <v>631078</v>
      </c>
      <c r="R31" s="372">
        <v>726</v>
      </c>
      <c r="S31" s="372">
        <v>0</v>
      </c>
      <c r="T31" s="372">
        <v>5478</v>
      </c>
      <c r="U31" s="372">
        <v>132849</v>
      </c>
      <c r="V31" s="372">
        <v>492025</v>
      </c>
      <c r="W31" s="349">
        <f t="shared" si="8"/>
        <v>407368</v>
      </c>
      <c r="X31" s="372">
        <v>1731</v>
      </c>
      <c r="Y31" s="372">
        <v>0</v>
      </c>
      <c r="Z31" s="374">
        <v>49</v>
      </c>
      <c r="AA31" s="374">
        <v>1198</v>
      </c>
      <c r="AB31" s="374">
        <v>37475</v>
      </c>
      <c r="AC31" s="373" t="s">
        <v>79</v>
      </c>
      <c r="AD31" s="595" t="s">
        <v>78</v>
      </c>
      <c r="AE31" s="676" t="s">
        <v>79</v>
      </c>
      <c r="AF31" s="597">
        <v>164496</v>
      </c>
      <c r="AG31" s="597">
        <v>193337</v>
      </c>
      <c r="AH31" s="597">
        <v>118</v>
      </c>
      <c r="AI31" s="597">
        <v>0</v>
      </c>
      <c r="AJ31" s="372">
        <v>0</v>
      </c>
      <c r="AK31" s="372">
        <v>8964</v>
      </c>
    </row>
    <row r="32" spans="1:37" s="231" customFormat="1" ht="19.5" customHeight="1">
      <c r="A32" s="230" t="s">
        <v>80</v>
      </c>
      <c r="B32" s="591">
        <f t="shared" si="4"/>
        <v>443828</v>
      </c>
      <c r="C32" s="591">
        <f t="shared" si="5"/>
        <v>7845</v>
      </c>
      <c r="D32" s="372">
        <v>984</v>
      </c>
      <c r="E32" s="372">
        <v>0</v>
      </c>
      <c r="F32" s="372">
        <v>1190</v>
      </c>
      <c r="G32" s="372">
        <v>3737</v>
      </c>
      <c r="H32" s="372">
        <v>1934</v>
      </c>
      <c r="I32" s="349">
        <f t="shared" si="6"/>
        <v>15166</v>
      </c>
      <c r="J32" s="374">
        <v>0</v>
      </c>
      <c r="K32" s="374">
        <v>0</v>
      </c>
      <c r="L32" s="374">
        <v>1155</v>
      </c>
      <c r="M32" s="372">
        <v>0</v>
      </c>
      <c r="N32" s="374">
        <v>14011</v>
      </c>
      <c r="O32" s="373" t="s">
        <v>81</v>
      </c>
      <c r="P32" s="230" t="s">
        <v>80</v>
      </c>
      <c r="Q32" s="591">
        <f t="shared" si="7"/>
        <v>183938</v>
      </c>
      <c r="R32" s="597">
        <v>0</v>
      </c>
      <c r="S32" s="597">
        <v>0</v>
      </c>
      <c r="T32" s="597">
        <v>2595</v>
      </c>
      <c r="U32" s="372">
        <v>4821</v>
      </c>
      <c r="V32" s="372">
        <v>176522</v>
      </c>
      <c r="W32" s="349">
        <f t="shared" si="8"/>
        <v>236879</v>
      </c>
      <c r="X32" s="374">
        <v>0</v>
      </c>
      <c r="Y32" s="374">
        <v>0</v>
      </c>
      <c r="Z32" s="374">
        <v>0</v>
      </c>
      <c r="AA32" s="374">
        <v>0</v>
      </c>
      <c r="AB32" s="374">
        <v>56599</v>
      </c>
      <c r="AC32" s="373" t="s">
        <v>81</v>
      </c>
      <c r="AD32" s="595" t="s">
        <v>80</v>
      </c>
      <c r="AE32" s="676" t="s">
        <v>81</v>
      </c>
      <c r="AF32" s="597">
        <v>105</v>
      </c>
      <c r="AG32" s="597">
        <v>70077</v>
      </c>
      <c r="AH32" s="597">
        <v>0</v>
      </c>
      <c r="AI32" s="597">
        <v>3015</v>
      </c>
      <c r="AJ32" s="372">
        <v>0</v>
      </c>
      <c r="AK32" s="597">
        <v>107083</v>
      </c>
    </row>
    <row r="33" spans="1:37" s="231" customFormat="1" ht="19.5" customHeight="1">
      <c r="A33" s="230" t="s">
        <v>82</v>
      </c>
      <c r="B33" s="591">
        <f t="shared" si="4"/>
        <v>664259</v>
      </c>
      <c r="C33" s="591">
        <f t="shared" si="5"/>
        <v>10496</v>
      </c>
      <c r="D33" s="372">
        <v>0</v>
      </c>
      <c r="E33" s="372">
        <v>0</v>
      </c>
      <c r="F33" s="372">
        <v>5126</v>
      </c>
      <c r="G33" s="372">
        <v>5370</v>
      </c>
      <c r="H33" s="372">
        <v>0</v>
      </c>
      <c r="I33" s="349">
        <f t="shared" si="6"/>
        <v>28631</v>
      </c>
      <c r="J33" s="372">
        <v>3880</v>
      </c>
      <c r="K33" s="372">
        <v>0</v>
      </c>
      <c r="L33" s="372">
        <v>9165</v>
      </c>
      <c r="M33" s="372">
        <v>15586</v>
      </c>
      <c r="N33" s="374">
        <v>0</v>
      </c>
      <c r="O33" s="373" t="s">
        <v>83</v>
      </c>
      <c r="P33" s="230" t="s">
        <v>82</v>
      </c>
      <c r="Q33" s="591">
        <f t="shared" si="7"/>
        <v>319320</v>
      </c>
      <c r="R33" s="372">
        <v>0</v>
      </c>
      <c r="S33" s="372">
        <v>0</v>
      </c>
      <c r="T33" s="372">
        <v>29142</v>
      </c>
      <c r="U33" s="372">
        <v>203448</v>
      </c>
      <c r="V33" s="372">
        <v>86730</v>
      </c>
      <c r="W33" s="349">
        <f t="shared" si="8"/>
        <v>305812</v>
      </c>
      <c r="X33" s="374">
        <v>0</v>
      </c>
      <c r="Y33" s="372">
        <v>0</v>
      </c>
      <c r="Z33" s="374">
        <v>110</v>
      </c>
      <c r="AA33" s="374">
        <v>90</v>
      </c>
      <c r="AB33" s="374">
        <v>51375</v>
      </c>
      <c r="AC33" s="373" t="s">
        <v>83</v>
      </c>
      <c r="AD33" s="595" t="s">
        <v>82</v>
      </c>
      <c r="AE33" s="676" t="s">
        <v>83</v>
      </c>
      <c r="AF33" s="597">
        <v>1796</v>
      </c>
      <c r="AG33" s="597">
        <v>143551</v>
      </c>
      <c r="AH33" s="597">
        <v>0</v>
      </c>
      <c r="AI33" s="372">
        <v>108890</v>
      </c>
      <c r="AJ33" s="372">
        <v>0</v>
      </c>
      <c r="AK33" s="372">
        <v>0</v>
      </c>
    </row>
    <row r="34" spans="1:37" s="231" customFormat="1" ht="19.5" customHeight="1" thickBot="1">
      <c r="A34" s="232" t="s">
        <v>84</v>
      </c>
      <c r="B34" s="375">
        <f t="shared" si="4"/>
        <v>106574</v>
      </c>
      <c r="C34" s="376">
        <f t="shared" si="5"/>
        <v>14427</v>
      </c>
      <c r="D34" s="377">
        <v>0</v>
      </c>
      <c r="E34" s="377">
        <v>0</v>
      </c>
      <c r="F34" s="377">
        <v>4328</v>
      </c>
      <c r="G34" s="377">
        <v>0</v>
      </c>
      <c r="H34" s="377">
        <v>10099</v>
      </c>
      <c r="I34" s="378">
        <f t="shared" si="6"/>
        <v>0</v>
      </c>
      <c r="J34" s="377">
        <v>0</v>
      </c>
      <c r="K34" s="377">
        <v>0</v>
      </c>
      <c r="L34" s="377">
        <v>0</v>
      </c>
      <c r="M34" s="377">
        <v>0</v>
      </c>
      <c r="N34" s="377">
        <v>0</v>
      </c>
      <c r="O34" s="379" t="s">
        <v>85</v>
      </c>
      <c r="P34" s="232" t="s">
        <v>84</v>
      </c>
      <c r="Q34" s="376">
        <f t="shared" si="7"/>
        <v>40384</v>
      </c>
      <c r="R34" s="377">
        <v>0</v>
      </c>
      <c r="S34" s="377">
        <v>0</v>
      </c>
      <c r="T34" s="377">
        <v>21679</v>
      </c>
      <c r="U34" s="377">
        <v>214</v>
      </c>
      <c r="V34" s="377">
        <v>18491</v>
      </c>
      <c r="W34" s="376">
        <f t="shared" si="8"/>
        <v>51763</v>
      </c>
      <c r="X34" s="377">
        <v>8518</v>
      </c>
      <c r="Y34" s="377">
        <v>0</v>
      </c>
      <c r="Z34" s="377">
        <v>0</v>
      </c>
      <c r="AA34" s="377">
        <v>0</v>
      </c>
      <c r="AB34" s="377">
        <v>696</v>
      </c>
      <c r="AC34" s="379" t="s">
        <v>85</v>
      </c>
      <c r="AD34" s="596" t="s">
        <v>84</v>
      </c>
      <c r="AE34" s="677" t="s">
        <v>85</v>
      </c>
      <c r="AF34" s="377">
        <v>0</v>
      </c>
      <c r="AG34" s="377">
        <v>8440</v>
      </c>
      <c r="AH34" s="377">
        <v>351</v>
      </c>
      <c r="AI34" s="377">
        <v>0</v>
      </c>
      <c r="AJ34" s="377">
        <v>0</v>
      </c>
      <c r="AK34" s="377">
        <v>33758</v>
      </c>
    </row>
    <row r="35" spans="1:37" s="245" customFormat="1" ht="11.1" customHeight="1">
      <c r="A35" s="245" t="s">
        <v>425</v>
      </c>
      <c r="B35" s="592"/>
      <c r="C35" s="592"/>
      <c r="D35" s="592"/>
      <c r="E35" s="592"/>
      <c r="F35" s="592"/>
      <c r="G35" s="592"/>
      <c r="H35" s="592"/>
      <c r="I35" s="260"/>
      <c r="J35" s="261"/>
      <c r="K35" s="261"/>
      <c r="L35" s="261"/>
      <c r="M35" s="260"/>
      <c r="N35" s="260"/>
      <c r="O35" s="350" t="s">
        <v>444</v>
      </c>
      <c r="P35" s="245" t="s">
        <v>425</v>
      </c>
      <c r="Q35" s="592"/>
      <c r="AC35" s="350" t="s">
        <v>444</v>
      </c>
      <c r="AD35" s="245" t="s">
        <v>425</v>
      </c>
      <c r="AE35" s="592"/>
      <c r="AK35" s="673" t="s">
        <v>445</v>
      </c>
    </row>
    <row r="36" spans="1:37" s="246" customFormat="1" ht="11.1" customHeight="1">
      <c r="A36" s="245" t="s">
        <v>179</v>
      </c>
      <c r="B36" s="593"/>
      <c r="C36" s="592"/>
      <c r="D36" s="593"/>
      <c r="E36" s="593"/>
      <c r="F36" s="593"/>
      <c r="G36" s="593"/>
      <c r="H36" s="593"/>
      <c r="J36" s="262"/>
      <c r="K36" s="262"/>
      <c r="L36" s="262"/>
      <c r="M36" s="262"/>
      <c r="N36" s="262"/>
      <c r="O36" s="263" t="s">
        <v>345</v>
      </c>
      <c r="P36" s="245" t="s">
        <v>179</v>
      </c>
      <c r="Q36" s="593"/>
      <c r="R36" s="593"/>
      <c r="S36" s="593"/>
      <c r="T36" s="593"/>
      <c r="U36" s="593"/>
      <c r="V36" s="593"/>
      <c r="W36" s="262"/>
      <c r="X36" s="262"/>
      <c r="Y36" s="262"/>
      <c r="Z36" s="262"/>
      <c r="AA36" s="262"/>
      <c r="AB36" s="262"/>
      <c r="AC36" s="263" t="s">
        <v>345</v>
      </c>
      <c r="AD36" s="245" t="s">
        <v>179</v>
      </c>
      <c r="AE36" s="593"/>
      <c r="AF36" s="593"/>
      <c r="AG36" s="593"/>
      <c r="AH36" s="593"/>
      <c r="AI36" s="593"/>
      <c r="AJ36" s="674"/>
      <c r="AK36" s="263" t="s">
        <v>345</v>
      </c>
    </row>
    <row r="37" spans="1:37" s="246" customFormat="1" ht="11.1" customHeight="1">
      <c r="A37" s="245" t="s">
        <v>391</v>
      </c>
      <c r="B37" s="593"/>
      <c r="C37" s="593"/>
      <c r="D37" s="593"/>
      <c r="E37" s="593"/>
      <c r="F37" s="593"/>
      <c r="G37" s="593"/>
      <c r="H37" s="593"/>
      <c r="I37" s="262"/>
      <c r="J37" s="262"/>
      <c r="K37" s="262"/>
      <c r="L37" s="262"/>
      <c r="M37" s="262"/>
      <c r="N37" s="262"/>
      <c r="O37" s="262"/>
      <c r="P37" s="245" t="s">
        <v>376</v>
      </c>
      <c r="Q37" s="593"/>
      <c r="R37" s="593"/>
      <c r="S37" s="593"/>
      <c r="T37" s="593"/>
      <c r="U37" s="593"/>
      <c r="V37" s="593"/>
      <c r="W37" s="262"/>
      <c r="X37" s="262"/>
      <c r="Y37" s="262"/>
      <c r="Z37" s="262"/>
      <c r="AA37" s="262"/>
      <c r="AB37" s="262"/>
      <c r="AC37" s="262"/>
      <c r="AD37" s="245" t="s">
        <v>376</v>
      </c>
      <c r="AE37" s="593"/>
      <c r="AF37" s="593"/>
      <c r="AG37" s="593"/>
      <c r="AH37" s="593"/>
      <c r="AI37" s="593"/>
    </row>
    <row r="38" spans="1:37" s="438" customFormat="1" ht="12" customHeight="1">
      <c r="A38" s="527" t="s">
        <v>392</v>
      </c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P38" s="527" t="s">
        <v>392</v>
      </c>
      <c r="Q38" s="529"/>
      <c r="AD38" s="527" t="s">
        <v>392</v>
      </c>
      <c r="AE38" s="529"/>
    </row>
    <row r="39" spans="1:37" s="227" customFormat="1" ht="11.25">
      <c r="A39" s="233"/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3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3"/>
    </row>
    <row r="40" spans="1:37" s="227" customFormat="1" ht="11.25">
      <c r="A40" s="233"/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3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  <c r="AJ40" s="233"/>
    </row>
    <row r="41" spans="1:37" s="227" customFormat="1" ht="11.25">
      <c r="A41" s="233"/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3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  <c r="AG41" s="234"/>
      <c r="AH41" s="234"/>
      <c r="AI41" s="234"/>
      <c r="AJ41" s="233"/>
    </row>
    <row r="42" spans="1:37" s="227" customFormat="1" ht="11.25">
      <c r="A42" s="233"/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3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  <c r="AJ42" s="233"/>
    </row>
    <row r="43" spans="1:37" s="227" customFormat="1" ht="11.25">
      <c r="A43" s="233"/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3"/>
      <c r="Q43" s="234"/>
      <c r="R43" s="234"/>
      <c r="S43" s="234"/>
      <c r="T43" s="234"/>
      <c r="U43" s="234"/>
      <c r="V43" s="234"/>
      <c r="W43" s="234"/>
      <c r="X43" s="234"/>
      <c r="Y43" s="234"/>
      <c r="Z43" s="234"/>
      <c r="AA43" s="234"/>
      <c r="AB43" s="234"/>
      <c r="AC43" s="234"/>
      <c r="AD43" s="234"/>
      <c r="AE43" s="234"/>
      <c r="AF43" s="234"/>
      <c r="AG43" s="234"/>
      <c r="AH43" s="234"/>
      <c r="AI43" s="234"/>
      <c r="AJ43" s="233"/>
    </row>
    <row r="44" spans="1:37" s="227" customFormat="1" ht="11.25">
      <c r="A44" s="233"/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3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3"/>
    </row>
    <row r="45" spans="1:37" s="227" customFormat="1" ht="11.25">
      <c r="A45" s="233"/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3"/>
      <c r="Q45" s="234"/>
      <c r="R45" s="234"/>
      <c r="S45" s="234"/>
      <c r="T45" s="234"/>
      <c r="U45" s="234"/>
      <c r="V45" s="234"/>
      <c r="W45" s="234"/>
      <c r="X45" s="234"/>
      <c r="Y45" s="234"/>
      <c r="Z45" s="234"/>
      <c r="AA45" s="234"/>
      <c r="AB45" s="234"/>
      <c r="AC45" s="234"/>
      <c r="AD45" s="234"/>
      <c r="AE45" s="234"/>
      <c r="AF45" s="234"/>
      <c r="AG45" s="234"/>
      <c r="AH45" s="234"/>
      <c r="AI45" s="234"/>
      <c r="AJ45" s="233"/>
    </row>
    <row r="46" spans="1:37" s="227" customFormat="1" ht="11.25">
      <c r="A46" s="233"/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3"/>
      <c r="Q46" s="234"/>
      <c r="R46" s="234"/>
      <c r="S46" s="234"/>
      <c r="T46" s="234"/>
      <c r="U46" s="234"/>
      <c r="V46" s="234"/>
      <c r="W46" s="234"/>
      <c r="X46" s="234"/>
      <c r="Y46" s="234"/>
      <c r="Z46" s="234"/>
      <c r="AA46" s="234"/>
      <c r="AB46" s="234"/>
      <c r="AC46" s="234"/>
      <c r="AD46" s="234"/>
      <c r="AE46" s="234"/>
      <c r="AF46" s="234"/>
      <c r="AG46" s="234"/>
      <c r="AH46" s="234"/>
      <c r="AI46" s="234"/>
      <c r="AJ46" s="233"/>
    </row>
    <row r="47" spans="1:37" s="227" customFormat="1" ht="11.25">
      <c r="A47" s="233"/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3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3"/>
    </row>
    <row r="48" spans="1:37" s="227" customFormat="1" ht="11.25">
      <c r="A48" s="233"/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3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3"/>
    </row>
    <row r="49" spans="1:36" s="227" customFormat="1" ht="11.25">
      <c r="A49" s="233"/>
      <c r="B49" s="234"/>
      <c r="C49" s="234"/>
      <c r="D49" s="234"/>
      <c r="E49" s="234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3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3"/>
    </row>
    <row r="50" spans="1:36" s="227" customFormat="1" ht="11.25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3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4"/>
      <c r="AE50" s="234"/>
      <c r="AF50" s="234"/>
      <c r="AG50" s="234"/>
      <c r="AH50" s="234"/>
      <c r="AI50" s="234"/>
      <c r="AJ50" s="233"/>
    </row>
    <row r="51" spans="1:36" s="227" customFormat="1" ht="11.25">
      <c r="A51" s="233"/>
      <c r="B51" s="234"/>
      <c r="C51" s="234"/>
      <c r="D51" s="234"/>
      <c r="E51" s="234"/>
      <c r="F51" s="234"/>
      <c r="G51" s="234"/>
      <c r="H51" s="234"/>
      <c r="I51" s="234"/>
      <c r="J51" s="234"/>
      <c r="K51" s="234"/>
      <c r="L51" s="234"/>
      <c r="M51" s="234"/>
      <c r="N51" s="234"/>
      <c r="O51" s="234"/>
      <c r="P51" s="233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  <c r="AC51" s="234"/>
      <c r="AD51" s="234"/>
      <c r="AE51" s="234"/>
      <c r="AF51" s="234"/>
      <c r="AG51" s="234"/>
      <c r="AH51" s="234"/>
      <c r="AI51" s="234"/>
      <c r="AJ51" s="233"/>
    </row>
    <row r="52" spans="1:36" s="227" customFormat="1" ht="11.25">
      <c r="A52" s="233"/>
      <c r="B52" s="234"/>
      <c r="C52" s="234"/>
      <c r="D52" s="234"/>
      <c r="E52" s="234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3"/>
      <c r="Q52" s="234"/>
      <c r="R52" s="234"/>
      <c r="S52" s="234"/>
      <c r="T52" s="234"/>
      <c r="U52" s="234"/>
      <c r="V52" s="234"/>
      <c r="W52" s="234"/>
      <c r="X52" s="234"/>
      <c r="Y52" s="234"/>
      <c r="Z52" s="234"/>
      <c r="AA52" s="234"/>
      <c r="AB52" s="234"/>
      <c r="AC52" s="234"/>
      <c r="AD52" s="234"/>
      <c r="AE52" s="234"/>
      <c r="AF52" s="234"/>
      <c r="AG52" s="234"/>
      <c r="AH52" s="234"/>
      <c r="AI52" s="234"/>
      <c r="AJ52" s="233"/>
    </row>
    <row r="53" spans="1:36" s="227" customFormat="1" ht="11.25">
      <c r="A53" s="233"/>
      <c r="B53" s="234"/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4"/>
      <c r="N53" s="234"/>
      <c r="O53" s="234"/>
      <c r="P53" s="233"/>
      <c r="Q53" s="234"/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  <c r="AC53" s="234"/>
      <c r="AD53" s="234"/>
      <c r="AE53" s="234"/>
      <c r="AF53" s="234"/>
      <c r="AG53" s="234"/>
      <c r="AH53" s="234"/>
      <c r="AI53" s="234"/>
      <c r="AJ53" s="233"/>
    </row>
    <row r="54" spans="1:36" s="227" customFormat="1" ht="11.25">
      <c r="A54" s="233"/>
      <c r="B54" s="234"/>
      <c r="C54" s="234"/>
      <c r="D54" s="234"/>
      <c r="E54" s="234"/>
      <c r="F54" s="234"/>
      <c r="G54" s="234"/>
      <c r="H54" s="234"/>
      <c r="I54" s="234"/>
      <c r="J54" s="234"/>
      <c r="K54" s="234"/>
      <c r="L54" s="234"/>
      <c r="M54" s="234"/>
      <c r="N54" s="234"/>
      <c r="O54" s="234"/>
      <c r="P54" s="233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  <c r="AC54" s="234"/>
      <c r="AD54" s="234"/>
      <c r="AE54" s="234"/>
      <c r="AF54" s="234"/>
      <c r="AG54" s="234"/>
      <c r="AH54" s="234"/>
      <c r="AI54" s="234"/>
      <c r="AJ54" s="233"/>
    </row>
    <row r="55" spans="1:36" s="227" customFormat="1" ht="11.25">
      <c r="A55" s="233"/>
      <c r="B55" s="234"/>
      <c r="C55" s="234"/>
      <c r="D55" s="234"/>
      <c r="E55" s="234"/>
      <c r="F55" s="234"/>
      <c r="G55" s="234"/>
      <c r="H55" s="234"/>
      <c r="I55" s="234"/>
      <c r="J55" s="234"/>
      <c r="K55" s="234"/>
      <c r="L55" s="234"/>
      <c r="M55" s="234"/>
      <c r="N55" s="234"/>
      <c r="O55" s="234"/>
      <c r="P55" s="233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  <c r="AC55" s="234"/>
      <c r="AD55" s="234"/>
      <c r="AE55" s="234"/>
      <c r="AF55" s="234"/>
      <c r="AG55" s="234"/>
      <c r="AH55" s="234"/>
      <c r="AI55" s="234"/>
      <c r="AJ55" s="233"/>
    </row>
    <row r="56" spans="1:36" s="227" customFormat="1" ht="11.25">
      <c r="A56" s="233"/>
      <c r="B56" s="234"/>
      <c r="C56" s="234"/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3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  <c r="AC56" s="234"/>
      <c r="AD56" s="234"/>
      <c r="AE56" s="234"/>
      <c r="AF56" s="234"/>
      <c r="AG56" s="234"/>
      <c r="AH56" s="234"/>
      <c r="AI56" s="234"/>
      <c r="AJ56" s="233"/>
    </row>
    <row r="57" spans="1:36" s="227" customFormat="1" ht="11.25">
      <c r="A57" s="233"/>
      <c r="B57" s="234"/>
      <c r="C57" s="234"/>
      <c r="D57" s="234"/>
      <c r="E57" s="234"/>
      <c r="F57" s="234"/>
      <c r="G57" s="234"/>
      <c r="H57" s="234"/>
      <c r="I57" s="234"/>
      <c r="J57" s="234"/>
      <c r="K57" s="234"/>
      <c r="L57" s="234"/>
      <c r="M57" s="234"/>
      <c r="N57" s="234"/>
      <c r="O57" s="234"/>
      <c r="P57" s="233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  <c r="AC57" s="234"/>
      <c r="AD57" s="234"/>
      <c r="AE57" s="234"/>
      <c r="AF57" s="234"/>
      <c r="AG57" s="234"/>
      <c r="AH57" s="234"/>
      <c r="AI57" s="234"/>
      <c r="AJ57" s="233"/>
    </row>
    <row r="58" spans="1:36" s="227" customFormat="1" ht="11.25">
      <c r="A58" s="233"/>
      <c r="B58" s="234"/>
      <c r="C58" s="234"/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4"/>
      <c r="O58" s="234"/>
      <c r="P58" s="233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  <c r="AC58" s="234"/>
      <c r="AD58" s="234"/>
      <c r="AE58" s="234"/>
      <c r="AF58" s="234"/>
      <c r="AG58" s="234"/>
      <c r="AH58" s="234"/>
      <c r="AI58" s="234"/>
      <c r="AJ58" s="233"/>
    </row>
    <row r="59" spans="1:36" s="227" customFormat="1" ht="11.25">
      <c r="A59" s="233"/>
      <c r="B59" s="234"/>
      <c r="C59" s="234"/>
      <c r="D59" s="234"/>
      <c r="E59" s="234"/>
      <c r="F59" s="234"/>
      <c r="G59" s="234"/>
      <c r="H59" s="234"/>
      <c r="I59" s="234"/>
      <c r="J59" s="234"/>
      <c r="K59" s="234"/>
      <c r="L59" s="234"/>
      <c r="M59" s="234"/>
      <c r="N59" s="234"/>
      <c r="O59" s="234"/>
      <c r="P59" s="233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3"/>
    </row>
    <row r="60" spans="1:36" s="227" customFormat="1" ht="11.25">
      <c r="A60" s="233"/>
      <c r="B60" s="234"/>
      <c r="C60" s="234"/>
      <c r="D60" s="234"/>
      <c r="E60" s="234"/>
      <c r="F60" s="234"/>
      <c r="G60" s="234"/>
      <c r="H60" s="234"/>
      <c r="I60" s="234"/>
      <c r="J60" s="234"/>
      <c r="K60" s="234"/>
      <c r="L60" s="234"/>
      <c r="M60" s="234"/>
      <c r="N60" s="234"/>
      <c r="O60" s="234"/>
      <c r="P60" s="233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3"/>
    </row>
    <row r="61" spans="1:36" s="227" customFormat="1" ht="11.25">
      <c r="A61" s="233"/>
      <c r="B61" s="234"/>
      <c r="C61" s="234"/>
      <c r="D61" s="234"/>
      <c r="E61" s="234"/>
      <c r="F61" s="234"/>
      <c r="G61" s="234"/>
      <c r="H61" s="234"/>
      <c r="I61" s="234"/>
      <c r="J61" s="234"/>
      <c r="K61" s="234"/>
      <c r="L61" s="234"/>
      <c r="M61" s="234"/>
      <c r="N61" s="234"/>
      <c r="O61" s="234"/>
      <c r="P61" s="233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  <c r="AC61" s="234"/>
      <c r="AD61" s="234"/>
      <c r="AE61" s="234"/>
      <c r="AF61" s="234"/>
      <c r="AG61" s="234"/>
      <c r="AH61" s="234"/>
      <c r="AI61" s="234"/>
      <c r="AJ61" s="233"/>
    </row>
    <row r="62" spans="1:36" s="227" customFormat="1" ht="11.25">
      <c r="A62" s="233"/>
      <c r="B62" s="234"/>
      <c r="C62" s="234"/>
      <c r="D62" s="234"/>
      <c r="E62" s="234"/>
      <c r="F62" s="234"/>
      <c r="G62" s="234"/>
      <c r="H62" s="234"/>
      <c r="I62" s="234"/>
      <c r="J62" s="234"/>
      <c r="K62" s="234"/>
      <c r="L62" s="234"/>
      <c r="M62" s="234"/>
      <c r="N62" s="234"/>
      <c r="O62" s="234"/>
      <c r="P62" s="233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3"/>
    </row>
    <row r="63" spans="1:36" s="227" customFormat="1" ht="11.25">
      <c r="A63" s="233"/>
      <c r="B63" s="234"/>
      <c r="C63" s="234"/>
      <c r="D63" s="234"/>
      <c r="E63" s="234"/>
      <c r="F63" s="234"/>
      <c r="G63" s="234"/>
      <c r="H63" s="234"/>
      <c r="I63" s="234"/>
      <c r="J63" s="234"/>
      <c r="K63" s="234"/>
      <c r="L63" s="234"/>
      <c r="M63" s="234"/>
      <c r="N63" s="234"/>
      <c r="O63" s="234"/>
      <c r="P63" s="233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3"/>
    </row>
    <row r="64" spans="1:36" s="227" customFormat="1" ht="11.25">
      <c r="A64" s="233"/>
      <c r="B64" s="234"/>
      <c r="C64" s="234"/>
      <c r="D64" s="234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4"/>
      <c r="P64" s="233"/>
      <c r="Q64" s="234"/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3"/>
    </row>
    <row r="65" spans="1:36" s="227" customFormat="1" ht="11.25">
      <c r="A65" s="233"/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4"/>
      <c r="P65" s="233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3"/>
    </row>
    <row r="66" spans="1:36" s="227" customFormat="1" ht="11.25">
      <c r="A66" s="233"/>
      <c r="B66" s="234"/>
      <c r="C66" s="234"/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4"/>
      <c r="O66" s="234"/>
      <c r="P66" s="233"/>
      <c r="Q66" s="234"/>
      <c r="R66" s="234"/>
      <c r="S66" s="234"/>
      <c r="T66" s="234"/>
      <c r="U66" s="234"/>
      <c r="V66" s="234"/>
      <c r="W66" s="234"/>
      <c r="X66" s="234"/>
      <c r="Y66" s="234"/>
      <c r="Z66" s="234"/>
      <c r="AA66" s="234"/>
      <c r="AB66" s="234"/>
      <c r="AC66" s="234"/>
      <c r="AD66" s="234"/>
      <c r="AE66" s="234"/>
      <c r="AF66" s="234"/>
      <c r="AG66" s="234"/>
      <c r="AH66" s="234"/>
      <c r="AI66" s="234"/>
      <c r="AJ66" s="233"/>
    </row>
    <row r="67" spans="1:36" s="227" customFormat="1" ht="11.25">
      <c r="A67" s="233"/>
      <c r="B67" s="234"/>
      <c r="C67" s="234"/>
      <c r="D67" s="234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3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3"/>
    </row>
    <row r="68" spans="1:36" s="227" customFormat="1" ht="11.25">
      <c r="A68" s="233"/>
      <c r="B68" s="234"/>
      <c r="C68" s="234"/>
      <c r="D68" s="234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P68" s="233"/>
      <c r="Q68" s="234"/>
      <c r="R68" s="234"/>
      <c r="S68" s="234"/>
      <c r="T68" s="234"/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3"/>
    </row>
    <row r="69" spans="1:36" s="227" customFormat="1" ht="11.25">
      <c r="A69" s="233"/>
      <c r="B69" s="234"/>
      <c r="C69" s="234"/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3"/>
      <c r="Q69" s="234"/>
      <c r="R69" s="234"/>
      <c r="S69" s="234"/>
      <c r="T69" s="234"/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3"/>
    </row>
    <row r="70" spans="1:36" s="227" customFormat="1" ht="11.25">
      <c r="A70" s="233"/>
      <c r="B70" s="234"/>
      <c r="C70" s="234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3"/>
      <c r="Q70" s="234"/>
      <c r="R70" s="234"/>
      <c r="S70" s="234"/>
      <c r="T70" s="234"/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3"/>
    </row>
    <row r="71" spans="1:36" s="227" customFormat="1" ht="11.25">
      <c r="A71" s="233"/>
      <c r="B71" s="234"/>
      <c r="C71" s="234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3"/>
      <c r="Q71" s="234"/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3"/>
    </row>
    <row r="72" spans="1:36" s="227" customFormat="1" ht="11.25">
      <c r="A72" s="233"/>
      <c r="B72" s="234"/>
      <c r="C72" s="234"/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3"/>
      <c r="Q72" s="234"/>
      <c r="R72" s="234"/>
      <c r="S72" s="234"/>
      <c r="T72" s="234"/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3"/>
    </row>
    <row r="73" spans="1:36" s="227" customFormat="1" ht="11.25">
      <c r="A73" s="233"/>
      <c r="B73" s="234"/>
      <c r="C73" s="234"/>
      <c r="D73" s="234"/>
      <c r="E73" s="234"/>
      <c r="F73" s="234"/>
      <c r="G73" s="234"/>
      <c r="H73" s="234"/>
      <c r="I73" s="234"/>
      <c r="J73" s="234"/>
      <c r="K73" s="234"/>
      <c r="L73" s="234"/>
      <c r="M73" s="234"/>
      <c r="N73" s="234"/>
      <c r="O73" s="234"/>
      <c r="P73" s="233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3"/>
    </row>
    <row r="74" spans="1:36" s="227" customFormat="1" ht="11.25">
      <c r="A74" s="233"/>
      <c r="B74" s="234"/>
      <c r="C74" s="234"/>
      <c r="D74" s="234"/>
      <c r="E74" s="234"/>
      <c r="F74" s="234"/>
      <c r="G74" s="234"/>
      <c r="H74" s="234"/>
      <c r="I74" s="234"/>
      <c r="J74" s="234"/>
      <c r="K74" s="234"/>
      <c r="L74" s="234"/>
      <c r="M74" s="234"/>
      <c r="N74" s="234"/>
      <c r="O74" s="234"/>
      <c r="P74" s="233"/>
      <c r="Q74" s="234"/>
      <c r="R74" s="234"/>
      <c r="S74" s="234"/>
      <c r="T74" s="234"/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3"/>
    </row>
    <row r="75" spans="1:36" s="227" customFormat="1" ht="11.25">
      <c r="A75" s="233"/>
      <c r="B75" s="234"/>
      <c r="C75" s="234"/>
      <c r="D75" s="234"/>
      <c r="E75" s="234"/>
      <c r="F75" s="234"/>
      <c r="G75" s="234"/>
      <c r="H75" s="234"/>
      <c r="I75" s="234"/>
      <c r="J75" s="234"/>
      <c r="K75" s="234"/>
      <c r="L75" s="234"/>
      <c r="M75" s="234"/>
      <c r="N75" s="234"/>
      <c r="O75" s="234"/>
      <c r="P75" s="233"/>
      <c r="Q75" s="234"/>
      <c r="R75" s="234"/>
      <c r="S75" s="234"/>
      <c r="T75" s="234"/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3"/>
    </row>
    <row r="76" spans="1:36" s="227" customFormat="1" ht="11.25">
      <c r="A76" s="233"/>
      <c r="B76" s="234"/>
      <c r="C76" s="234"/>
      <c r="D76" s="234"/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3"/>
      <c r="Q76" s="234"/>
      <c r="R76" s="234"/>
      <c r="S76" s="234"/>
      <c r="T76" s="234"/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3"/>
    </row>
    <row r="77" spans="1:36" s="227" customFormat="1" ht="11.25">
      <c r="A77" s="233"/>
      <c r="B77" s="234"/>
      <c r="C77" s="234"/>
      <c r="D77" s="234"/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3"/>
      <c r="Q77" s="234"/>
      <c r="R77" s="234"/>
      <c r="S77" s="234"/>
      <c r="T77" s="234"/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3"/>
    </row>
    <row r="78" spans="1:36" s="227" customFormat="1" ht="11.25">
      <c r="A78" s="233"/>
      <c r="B78" s="234"/>
      <c r="C78" s="234"/>
      <c r="D78" s="234"/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3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3"/>
    </row>
    <row r="79" spans="1:36" s="227" customFormat="1" ht="11.25">
      <c r="A79" s="233"/>
      <c r="B79" s="234"/>
      <c r="C79" s="234"/>
      <c r="D79" s="234"/>
      <c r="E79" s="234"/>
      <c r="F79" s="234"/>
      <c r="G79" s="234"/>
      <c r="H79" s="234"/>
      <c r="I79" s="234"/>
      <c r="J79" s="234"/>
      <c r="K79" s="234"/>
      <c r="L79" s="234"/>
      <c r="M79" s="234"/>
      <c r="N79" s="234"/>
      <c r="O79" s="234"/>
      <c r="P79" s="233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3"/>
    </row>
    <row r="80" spans="1:36" s="227" customFormat="1" ht="11.25">
      <c r="A80" s="233"/>
      <c r="B80" s="234"/>
      <c r="C80" s="234"/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4"/>
      <c r="O80" s="234"/>
      <c r="P80" s="233"/>
      <c r="Q80" s="234"/>
      <c r="R80" s="234"/>
      <c r="S80" s="234"/>
      <c r="T80" s="234"/>
      <c r="U80" s="234"/>
      <c r="V80" s="234"/>
      <c r="W80" s="234"/>
      <c r="X80" s="234"/>
      <c r="Y80" s="234"/>
      <c r="Z80" s="234"/>
      <c r="AA80" s="234"/>
      <c r="AB80" s="234"/>
      <c r="AC80" s="234"/>
      <c r="AD80" s="234"/>
      <c r="AE80" s="234"/>
      <c r="AF80" s="234"/>
      <c r="AG80" s="234"/>
      <c r="AH80" s="234"/>
      <c r="AI80" s="234"/>
      <c r="AJ80" s="233"/>
    </row>
    <row r="81" spans="1:36" s="227" customFormat="1" ht="11.25">
      <c r="A81" s="233"/>
      <c r="B81" s="234"/>
      <c r="C81" s="234"/>
      <c r="D81" s="234"/>
      <c r="E81" s="234"/>
      <c r="F81" s="234"/>
      <c r="G81" s="234"/>
      <c r="H81" s="234"/>
      <c r="I81" s="234"/>
      <c r="J81" s="234"/>
      <c r="K81" s="234"/>
      <c r="L81" s="234"/>
      <c r="M81" s="234"/>
      <c r="N81" s="234"/>
      <c r="O81" s="234"/>
      <c r="P81" s="233"/>
      <c r="Q81" s="234"/>
      <c r="R81" s="234"/>
      <c r="S81" s="234"/>
      <c r="T81" s="234"/>
      <c r="U81" s="234"/>
      <c r="V81" s="234"/>
      <c r="W81" s="234"/>
      <c r="X81" s="234"/>
      <c r="Y81" s="234"/>
      <c r="Z81" s="234"/>
      <c r="AA81" s="234"/>
      <c r="AB81" s="234"/>
      <c r="AC81" s="234"/>
      <c r="AD81" s="234"/>
      <c r="AE81" s="234"/>
      <c r="AF81" s="234"/>
      <c r="AG81" s="234"/>
      <c r="AH81" s="234"/>
      <c r="AI81" s="234"/>
      <c r="AJ81" s="233"/>
    </row>
    <row r="82" spans="1:36" s="227" customFormat="1" ht="11.25">
      <c r="A82" s="233"/>
      <c r="B82" s="234"/>
      <c r="C82" s="234"/>
      <c r="D82" s="234"/>
      <c r="E82" s="234"/>
      <c r="F82" s="234"/>
      <c r="G82" s="234"/>
      <c r="H82" s="234"/>
      <c r="I82" s="234"/>
      <c r="J82" s="234"/>
      <c r="K82" s="234"/>
      <c r="L82" s="234"/>
      <c r="M82" s="234"/>
      <c r="N82" s="234"/>
      <c r="O82" s="234"/>
      <c r="P82" s="233"/>
      <c r="Q82" s="234"/>
      <c r="R82" s="234"/>
      <c r="S82" s="234"/>
      <c r="T82" s="234"/>
      <c r="U82" s="234"/>
      <c r="V82" s="234"/>
      <c r="W82" s="234"/>
      <c r="X82" s="234"/>
      <c r="Y82" s="234"/>
      <c r="Z82" s="234"/>
      <c r="AA82" s="234"/>
      <c r="AB82" s="234"/>
      <c r="AC82" s="234"/>
      <c r="AD82" s="234"/>
      <c r="AE82" s="234"/>
      <c r="AF82" s="234"/>
      <c r="AG82" s="234"/>
      <c r="AH82" s="234"/>
      <c r="AI82" s="234"/>
      <c r="AJ82" s="233"/>
    </row>
    <row r="83" spans="1:36" s="227" customFormat="1" ht="11.25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4"/>
      <c r="N83" s="234"/>
      <c r="O83" s="234"/>
      <c r="P83" s="233"/>
      <c r="Q83" s="234"/>
      <c r="R83" s="234"/>
      <c r="S83" s="234"/>
      <c r="T83" s="234"/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3"/>
    </row>
    <row r="84" spans="1:36" s="227" customFormat="1" ht="11.25">
      <c r="A84" s="233"/>
      <c r="B84" s="234"/>
      <c r="C84" s="234"/>
      <c r="D84" s="234"/>
      <c r="E84" s="234"/>
      <c r="F84" s="234"/>
      <c r="G84" s="234"/>
      <c r="H84" s="234"/>
      <c r="I84" s="234"/>
      <c r="J84" s="234"/>
      <c r="K84" s="234"/>
      <c r="L84" s="234"/>
      <c r="M84" s="234"/>
      <c r="N84" s="234"/>
      <c r="O84" s="234"/>
      <c r="P84" s="233"/>
      <c r="Q84" s="234"/>
      <c r="R84" s="234"/>
      <c r="S84" s="234"/>
      <c r="T84" s="234"/>
      <c r="U84" s="234"/>
      <c r="V84" s="234"/>
      <c r="W84" s="234"/>
      <c r="X84" s="234"/>
      <c r="Y84" s="234"/>
      <c r="Z84" s="234"/>
      <c r="AA84" s="234"/>
      <c r="AB84" s="234"/>
      <c r="AC84" s="234"/>
      <c r="AD84" s="234"/>
      <c r="AE84" s="234"/>
      <c r="AF84" s="234"/>
      <c r="AG84" s="234"/>
      <c r="AH84" s="234"/>
      <c r="AI84" s="234"/>
      <c r="AJ84" s="233"/>
    </row>
    <row r="85" spans="1:36" s="227" customFormat="1" ht="11.25">
      <c r="A85" s="233"/>
      <c r="B85" s="234"/>
      <c r="C85" s="234"/>
      <c r="D85" s="234"/>
      <c r="E85" s="234"/>
      <c r="F85" s="234"/>
      <c r="G85" s="234"/>
      <c r="H85" s="234"/>
      <c r="I85" s="234"/>
      <c r="J85" s="234"/>
      <c r="K85" s="234"/>
      <c r="L85" s="234"/>
      <c r="M85" s="234"/>
      <c r="N85" s="234"/>
      <c r="O85" s="234"/>
      <c r="P85" s="233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3"/>
    </row>
    <row r="86" spans="1:36" s="227" customFormat="1" ht="11.25">
      <c r="A86" s="233"/>
      <c r="B86" s="234"/>
      <c r="C86" s="234"/>
      <c r="D86" s="234"/>
      <c r="E86" s="234"/>
      <c r="F86" s="234"/>
      <c r="G86" s="234"/>
      <c r="H86" s="234"/>
      <c r="I86" s="234"/>
      <c r="J86" s="234"/>
      <c r="K86" s="234"/>
      <c r="L86" s="234"/>
      <c r="M86" s="234"/>
      <c r="N86" s="234"/>
      <c r="O86" s="234"/>
      <c r="P86" s="233"/>
      <c r="Q86" s="234"/>
      <c r="R86" s="234"/>
      <c r="S86" s="234"/>
      <c r="T86" s="234"/>
      <c r="U86" s="234"/>
      <c r="V86" s="234"/>
      <c r="W86" s="234"/>
      <c r="X86" s="234"/>
      <c r="Y86" s="234"/>
      <c r="Z86" s="234"/>
      <c r="AA86" s="234"/>
      <c r="AB86" s="234"/>
      <c r="AC86" s="234"/>
      <c r="AD86" s="234"/>
      <c r="AE86" s="234"/>
      <c r="AF86" s="234"/>
      <c r="AG86" s="234"/>
      <c r="AH86" s="234"/>
      <c r="AI86" s="234"/>
      <c r="AJ86" s="233"/>
    </row>
    <row r="87" spans="1:36" s="227" customFormat="1" ht="11.25">
      <c r="A87" s="233"/>
      <c r="B87" s="234"/>
      <c r="C87" s="234"/>
      <c r="D87" s="234"/>
      <c r="E87" s="234"/>
      <c r="F87" s="234"/>
      <c r="G87" s="234"/>
      <c r="H87" s="234"/>
      <c r="I87" s="234"/>
      <c r="J87" s="234"/>
      <c r="K87" s="234"/>
      <c r="L87" s="234"/>
      <c r="M87" s="234"/>
      <c r="N87" s="234"/>
      <c r="O87" s="234"/>
      <c r="P87" s="233"/>
      <c r="Q87" s="234"/>
      <c r="R87" s="234"/>
      <c r="S87" s="234"/>
      <c r="T87" s="234"/>
      <c r="U87" s="234"/>
      <c r="V87" s="234"/>
      <c r="W87" s="234"/>
      <c r="X87" s="234"/>
      <c r="Y87" s="234"/>
      <c r="Z87" s="234"/>
      <c r="AA87" s="234"/>
      <c r="AB87" s="234"/>
      <c r="AC87" s="234"/>
      <c r="AD87" s="234"/>
      <c r="AE87" s="234"/>
      <c r="AF87" s="234"/>
      <c r="AG87" s="234"/>
      <c r="AH87" s="234"/>
      <c r="AI87" s="234"/>
      <c r="AJ87" s="233"/>
    </row>
    <row r="88" spans="1:36" s="227" customFormat="1" ht="11.25">
      <c r="A88" s="233"/>
      <c r="B88" s="234"/>
      <c r="C88" s="234"/>
      <c r="D88" s="234"/>
      <c r="E88" s="234"/>
      <c r="F88" s="234"/>
      <c r="G88" s="234"/>
      <c r="H88" s="234"/>
      <c r="I88" s="234"/>
      <c r="J88" s="234"/>
      <c r="K88" s="234"/>
      <c r="L88" s="234"/>
      <c r="M88" s="234"/>
      <c r="N88" s="234"/>
      <c r="O88" s="234"/>
      <c r="P88" s="233"/>
      <c r="Q88" s="234"/>
      <c r="R88" s="234"/>
      <c r="S88" s="234"/>
      <c r="T88" s="234"/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4"/>
      <c r="AH88" s="234"/>
      <c r="AI88" s="234"/>
      <c r="AJ88" s="233"/>
    </row>
    <row r="89" spans="1:36" s="227" customFormat="1" ht="11.25">
      <c r="A89" s="233"/>
      <c r="B89" s="234"/>
      <c r="C89" s="234"/>
      <c r="D89" s="234"/>
      <c r="E89" s="234"/>
      <c r="F89" s="234"/>
      <c r="G89" s="234"/>
      <c r="H89" s="234"/>
      <c r="I89" s="234"/>
      <c r="J89" s="234"/>
      <c r="K89" s="234"/>
      <c r="L89" s="234"/>
      <c r="M89" s="234"/>
      <c r="N89" s="234"/>
      <c r="O89" s="234"/>
      <c r="P89" s="233"/>
      <c r="Q89" s="234"/>
      <c r="R89" s="234"/>
      <c r="S89" s="234"/>
      <c r="T89" s="234"/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3"/>
    </row>
    <row r="90" spans="1:36" s="227" customFormat="1" ht="11.25">
      <c r="A90" s="233"/>
      <c r="B90" s="234"/>
      <c r="C90" s="234"/>
      <c r="D90" s="234"/>
      <c r="E90" s="234"/>
      <c r="F90" s="234"/>
      <c r="G90" s="234"/>
      <c r="H90" s="234"/>
      <c r="I90" s="234"/>
      <c r="J90" s="234"/>
      <c r="K90" s="234"/>
      <c r="L90" s="234"/>
      <c r="M90" s="234"/>
      <c r="N90" s="234"/>
      <c r="O90" s="234"/>
      <c r="P90" s="233"/>
      <c r="Q90" s="234"/>
      <c r="R90" s="234"/>
      <c r="S90" s="234"/>
      <c r="T90" s="234"/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233"/>
    </row>
    <row r="91" spans="1:36" s="227" customFormat="1" ht="11.25">
      <c r="A91" s="233"/>
      <c r="B91" s="234"/>
      <c r="C91" s="234"/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3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3"/>
    </row>
    <row r="92" spans="1:36" s="227" customFormat="1" ht="11.25">
      <c r="A92" s="233"/>
      <c r="B92" s="234"/>
      <c r="C92" s="234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3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3"/>
    </row>
    <row r="93" spans="1:36" s="227" customFormat="1" ht="11.25">
      <c r="A93" s="233"/>
      <c r="B93" s="234"/>
      <c r="C93" s="234"/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4"/>
      <c r="O93" s="234"/>
      <c r="P93" s="233"/>
      <c r="Q93" s="234"/>
      <c r="R93" s="234"/>
      <c r="S93" s="234"/>
      <c r="T93" s="234"/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3"/>
    </row>
    <row r="94" spans="1:36" s="227" customFormat="1" ht="11.25">
      <c r="A94" s="233"/>
      <c r="B94" s="234"/>
      <c r="C94" s="234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3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3"/>
    </row>
    <row r="95" spans="1:36" s="227" customFormat="1" ht="11.25">
      <c r="A95" s="233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3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3"/>
    </row>
    <row r="96" spans="1:36" s="227" customFormat="1" ht="11.25">
      <c r="A96" s="233"/>
      <c r="B96" s="234"/>
      <c r="C96" s="234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3"/>
      <c r="Q96" s="234"/>
      <c r="R96" s="234"/>
      <c r="S96" s="234"/>
      <c r="T96" s="234"/>
      <c r="U96" s="234"/>
      <c r="V96" s="234"/>
      <c r="W96" s="234"/>
      <c r="X96" s="234"/>
      <c r="Y96" s="234"/>
      <c r="Z96" s="234"/>
      <c r="AA96" s="234"/>
      <c r="AB96" s="234"/>
      <c r="AC96" s="234"/>
      <c r="AD96" s="234"/>
      <c r="AE96" s="234"/>
      <c r="AF96" s="234"/>
      <c r="AG96" s="234"/>
      <c r="AH96" s="234"/>
      <c r="AI96" s="234"/>
      <c r="AJ96" s="233"/>
    </row>
    <row r="97" spans="1:36" s="227" customFormat="1" ht="11.25">
      <c r="A97" s="233"/>
      <c r="B97" s="234"/>
      <c r="C97" s="234"/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3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3"/>
    </row>
  </sheetData>
  <sheetProtection selectLockedCells="1"/>
  <mergeCells count="48">
    <mergeCell ref="AF6:AK6"/>
    <mergeCell ref="P3:V3"/>
    <mergeCell ref="W3:AC3"/>
    <mergeCell ref="AD3:AK3"/>
    <mergeCell ref="AD4:AK4"/>
    <mergeCell ref="W6:AB6"/>
    <mergeCell ref="P6:P9"/>
    <mergeCell ref="AI7:AI9"/>
    <mergeCell ref="AJ7:AJ9"/>
    <mergeCell ref="AK7:AK9"/>
    <mergeCell ref="R7:R9"/>
    <mergeCell ref="U7:U9"/>
    <mergeCell ref="V7:V9"/>
    <mergeCell ref="W7:W9"/>
    <mergeCell ref="Y7:Y9"/>
    <mergeCell ref="S7:S9"/>
    <mergeCell ref="AG7:AG9"/>
    <mergeCell ref="AD10:AE10"/>
    <mergeCell ref="AD6:AE9"/>
    <mergeCell ref="A3:H3"/>
    <mergeCell ref="O6:O9"/>
    <mergeCell ref="I3:O3"/>
    <mergeCell ref="F7:F9"/>
    <mergeCell ref="G7:G9"/>
    <mergeCell ref="K7:K9"/>
    <mergeCell ref="L7:L9"/>
    <mergeCell ref="Z7:Z9"/>
    <mergeCell ref="I7:I9"/>
    <mergeCell ref="J7:J9"/>
    <mergeCell ref="M7:M9"/>
    <mergeCell ref="N7:N9"/>
    <mergeCell ref="Q7:Q9"/>
    <mergeCell ref="AH7:AH9"/>
    <mergeCell ref="AC6:AC9"/>
    <mergeCell ref="A6:A9"/>
    <mergeCell ref="B6:B9"/>
    <mergeCell ref="C6:H6"/>
    <mergeCell ref="Q6:V6"/>
    <mergeCell ref="X7:X9"/>
    <mergeCell ref="C7:C9"/>
    <mergeCell ref="D7:D9"/>
    <mergeCell ref="E7:E9"/>
    <mergeCell ref="H7:H9"/>
    <mergeCell ref="J6:N6"/>
    <mergeCell ref="T7:T9"/>
    <mergeCell ref="AA7:AA9"/>
    <mergeCell ref="AB7:AB9"/>
    <mergeCell ref="AF7:AF9"/>
  </mergeCells>
  <phoneticPr fontId="2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8" max="37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1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7.875" style="294" customWidth="1"/>
    <col min="2" max="5" width="16.125" style="294" customWidth="1"/>
    <col min="6" max="6" width="17.875" style="294" customWidth="1"/>
    <col min="7" max="10" width="16.125" style="294" customWidth="1"/>
    <col min="11" max="16384" width="9" style="294"/>
  </cols>
  <sheetData>
    <row r="1" spans="1:10" s="352" customFormat="1" ht="14.1" customHeight="1">
      <c r="A1" s="82"/>
      <c r="B1" s="351"/>
      <c r="C1" s="351"/>
      <c r="D1" s="351"/>
      <c r="E1" s="286" t="s">
        <v>502</v>
      </c>
      <c r="F1" s="82" t="s">
        <v>503</v>
      </c>
      <c r="G1" s="351"/>
      <c r="H1" s="351"/>
      <c r="I1" s="351"/>
      <c r="J1" s="286"/>
    </row>
    <row r="2" spans="1:10" s="293" customFormat="1" ht="14.1" customHeight="1">
      <c r="A2" s="82"/>
      <c r="B2" s="290"/>
      <c r="C2" s="290"/>
      <c r="D2" s="290"/>
      <c r="E2" s="286"/>
      <c r="F2" s="82"/>
      <c r="G2" s="290"/>
      <c r="H2" s="290"/>
      <c r="I2" s="290"/>
      <c r="J2" s="286"/>
    </row>
    <row r="3" spans="1:10" ht="20.100000000000001" customHeight="1">
      <c r="A3" s="681" t="s">
        <v>498</v>
      </c>
      <c r="B3" s="681"/>
      <c r="C3" s="681"/>
      <c r="D3" s="681"/>
      <c r="E3" s="681"/>
      <c r="F3" s="681" t="s">
        <v>500</v>
      </c>
      <c r="G3" s="681"/>
      <c r="H3" s="681"/>
      <c r="I3" s="681"/>
      <c r="J3" s="681"/>
    </row>
    <row r="4" spans="1:10" s="117" customFormat="1" ht="24" customHeight="1">
      <c r="A4" s="682" t="s">
        <v>499</v>
      </c>
      <c r="B4" s="682"/>
      <c r="C4" s="682"/>
      <c r="D4" s="682"/>
      <c r="E4" s="682"/>
      <c r="F4" s="682" t="s">
        <v>501</v>
      </c>
      <c r="G4" s="682"/>
      <c r="H4" s="682"/>
      <c r="I4" s="682"/>
      <c r="J4" s="682"/>
    </row>
    <row r="5" spans="1:10" s="293" customFormat="1" ht="18" customHeight="1" thickBot="1">
      <c r="A5" s="285" t="s">
        <v>180</v>
      </c>
      <c r="B5" s="280"/>
      <c r="C5" s="280"/>
      <c r="D5" s="280"/>
      <c r="E5" s="108" t="s">
        <v>181</v>
      </c>
      <c r="F5" s="285" t="s">
        <v>180</v>
      </c>
      <c r="G5" s="280"/>
      <c r="H5" s="280"/>
      <c r="I5" s="280"/>
      <c r="J5" s="108" t="s">
        <v>367</v>
      </c>
    </row>
    <row r="6" spans="1:10" ht="12.75" customHeight="1">
      <c r="A6" s="922" t="s">
        <v>170</v>
      </c>
      <c r="B6" s="925" t="s">
        <v>88</v>
      </c>
      <c r="C6" s="916" t="s">
        <v>182</v>
      </c>
      <c r="D6" s="689" t="s">
        <v>183</v>
      </c>
      <c r="E6" s="694" t="s">
        <v>184</v>
      </c>
      <c r="F6" s="922" t="s">
        <v>170</v>
      </c>
      <c r="G6" s="864" t="s">
        <v>185</v>
      </c>
      <c r="H6" s="689" t="s">
        <v>186</v>
      </c>
      <c r="I6" s="916" t="s">
        <v>187</v>
      </c>
      <c r="J6" s="919" t="s">
        <v>178</v>
      </c>
    </row>
    <row r="7" spans="1:10" ht="12.75" customHeight="1">
      <c r="A7" s="923"/>
      <c r="B7" s="926"/>
      <c r="C7" s="917"/>
      <c r="D7" s="692"/>
      <c r="E7" s="776"/>
      <c r="F7" s="923"/>
      <c r="G7" s="914"/>
      <c r="H7" s="690"/>
      <c r="I7" s="917"/>
      <c r="J7" s="920"/>
    </row>
    <row r="8" spans="1:10" ht="12.75" customHeight="1">
      <c r="A8" s="923"/>
      <c r="B8" s="926"/>
      <c r="C8" s="917"/>
      <c r="D8" s="692"/>
      <c r="E8" s="776"/>
      <c r="F8" s="923"/>
      <c r="G8" s="914"/>
      <c r="H8" s="690"/>
      <c r="I8" s="917"/>
      <c r="J8" s="920"/>
    </row>
    <row r="9" spans="1:10" ht="12.75" customHeight="1">
      <c r="A9" s="924"/>
      <c r="B9" s="927"/>
      <c r="C9" s="918"/>
      <c r="D9" s="693"/>
      <c r="E9" s="863"/>
      <c r="F9" s="924"/>
      <c r="G9" s="915"/>
      <c r="H9" s="691"/>
      <c r="I9" s="918"/>
      <c r="J9" s="921"/>
    </row>
    <row r="10" spans="1:10" ht="17.25" customHeight="1">
      <c r="A10" s="92" t="s">
        <v>301</v>
      </c>
      <c r="B10" s="87">
        <v>273694189</v>
      </c>
      <c r="C10" s="87">
        <v>158152079</v>
      </c>
      <c r="D10" s="87">
        <v>21271151</v>
      </c>
      <c r="E10" s="87">
        <v>72470251</v>
      </c>
      <c r="F10" s="103">
        <v>2014</v>
      </c>
      <c r="G10" s="87">
        <v>2982835</v>
      </c>
      <c r="H10" s="87">
        <v>8224</v>
      </c>
      <c r="I10" s="87">
        <v>11652943</v>
      </c>
      <c r="J10" s="87">
        <v>7156706</v>
      </c>
    </row>
    <row r="11" spans="1:10" ht="17.25" customHeight="1">
      <c r="A11" s="92" t="s">
        <v>302</v>
      </c>
      <c r="B11" s="87">
        <v>279678540</v>
      </c>
      <c r="C11" s="87">
        <v>163202652</v>
      </c>
      <c r="D11" s="87">
        <v>20259941</v>
      </c>
      <c r="E11" s="87">
        <v>75826852</v>
      </c>
      <c r="F11" s="103">
        <v>2015</v>
      </c>
      <c r="G11" s="87">
        <v>2984497</v>
      </c>
      <c r="H11" s="87">
        <v>8392</v>
      </c>
      <c r="I11" s="87">
        <v>9042814</v>
      </c>
      <c r="J11" s="87">
        <v>8353392</v>
      </c>
    </row>
    <row r="12" spans="1:10" ht="17.25" customHeight="1">
      <c r="A12" s="92" t="s">
        <v>310</v>
      </c>
      <c r="B12" s="87">
        <v>287785911</v>
      </c>
      <c r="C12" s="87">
        <v>168127390</v>
      </c>
      <c r="D12" s="87">
        <v>21054639</v>
      </c>
      <c r="E12" s="87">
        <v>76795637</v>
      </c>
      <c r="F12" s="103" t="s">
        <v>310</v>
      </c>
      <c r="G12" s="87">
        <v>3050045</v>
      </c>
      <c r="H12" s="87">
        <v>0</v>
      </c>
      <c r="I12" s="87">
        <v>9841646</v>
      </c>
      <c r="J12" s="87">
        <v>8916554</v>
      </c>
    </row>
    <row r="13" spans="1:10" ht="17.25" customHeight="1">
      <c r="A13" s="92">
        <v>2017</v>
      </c>
      <c r="B13" s="87">
        <v>290159580</v>
      </c>
      <c r="C13" s="87">
        <v>170341508</v>
      </c>
      <c r="D13" s="87">
        <v>21604614</v>
      </c>
      <c r="E13" s="87">
        <v>76838906</v>
      </c>
      <c r="F13" s="103">
        <v>2017</v>
      </c>
      <c r="G13" s="87">
        <v>3051859</v>
      </c>
      <c r="H13" s="87">
        <v>0</v>
      </c>
      <c r="I13" s="87">
        <v>9692234</v>
      </c>
      <c r="J13" s="87">
        <v>8630459</v>
      </c>
    </row>
    <row r="14" spans="1:10" ht="17.25" customHeight="1">
      <c r="A14" s="95">
        <v>2018</v>
      </c>
      <c r="B14" s="110">
        <f>SUM(B16:B38)</f>
        <v>295746576</v>
      </c>
      <c r="C14" s="110">
        <f t="shared" ref="C14:J14" si="0">SUM(C16:C38)</f>
        <v>175691299</v>
      </c>
      <c r="D14" s="110">
        <f t="shared" si="0"/>
        <v>2252511</v>
      </c>
      <c r="E14" s="110">
        <f t="shared" si="0"/>
        <v>97917615</v>
      </c>
      <c r="F14" s="95">
        <v>2018</v>
      </c>
      <c r="G14" s="110">
        <f t="shared" si="0"/>
        <v>3010113</v>
      </c>
      <c r="H14" s="110">
        <f t="shared" si="0"/>
        <v>0</v>
      </c>
      <c r="I14" s="110">
        <f t="shared" si="0"/>
        <v>7066375</v>
      </c>
      <c r="J14" s="110">
        <f t="shared" si="0"/>
        <v>9808663</v>
      </c>
    </row>
    <row r="15" spans="1:10" ht="9.9499999999999993" customHeight="1">
      <c r="A15" s="138" t="s">
        <v>188</v>
      </c>
      <c r="B15" s="380"/>
      <c r="C15" s="567"/>
      <c r="D15" s="567"/>
      <c r="E15" s="567"/>
      <c r="F15" s="679"/>
      <c r="G15" s="567"/>
      <c r="H15" s="567"/>
      <c r="I15" s="567"/>
      <c r="J15" s="567"/>
    </row>
    <row r="16" spans="1:10" ht="18.2" customHeight="1">
      <c r="A16" s="139" t="s">
        <v>92</v>
      </c>
      <c r="B16" s="87">
        <f>C16+D16+E16+G16+H16+I16+J16</f>
        <v>54840477</v>
      </c>
      <c r="C16" s="381">
        <v>33279338</v>
      </c>
      <c r="D16" s="530">
        <v>0</v>
      </c>
      <c r="E16" s="381">
        <v>19740978</v>
      </c>
      <c r="F16" s="139" t="s">
        <v>92</v>
      </c>
      <c r="G16" s="381">
        <v>1820161</v>
      </c>
      <c r="H16" s="381">
        <v>0</v>
      </c>
      <c r="I16" s="381">
        <v>0</v>
      </c>
      <c r="J16" s="381">
        <v>0</v>
      </c>
    </row>
    <row r="17" spans="1:10" ht="18.2" customHeight="1">
      <c r="A17" s="139" t="s">
        <v>93</v>
      </c>
      <c r="B17" s="87">
        <f t="shared" ref="B17:B38" si="1">C17+D17+E17+G17+H17+I17+J17</f>
        <v>28080253</v>
      </c>
      <c r="C17" s="381">
        <v>16303963</v>
      </c>
      <c r="D17" s="381">
        <v>0</v>
      </c>
      <c r="E17" s="381">
        <v>11565108</v>
      </c>
      <c r="F17" s="139" t="s">
        <v>93</v>
      </c>
      <c r="G17" s="381">
        <v>211182</v>
      </c>
      <c r="H17" s="381">
        <v>0</v>
      </c>
      <c r="I17" s="381">
        <v>0</v>
      </c>
      <c r="J17" s="381">
        <v>0</v>
      </c>
    </row>
    <row r="18" spans="1:10" ht="18.2" customHeight="1">
      <c r="A18" s="139" t="s">
        <v>94</v>
      </c>
      <c r="B18" s="87">
        <f t="shared" si="1"/>
        <v>18880530</v>
      </c>
      <c r="C18" s="381">
        <v>8481711</v>
      </c>
      <c r="D18" s="381">
        <v>0</v>
      </c>
      <c r="E18" s="381">
        <v>4314636</v>
      </c>
      <c r="F18" s="139" t="s">
        <v>94</v>
      </c>
      <c r="G18" s="381">
        <v>212386</v>
      </c>
      <c r="H18" s="381">
        <v>0</v>
      </c>
      <c r="I18" s="381">
        <v>5871797</v>
      </c>
      <c r="J18" s="381">
        <v>0</v>
      </c>
    </row>
    <row r="19" spans="1:10" ht="18.2" customHeight="1">
      <c r="A19" s="139" t="s">
        <v>95</v>
      </c>
      <c r="B19" s="87">
        <f t="shared" si="1"/>
        <v>21390284</v>
      </c>
      <c r="C19" s="381">
        <v>11171664</v>
      </c>
      <c r="D19" s="381">
        <v>0</v>
      </c>
      <c r="E19" s="381">
        <v>4680458</v>
      </c>
      <c r="F19" s="139" t="s">
        <v>95</v>
      </c>
      <c r="G19" s="381">
        <v>32815</v>
      </c>
      <c r="H19" s="381">
        <v>0</v>
      </c>
      <c r="I19" s="381">
        <v>823739</v>
      </c>
      <c r="J19" s="381">
        <v>4681608</v>
      </c>
    </row>
    <row r="20" spans="1:10" ht="18.2" customHeight="1">
      <c r="A20" s="139" t="s">
        <v>96</v>
      </c>
      <c r="B20" s="87">
        <f t="shared" si="1"/>
        <v>53967532</v>
      </c>
      <c r="C20" s="381">
        <v>30861672</v>
      </c>
      <c r="D20" s="381">
        <v>0</v>
      </c>
      <c r="E20" s="381">
        <v>19134383</v>
      </c>
      <c r="F20" s="139" t="s">
        <v>96</v>
      </c>
      <c r="G20" s="381">
        <v>181637</v>
      </c>
      <c r="H20" s="381">
        <v>0</v>
      </c>
      <c r="I20" s="381">
        <v>0</v>
      </c>
      <c r="J20" s="381">
        <v>3789840</v>
      </c>
    </row>
    <row r="21" spans="1:10" ht="18.2" customHeight="1">
      <c r="A21" s="139" t="s">
        <v>97</v>
      </c>
      <c r="B21" s="87">
        <f t="shared" si="1"/>
        <v>9009940</v>
      </c>
      <c r="C21" s="381">
        <v>6386844</v>
      </c>
      <c r="D21" s="381">
        <v>0</v>
      </c>
      <c r="E21" s="381">
        <v>2603213</v>
      </c>
      <c r="F21" s="139" t="s">
        <v>97</v>
      </c>
      <c r="G21" s="381">
        <v>19883</v>
      </c>
      <c r="H21" s="381">
        <v>0</v>
      </c>
      <c r="I21" s="381">
        <v>0</v>
      </c>
      <c r="J21" s="381">
        <v>0</v>
      </c>
    </row>
    <row r="22" spans="1:10" ht="18.2" customHeight="1">
      <c r="A22" s="139" t="s">
        <v>98</v>
      </c>
      <c r="B22" s="87">
        <f t="shared" si="1"/>
        <v>12020972</v>
      </c>
      <c r="C22" s="381">
        <v>6806171</v>
      </c>
      <c r="D22" s="381">
        <v>0</v>
      </c>
      <c r="E22" s="381">
        <v>5098834</v>
      </c>
      <c r="F22" s="139" t="s">
        <v>98</v>
      </c>
      <c r="G22" s="381">
        <v>12695</v>
      </c>
      <c r="H22" s="381">
        <v>0</v>
      </c>
      <c r="I22" s="381">
        <v>103272</v>
      </c>
      <c r="J22" s="381">
        <v>0</v>
      </c>
    </row>
    <row r="23" spans="1:10" ht="18.2" customHeight="1">
      <c r="A23" s="139" t="s">
        <v>99</v>
      </c>
      <c r="B23" s="87">
        <f t="shared" si="1"/>
        <v>8180866</v>
      </c>
      <c r="C23" s="381">
        <v>5005290</v>
      </c>
      <c r="D23" s="381">
        <v>0</v>
      </c>
      <c r="E23" s="381">
        <v>3151630</v>
      </c>
      <c r="F23" s="139" t="s">
        <v>99</v>
      </c>
      <c r="G23" s="381">
        <v>4263</v>
      </c>
      <c r="H23" s="381">
        <v>0</v>
      </c>
      <c r="I23" s="381">
        <v>19683</v>
      </c>
      <c r="J23" s="381">
        <v>0</v>
      </c>
    </row>
    <row r="24" spans="1:10" ht="18.2" customHeight="1">
      <c r="A24" s="139" t="s">
        <v>100</v>
      </c>
      <c r="B24" s="87">
        <f t="shared" si="1"/>
        <v>8349923</v>
      </c>
      <c r="C24" s="381">
        <v>4694954</v>
      </c>
      <c r="D24" s="381">
        <v>1303287</v>
      </c>
      <c r="E24" s="381">
        <v>1266620</v>
      </c>
      <c r="F24" s="139" t="s">
        <v>100</v>
      </c>
      <c r="G24" s="381">
        <v>29904</v>
      </c>
      <c r="H24" s="381">
        <v>0</v>
      </c>
      <c r="I24" s="381">
        <v>127536</v>
      </c>
      <c r="J24" s="381">
        <v>927622</v>
      </c>
    </row>
    <row r="25" spans="1:10" ht="18.2" customHeight="1">
      <c r="A25" s="139" t="s">
        <v>101</v>
      </c>
      <c r="B25" s="87">
        <f t="shared" si="1"/>
        <v>29848688</v>
      </c>
      <c r="C25" s="381">
        <v>19970783</v>
      </c>
      <c r="D25" s="381">
        <v>0</v>
      </c>
      <c r="E25" s="381">
        <v>9834236</v>
      </c>
      <c r="F25" s="139" t="s">
        <v>101</v>
      </c>
      <c r="G25" s="381">
        <v>43669</v>
      </c>
      <c r="H25" s="381">
        <v>0</v>
      </c>
      <c r="I25" s="381">
        <v>0</v>
      </c>
      <c r="J25" s="381">
        <v>0</v>
      </c>
    </row>
    <row r="26" spans="1:10" ht="18.2" customHeight="1">
      <c r="A26" s="139" t="s">
        <v>102</v>
      </c>
      <c r="B26" s="87">
        <f t="shared" si="1"/>
        <v>2616771</v>
      </c>
      <c r="C26" s="381">
        <v>1439666</v>
      </c>
      <c r="D26" s="381">
        <v>646753</v>
      </c>
      <c r="E26" s="381">
        <v>515708</v>
      </c>
      <c r="F26" s="139" t="s">
        <v>102</v>
      </c>
      <c r="G26" s="381">
        <v>14644</v>
      </c>
      <c r="H26" s="381">
        <v>0</v>
      </c>
      <c r="I26" s="381">
        <v>0</v>
      </c>
      <c r="J26" s="381">
        <v>0</v>
      </c>
    </row>
    <row r="27" spans="1:10" ht="18.2" customHeight="1">
      <c r="A27" s="139" t="s">
        <v>103</v>
      </c>
      <c r="B27" s="87">
        <f t="shared" si="1"/>
        <v>4463585</v>
      </c>
      <c r="C27" s="381">
        <v>3116548</v>
      </c>
      <c r="D27" s="381">
        <v>0</v>
      </c>
      <c r="E27" s="381">
        <v>1341743</v>
      </c>
      <c r="F27" s="139" t="s">
        <v>103</v>
      </c>
      <c r="G27" s="381">
        <v>5294</v>
      </c>
      <c r="H27" s="381">
        <v>0</v>
      </c>
      <c r="I27" s="381">
        <v>0</v>
      </c>
      <c r="J27" s="381">
        <v>0</v>
      </c>
    </row>
    <row r="28" spans="1:10" ht="18.2" customHeight="1">
      <c r="A28" s="139" t="s">
        <v>104</v>
      </c>
      <c r="B28" s="87">
        <f t="shared" si="1"/>
        <v>1965046</v>
      </c>
      <c r="C28" s="381">
        <v>1384563</v>
      </c>
      <c r="D28" s="381">
        <v>0</v>
      </c>
      <c r="E28" s="381">
        <v>568338</v>
      </c>
      <c r="F28" s="139" t="s">
        <v>104</v>
      </c>
      <c r="G28" s="381">
        <v>12145</v>
      </c>
      <c r="H28" s="381">
        <v>0</v>
      </c>
      <c r="I28" s="381">
        <v>0</v>
      </c>
      <c r="J28" s="381">
        <v>0</v>
      </c>
    </row>
    <row r="29" spans="1:10" ht="18.2" customHeight="1">
      <c r="A29" s="139" t="s">
        <v>105</v>
      </c>
      <c r="B29" s="87">
        <f t="shared" si="1"/>
        <v>1621218</v>
      </c>
      <c r="C29" s="381">
        <v>1208316</v>
      </c>
      <c r="D29" s="381">
        <v>0</v>
      </c>
      <c r="E29" s="381">
        <v>337342</v>
      </c>
      <c r="F29" s="139" t="s">
        <v>105</v>
      </c>
      <c r="G29" s="381">
        <v>47214</v>
      </c>
      <c r="H29" s="381">
        <v>0</v>
      </c>
      <c r="I29" s="381">
        <v>23877</v>
      </c>
      <c r="J29" s="381">
        <v>4469</v>
      </c>
    </row>
    <row r="30" spans="1:10" ht="18.2" customHeight="1">
      <c r="A30" s="139" t="s">
        <v>106</v>
      </c>
      <c r="B30" s="87">
        <f t="shared" si="1"/>
        <v>4316565</v>
      </c>
      <c r="C30" s="381">
        <v>2538553</v>
      </c>
      <c r="D30" s="381">
        <v>0</v>
      </c>
      <c r="E30" s="381">
        <v>1575111</v>
      </c>
      <c r="F30" s="139" t="s">
        <v>106</v>
      </c>
      <c r="G30" s="381">
        <v>202901</v>
      </c>
      <c r="H30" s="381">
        <v>0</v>
      </c>
      <c r="I30" s="381">
        <v>0</v>
      </c>
      <c r="J30" s="381">
        <v>0</v>
      </c>
    </row>
    <row r="31" spans="1:10" ht="18.2" customHeight="1">
      <c r="A31" s="139" t="s">
        <v>107</v>
      </c>
      <c r="B31" s="87">
        <f t="shared" si="1"/>
        <v>3145250</v>
      </c>
      <c r="C31" s="381">
        <v>2226902</v>
      </c>
      <c r="D31" s="381">
        <v>0</v>
      </c>
      <c r="E31" s="381">
        <v>839908</v>
      </c>
      <c r="F31" s="139" t="s">
        <v>107</v>
      </c>
      <c r="G31" s="381">
        <v>0</v>
      </c>
      <c r="H31" s="381">
        <v>0</v>
      </c>
      <c r="I31" s="381">
        <v>78440</v>
      </c>
      <c r="J31" s="381">
        <v>0</v>
      </c>
    </row>
    <row r="32" spans="1:10" ht="18.2" customHeight="1">
      <c r="A32" s="139" t="s">
        <v>108</v>
      </c>
      <c r="B32" s="87">
        <f>C32+D32+E32+G32+H32+I32+J32</f>
        <v>4443695</v>
      </c>
      <c r="C32" s="381">
        <v>2148949</v>
      </c>
      <c r="D32" s="381">
        <v>0</v>
      </c>
      <c r="E32" s="381">
        <v>2274463</v>
      </c>
      <c r="F32" s="139" t="s">
        <v>108</v>
      </c>
      <c r="G32" s="381">
        <v>20283</v>
      </c>
      <c r="H32" s="381">
        <v>0</v>
      </c>
      <c r="I32" s="381">
        <v>0</v>
      </c>
      <c r="J32" s="381">
        <v>0</v>
      </c>
    </row>
    <row r="33" spans="1:10" ht="18.2" customHeight="1">
      <c r="A33" s="139" t="s">
        <v>109</v>
      </c>
      <c r="B33" s="87">
        <f t="shared" si="1"/>
        <v>3260564</v>
      </c>
      <c r="C33" s="381">
        <v>1995714</v>
      </c>
      <c r="D33" s="381">
        <v>0</v>
      </c>
      <c r="E33" s="381">
        <v>1245969</v>
      </c>
      <c r="F33" s="139" t="s">
        <v>109</v>
      </c>
      <c r="G33" s="381">
        <v>6881</v>
      </c>
      <c r="H33" s="381">
        <v>0</v>
      </c>
      <c r="I33" s="381">
        <v>12000</v>
      </c>
      <c r="J33" s="381">
        <v>0</v>
      </c>
    </row>
    <row r="34" spans="1:10" ht="18.2" customHeight="1">
      <c r="A34" s="139" t="s">
        <v>110</v>
      </c>
      <c r="B34" s="87">
        <f t="shared" si="1"/>
        <v>12665332</v>
      </c>
      <c r="C34" s="381">
        <v>8573748</v>
      </c>
      <c r="D34" s="381">
        <v>0</v>
      </c>
      <c r="E34" s="381">
        <v>4080414</v>
      </c>
      <c r="F34" s="139" t="s">
        <v>110</v>
      </c>
      <c r="G34" s="381">
        <v>9425</v>
      </c>
      <c r="H34" s="381">
        <v>0</v>
      </c>
      <c r="I34" s="381">
        <v>0</v>
      </c>
      <c r="J34" s="381">
        <v>1745</v>
      </c>
    </row>
    <row r="35" spans="1:10" ht="18.2" customHeight="1">
      <c r="A35" s="139" t="s">
        <v>111</v>
      </c>
      <c r="B35" s="87">
        <f t="shared" si="1"/>
        <v>4955781</v>
      </c>
      <c r="C35" s="381">
        <v>3544586</v>
      </c>
      <c r="D35" s="381">
        <v>0</v>
      </c>
      <c r="E35" s="381">
        <v>977999</v>
      </c>
      <c r="F35" s="139" t="s">
        <v>111</v>
      </c>
      <c r="G35" s="381">
        <v>29817</v>
      </c>
      <c r="H35" s="381">
        <v>0</v>
      </c>
      <c r="I35" s="381">
        <v>0</v>
      </c>
      <c r="J35" s="381">
        <v>403379</v>
      </c>
    </row>
    <row r="36" spans="1:10" ht="18.2" customHeight="1">
      <c r="A36" s="139" t="s">
        <v>112</v>
      </c>
      <c r="B36" s="87">
        <f t="shared" si="1"/>
        <v>2050837</v>
      </c>
      <c r="C36" s="381">
        <v>1416109</v>
      </c>
      <c r="D36" s="381">
        <v>302471</v>
      </c>
      <c r="E36" s="381">
        <v>301036</v>
      </c>
      <c r="F36" s="139" t="s">
        <v>112</v>
      </c>
      <c r="G36" s="381">
        <v>31221</v>
      </c>
      <c r="H36" s="381">
        <v>0</v>
      </c>
      <c r="I36" s="381">
        <v>0</v>
      </c>
      <c r="J36" s="381">
        <v>0</v>
      </c>
    </row>
    <row r="37" spans="1:10" ht="18.2" customHeight="1">
      <c r="A37" s="139" t="s">
        <v>113</v>
      </c>
      <c r="B37" s="87">
        <f t="shared" si="1"/>
        <v>4618560</v>
      </c>
      <c r="C37" s="381">
        <v>2666704</v>
      </c>
      <c r="D37" s="381">
        <v>0</v>
      </c>
      <c r="E37" s="381">
        <v>1928946</v>
      </c>
      <c r="F37" s="139" t="s">
        <v>113</v>
      </c>
      <c r="G37" s="381">
        <v>22910</v>
      </c>
      <c r="H37" s="381">
        <v>0</v>
      </c>
      <c r="I37" s="381">
        <v>0</v>
      </c>
      <c r="J37" s="381">
        <v>0</v>
      </c>
    </row>
    <row r="38" spans="1:10" ht="18.2" customHeight="1" thickBot="1">
      <c r="A38" s="140" t="s">
        <v>114</v>
      </c>
      <c r="B38" s="382">
        <f t="shared" si="1"/>
        <v>1053907</v>
      </c>
      <c r="C38" s="365">
        <v>468551</v>
      </c>
      <c r="D38" s="365">
        <v>0</v>
      </c>
      <c r="E38" s="365">
        <v>540542</v>
      </c>
      <c r="F38" s="140" t="s">
        <v>114</v>
      </c>
      <c r="G38" s="365">
        <v>38783</v>
      </c>
      <c r="H38" s="365">
        <v>0</v>
      </c>
      <c r="I38" s="365">
        <v>6031</v>
      </c>
      <c r="J38" s="365">
        <v>0</v>
      </c>
    </row>
    <row r="39" spans="1:10" s="118" customFormat="1" ht="11.1" customHeight="1">
      <c r="A39" s="256" t="s">
        <v>425</v>
      </c>
      <c r="B39" s="28"/>
      <c r="C39" s="28"/>
      <c r="D39" s="28"/>
      <c r="E39" s="342" t="s">
        <v>445</v>
      </c>
      <c r="F39" s="256" t="s">
        <v>426</v>
      </c>
      <c r="G39" s="28"/>
      <c r="H39" s="28"/>
      <c r="I39" s="28"/>
      <c r="J39" s="342" t="s">
        <v>446</v>
      </c>
    </row>
    <row r="40" spans="1:10" s="118" customFormat="1" ht="11.1" customHeight="1">
      <c r="A40" s="257" t="s">
        <v>189</v>
      </c>
      <c r="F40" s="257" t="s">
        <v>189</v>
      </c>
    </row>
    <row r="41" spans="1:10" s="118" customFormat="1" ht="11.1" customHeight="1">
      <c r="A41" s="28" t="s">
        <v>299</v>
      </c>
      <c r="B41" s="259"/>
      <c r="C41" s="259"/>
      <c r="D41" s="259"/>
      <c r="E41" s="259"/>
      <c r="F41" s="28" t="s">
        <v>368</v>
      </c>
    </row>
  </sheetData>
  <sheetProtection selectLockedCells="1"/>
  <mergeCells count="14">
    <mergeCell ref="G6:G9"/>
    <mergeCell ref="H6:H9"/>
    <mergeCell ref="I6:I9"/>
    <mergeCell ref="J6:J9"/>
    <mergeCell ref="A3:E3"/>
    <mergeCell ref="F3:J3"/>
    <mergeCell ref="A4:E4"/>
    <mergeCell ref="F4:J4"/>
    <mergeCell ref="A6:A9"/>
    <mergeCell ref="B6:B9"/>
    <mergeCell ref="C6:C9"/>
    <mergeCell ref="D6:D9"/>
    <mergeCell ref="E6:E9"/>
    <mergeCell ref="F6:F9"/>
  </mergeCells>
  <phoneticPr fontId="2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81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7.875" style="29" customWidth="1"/>
    <col min="2" max="5" width="16.125" style="290" customWidth="1"/>
    <col min="6" max="6" width="17.875" style="290" customWidth="1"/>
    <col min="7" max="10" width="16.125" style="290" customWidth="1"/>
    <col min="11" max="16384" width="9" style="240"/>
  </cols>
  <sheetData>
    <row r="1" spans="1:13" s="332" customFormat="1" ht="14.1" customHeight="1">
      <c r="A1" s="82"/>
      <c r="B1" s="347"/>
      <c r="C1" s="347"/>
      <c r="D1" s="347"/>
      <c r="E1" s="286" t="s">
        <v>504</v>
      </c>
      <c r="F1" s="82" t="s">
        <v>505</v>
      </c>
      <c r="G1" s="347"/>
      <c r="H1" s="347"/>
      <c r="I1" s="347"/>
      <c r="J1" s="347"/>
    </row>
    <row r="2" spans="1:13" ht="14.1" customHeight="1">
      <c r="A2" s="82"/>
      <c r="B2" s="292"/>
      <c r="C2" s="292"/>
      <c r="D2" s="292"/>
      <c r="E2" s="286"/>
      <c r="F2" s="82"/>
      <c r="G2" s="292"/>
      <c r="H2" s="292"/>
      <c r="I2" s="292"/>
      <c r="J2" s="292"/>
    </row>
    <row r="3" spans="1:13" s="423" customFormat="1" ht="20.100000000000001" customHeight="1">
      <c r="A3" s="681" t="s">
        <v>465</v>
      </c>
      <c r="B3" s="681"/>
      <c r="C3" s="681"/>
      <c r="D3" s="681"/>
      <c r="E3" s="681"/>
      <c r="F3" s="681" t="s">
        <v>467</v>
      </c>
      <c r="G3" s="681"/>
      <c r="H3" s="681"/>
      <c r="I3" s="681"/>
      <c r="J3" s="681"/>
    </row>
    <row r="4" spans="1:13" s="419" customFormat="1" ht="24" customHeight="1">
      <c r="A4" s="682" t="s">
        <v>466</v>
      </c>
      <c r="B4" s="682"/>
      <c r="C4" s="682"/>
      <c r="D4" s="682"/>
      <c r="E4" s="682"/>
      <c r="F4" s="682" t="s">
        <v>468</v>
      </c>
      <c r="G4" s="682"/>
      <c r="H4" s="682"/>
      <c r="I4" s="682"/>
      <c r="J4" s="682"/>
    </row>
    <row r="5" spans="1:13" s="285" customFormat="1" ht="18" customHeight="1" thickBot="1">
      <c r="A5" s="285" t="s">
        <v>90</v>
      </c>
      <c r="B5" s="280"/>
      <c r="C5" s="280"/>
      <c r="D5" s="280"/>
      <c r="E5" s="108" t="s">
        <v>190</v>
      </c>
      <c r="F5" s="285" t="s">
        <v>90</v>
      </c>
      <c r="I5" s="280"/>
      <c r="J5" s="108" t="s">
        <v>190</v>
      </c>
    </row>
    <row r="6" spans="1:13" s="420" customFormat="1" ht="12.75" customHeight="1">
      <c r="A6" s="922" t="s">
        <v>170</v>
      </c>
      <c r="B6" s="864" t="s">
        <v>88</v>
      </c>
      <c r="C6" s="689" t="s">
        <v>182</v>
      </c>
      <c r="D6" s="689" t="s">
        <v>183</v>
      </c>
      <c r="E6" s="694" t="s">
        <v>191</v>
      </c>
      <c r="F6" s="922" t="s">
        <v>170</v>
      </c>
      <c r="G6" s="925" t="s">
        <v>185</v>
      </c>
      <c r="H6" s="916" t="s">
        <v>186</v>
      </c>
      <c r="I6" s="689" t="s">
        <v>187</v>
      </c>
      <c r="J6" s="694" t="s">
        <v>178</v>
      </c>
    </row>
    <row r="7" spans="1:13" s="420" customFormat="1" ht="12.75" customHeight="1">
      <c r="A7" s="923"/>
      <c r="B7" s="914"/>
      <c r="C7" s="690"/>
      <c r="D7" s="692"/>
      <c r="E7" s="776"/>
      <c r="F7" s="923"/>
      <c r="G7" s="929"/>
      <c r="H7" s="931"/>
      <c r="I7" s="692"/>
      <c r="J7" s="695"/>
    </row>
    <row r="8" spans="1:13" s="420" customFormat="1" ht="12.75" customHeight="1">
      <c r="A8" s="923"/>
      <c r="B8" s="914"/>
      <c r="C8" s="690"/>
      <c r="D8" s="692"/>
      <c r="E8" s="776"/>
      <c r="F8" s="923"/>
      <c r="G8" s="929"/>
      <c r="H8" s="931"/>
      <c r="I8" s="692"/>
      <c r="J8" s="695"/>
    </row>
    <row r="9" spans="1:13" s="420" customFormat="1" ht="12.75" customHeight="1">
      <c r="A9" s="924"/>
      <c r="B9" s="915"/>
      <c r="C9" s="691"/>
      <c r="D9" s="693"/>
      <c r="E9" s="863"/>
      <c r="F9" s="924"/>
      <c r="G9" s="930"/>
      <c r="H9" s="932"/>
      <c r="I9" s="693"/>
      <c r="J9" s="696"/>
      <c r="K9" s="420" t="s">
        <v>334</v>
      </c>
      <c r="L9" s="420" t="s">
        <v>334</v>
      </c>
      <c r="M9" s="420" t="s">
        <v>334</v>
      </c>
    </row>
    <row r="10" spans="1:13" s="534" customFormat="1" ht="17.649999999999999" customHeight="1">
      <c r="A10" s="531" t="s">
        <v>301</v>
      </c>
      <c r="B10" s="532">
        <v>193488935</v>
      </c>
      <c r="C10" s="532">
        <v>81387612</v>
      </c>
      <c r="D10" s="532">
        <v>23351564</v>
      </c>
      <c r="E10" s="532">
        <v>75456269</v>
      </c>
      <c r="F10" s="533">
        <v>2014</v>
      </c>
      <c r="G10" s="532">
        <v>3168284</v>
      </c>
      <c r="H10" s="532">
        <v>3969</v>
      </c>
      <c r="I10" s="532">
        <v>6030721</v>
      </c>
      <c r="J10" s="532">
        <v>4090516</v>
      </c>
      <c r="K10" s="534" t="s">
        <v>334</v>
      </c>
      <c r="L10" s="534" t="s">
        <v>334</v>
      </c>
      <c r="M10" s="534" t="s">
        <v>334</v>
      </c>
    </row>
    <row r="11" spans="1:13" s="534" customFormat="1" ht="17.649999999999999" customHeight="1">
      <c r="A11" s="531" t="s">
        <v>302</v>
      </c>
      <c r="B11" s="532">
        <v>207441454</v>
      </c>
      <c r="C11" s="532">
        <v>89115314</v>
      </c>
      <c r="D11" s="532">
        <v>22806252</v>
      </c>
      <c r="E11" s="532">
        <v>82427205</v>
      </c>
      <c r="F11" s="533">
        <v>2015</v>
      </c>
      <c r="G11" s="532">
        <v>3455186</v>
      </c>
      <c r="H11" s="532">
        <v>4321</v>
      </c>
      <c r="I11" s="532">
        <v>4700454</v>
      </c>
      <c r="J11" s="532">
        <v>4932722</v>
      </c>
      <c r="K11" s="534" t="s">
        <v>334</v>
      </c>
      <c r="L11" s="534" t="s">
        <v>334</v>
      </c>
      <c r="M11" s="534" t="s">
        <v>334</v>
      </c>
    </row>
    <row r="12" spans="1:13" s="534" customFormat="1" ht="17.649999999999999" customHeight="1">
      <c r="A12" s="531" t="s">
        <v>310</v>
      </c>
      <c r="B12" s="532">
        <v>221047673</v>
      </c>
      <c r="C12" s="532">
        <v>95257286</v>
      </c>
      <c r="D12" s="532">
        <v>24359792</v>
      </c>
      <c r="E12" s="532">
        <v>87160058</v>
      </c>
      <c r="F12" s="533">
        <v>2016</v>
      </c>
      <c r="G12" s="532">
        <v>3404775</v>
      </c>
      <c r="H12" s="532">
        <v>0</v>
      </c>
      <c r="I12" s="532">
        <v>5400900</v>
      </c>
      <c r="J12" s="532">
        <v>5464862</v>
      </c>
    </row>
    <row r="13" spans="1:13" s="534" customFormat="1" ht="17.649999999999999" customHeight="1">
      <c r="A13" s="531" t="s">
        <v>379</v>
      </c>
      <c r="B13" s="532">
        <v>235108927</v>
      </c>
      <c r="C13" s="532">
        <v>102240394</v>
      </c>
      <c r="D13" s="532">
        <v>25454612</v>
      </c>
      <c r="E13" s="532">
        <v>92994580</v>
      </c>
      <c r="F13" s="533">
        <v>2017</v>
      </c>
      <c r="G13" s="532">
        <v>3540429</v>
      </c>
      <c r="H13" s="532">
        <v>0</v>
      </c>
      <c r="I13" s="532">
        <v>5581007</v>
      </c>
      <c r="J13" s="532">
        <v>5297905</v>
      </c>
    </row>
    <row r="14" spans="1:13" s="21" customFormat="1" ht="17.649999999999999" customHeight="1">
      <c r="A14" s="424">
        <v>2018</v>
      </c>
      <c r="B14" s="392">
        <f>SUM(B16:B38)</f>
        <v>247605460</v>
      </c>
      <c r="C14" s="392">
        <f t="shared" ref="C14:J14" si="0">SUM(C16:C38)</f>
        <v>108453825</v>
      </c>
      <c r="D14" s="392">
        <f t="shared" si="0"/>
        <v>2162745</v>
      </c>
      <c r="E14" s="392">
        <f t="shared" si="0"/>
        <v>121521550</v>
      </c>
      <c r="F14" s="428">
        <v>2018</v>
      </c>
      <c r="G14" s="392">
        <f t="shared" si="0"/>
        <v>3538368</v>
      </c>
      <c r="H14" s="392">
        <f t="shared" si="0"/>
        <v>0</v>
      </c>
      <c r="I14" s="392">
        <f t="shared" si="0"/>
        <v>4312505</v>
      </c>
      <c r="J14" s="392">
        <f t="shared" si="0"/>
        <v>7616467</v>
      </c>
      <c r="K14" s="392"/>
    </row>
    <row r="15" spans="1:13" s="420" customFormat="1" ht="17.25" customHeight="1">
      <c r="A15" s="425"/>
      <c r="B15" s="137"/>
      <c r="C15" s="568"/>
      <c r="D15" s="568"/>
      <c r="E15" s="568"/>
      <c r="F15" s="679"/>
      <c r="G15" s="568"/>
      <c r="H15" s="568"/>
      <c r="I15" s="568"/>
      <c r="J15" s="568"/>
    </row>
    <row r="16" spans="1:13" s="288" customFormat="1" ht="17.649999999999999" customHeight="1">
      <c r="A16" s="139" t="s">
        <v>92</v>
      </c>
      <c r="B16" s="137">
        <f>SUM(C16:E16,G16:J16)</f>
        <v>46819649</v>
      </c>
      <c r="C16" s="312">
        <v>21238296</v>
      </c>
      <c r="D16" s="312">
        <v>0</v>
      </c>
      <c r="E16" s="312">
        <v>23488697</v>
      </c>
      <c r="F16" s="139" t="s">
        <v>92</v>
      </c>
      <c r="G16" s="312">
        <v>2092656</v>
      </c>
      <c r="H16" s="312">
        <v>0</v>
      </c>
      <c r="I16" s="312">
        <v>0</v>
      </c>
      <c r="J16" s="312">
        <v>0</v>
      </c>
    </row>
    <row r="17" spans="1:14" s="288" customFormat="1" ht="17.649999999999999" customHeight="1">
      <c r="A17" s="139" t="s">
        <v>93</v>
      </c>
      <c r="B17" s="137">
        <f t="shared" ref="B17:B38" si="1">SUM(C17:E17,G17:J17)</f>
        <v>35745483</v>
      </c>
      <c r="C17" s="312">
        <v>14690480</v>
      </c>
      <c r="D17" s="312">
        <v>0</v>
      </c>
      <c r="E17" s="312">
        <v>20693546</v>
      </c>
      <c r="F17" s="139" t="s">
        <v>93</v>
      </c>
      <c r="G17" s="312">
        <v>361457</v>
      </c>
      <c r="H17" s="312">
        <v>0</v>
      </c>
      <c r="I17" s="312">
        <v>0</v>
      </c>
      <c r="J17" s="312">
        <v>0</v>
      </c>
    </row>
    <row r="18" spans="1:14" s="288" customFormat="1" ht="17.649999999999999" customHeight="1">
      <c r="A18" s="139" t="s">
        <v>94</v>
      </c>
      <c r="B18" s="137">
        <f t="shared" si="1"/>
        <v>12376451</v>
      </c>
      <c r="C18" s="312">
        <v>4121630</v>
      </c>
      <c r="D18" s="312">
        <v>0</v>
      </c>
      <c r="E18" s="312">
        <v>4719802</v>
      </c>
      <c r="F18" s="139" t="s">
        <v>94</v>
      </c>
      <c r="G18" s="312">
        <v>221514</v>
      </c>
      <c r="H18" s="312">
        <v>0</v>
      </c>
      <c r="I18" s="312">
        <v>3313505</v>
      </c>
      <c r="J18" s="312">
        <v>0</v>
      </c>
    </row>
    <row r="19" spans="1:14" s="288" customFormat="1" ht="17.649999999999999" customHeight="1">
      <c r="A19" s="139" t="s">
        <v>95</v>
      </c>
      <c r="B19" s="137">
        <f t="shared" si="1"/>
        <v>19014948</v>
      </c>
      <c r="C19" s="312">
        <v>6716524</v>
      </c>
      <c r="D19" s="312">
        <v>0</v>
      </c>
      <c r="E19" s="312">
        <v>6958077</v>
      </c>
      <c r="F19" s="139" t="s">
        <v>95</v>
      </c>
      <c r="G19" s="312">
        <v>44544</v>
      </c>
      <c r="H19" s="312">
        <v>0</v>
      </c>
      <c r="I19" s="312">
        <v>696656</v>
      </c>
      <c r="J19" s="312">
        <v>4599147</v>
      </c>
    </row>
    <row r="20" spans="1:14" s="288" customFormat="1" ht="17.649999999999999" customHeight="1">
      <c r="A20" s="139" t="s">
        <v>96</v>
      </c>
      <c r="B20" s="137">
        <f t="shared" si="1"/>
        <v>33230899</v>
      </c>
      <c r="C20" s="312">
        <v>13281153</v>
      </c>
      <c r="D20" s="312">
        <v>0</v>
      </c>
      <c r="E20" s="312">
        <v>17877706</v>
      </c>
      <c r="F20" s="139" t="s">
        <v>96</v>
      </c>
      <c r="G20" s="312">
        <v>248854</v>
      </c>
      <c r="H20" s="312">
        <v>0</v>
      </c>
      <c r="I20" s="312">
        <v>0</v>
      </c>
      <c r="J20" s="312">
        <v>1823186</v>
      </c>
    </row>
    <row r="21" spans="1:14" s="288" customFormat="1" ht="17.649999999999999" customHeight="1">
      <c r="A21" s="139" t="s">
        <v>97</v>
      </c>
      <c r="B21" s="137">
        <f t="shared" si="1"/>
        <v>9257600</v>
      </c>
      <c r="C21" s="312">
        <v>4849968</v>
      </c>
      <c r="D21" s="312">
        <v>0</v>
      </c>
      <c r="E21" s="312">
        <v>4382794</v>
      </c>
      <c r="F21" s="139" t="s">
        <v>97</v>
      </c>
      <c r="G21" s="312">
        <v>24838</v>
      </c>
      <c r="H21" s="312">
        <v>0</v>
      </c>
      <c r="I21" s="312">
        <v>0</v>
      </c>
      <c r="J21" s="312">
        <v>0</v>
      </c>
    </row>
    <row r="22" spans="1:14" s="288" customFormat="1" ht="17.649999999999999" customHeight="1">
      <c r="A22" s="139" t="s">
        <v>98</v>
      </c>
      <c r="B22" s="137">
        <f t="shared" si="1"/>
        <v>11420246</v>
      </c>
      <c r="C22" s="312">
        <v>4785293</v>
      </c>
      <c r="D22" s="312">
        <v>0</v>
      </c>
      <c r="E22" s="312">
        <v>6534246</v>
      </c>
      <c r="F22" s="139" t="s">
        <v>98</v>
      </c>
      <c r="G22" s="312">
        <v>13027</v>
      </c>
      <c r="H22" s="312">
        <v>0</v>
      </c>
      <c r="I22" s="312">
        <v>87680</v>
      </c>
      <c r="J22" s="312">
        <v>0</v>
      </c>
    </row>
    <row r="23" spans="1:14" s="288" customFormat="1" ht="17.649999999999999" customHeight="1">
      <c r="A23" s="139" t="s">
        <v>99</v>
      </c>
      <c r="B23" s="137">
        <f t="shared" si="1"/>
        <v>8548607</v>
      </c>
      <c r="C23" s="312">
        <v>4019211</v>
      </c>
      <c r="D23" s="312">
        <v>0</v>
      </c>
      <c r="E23" s="312">
        <v>4504390</v>
      </c>
      <c r="F23" s="139" t="s">
        <v>99</v>
      </c>
      <c r="G23" s="312">
        <v>5832</v>
      </c>
      <c r="H23" s="312">
        <v>0</v>
      </c>
      <c r="I23" s="312">
        <v>19174</v>
      </c>
      <c r="J23" s="312">
        <v>0</v>
      </c>
      <c r="K23" s="426"/>
      <c r="L23" s="426"/>
      <c r="M23" s="426"/>
      <c r="N23" s="426"/>
    </row>
    <row r="24" spans="1:14" s="288" customFormat="1" ht="17.649999999999999" customHeight="1">
      <c r="A24" s="139" t="s">
        <v>100</v>
      </c>
      <c r="B24" s="137">
        <f t="shared" si="1"/>
        <v>7027078</v>
      </c>
      <c r="C24" s="312">
        <v>2834028</v>
      </c>
      <c r="D24" s="312">
        <v>1698832</v>
      </c>
      <c r="E24" s="312">
        <v>1775727</v>
      </c>
      <c r="F24" s="139" t="s">
        <v>100</v>
      </c>
      <c r="G24" s="312">
        <v>29507</v>
      </c>
      <c r="H24" s="312">
        <v>0</v>
      </c>
      <c r="I24" s="312">
        <v>96234</v>
      </c>
      <c r="J24" s="312">
        <v>592750</v>
      </c>
    </row>
    <row r="25" spans="1:14" s="288" customFormat="1" ht="17.649999999999999" customHeight="1">
      <c r="A25" s="139" t="s">
        <v>101</v>
      </c>
      <c r="B25" s="137">
        <f t="shared" si="1"/>
        <v>26049495</v>
      </c>
      <c r="C25" s="312">
        <v>13267498</v>
      </c>
      <c r="D25" s="312">
        <v>0</v>
      </c>
      <c r="E25" s="312">
        <v>12731305</v>
      </c>
      <c r="F25" s="139" t="s">
        <v>101</v>
      </c>
      <c r="G25" s="312">
        <v>50692</v>
      </c>
      <c r="H25" s="312">
        <v>0</v>
      </c>
      <c r="I25" s="312">
        <v>0</v>
      </c>
      <c r="J25" s="312">
        <v>0</v>
      </c>
    </row>
    <row r="26" spans="1:14" s="288" customFormat="1" ht="17.649999999999999" customHeight="1">
      <c r="A26" s="139" t="s">
        <v>102</v>
      </c>
      <c r="B26" s="137">
        <f t="shared" si="1"/>
        <v>980541</v>
      </c>
      <c r="C26" s="312">
        <v>376048</v>
      </c>
      <c r="D26" s="312">
        <v>290276</v>
      </c>
      <c r="E26" s="312">
        <v>308739</v>
      </c>
      <c r="F26" s="139" t="s">
        <v>102</v>
      </c>
      <c r="G26" s="312">
        <v>5478</v>
      </c>
      <c r="H26" s="312">
        <v>0</v>
      </c>
      <c r="I26" s="312">
        <v>0</v>
      </c>
      <c r="J26" s="312">
        <v>0</v>
      </c>
    </row>
    <row r="27" spans="1:14" s="288" customFormat="1" ht="17.649999999999999" customHeight="1">
      <c r="A27" s="139" t="s">
        <v>103</v>
      </c>
      <c r="B27" s="137">
        <f t="shared" si="1"/>
        <v>3988921</v>
      </c>
      <c r="C27" s="312">
        <v>2181213</v>
      </c>
      <c r="D27" s="312">
        <v>0</v>
      </c>
      <c r="E27" s="312">
        <v>1799518</v>
      </c>
      <c r="F27" s="139" t="s">
        <v>103</v>
      </c>
      <c r="G27" s="312">
        <v>8190</v>
      </c>
      <c r="H27" s="312">
        <v>0</v>
      </c>
      <c r="I27" s="312">
        <v>0</v>
      </c>
      <c r="J27" s="312">
        <v>0</v>
      </c>
    </row>
    <row r="28" spans="1:14" s="288" customFormat="1" ht="17.649999999999999" customHeight="1">
      <c r="A28" s="139" t="s">
        <v>104</v>
      </c>
      <c r="B28" s="137">
        <f t="shared" si="1"/>
        <v>856031</v>
      </c>
      <c r="C28" s="312">
        <v>415648</v>
      </c>
      <c r="D28" s="312">
        <v>0</v>
      </c>
      <c r="E28" s="312">
        <v>435498</v>
      </c>
      <c r="F28" s="139" t="s">
        <v>104</v>
      </c>
      <c r="G28" s="312">
        <v>4885</v>
      </c>
      <c r="H28" s="312">
        <v>0</v>
      </c>
      <c r="I28" s="312">
        <v>0</v>
      </c>
      <c r="J28" s="312">
        <v>0</v>
      </c>
    </row>
    <row r="29" spans="1:14" s="288" customFormat="1" ht="17.649999999999999" customHeight="1">
      <c r="A29" s="139" t="s">
        <v>105</v>
      </c>
      <c r="B29" s="137">
        <f t="shared" si="1"/>
        <v>1143226</v>
      </c>
      <c r="C29" s="312">
        <v>682474</v>
      </c>
      <c r="D29" s="312">
        <v>0</v>
      </c>
      <c r="E29" s="312">
        <v>386022</v>
      </c>
      <c r="F29" s="139" t="s">
        <v>105</v>
      </c>
      <c r="G29" s="312">
        <v>54655</v>
      </c>
      <c r="H29" s="312">
        <v>0</v>
      </c>
      <c r="I29" s="312">
        <v>16039</v>
      </c>
      <c r="J29" s="312">
        <v>4036</v>
      </c>
    </row>
    <row r="30" spans="1:14" s="288" customFormat="1" ht="17.649999999999999" customHeight="1">
      <c r="A30" s="139" t="s">
        <v>106</v>
      </c>
      <c r="B30" s="137">
        <f t="shared" si="1"/>
        <v>4101053</v>
      </c>
      <c r="C30" s="312">
        <v>1869489</v>
      </c>
      <c r="D30" s="312">
        <v>0</v>
      </c>
      <c r="E30" s="312">
        <v>1990128</v>
      </c>
      <c r="F30" s="139" t="s">
        <v>106</v>
      </c>
      <c r="G30" s="312">
        <v>241436</v>
      </c>
      <c r="H30" s="312">
        <v>0</v>
      </c>
      <c r="I30" s="312">
        <v>0</v>
      </c>
      <c r="J30" s="312">
        <v>0</v>
      </c>
    </row>
    <row r="31" spans="1:14" s="288" customFormat="1" ht="17.649999999999999" customHeight="1">
      <c r="A31" s="139" t="s">
        <v>107</v>
      </c>
      <c r="B31" s="137">
        <f t="shared" si="1"/>
        <v>2543604</v>
      </c>
      <c r="C31" s="312">
        <v>1543166</v>
      </c>
      <c r="D31" s="312">
        <v>0</v>
      </c>
      <c r="E31" s="312">
        <v>936820</v>
      </c>
      <c r="F31" s="139" t="s">
        <v>107</v>
      </c>
      <c r="G31" s="312">
        <v>0</v>
      </c>
      <c r="H31" s="312">
        <v>0</v>
      </c>
      <c r="I31" s="312">
        <v>63618</v>
      </c>
      <c r="J31" s="312">
        <v>0</v>
      </c>
    </row>
    <row r="32" spans="1:14" s="288" customFormat="1" ht="17.649999999999999" customHeight="1">
      <c r="A32" s="139" t="s">
        <v>108</v>
      </c>
      <c r="B32" s="137">
        <f t="shared" si="1"/>
        <v>2703337</v>
      </c>
      <c r="C32" s="312">
        <v>998277</v>
      </c>
      <c r="D32" s="312">
        <v>0</v>
      </c>
      <c r="E32" s="312">
        <v>1690600</v>
      </c>
      <c r="F32" s="139" t="s">
        <v>108</v>
      </c>
      <c r="G32" s="312">
        <v>14460</v>
      </c>
      <c r="H32" s="312">
        <v>0</v>
      </c>
      <c r="I32" s="312">
        <v>0</v>
      </c>
      <c r="J32" s="312">
        <v>0</v>
      </c>
    </row>
    <row r="33" spans="1:10" s="288" customFormat="1" ht="17.649999999999999" customHeight="1">
      <c r="A33" s="139" t="s">
        <v>109</v>
      </c>
      <c r="B33" s="137">
        <f t="shared" si="1"/>
        <v>2872261</v>
      </c>
      <c r="C33" s="312">
        <v>1462703</v>
      </c>
      <c r="D33" s="312">
        <v>0</v>
      </c>
      <c r="E33" s="312">
        <v>1388881</v>
      </c>
      <c r="F33" s="139" t="s">
        <v>109</v>
      </c>
      <c r="G33" s="312">
        <v>7024</v>
      </c>
      <c r="H33" s="312">
        <v>0</v>
      </c>
      <c r="I33" s="312">
        <v>13653</v>
      </c>
      <c r="J33" s="312">
        <v>0</v>
      </c>
    </row>
    <row r="34" spans="1:10" s="288" customFormat="1" ht="17.649999999999999" customHeight="1">
      <c r="A34" s="139" t="s">
        <v>110</v>
      </c>
      <c r="B34" s="137">
        <f t="shared" si="1"/>
        <v>9789337</v>
      </c>
      <c r="C34" s="312">
        <v>4807515</v>
      </c>
      <c r="D34" s="312">
        <v>0</v>
      </c>
      <c r="E34" s="312">
        <v>4967514</v>
      </c>
      <c r="F34" s="139" t="s">
        <v>110</v>
      </c>
      <c r="G34" s="312">
        <v>11672</v>
      </c>
      <c r="H34" s="312">
        <v>0</v>
      </c>
      <c r="I34" s="312">
        <v>0</v>
      </c>
      <c r="J34" s="312">
        <v>2636</v>
      </c>
    </row>
    <row r="35" spans="1:10" s="288" customFormat="1" ht="17.649999999999999" customHeight="1">
      <c r="A35" s="139" t="s">
        <v>111</v>
      </c>
      <c r="B35" s="137">
        <f t="shared" si="1"/>
        <v>3589484</v>
      </c>
      <c r="C35" s="312">
        <v>1744241</v>
      </c>
      <c r="D35" s="312">
        <v>0</v>
      </c>
      <c r="E35" s="312">
        <v>1225551</v>
      </c>
      <c r="F35" s="139" t="s">
        <v>111</v>
      </c>
      <c r="G35" s="312">
        <v>24980</v>
      </c>
      <c r="H35" s="312">
        <v>0</v>
      </c>
      <c r="I35" s="312">
        <v>0</v>
      </c>
      <c r="J35" s="312">
        <v>594712</v>
      </c>
    </row>
    <row r="36" spans="1:10" s="288" customFormat="1" ht="17.649999999999999" customHeight="1">
      <c r="A36" s="139" t="s">
        <v>112</v>
      </c>
      <c r="B36" s="137">
        <f t="shared" si="1"/>
        <v>1017148</v>
      </c>
      <c r="C36" s="312">
        <v>630174</v>
      </c>
      <c r="D36" s="312">
        <v>173637</v>
      </c>
      <c r="E36" s="312">
        <v>198561</v>
      </c>
      <c r="F36" s="139" t="s">
        <v>112</v>
      </c>
      <c r="G36" s="312">
        <v>14776</v>
      </c>
      <c r="H36" s="312">
        <v>0</v>
      </c>
      <c r="I36" s="312">
        <v>0</v>
      </c>
      <c r="J36" s="312">
        <v>0</v>
      </c>
    </row>
    <row r="37" spans="1:10" s="288" customFormat="1" ht="17.649999999999999" customHeight="1">
      <c r="A37" s="139" t="s">
        <v>113</v>
      </c>
      <c r="B37" s="137">
        <f t="shared" si="1"/>
        <v>3616919</v>
      </c>
      <c r="C37" s="312">
        <v>1648626</v>
      </c>
      <c r="D37" s="312">
        <v>0</v>
      </c>
      <c r="E37" s="312">
        <v>1948214</v>
      </c>
      <c r="F37" s="139" t="s">
        <v>113</v>
      </c>
      <c r="G37" s="312">
        <v>20079</v>
      </c>
      <c r="H37" s="312">
        <v>0</v>
      </c>
      <c r="I37" s="312">
        <v>0</v>
      </c>
      <c r="J37" s="312">
        <v>0</v>
      </c>
    </row>
    <row r="38" spans="1:10" s="288" customFormat="1" ht="17.649999999999999" customHeight="1" thickBot="1">
      <c r="A38" s="140" t="s">
        <v>114</v>
      </c>
      <c r="B38" s="382">
        <f t="shared" si="1"/>
        <v>913142</v>
      </c>
      <c r="C38" s="365">
        <v>290170</v>
      </c>
      <c r="D38" s="365">
        <v>0</v>
      </c>
      <c r="E38" s="365">
        <v>579214</v>
      </c>
      <c r="F38" s="140" t="s">
        <v>114</v>
      </c>
      <c r="G38" s="365">
        <v>37812</v>
      </c>
      <c r="H38" s="365">
        <v>0</v>
      </c>
      <c r="I38" s="365">
        <v>5946</v>
      </c>
      <c r="J38" s="365">
        <v>0</v>
      </c>
    </row>
    <row r="39" spans="1:10" s="28" customFormat="1" ht="11.1" customHeight="1">
      <c r="A39" s="256" t="s">
        <v>427</v>
      </c>
      <c r="E39" s="427" t="s">
        <v>448</v>
      </c>
      <c r="F39" s="256" t="s">
        <v>427</v>
      </c>
      <c r="I39" s="928" t="s">
        <v>447</v>
      </c>
      <c r="J39" s="928"/>
    </row>
    <row r="40" spans="1:10" s="109" customFormat="1" ht="11.1" customHeight="1">
      <c r="A40" s="257" t="s">
        <v>189</v>
      </c>
      <c r="B40" s="258"/>
      <c r="C40" s="258"/>
      <c r="D40" s="258"/>
      <c r="E40" s="258"/>
      <c r="F40" s="257" t="s">
        <v>189</v>
      </c>
      <c r="G40" s="258"/>
      <c r="H40" s="258"/>
      <c r="I40" s="258"/>
      <c r="J40" s="258"/>
    </row>
    <row r="41" spans="1:10" s="109" customFormat="1" ht="11.1" customHeight="1">
      <c r="A41" s="256" t="s">
        <v>192</v>
      </c>
      <c r="B41" s="258"/>
      <c r="C41" s="258"/>
      <c r="D41" s="258"/>
      <c r="E41" s="258"/>
      <c r="F41" s="256" t="s">
        <v>300</v>
      </c>
      <c r="G41" s="258"/>
      <c r="H41" s="258"/>
      <c r="I41" s="258"/>
      <c r="J41" s="258"/>
    </row>
    <row r="42" spans="1:10" s="420" customFormat="1" ht="11.25">
      <c r="A42" s="283"/>
      <c r="B42" s="284"/>
      <c r="C42" s="284"/>
      <c r="D42" s="284"/>
      <c r="E42" s="284"/>
      <c r="F42" s="284"/>
      <c r="G42" s="284"/>
      <c r="H42" s="284"/>
      <c r="I42" s="284"/>
      <c r="J42" s="284"/>
    </row>
    <row r="43" spans="1:10" s="420" customFormat="1" ht="11.25">
      <c r="A43" s="283"/>
      <c r="B43" s="284"/>
      <c r="C43" s="284"/>
      <c r="D43" s="284"/>
      <c r="E43" s="284"/>
      <c r="F43" s="284"/>
      <c r="G43" s="284"/>
      <c r="H43" s="284"/>
      <c r="I43" s="284"/>
      <c r="J43" s="284"/>
    </row>
    <row r="44" spans="1:10" s="420" customFormat="1" ht="11.25">
      <c r="A44" s="283"/>
      <c r="B44" s="284"/>
      <c r="C44" s="284"/>
      <c r="D44" s="284"/>
      <c r="E44" s="284"/>
      <c r="F44" s="284"/>
      <c r="G44" s="284"/>
      <c r="H44" s="284"/>
      <c r="I44" s="284"/>
      <c r="J44" s="284"/>
    </row>
    <row r="45" spans="1:10" s="420" customFormat="1" ht="11.25">
      <c r="A45" s="283"/>
      <c r="B45" s="284"/>
      <c r="C45" s="284"/>
      <c r="D45" s="284"/>
      <c r="E45" s="284"/>
      <c r="F45" s="284"/>
      <c r="G45" s="284"/>
      <c r="H45" s="284"/>
      <c r="I45" s="284"/>
      <c r="J45" s="284"/>
    </row>
    <row r="46" spans="1:10" s="420" customFormat="1" ht="11.25">
      <c r="A46" s="283"/>
      <c r="B46" s="284"/>
      <c r="C46" s="284"/>
      <c r="D46" s="284"/>
      <c r="E46" s="284"/>
      <c r="F46" s="284"/>
      <c r="G46" s="284"/>
      <c r="H46" s="284"/>
      <c r="I46" s="284"/>
      <c r="J46" s="284"/>
    </row>
    <row r="47" spans="1:10" s="420" customFormat="1" ht="11.25">
      <c r="A47" s="283"/>
      <c r="B47" s="284"/>
      <c r="C47" s="284"/>
      <c r="D47" s="284"/>
      <c r="E47" s="284"/>
      <c r="F47" s="284"/>
      <c r="G47" s="284"/>
      <c r="H47" s="284"/>
      <c r="I47" s="284"/>
      <c r="J47" s="284"/>
    </row>
    <row r="48" spans="1:10" s="420" customFormat="1" ht="11.25">
      <c r="A48" s="283"/>
      <c r="B48" s="284"/>
      <c r="C48" s="284"/>
      <c r="D48" s="284"/>
      <c r="E48" s="284"/>
      <c r="F48" s="284"/>
      <c r="G48" s="284"/>
      <c r="H48" s="284"/>
      <c r="I48" s="284"/>
      <c r="J48" s="284"/>
    </row>
    <row r="49" spans="1:10" s="420" customFormat="1" ht="11.25">
      <c r="A49" s="283"/>
      <c r="B49" s="284"/>
      <c r="C49" s="284"/>
      <c r="D49" s="284"/>
      <c r="E49" s="284"/>
      <c r="F49" s="284"/>
      <c r="G49" s="284"/>
      <c r="H49" s="284"/>
      <c r="I49" s="284"/>
      <c r="J49" s="284"/>
    </row>
    <row r="50" spans="1:10" s="420" customFormat="1" ht="11.25">
      <c r="A50" s="283"/>
      <c r="B50" s="284"/>
      <c r="C50" s="284"/>
      <c r="D50" s="284"/>
      <c r="E50" s="284"/>
      <c r="F50" s="284"/>
      <c r="G50" s="284"/>
      <c r="H50" s="284"/>
      <c r="I50" s="284"/>
      <c r="J50" s="284"/>
    </row>
    <row r="51" spans="1:10" s="420" customFormat="1" ht="11.25">
      <c r="A51" s="283"/>
      <c r="B51" s="284"/>
      <c r="C51" s="284"/>
      <c r="D51" s="284"/>
      <c r="E51" s="284"/>
      <c r="F51" s="284"/>
      <c r="G51" s="284"/>
      <c r="H51" s="284"/>
      <c r="I51" s="284"/>
      <c r="J51" s="284"/>
    </row>
    <row r="52" spans="1:10" s="420" customFormat="1" ht="11.25">
      <c r="A52" s="283"/>
      <c r="B52" s="284"/>
      <c r="C52" s="284"/>
      <c r="D52" s="284"/>
      <c r="E52" s="284"/>
      <c r="F52" s="284"/>
      <c r="G52" s="284"/>
      <c r="H52" s="284"/>
      <c r="I52" s="284"/>
      <c r="J52" s="284"/>
    </row>
    <row r="53" spans="1:10" s="420" customFormat="1" ht="11.25">
      <c r="A53" s="283"/>
      <c r="B53" s="284"/>
      <c r="C53" s="284"/>
      <c r="D53" s="284"/>
      <c r="E53" s="284"/>
      <c r="F53" s="284"/>
      <c r="G53" s="284"/>
      <c r="H53" s="284"/>
      <c r="I53" s="284"/>
      <c r="J53" s="284"/>
    </row>
    <row r="54" spans="1:10" s="420" customFormat="1" ht="11.25">
      <c r="A54" s="283"/>
      <c r="B54" s="284"/>
      <c r="C54" s="284"/>
      <c r="D54" s="284"/>
      <c r="E54" s="284"/>
      <c r="F54" s="284"/>
      <c r="G54" s="284"/>
      <c r="H54" s="284"/>
      <c r="I54" s="284"/>
      <c r="J54" s="284"/>
    </row>
    <row r="55" spans="1:10" s="420" customFormat="1" ht="11.25">
      <c r="A55" s="283"/>
      <c r="B55" s="284"/>
      <c r="C55" s="284"/>
      <c r="D55" s="284"/>
      <c r="E55" s="284"/>
      <c r="F55" s="284"/>
      <c r="G55" s="284"/>
      <c r="H55" s="284"/>
      <c r="I55" s="284"/>
      <c r="J55" s="284"/>
    </row>
    <row r="56" spans="1:10" s="420" customFormat="1" ht="11.25">
      <c r="A56" s="283"/>
      <c r="B56" s="284"/>
      <c r="C56" s="284"/>
      <c r="D56" s="284"/>
      <c r="E56" s="284"/>
      <c r="F56" s="284"/>
      <c r="G56" s="284"/>
      <c r="H56" s="284"/>
      <c r="I56" s="284"/>
      <c r="J56" s="284"/>
    </row>
    <row r="57" spans="1:10" s="420" customFormat="1" ht="11.25">
      <c r="A57" s="283"/>
      <c r="B57" s="284"/>
      <c r="C57" s="284"/>
      <c r="D57" s="284"/>
      <c r="E57" s="284"/>
      <c r="F57" s="284"/>
      <c r="G57" s="284"/>
      <c r="H57" s="284"/>
      <c r="I57" s="284"/>
      <c r="J57" s="284"/>
    </row>
    <row r="58" spans="1:10" s="420" customFormat="1" ht="11.25">
      <c r="A58" s="283"/>
      <c r="B58" s="284"/>
      <c r="C58" s="284"/>
      <c r="D58" s="284"/>
      <c r="E58" s="284"/>
      <c r="F58" s="284"/>
      <c r="G58" s="284"/>
      <c r="H58" s="284"/>
      <c r="I58" s="284"/>
      <c r="J58" s="284"/>
    </row>
    <row r="59" spans="1:10" s="420" customFormat="1" ht="11.25">
      <c r="A59" s="283"/>
      <c r="B59" s="284"/>
      <c r="C59" s="284"/>
      <c r="D59" s="284"/>
      <c r="E59" s="284"/>
      <c r="F59" s="284"/>
      <c r="G59" s="284"/>
      <c r="H59" s="284"/>
      <c r="I59" s="284"/>
      <c r="J59" s="284"/>
    </row>
    <row r="60" spans="1:10" s="420" customFormat="1" ht="11.25">
      <c r="A60" s="283"/>
      <c r="B60" s="284"/>
      <c r="C60" s="284"/>
      <c r="D60" s="284"/>
      <c r="E60" s="284"/>
      <c r="F60" s="284"/>
      <c r="G60" s="284"/>
      <c r="H60" s="284"/>
      <c r="I60" s="284"/>
      <c r="J60" s="284"/>
    </row>
    <row r="61" spans="1:10" s="420" customFormat="1" ht="11.25">
      <c r="A61" s="283"/>
      <c r="B61" s="284"/>
      <c r="C61" s="284"/>
      <c r="D61" s="284"/>
      <c r="E61" s="284"/>
      <c r="F61" s="284"/>
      <c r="G61" s="284"/>
      <c r="H61" s="284"/>
      <c r="I61" s="284"/>
      <c r="J61" s="284"/>
    </row>
    <row r="62" spans="1:10" s="420" customFormat="1" ht="11.25">
      <c r="A62" s="283"/>
      <c r="B62" s="284"/>
      <c r="C62" s="284"/>
      <c r="D62" s="284"/>
      <c r="E62" s="284"/>
      <c r="F62" s="284"/>
      <c r="G62" s="284"/>
      <c r="H62" s="284"/>
      <c r="I62" s="284"/>
      <c r="J62" s="284"/>
    </row>
    <row r="63" spans="1:10" s="420" customFormat="1" ht="11.25">
      <c r="A63" s="283"/>
      <c r="B63" s="284"/>
      <c r="C63" s="284"/>
      <c r="D63" s="284"/>
      <c r="E63" s="284"/>
      <c r="F63" s="284"/>
      <c r="G63" s="284"/>
      <c r="H63" s="284"/>
      <c r="I63" s="284"/>
      <c r="J63" s="284"/>
    </row>
    <row r="64" spans="1:10" s="420" customFormat="1" ht="11.25">
      <c r="A64" s="283"/>
      <c r="B64" s="284"/>
      <c r="C64" s="284"/>
      <c r="D64" s="284"/>
      <c r="E64" s="284"/>
      <c r="F64" s="284"/>
      <c r="G64" s="284"/>
      <c r="H64" s="284"/>
      <c r="I64" s="284"/>
      <c r="J64" s="284"/>
    </row>
    <row r="65" spans="1:10" s="420" customFormat="1" ht="11.25">
      <c r="A65" s="283"/>
      <c r="B65" s="284"/>
      <c r="C65" s="284"/>
      <c r="D65" s="284"/>
      <c r="E65" s="284"/>
      <c r="F65" s="284"/>
      <c r="G65" s="284"/>
      <c r="H65" s="284"/>
      <c r="I65" s="284"/>
      <c r="J65" s="284"/>
    </row>
    <row r="66" spans="1:10" s="420" customFormat="1" ht="11.25">
      <c r="A66" s="283"/>
      <c r="B66" s="284"/>
      <c r="C66" s="284"/>
      <c r="D66" s="284"/>
      <c r="E66" s="284"/>
      <c r="F66" s="284"/>
      <c r="G66" s="284"/>
      <c r="H66" s="284"/>
      <c r="I66" s="284"/>
      <c r="J66" s="284"/>
    </row>
    <row r="67" spans="1:10" s="420" customFormat="1" ht="11.25">
      <c r="A67" s="283"/>
      <c r="B67" s="284"/>
      <c r="C67" s="284"/>
      <c r="D67" s="284"/>
      <c r="E67" s="284"/>
      <c r="F67" s="284"/>
      <c r="G67" s="284"/>
      <c r="H67" s="284"/>
      <c r="I67" s="284"/>
      <c r="J67" s="284"/>
    </row>
    <row r="68" spans="1:10" s="420" customFormat="1" ht="11.25">
      <c r="A68" s="283"/>
      <c r="B68" s="284"/>
      <c r="C68" s="284"/>
      <c r="D68" s="284"/>
      <c r="E68" s="284"/>
      <c r="F68" s="284"/>
      <c r="G68" s="284"/>
      <c r="H68" s="284"/>
      <c r="I68" s="284"/>
      <c r="J68" s="284"/>
    </row>
    <row r="69" spans="1:10" s="420" customFormat="1" ht="11.25">
      <c r="A69" s="283"/>
      <c r="B69" s="284"/>
      <c r="C69" s="284"/>
      <c r="D69" s="284"/>
      <c r="E69" s="284"/>
      <c r="F69" s="284"/>
      <c r="G69" s="284"/>
      <c r="H69" s="284"/>
      <c r="I69" s="284"/>
      <c r="J69" s="284"/>
    </row>
    <row r="70" spans="1:10" s="420" customFormat="1" ht="11.25">
      <c r="A70" s="283"/>
      <c r="B70" s="284"/>
      <c r="C70" s="284"/>
      <c r="D70" s="284"/>
      <c r="E70" s="284"/>
      <c r="F70" s="284"/>
      <c r="G70" s="284"/>
      <c r="H70" s="284"/>
      <c r="I70" s="284"/>
      <c r="J70" s="284"/>
    </row>
    <row r="71" spans="1:10" s="420" customFormat="1" ht="11.25">
      <c r="A71" s="283"/>
      <c r="B71" s="284"/>
      <c r="C71" s="284"/>
      <c r="D71" s="284"/>
      <c r="E71" s="284"/>
      <c r="F71" s="284"/>
      <c r="G71" s="284"/>
      <c r="H71" s="284"/>
      <c r="I71" s="284"/>
      <c r="J71" s="284"/>
    </row>
    <row r="72" spans="1:10" s="420" customFormat="1" ht="11.25">
      <c r="A72" s="283"/>
      <c r="B72" s="284"/>
      <c r="C72" s="284"/>
      <c r="D72" s="284"/>
      <c r="E72" s="284"/>
      <c r="F72" s="284"/>
      <c r="G72" s="284"/>
      <c r="H72" s="284"/>
      <c r="I72" s="284"/>
      <c r="J72" s="284"/>
    </row>
    <row r="73" spans="1:10" s="420" customFormat="1" ht="11.25">
      <c r="A73" s="283"/>
      <c r="B73" s="284"/>
      <c r="C73" s="284"/>
      <c r="D73" s="284"/>
      <c r="E73" s="284"/>
      <c r="F73" s="284"/>
      <c r="G73" s="284"/>
      <c r="H73" s="284"/>
      <c r="I73" s="284"/>
      <c r="J73" s="284"/>
    </row>
    <row r="74" spans="1:10" s="420" customFormat="1" ht="11.25">
      <c r="A74" s="283"/>
      <c r="B74" s="284"/>
      <c r="C74" s="284"/>
      <c r="D74" s="284"/>
      <c r="E74" s="284"/>
      <c r="F74" s="284"/>
      <c r="G74" s="284"/>
      <c r="H74" s="284"/>
      <c r="I74" s="284"/>
      <c r="J74" s="284"/>
    </row>
    <row r="75" spans="1:10" s="420" customFormat="1" ht="11.25">
      <c r="A75" s="283"/>
      <c r="B75" s="284"/>
      <c r="C75" s="284"/>
      <c r="D75" s="284"/>
      <c r="E75" s="284"/>
      <c r="F75" s="284"/>
      <c r="G75" s="284"/>
      <c r="H75" s="284"/>
      <c r="I75" s="284"/>
      <c r="J75" s="284"/>
    </row>
    <row r="76" spans="1:10" s="420" customFormat="1" ht="11.25">
      <c r="A76" s="283"/>
      <c r="B76" s="284"/>
      <c r="C76" s="284"/>
      <c r="D76" s="284"/>
      <c r="E76" s="284"/>
      <c r="F76" s="284"/>
      <c r="G76" s="284"/>
      <c r="H76" s="284"/>
      <c r="I76" s="284"/>
      <c r="J76" s="284"/>
    </row>
    <row r="77" spans="1:10" s="420" customFormat="1" ht="11.25">
      <c r="A77" s="283"/>
      <c r="B77" s="284"/>
      <c r="C77" s="284"/>
      <c r="D77" s="284"/>
      <c r="E77" s="284"/>
      <c r="F77" s="284"/>
      <c r="G77" s="284"/>
      <c r="H77" s="284"/>
      <c r="I77" s="284"/>
      <c r="J77" s="284"/>
    </row>
    <row r="78" spans="1:10" s="420" customFormat="1" ht="11.25">
      <c r="A78" s="283"/>
      <c r="B78" s="284"/>
      <c r="C78" s="284"/>
      <c r="D78" s="284"/>
      <c r="E78" s="284"/>
      <c r="F78" s="284"/>
      <c r="G78" s="284"/>
      <c r="H78" s="284"/>
      <c r="I78" s="284"/>
      <c r="J78" s="284"/>
    </row>
    <row r="79" spans="1:10" s="420" customFormat="1" ht="11.25">
      <c r="A79" s="283"/>
      <c r="B79" s="284"/>
      <c r="C79" s="284"/>
      <c r="D79" s="284"/>
      <c r="E79" s="284"/>
      <c r="F79" s="284"/>
      <c r="G79" s="284"/>
      <c r="H79" s="284"/>
      <c r="I79" s="284"/>
      <c r="J79" s="284"/>
    </row>
    <row r="80" spans="1:10" s="420" customFormat="1" ht="11.25">
      <c r="A80" s="283"/>
      <c r="B80" s="284"/>
      <c r="C80" s="284"/>
      <c r="D80" s="284"/>
      <c r="E80" s="284"/>
      <c r="F80" s="284"/>
      <c r="G80" s="284"/>
      <c r="H80" s="284"/>
      <c r="I80" s="284"/>
      <c r="J80" s="284"/>
    </row>
    <row r="81" spans="1:10" s="420" customFormat="1" ht="11.25">
      <c r="A81" s="283"/>
      <c r="B81" s="284"/>
      <c r="C81" s="284"/>
      <c r="D81" s="284"/>
      <c r="E81" s="284"/>
      <c r="F81" s="284"/>
      <c r="G81" s="284"/>
      <c r="H81" s="284"/>
      <c r="I81" s="284"/>
      <c r="J81" s="284"/>
    </row>
  </sheetData>
  <sheetProtection selectLockedCells="1"/>
  <mergeCells count="15">
    <mergeCell ref="I39:J39"/>
    <mergeCell ref="A3:E3"/>
    <mergeCell ref="F3:J3"/>
    <mergeCell ref="A4:E4"/>
    <mergeCell ref="F4:J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</mergeCells>
  <phoneticPr fontId="2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5" max="41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1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3.875" style="29" customWidth="1"/>
    <col min="2" max="2" width="8.625" style="291" customWidth="1"/>
    <col min="3" max="3" width="9.125" style="291" customWidth="1"/>
    <col min="4" max="4" width="9.75" style="291" customWidth="1"/>
    <col min="5" max="5" width="8.875" style="291" customWidth="1"/>
    <col min="6" max="6" width="8.25" style="291" customWidth="1"/>
    <col min="7" max="7" width="7.625" style="291" customWidth="1"/>
    <col min="8" max="8" width="8.625" style="291" customWidth="1"/>
    <col min="9" max="9" width="7.625" style="240" customWidth="1"/>
    <col min="10" max="16384" width="9" style="240"/>
  </cols>
  <sheetData>
    <row r="1" spans="1:13" s="332" customFormat="1" ht="14.1" customHeight="1">
      <c r="A1" s="472"/>
      <c r="B1" s="499"/>
      <c r="C1" s="499"/>
      <c r="D1" s="499"/>
      <c r="E1" s="499"/>
      <c r="F1" s="499"/>
      <c r="G1" s="499"/>
      <c r="H1" s="481"/>
      <c r="I1" s="481" t="s">
        <v>506</v>
      </c>
    </row>
    <row r="2" spans="1:13" ht="14.1" customHeight="1">
      <c r="A2" s="472"/>
      <c r="B2" s="500"/>
      <c r="C2" s="500"/>
      <c r="D2" s="500"/>
      <c r="E2" s="500"/>
      <c r="F2" s="500"/>
      <c r="G2" s="500"/>
      <c r="H2" s="481"/>
      <c r="I2" s="482"/>
    </row>
    <row r="3" spans="1:13" s="344" customFormat="1" ht="20.100000000000001" customHeight="1">
      <c r="A3" s="783" t="s">
        <v>463</v>
      </c>
      <c r="B3" s="783"/>
      <c r="C3" s="783"/>
      <c r="D3" s="783"/>
      <c r="E3" s="783"/>
      <c r="F3" s="783"/>
      <c r="G3" s="783"/>
      <c r="H3" s="783"/>
      <c r="I3" s="783"/>
      <c r="J3" s="343"/>
    </row>
    <row r="4" spans="1:13" s="338" customFormat="1" ht="24" customHeight="1">
      <c r="A4" s="933" t="s">
        <v>464</v>
      </c>
      <c r="B4" s="933"/>
      <c r="C4" s="933"/>
      <c r="D4" s="933"/>
      <c r="E4" s="933"/>
      <c r="F4" s="933"/>
      <c r="G4" s="933"/>
      <c r="H4" s="933"/>
      <c r="I4" s="933"/>
    </row>
    <row r="5" spans="1:13" s="285" customFormat="1" ht="18" customHeight="1" thickBot="1">
      <c r="A5" s="501" t="s">
        <v>452</v>
      </c>
      <c r="B5" s="494"/>
      <c r="C5" s="494"/>
      <c r="D5" s="494"/>
      <c r="E5" s="501"/>
      <c r="F5" s="501"/>
      <c r="G5" s="502"/>
      <c r="H5" s="502"/>
      <c r="I5" s="503" t="s">
        <v>453</v>
      </c>
    </row>
    <row r="6" spans="1:13" s="340" customFormat="1" ht="30" customHeight="1">
      <c r="A6" s="934" t="s">
        <v>208</v>
      </c>
      <c r="B6" s="936" t="s">
        <v>211</v>
      </c>
      <c r="C6" s="938" t="s">
        <v>405</v>
      </c>
      <c r="D6" s="938" t="s">
        <v>305</v>
      </c>
      <c r="E6" s="940" t="s">
        <v>406</v>
      </c>
      <c r="F6" s="941"/>
      <c r="G6" s="941"/>
      <c r="H6" s="941"/>
      <c r="I6" s="942" t="s">
        <v>450</v>
      </c>
    </row>
    <row r="7" spans="1:13" s="340" customFormat="1" ht="36" customHeight="1">
      <c r="A7" s="935"/>
      <c r="B7" s="937"/>
      <c r="C7" s="939"/>
      <c r="D7" s="939"/>
      <c r="E7" s="504"/>
      <c r="F7" s="505" t="s">
        <v>306</v>
      </c>
      <c r="G7" s="505" t="s">
        <v>307</v>
      </c>
      <c r="H7" s="506" t="s">
        <v>319</v>
      </c>
      <c r="I7" s="943"/>
    </row>
    <row r="8" spans="1:13" s="21" customFormat="1" ht="16.7" customHeight="1">
      <c r="A8" s="507" t="s">
        <v>301</v>
      </c>
      <c r="B8" s="508">
        <v>2748599</v>
      </c>
      <c r="C8" s="508">
        <v>164712</v>
      </c>
      <c r="D8" s="508">
        <v>2583887</v>
      </c>
      <c r="E8" s="508">
        <v>2164221</v>
      </c>
      <c r="F8" s="508">
        <v>36</v>
      </c>
      <c r="G8" s="508">
        <v>26552</v>
      </c>
      <c r="H8" s="508">
        <v>2137633</v>
      </c>
      <c r="I8" s="509">
        <v>78.739999999999995</v>
      </c>
      <c r="J8" s="21" t="s">
        <v>334</v>
      </c>
      <c r="K8" s="21" t="s">
        <v>334</v>
      </c>
      <c r="L8" s="21" t="s">
        <v>334</v>
      </c>
      <c r="M8" s="21" t="s">
        <v>334</v>
      </c>
    </row>
    <row r="9" spans="1:13" s="21" customFormat="1" ht="16.7" customHeight="1">
      <c r="A9" s="507" t="s">
        <v>302</v>
      </c>
      <c r="B9" s="508">
        <v>2752591</v>
      </c>
      <c r="C9" s="508">
        <v>568532</v>
      </c>
      <c r="D9" s="508">
        <v>2184059</v>
      </c>
      <c r="E9" s="508">
        <v>2184059</v>
      </c>
      <c r="F9" s="508">
        <v>36</v>
      </c>
      <c r="G9" s="508">
        <v>25443</v>
      </c>
      <c r="H9" s="508">
        <v>2158580</v>
      </c>
      <c r="I9" s="509">
        <v>79.345569319960717</v>
      </c>
      <c r="J9" s="21" t="s">
        <v>334</v>
      </c>
      <c r="K9" s="21" t="s">
        <v>334</v>
      </c>
      <c r="L9" s="21" t="s">
        <v>334</v>
      </c>
      <c r="M9" s="21" t="s">
        <v>334</v>
      </c>
    </row>
    <row r="10" spans="1:13" s="21" customFormat="1" ht="16.7" customHeight="1">
      <c r="A10" s="507" t="s">
        <v>310</v>
      </c>
      <c r="B10" s="508">
        <v>2751749</v>
      </c>
      <c r="C10" s="508">
        <v>539172</v>
      </c>
      <c r="D10" s="508">
        <v>2212577</v>
      </c>
      <c r="E10" s="508">
        <v>2212577</v>
      </c>
      <c r="F10" s="508">
        <v>36</v>
      </c>
      <c r="G10" s="508">
        <v>30376</v>
      </c>
      <c r="H10" s="508">
        <v>2182165</v>
      </c>
      <c r="I10" s="509">
        <v>80.406207106825505</v>
      </c>
      <c r="J10" s="21" t="s">
        <v>334</v>
      </c>
      <c r="K10" s="21" t="s">
        <v>334</v>
      </c>
      <c r="L10" s="21" t="s">
        <v>334</v>
      </c>
      <c r="M10" s="21" t="s">
        <v>334</v>
      </c>
    </row>
    <row r="11" spans="1:13" s="21" customFormat="1" ht="16.7" customHeight="1">
      <c r="A11" s="507">
        <v>2017</v>
      </c>
      <c r="B11" s="508">
        <v>2745070</v>
      </c>
      <c r="C11" s="508">
        <v>505999</v>
      </c>
      <c r="D11" s="508">
        <v>2239071</v>
      </c>
      <c r="E11" s="508">
        <v>2181439</v>
      </c>
      <c r="F11" s="508">
        <v>0</v>
      </c>
      <c r="G11" s="508">
        <v>27350</v>
      </c>
      <c r="H11" s="508">
        <v>2154089</v>
      </c>
      <c r="I11" s="509">
        <v>79.46751813250664</v>
      </c>
      <c r="J11" s="21" t="s">
        <v>188</v>
      </c>
      <c r="K11" s="21" t="s">
        <v>188</v>
      </c>
      <c r="L11" s="21" t="s">
        <v>188</v>
      </c>
      <c r="M11" s="21" t="s">
        <v>188</v>
      </c>
    </row>
    <row r="12" spans="1:13" s="21" customFormat="1" ht="16.7" customHeight="1">
      <c r="A12" s="510">
        <v>2018</v>
      </c>
      <c r="B12" s="511">
        <f t="shared" ref="B12:H12" si="0">SUM(B14:B36)</f>
        <v>2733800</v>
      </c>
      <c r="C12" s="511">
        <f t="shared" si="0"/>
        <v>492316</v>
      </c>
      <c r="D12" s="511">
        <f t="shared" si="0"/>
        <v>2241484</v>
      </c>
      <c r="E12" s="511">
        <f t="shared" si="0"/>
        <v>2186423</v>
      </c>
      <c r="F12" s="511">
        <f t="shared" si="0"/>
        <v>0</v>
      </c>
      <c r="G12" s="511">
        <f t="shared" si="0"/>
        <v>21084</v>
      </c>
      <c r="H12" s="511">
        <f t="shared" si="0"/>
        <v>2165339</v>
      </c>
      <c r="I12" s="512">
        <f>D12/B12*100</f>
        <v>81.991513644011988</v>
      </c>
      <c r="J12" s="21" t="s">
        <v>334</v>
      </c>
      <c r="K12" s="21" t="s">
        <v>334</v>
      </c>
      <c r="L12" s="21" t="s">
        <v>334</v>
      </c>
      <c r="M12" s="21" t="s">
        <v>334</v>
      </c>
    </row>
    <row r="13" spans="1:13" s="355" customFormat="1" ht="9.9499999999999993" customHeight="1">
      <c r="A13" s="513"/>
      <c r="B13" s="508"/>
      <c r="C13" s="508"/>
      <c r="D13" s="508"/>
      <c r="E13" s="508"/>
      <c r="F13" s="508"/>
      <c r="G13" s="508"/>
      <c r="H13" s="508"/>
      <c r="I13" s="514"/>
    </row>
    <row r="14" spans="1:13" s="288" customFormat="1" ht="17.45" customHeight="1">
      <c r="A14" s="639" t="s">
        <v>92</v>
      </c>
      <c r="B14" s="515">
        <v>515945</v>
      </c>
      <c r="C14" s="516">
        <v>84714</v>
      </c>
      <c r="D14" s="516">
        <v>431231</v>
      </c>
      <c r="E14" s="516">
        <v>431231</v>
      </c>
      <c r="F14" s="516" t="s">
        <v>546</v>
      </c>
      <c r="G14" s="516">
        <v>800</v>
      </c>
      <c r="H14" s="516">
        <v>430431</v>
      </c>
      <c r="I14" s="640">
        <v>83.6</v>
      </c>
    </row>
    <row r="15" spans="1:13" s="288" customFormat="1" ht="17.45" customHeight="1">
      <c r="A15" s="639" t="s">
        <v>93</v>
      </c>
      <c r="B15" s="515">
        <v>268160</v>
      </c>
      <c r="C15" s="516">
        <v>14793</v>
      </c>
      <c r="D15" s="516">
        <v>253367</v>
      </c>
      <c r="E15" s="516">
        <v>248465</v>
      </c>
      <c r="F15" s="516" t="s">
        <v>546</v>
      </c>
      <c r="G15" s="516" t="s">
        <v>546</v>
      </c>
      <c r="H15" s="516">
        <v>248465</v>
      </c>
      <c r="I15" s="640">
        <v>94.5</v>
      </c>
    </row>
    <row r="16" spans="1:13" s="288" customFormat="1" ht="17.45" customHeight="1">
      <c r="A16" s="639" t="s">
        <v>94</v>
      </c>
      <c r="B16" s="515">
        <v>143480</v>
      </c>
      <c r="C16" s="516">
        <v>25960</v>
      </c>
      <c r="D16" s="516">
        <v>117520</v>
      </c>
      <c r="E16" s="516">
        <v>117520</v>
      </c>
      <c r="F16" s="516" t="s">
        <v>546</v>
      </c>
      <c r="G16" s="516" t="s">
        <v>546</v>
      </c>
      <c r="H16" s="516">
        <v>117520</v>
      </c>
      <c r="I16" s="640">
        <v>81.900000000000006</v>
      </c>
    </row>
    <row r="17" spans="1:9" s="288" customFormat="1" ht="17.45" customHeight="1">
      <c r="A17" s="639" t="s">
        <v>95</v>
      </c>
      <c r="B17" s="515">
        <v>163713</v>
      </c>
      <c r="C17" s="516">
        <v>32518</v>
      </c>
      <c r="D17" s="516">
        <v>131195</v>
      </c>
      <c r="E17" s="516">
        <v>130996</v>
      </c>
      <c r="F17" s="516" t="s">
        <v>546</v>
      </c>
      <c r="G17" s="516">
        <v>371</v>
      </c>
      <c r="H17" s="516">
        <v>130625</v>
      </c>
      <c r="I17" s="640">
        <v>80.099999999999994</v>
      </c>
    </row>
    <row r="18" spans="1:9" s="288" customFormat="1" ht="17.45" customHeight="1">
      <c r="A18" s="639" t="s">
        <v>96</v>
      </c>
      <c r="B18" s="515">
        <v>426684</v>
      </c>
      <c r="C18" s="516">
        <v>8742</v>
      </c>
      <c r="D18" s="516">
        <v>417942</v>
      </c>
      <c r="E18" s="516">
        <v>417440</v>
      </c>
      <c r="F18" s="516" t="s">
        <v>546</v>
      </c>
      <c r="G18" s="516" t="s">
        <v>546</v>
      </c>
      <c r="H18" s="516">
        <v>417440</v>
      </c>
      <c r="I18" s="640">
        <v>98</v>
      </c>
    </row>
    <row r="19" spans="1:9" s="288" customFormat="1" ht="17.45" customHeight="1">
      <c r="A19" s="639" t="s">
        <v>97</v>
      </c>
      <c r="B19" s="515">
        <v>107976</v>
      </c>
      <c r="C19" s="516">
        <v>14032</v>
      </c>
      <c r="D19" s="516">
        <v>93944</v>
      </c>
      <c r="E19" s="516">
        <v>93944</v>
      </c>
      <c r="F19" s="516" t="s">
        <v>546</v>
      </c>
      <c r="G19" s="516">
        <v>7820</v>
      </c>
      <c r="H19" s="516">
        <v>86124</v>
      </c>
      <c r="I19" s="640">
        <v>87</v>
      </c>
    </row>
    <row r="20" spans="1:9" s="288" customFormat="1" ht="17.45" customHeight="1">
      <c r="A20" s="639" t="s">
        <v>98</v>
      </c>
      <c r="B20" s="515">
        <v>104970</v>
      </c>
      <c r="C20" s="516">
        <v>29716</v>
      </c>
      <c r="D20" s="516">
        <v>75254</v>
      </c>
      <c r="E20" s="516">
        <v>75224</v>
      </c>
      <c r="F20" s="516" t="s">
        <v>546</v>
      </c>
      <c r="G20" s="516">
        <v>584</v>
      </c>
      <c r="H20" s="516">
        <v>74640</v>
      </c>
      <c r="I20" s="640">
        <v>71.7</v>
      </c>
    </row>
    <row r="21" spans="1:9" s="288" customFormat="1" ht="17.45" customHeight="1">
      <c r="A21" s="639" t="s">
        <v>99</v>
      </c>
      <c r="B21" s="515">
        <v>101237</v>
      </c>
      <c r="C21" s="516">
        <v>27786</v>
      </c>
      <c r="D21" s="516">
        <v>73451</v>
      </c>
      <c r="E21" s="516">
        <v>67689</v>
      </c>
      <c r="F21" s="516" t="s">
        <v>546</v>
      </c>
      <c r="G21" s="516">
        <v>100</v>
      </c>
      <c r="H21" s="516">
        <v>67589</v>
      </c>
      <c r="I21" s="640">
        <v>72.599999999999994</v>
      </c>
    </row>
    <row r="22" spans="1:9" s="288" customFormat="1" ht="17.45" customHeight="1">
      <c r="A22" s="639" t="s">
        <v>100</v>
      </c>
      <c r="B22" s="515">
        <v>72547</v>
      </c>
      <c r="C22" s="516">
        <v>12655</v>
      </c>
      <c r="D22" s="516">
        <v>59892</v>
      </c>
      <c r="E22" s="516">
        <v>59892</v>
      </c>
      <c r="F22" s="516" t="s">
        <v>546</v>
      </c>
      <c r="G22" s="516">
        <v>783</v>
      </c>
      <c r="H22" s="516">
        <v>59109</v>
      </c>
      <c r="I22" s="640">
        <v>82.6</v>
      </c>
    </row>
    <row r="23" spans="1:9" s="288" customFormat="1" ht="17.45" customHeight="1">
      <c r="A23" s="639" t="s">
        <v>101</v>
      </c>
      <c r="B23" s="515">
        <v>272070</v>
      </c>
      <c r="C23" s="516">
        <v>18530</v>
      </c>
      <c r="D23" s="516">
        <v>253540</v>
      </c>
      <c r="E23" s="516">
        <v>215245</v>
      </c>
      <c r="F23" s="516" t="s">
        <v>546</v>
      </c>
      <c r="G23" s="516" t="s">
        <v>546</v>
      </c>
      <c r="H23" s="516">
        <v>215245</v>
      </c>
      <c r="I23" s="640">
        <v>93.2</v>
      </c>
    </row>
    <row r="24" spans="1:9" s="288" customFormat="1" ht="17.45" customHeight="1">
      <c r="A24" s="639" t="s">
        <v>102</v>
      </c>
      <c r="B24" s="515">
        <v>24465</v>
      </c>
      <c r="C24" s="516">
        <v>15770</v>
      </c>
      <c r="D24" s="516">
        <v>8695</v>
      </c>
      <c r="E24" s="516">
        <v>8695</v>
      </c>
      <c r="F24" s="516" t="s">
        <v>546</v>
      </c>
      <c r="G24" s="516">
        <v>3239</v>
      </c>
      <c r="H24" s="516">
        <v>5456</v>
      </c>
      <c r="I24" s="640">
        <v>35.5</v>
      </c>
    </row>
    <row r="25" spans="1:9" s="288" customFormat="1" ht="17.45" customHeight="1">
      <c r="A25" s="639" t="s">
        <v>103</v>
      </c>
      <c r="B25" s="515">
        <v>53579</v>
      </c>
      <c r="C25" s="516">
        <v>29130</v>
      </c>
      <c r="D25" s="516">
        <v>24449</v>
      </c>
      <c r="E25" s="516">
        <v>24449</v>
      </c>
      <c r="F25" s="516" t="s">
        <v>546</v>
      </c>
      <c r="G25" s="516" t="s">
        <v>546</v>
      </c>
      <c r="H25" s="516">
        <v>24449</v>
      </c>
      <c r="I25" s="640">
        <v>45.6</v>
      </c>
    </row>
    <row r="26" spans="1:9" s="288" customFormat="1" ht="17.45" customHeight="1">
      <c r="A26" s="639" t="s">
        <v>104</v>
      </c>
      <c r="B26" s="515">
        <v>25881</v>
      </c>
      <c r="C26" s="516">
        <v>14367</v>
      </c>
      <c r="D26" s="516">
        <v>11514</v>
      </c>
      <c r="E26" s="516">
        <v>11514</v>
      </c>
      <c r="F26" s="516" t="s">
        <v>546</v>
      </c>
      <c r="G26" s="516">
        <v>893</v>
      </c>
      <c r="H26" s="516">
        <v>10621</v>
      </c>
      <c r="I26" s="640">
        <v>44.5</v>
      </c>
    </row>
    <row r="27" spans="1:9" s="288" customFormat="1" ht="17.45" customHeight="1">
      <c r="A27" s="639" t="s">
        <v>105</v>
      </c>
      <c r="B27" s="515">
        <v>17562</v>
      </c>
      <c r="C27" s="516">
        <v>7300</v>
      </c>
      <c r="D27" s="516">
        <v>10262</v>
      </c>
      <c r="E27" s="516">
        <v>10239</v>
      </c>
      <c r="F27" s="516" t="s">
        <v>546</v>
      </c>
      <c r="G27" s="516" t="s">
        <v>546</v>
      </c>
      <c r="H27" s="516">
        <v>10239</v>
      </c>
      <c r="I27" s="640">
        <v>58.4</v>
      </c>
    </row>
    <row r="28" spans="1:9" s="288" customFormat="1" ht="17.45" customHeight="1">
      <c r="A28" s="639" t="s">
        <v>106</v>
      </c>
      <c r="B28" s="515">
        <v>39104</v>
      </c>
      <c r="C28" s="516">
        <v>9541</v>
      </c>
      <c r="D28" s="516">
        <v>29563</v>
      </c>
      <c r="E28" s="516">
        <v>29519</v>
      </c>
      <c r="F28" s="516" t="s">
        <v>546</v>
      </c>
      <c r="G28" s="516" t="s">
        <v>546</v>
      </c>
      <c r="H28" s="516">
        <v>29519</v>
      </c>
      <c r="I28" s="640">
        <v>75.599999999999994</v>
      </c>
    </row>
    <row r="29" spans="1:9" s="288" customFormat="1" ht="17.45" customHeight="1">
      <c r="A29" s="639" t="s">
        <v>107</v>
      </c>
      <c r="B29" s="515">
        <v>44129</v>
      </c>
      <c r="C29" s="516">
        <v>19276</v>
      </c>
      <c r="D29" s="516">
        <v>24853</v>
      </c>
      <c r="E29" s="516">
        <v>24853</v>
      </c>
      <c r="F29" s="516" t="s">
        <v>546</v>
      </c>
      <c r="G29" s="516" t="s">
        <v>546</v>
      </c>
      <c r="H29" s="516">
        <v>24853</v>
      </c>
      <c r="I29" s="640">
        <v>56.3</v>
      </c>
    </row>
    <row r="30" spans="1:9" s="288" customFormat="1" ht="17.45" customHeight="1">
      <c r="A30" s="639" t="s">
        <v>108</v>
      </c>
      <c r="B30" s="515">
        <v>34673</v>
      </c>
      <c r="C30" s="516">
        <v>13047</v>
      </c>
      <c r="D30" s="516">
        <v>21626</v>
      </c>
      <c r="E30" s="516">
        <v>21107</v>
      </c>
      <c r="F30" s="516" t="s">
        <v>546</v>
      </c>
      <c r="G30" s="516" t="s">
        <v>546</v>
      </c>
      <c r="H30" s="516">
        <v>21107</v>
      </c>
      <c r="I30" s="640">
        <v>62.4</v>
      </c>
    </row>
    <row r="31" spans="1:9" s="288" customFormat="1" ht="17.45" customHeight="1">
      <c r="A31" s="639" t="s">
        <v>109</v>
      </c>
      <c r="B31" s="515">
        <v>46323</v>
      </c>
      <c r="C31" s="516">
        <v>26249</v>
      </c>
      <c r="D31" s="516">
        <v>20074</v>
      </c>
      <c r="E31" s="516">
        <v>19860</v>
      </c>
      <c r="F31" s="516" t="s">
        <v>546</v>
      </c>
      <c r="G31" s="516" t="s">
        <v>546</v>
      </c>
      <c r="H31" s="516">
        <v>19860</v>
      </c>
      <c r="I31" s="640">
        <v>43.3</v>
      </c>
    </row>
    <row r="32" spans="1:9" s="288" customFormat="1" ht="17.45" customHeight="1">
      <c r="A32" s="639" t="s">
        <v>110</v>
      </c>
      <c r="B32" s="515">
        <v>122789</v>
      </c>
      <c r="C32" s="516">
        <v>28284</v>
      </c>
      <c r="D32" s="516">
        <v>94505</v>
      </c>
      <c r="E32" s="516">
        <v>90158</v>
      </c>
      <c r="F32" s="516" t="s">
        <v>546</v>
      </c>
      <c r="G32" s="516" t="s">
        <v>546</v>
      </c>
      <c r="H32" s="516">
        <v>90158</v>
      </c>
      <c r="I32" s="640">
        <v>77</v>
      </c>
    </row>
    <row r="33" spans="1:9" s="288" customFormat="1" ht="17.45" customHeight="1">
      <c r="A33" s="639" t="s">
        <v>111</v>
      </c>
      <c r="B33" s="521">
        <v>53811</v>
      </c>
      <c r="C33" s="522">
        <v>21450</v>
      </c>
      <c r="D33" s="522">
        <v>32361</v>
      </c>
      <c r="E33" s="522">
        <v>32361</v>
      </c>
      <c r="F33" s="516" t="s">
        <v>546</v>
      </c>
      <c r="G33" s="522">
        <v>5539</v>
      </c>
      <c r="H33" s="522">
        <v>26822</v>
      </c>
      <c r="I33" s="641">
        <v>60.1</v>
      </c>
    </row>
    <row r="34" spans="1:9" s="288" customFormat="1" ht="17.45" customHeight="1">
      <c r="A34" s="639" t="s">
        <v>112</v>
      </c>
      <c r="B34" s="515">
        <v>33150</v>
      </c>
      <c r="C34" s="516">
        <v>12773</v>
      </c>
      <c r="D34" s="516">
        <v>20377</v>
      </c>
      <c r="E34" s="516">
        <v>20153</v>
      </c>
      <c r="F34" s="516" t="s">
        <v>546</v>
      </c>
      <c r="G34" s="516" t="s">
        <v>546</v>
      </c>
      <c r="H34" s="516">
        <v>20153</v>
      </c>
      <c r="I34" s="640">
        <v>61.5</v>
      </c>
    </row>
    <row r="35" spans="1:9" s="288" customFormat="1" ht="17.45" customHeight="1">
      <c r="A35" s="639" t="s">
        <v>113</v>
      </c>
      <c r="B35" s="515">
        <v>51538</v>
      </c>
      <c r="C35" s="516">
        <v>15833</v>
      </c>
      <c r="D35" s="516">
        <v>35705</v>
      </c>
      <c r="E35" s="516">
        <v>35705</v>
      </c>
      <c r="F35" s="516" t="s">
        <v>546</v>
      </c>
      <c r="G35" s="516">
        <v>955</v>
      </c>
      <c r="H35" s="516">
        <v>34750</v>
      </c>
      <c r="I35" s="640">
        <v>69.3</v>
      </c>
    </row>
    <row r="36" spans="1:9" s="288" customFormat="1" ht="17.45" customHeight="1" thickBot="1">
      <c r="A36" s="642" t="s">
        <v>114</v>
      </c>
      <c r="B36" s="517">
        <v>10014</v>
      </c>
      <c r="C36" s="518">
        <v>9850</v>
      </c>
      <c r="D36" s="518">
        <v>164</v>
      </c>
      <c r="E36" s="518">
        <v>164</v>
      </c>
      <c r="F36" s="518" t="s">
        <v>546</v>
      </c>
      <c r="G36" s="518" t="s">
        <v>546</v>
      </c>
      <c r="H36" s="518">
        <v>164</v>
      </c>
      <c r="I36" s="643">
        <v>1.6</v>
      </c>
    </row>
    <row r="37" spans="1:9" s="97" customFormat="1" ht="12" customHeight="1">
      <c r="A37" s="450" t="s">
        <v>429</v>
      </c>
      <c r="B37" s="519"/>
      <c r="C37" s="519"/>
      <c r="D37" s="519"/>
      <c r="E37" s="519"/>
      <c r="F37" s="519"/>
      <c r="G37" s="519"/>
      <c r="H37" s="520" t="s">
        <v>318</v>
      </c>
      <c r="I37" s="520" t="s">
        <v>449</v>
      </c>
    </row>
    <row r="38" spans="1:9" s="109" customFormat="1" ht="12" customHeight="1">
      <c r="A38" s="450" t="s">
        <v>451</v>
      </c>
      <c r="B38" s="644"/>
      <c r="C38" s="644"/>
      <c r="D38" s="644"/>
      <c r="E38" s="644"/>
      <c r="F38" s="644"/>
      <c r="G38" s="644"/>
      <c r="H38" s="644"/>
      <c r="I38" s="445"/>
    </row>
    <row r="39" spans="1:9" s="109" customFormat="1" ht="12" customHeight="1">
      <c r="A39" s="450" t="s">
        <v>404</v>
      </c>
      <c r="B39" s="644"/>
      <c r="C39" s="644"/>
      <c r="D39" s="644"/>
      <c r="E39" s="644"/>
      <c r="F39" s="644"/>
      <c r="G39" s="644"/>
      <c r="H39" s="644"/>
      <c r="I39" s="445"/>
    </row>
    <row r="40" spans="1:9" s="109" customFormat="1" ht="12" customHeight="1">
      <c r="A40" s="468"/>
      <c r="B40" s="418"/>
      <c r="C40" s="418"/>
      <c r="D40" s="418"/>
      <c r="E40" s="418"/>
      <c r="F40" s="418"/>
      <c r="G40" s="418"/>
      <c r="H40" s="418"/>
    </row>
    <row r="41" spans="1:9" s="288" customFormat="1" ht="14.25" customHeight="1">
      <c r="A41" s="283"/>
      <c r="B41" s="127"/>
      <c r="C41" s="127"/>
      <c r="D41" s="127"/>
      <c r="E41" s="127"/>
      <c r="F41" s="127"/>
      <c r="G41" s="127"/>
      <c r="H41" s="127"/>
    </row>
    <row r="42" spans="1:9" s="288" customFormat="1" ht="14.45" customHeight="1">
      <c r="A42" s="283"/>
      <c r="B42" s="127"/>
      <c r="C42" s="127"/>
      <c r="D42" s="127"/>
      <c r="E42" s="127"/>
      <c r="F42" s="127"/>
      <c r="G42" s="127"/>
      <c r="H42" s="127"/>
    </row>
    <row r="43" spans="1:9" s="383" customFormat="1" ht="14.45" customHeight="1">
      <c r="A43" s="385"/>
      <c r="B43" s="391"/>
      <c r="C43" s="391"/>
      <c r="D43" s="391"/>
      <c r="E43" s="391"/>
      <c r="F43" s="391"/>
      <c r="G43" s="391"/>
      <c r="H43" s="391"/>
    </row>
    <row r="44" spans="1:9" s="355" customFormat="1" ht="5.25" customHeight="1">
      <c r="A44" s="385"/>
      <c r="B44" s="391"/>
      <c r="C44" s="391"/>
      <c r="D44" s="391"/>
      <c r="E44" s="391"/>
      <c r="F44" s="391"/>
      <c r="G44" s="391"/>
      <c r="H44" s="391"/>
    </row>
    <row r="45" spans="1:9" s="355" customFormat="1" ht="15.75" customHeight="1">
      <c r="A45" s="385"/>
      <c r="B45" s="391"/>
      <c r="C45" s="391"/>
      <c r="D45" s="391"/>
      <c r="E45" s="391"/>
      <c r="F45" s="391"/>
      <c r="G45" s="391"/>
      <c r="H45" s="391"/>
    </row>
    <row r="46" spans="1:9" s="355" customFormat="1" ht="11.25">
      <c r="A46" s="385"/>
      <c r="B46" s="391"/>
      <c r="C46" s="391"/>
      <c r="D46" s="391"/>
      <c r="E46" s="391"/>
      <c r="F46" s="391"/>
      <c r="G46" s="391"/>
      <c r="H46" s="391"/>
    </row>
    <row r="47" spans="1:9" s="340" customFormat="1" ht="11.25">
      <c r="A47" s="283"/>
      <c r="B47" s="127"/>
      <c r="C47" s="127"/>
      <c r="D47" s="127"/>
      <c r="E47" s="127"/>
      <c r="F47" s="127"/>
      <c r="G47" s="127"/>
      <c r="H47" s="127"/>
    </row>
    <row r="48" spans="1:9" s="340" customFormat="1" ht="11.25">
      <c r="A48" s="283"/>
      <c r="B48" s="127"/>
      <c r="C48" s="127"/>
      <c r="D48" s="127"/>
      <c r="E48" s="127"/>
      <c r="F48" s="127"/>
      <c r="G48" s="127"/>
      <c r="H48" s="127"/>
    </row>
    <row r="49" spans="1:8" s="340" customFormat="1" ht="11.25">
      <c r="A49" s="283"/>
      <c r="B49" s="127"/>
      <c r="C49" s="127"/>
      <c r="D49" s="127"/>
      <c r="E49" s="127"/>
      <c r="F49" s="127"/>
      <c r="G49" s="127"/>
      <c r="H49" s="127"/>
    </row>
    <row r="50" spans="1:8" s="340" customFormat="1" ht="11.25">
      <c r="A50" s="283"/>
      <c r="B50" s="127"/>
      <c r="C50" s="127"/>
      <c r="D50" s="127"/>
      <c r="E50" s="127"/>
      <c r="F50" s="127"/>
      <c r="G50" s="127"/>
      <c r="H50" s="127"/>
    </row>
    <row r="51" spans="1:8" s="340" customFormat="1" ht="11.25">
      <c r="A51" s="283"/>
      <c r="B51" s="127"/>
      <c r="C51" s="127"/>
      <c r="D51" s="127"/>
      <c r="E51" s="127"/>
      <c r="F51" s="127"/>
      <c r="G51" s="127"/>
      <c r="H51" s="127"/>
    </row>
    <row r="52" spans="1:8" s="340" customFormat="1" ht="11.25">
      <c r="A52" s="283"/>
      <c r="B52" s="127"/>
      <c r="C52" s="127"/>
      <c r="D52" s="127"/>
      <c r="E52" s="127"/>
      <c r="F52" s="127"/>
      <c r="G52" s="127"/>
      <c r="H52" s="127"/>
    </row>
    <row r="53" spans="1:8" s="340" customFormat="1" ht="11.25">
      <c r="A53" s="283"/>
      <c r="B53" s="127"/>
      <c r="C53" s="127"/>
      <c r="D53" s="127"/>
      <c r="E53" s="127"/>
      <c r="F53" s="127"/>
      <c r="G53" s="127"/>
      <c r="H53" s="127"/>
    </row>
    <row r="54" spans="1:8" s="340" customFormat="1" ht="11.25">
      <c r="A54" s="283"/>
      <c r="B54" s="127"/>
      <c r="C54" s="127"/>
      <c r="D54" s="127"/>
      <c r="E54" s="127"/>
      <c r="F54" s="127"/>
      <c r="G54" s="127"/>
      <c r="H54" s="127"/>
    </row>
    <row r="55" spans="1:8" s="340" customFormat="1" ht="11.25">
      <c r="A55" s="283"/>
      <c r="B55" s="127"/>
      <c r="C55" s="127"/>
      <c r="D55" s="127"/>
      <c r="E55" s="127"/>
      <c r="F55" s="127"/>
      <c r="G55" s="127"/>
      <c r="H55" s="127"/>
    </row>
    <row r="56" spans="1:8" s="340" customFormat="1" ht="11.25">
      <c r="A56" s="283"/>
      <c r="B56" s="127"/>
      <c r="C56" s="127"/>
      <c r="D56" s="127"/>
      <c r="E56" s="127"/>
      <c r="F56" s="127"/>
      <c r="G56" s="127"/>
      <c r="H56" s="127"/>
    </row>
    <row r="57" spans="1:8" s="340" customFormat="1" ht="11.25">
      <c r="A57" s="283"/>
      <c r="B57" s="127"/>
      <c r="C57" s="127"/>
      <c r="D57" s="127"/>
      <c r="E57" s="127"/>
      <c r="F57" s="127"/>
      <c r="G57" s="127"/>
      <c r="H57" s="127"/>
    </row>
    <row r="58" spans="1:8" s="340" customFormat="1" ht="11.25">
      <c r="A58" s="283"/>
      <c r="B58" s="127"/>
      <c r="C58" s="127"/>
      <c r="D58" s="127"/>
      <c r="E58" s="127"/>
      <c r="F58" s="127"/>
      <c r="G58" s="127"/>
      <c r="H58" s="127"/>
    </row>
    <row r="59" spans="1:8" s="340" customFormat="1" ht="11.25">
      <c r="A59" s="283"/>
      <c r="B59" s="127"/>
      <c r="C59" s="127"/>
      <c r="D59" s="127"/>
      <c r="E59" s="127"/>
      <c r="F59" s="127"/>
      <c r="G59" s="127"/>
      <c r="H59" s="127"/>
    </row>
    <row r="60" spans="1:8" s="340" customFormat="1" ht="11.25">
      <c r="A60" s="283"/>
      <c r="B60" s="127"/>
      <c r="C60" s="127"/>
      <c r="D60" s="127"/>
      <c r="E60" s="127"/>
      <c r="F60" s="127"/>
      <c r="G60" s="127"/>
      <c r="H60" s="127"/>
    </row>
    <row r="61" spans="1:8" s="340" customFormat="1" ht="11.25">
      <c r="A61" s="283"/>
      <c r="B61" s="127"/>
      <c r="C61" s="127"/>
      <c r="D61" s="127"/>
      <c r="E61" s="127"/>
      <c r="F61" s="127"/>
      <c r="G61" s="127"/>
      <c r="H61" s="127"/>
    </row>
    <row r="62" spans="1:8" s="340" customFormat="1" ht="11.25">
      <c r="A62" s="283"/>
      <c r="B62" s="127"/>
      <c r="C62" s="127"/>
      <c r="D62" s="127"/>
      <c r="E62" s="127"/>
      <c r="F62" s="127"/>
      <c r="G62" s="127"/>
      <c r="H62" s="127"/>
    </row>
    <row r="63" spans="1:8" s="340" customFormat="1" ht="11.25">
      <c r="A63" s="283"/>
      <c r="B63" s="127"/>
      <c r="C63" s="127"/>
      <c r="D63" s="127"/>
      <c r="E63" s="127"/>
      <c r="F63" s="127"/>
      <c r="G63" s="127"/>
      <c r="H63" s="127"/>
    </row>
    <row r="64" spans="1:8" s="340" customFormat="1" ht="11.25">
      <c r="A64" s="283"/>
      <c r="B64" s="127"/>
      <c r="C64" s="127"/>
      <c r="D64" s="127"/>
      <c r="E64" s="127"/>
      <c r="F64" s="127"/>
      <c r="G64" s="127"/>
      <c r="H64" s="127"/>
    </row>
    <row r="65" spans="1:8" s="340" customFormat="1" ht="11.25">
      <c r="A65" s="283"/>
      <c r="B65" s="127"/>
      <c r="C65" s="127"/>
      <c r="D65" s="127"/>
      <c r="E65" s="127"/>
      <c r="F65" s="127"/>
      <c r="G65" s="127"/>
      <c r="H65" s="127"/>
    </row>
    <row r="66" spans="1:8" s="340" customFormat="1" ht="11.25">
      <c r="A66" s="283"/>
      <c r="B66" s="127"/>
      <c r="C66" s="127"/>
      <c r="D66" s="127"/>
      <c r="E66" s="127"/>
      <c r="F66" s="127"/>
      <c r="G66" s="127"/>
      <c r="H66" s="127"/>
    </row>
    <row r="67" spans="1:8" s="340" customFormat="1" ht="11.25">
      <c r="A67" s="283"/>
      <c r="B67" s="127"/>
      <c r="C67" s="127"/>
      <c r="D67" s="127"/>
      <c r="E67" s="127"/>
      <c r="F67" s="127"/>
      <c r="G67" s="127"/>
      <c r="H67" s="127"/>
    </row>
    <row r="68" spans="1:8" s="340" customFormat="1" ht="11.25">
      <c r="A68" s="283"/>
      <c r="B68" s="127"/>
      <c r="C68" s="127"/>
      <c r="D68" s="127"/>
      <c r="E68" s="127"/>
      <c r="F68" s="127"/>
      <c r="G68" s="127"/>
      <c r="H68" s="127"/>
    </row>
    <row r="69" spans="1:8" s="340" customFormat="1" ht="11.25">
      <c r="A69" s="283"/>
      <c r="B69" s="127"/>
      <c r="C69" s="127"/>
      <c r="D69" s="127"/>
      <c r="E69" s="127"/>
      <c r="F69" s="127"/>
      <c r="G69" s="127"/>
      <c r="H69" s="127"/>
    </row>
    <row r="70" spans="1:8" s="340" customFormat="1" ht="11.25">
      <c r="A70" s="283"/>
      <c r="B70" s="127"/>
      <c r="C70" s="127"/>
      <c r="D70" s="127"/>
      <c r="E70" s="127"/>
      <c r="F70" s="127"/>
      <c r="G70" s="127"/>
      <c r="H70" s="127"/>
    </row>
    <row r="71" spans="1:8" s="340" customFormat="1" ht="11.25">
      <c r="A71" s="283"/>
      <c r="B71" s="127"/>
      <c r="C71" s="127"/>
      <c r="D71" s="127"/>
      <c r="E71" s="127"/>
      <c r="F71" s="127"/>
      <c r="G71" s="127"/>
      <c r="H71" s="127"/>
    </row>
    <row r="72" spans="1:8" s="340" customFormat="1" ht="11.25">
      <c r="A72" s="283"/>
      <c r="B72" s="127"/>
      <c r="C72" s="127"/>
      <c r="D72" s="127"/>
      <c r="E72" s="127"/>
      <c r="F72" s="127"/>
      <c r="G72" s="127"/>
      <c r="H72" s="127"/>
    </row>
    <row r="73" spans="1:8" s="340" customFormat="1" ht="11.25">
      <c r="A73" s="283"/>
      <c r="B73" s="127"/>
      <c r="C73" s="127"/>
      <c r="D73" s="127"/>
      <c r="E73" s="127"/>
      <c r="F73" s="127"/>
      <c r="G73" s="127"/>
      <c r="H73" s="127"/>
    </row>
    <row r="74" spans="1:8" s="340" customFormat="1" ht="11.25">
      <c r="A74" s="283"/>
      <c r="B74" s="127"/>
      <c r="C74" s="127"/>
      <c r="D74" s="127"/>
      <c r="E74" s="127"/>
      <c r="F74" s="127"/>
      <c r="G74" s="127"/>
      <c r="H74" s="127"/>
    </row>
    <row r="75" spans="1:8" s="340" customFormat="1" ht="11.25">
      <c r="A75" s="283"/>
      <c r="B75" s="127"/>
      <c r="C75" s="127"/>
      <c r="D75" s="127"/>
      <c r="E75" s="127"/>
      <c r="F75" s="127"/>
      <c r="G75" s="127"/>
      <c r="H75" s="127"/>
    </row>
    <row r="76" spans="1:8" s="340" customFormat="1" ht="11.25">
      <c r="A76" s="283"/>
      <c r="B76" s="127"/>
      <c r="C76" s="127"/>
      <c r="D76" s="127"/>
      <c r="E76" s="127"/>
      <c r="F76" s="127"/>
      <c r="G76" s="127"/>
      <c r="H76" s="127"/>
    </row>
    <row r="77" spans="1:8" s="340" customFormat="1" ht="11.25">
      <c r="A77" s="283"/>
      <c r="B77" s="127"/>
      <c r="C77" s="127"/>
      <c r="D77" s="127"/>
      <c r="E77" s="127"/>
      <c r="F77" s="127"/>
      <c r="G77" s="127"/>
      <c r="H77" s="127"/>
    </row>
    <row r="78" spans="1:8" s="340" customFormat="1" ht="11.25">
      <c r="A78" s="283"/>
      <c r="B78" s="127"/>
      <c r="C78" s="127"/>
      <c r="D78" s="127"/>
      <c r="E78" s="127"/>
      <c r="F78" s="127"/>
      <c r="G78" s="127"/>
      <c r="H78" s="127"/>
    </row>
    <row r="79" spans="1:8" s="340" customFormat="1" ht="11.25">
      <c r="A79" s="283"/>
      <c r="B79" s="127"/>
      <c r="C79" s="127"/>
      <c r="D79" s="127"/>
      <c r="E79" s="127"/>
      <c r="F79" s="127"/>
      <c r="G79" s="127"/>
      <c r="H79" s="127"/>
    </row>
    <row r="80" spans="1:8" s="340" customFormat="1" ht="11.25">
      <c r="A80" s="283"/>
      <c r="B80" s="127"/>
      <c r="C80" s="127"/>
      <c r="D80" s="127"/>
      <c r="E80" s="127"/>
      <c r="F80" s="127"/>
      <c r="G80" s="127"/>
      <c r="H80" s="127"/>
    </row>
    <row r="81" spans="1:8" s="340" customFormat="1" ht="11.25">
      <c r="A81" s="283"/>
      <c r="B81" s="127"/>
      <c r="C81" s="127"/>
      <c r="D81" s="127"/>
      <c r="E81" s="127"/>
      <c r="F81" s="127"/>
      <c r="G81" s="127"/>
      <c r="H81" s="127"/>
    </row>
    <row r="82" spans="1:8" s="340" customFormat="1" ht="11.25">
      <c r="A82" s="283"/>
      <c r="B82" s="127"/>
      <c r="C82" s="127"/>
      <c r="D82" s="127"/>
      <c r="E82" s="127"/>
      <c r="F82" s="127"/>
      <c r="G82" s="127"/>
      <c r="H82" s="127"/>
    </row>
    <row r="83" spans="1:8" s="340" customFormat="1" ht="11.25">
      <c r="A83" s="283"/>
      <c r="B83" s="127"/>
      <c r="C83" s="127"/>
      <c r="D83" s="127"/>
      <c r="E83" s="127"/>
      <c r="F83" s="127"/>
      <c r="G83" s="127"/>
      <c r="H83" s="127"/>
    </row>
    <row r="84" spans="1:8" s="340" customFormat="1" ht="11.25">
      <c r="A84" s="283"/>
      <c r="B84" s="127"/>
      <c r="C84" s="127"/>
      <c r="D84" s="127"/>
      <c r="E84" s="127"/>
      <c r="F84" s="127"/>
      <c r="G84" s="127"/>
      <c r="H84" s="127"/>
    </row>
    <row r="85" spans="1:8" s="340" customFormat="1" ht="11.25">
      <c r="A85" s="283"/>
      <c r="B85" s="127"/>
      <c r="C85" s="127"/>
      <c r="D85" s="127"/>
      <c r="E85" s="127"/>
      <c r="F85" s="127"/>
      <c r="G85" s="127"/>
      <c r="H85" s="127"/>
    </row>
    <row r="86" spans="1:8" s="340" customFormat="1" ht="11.25">
      <c r="A86" s="283"/>
      <c r="B86" s="127"/>
      <c r="C86" s="127"/>
      <c r="D86" s="127"/>
      <c r="E86" s="127"/>
      <c r="F86" s="127"/>
      <c r="G86" s="127"/>
      <c r="H86" s="127"/>
    </row>
    <row r="87" spans="1:8" s="340" customFormat="1" ht="11.25">
      <c r="A87" s="283"/>
      <c r="B87" s="127"/>
      <c r="C87" s="127"/>
      <c r="D87" s="127"/>
      <c r="E87" s="127"/>
      <c r="F87" s="127"/>
      <c r="G87" s="127"/>
      <c r="H87" s="127"/>
    </row>
    <row r="88" spans="1:8" s="340" customFormat="1" ht="11.25">
      <c r="A88" s="283"/>
      <c r="B88" s="127"/>
      <c r="C88" s="127"/>
      <c r="D88" s="127"/>
      <c r="E88" s="127"/>
      <c r="F88" s="127"/>
      <c r="G88" s="127"/>
      <c r="H88" s="127"/>
    </row>
    <row r="89" spans="1:8" s="340" customFormat="1" ht="11.25">
      <c r="A89" s="283"/>
      <c r="B89" s="127"/>
      <c r="C89" s="127"/>
      <c r="D89" s="127"/>
      <c r="E89" s="127"/>
      <c r="F89" s="127"/>
      <c r="G89" s="127"/>
      <c r="H89" s="127"/>
    </row>
    <row r="90" spans="1:8" s="340" customFormat="1" ht="11.25">
      <c r="A90" s="283"/>
      <c r="B90" s="127"/>
      <c r="C90" s="127"/>
      <c r="D90" s="127"/>
      <c r="E90" s="127"/>
      <c r="F90" s="127"/>
      <c r="G90" s="127"/>
      <c r="H90" s="127"/>
    </row>
    <row r="91" spans="1:8" s="340" customFormat="1" ht="11.25">
      <c r="A91" s="283"/>
      <c r="B91" s="127"/>
      <c r="C91" s="127"/>
      <c r="D91" s="127"/>
      <c r="E91" s="127"/>
      <c r="F91" s="127"/>
      <c r="G91" s="127"/>
      <c r="H91" s="127"/>
    </row>
    <row r="92" spans="1:8" s="340" customFormat="1" ht="11.25">
      <c r="A92" s="283"/>
      <c r="B92" s="127"/>
      <c r="C92" s="127"/>
      <c r="D92" s="127"/>
      <c r="E92" s="127"/>
      <c r="F92" s="127"/>
      <c r="G92" s="127"/>
      <c r="H92" s="127"/>
    </row>
    <row r="93" spans="1:8" s="340" customFormat="1" ht="11.25">
      <c r="A93" s="283"/>
      <c r="B93" s="127"/>
      <c r="C93" s="127"/>
      <c r="D93" s="127"/>
      <c r="E93" s="127"/>
      <c r="F93" s="127"/>
      <c r="G93" s="127"/>
      <c r="H93" s="127"/>
    </row>
    <row r="94" spans="1:8" s="340" customFormat="1" ht="11.25">
      <c r="A94" s="283"/>
      <c r="B94" s="127"/>
      <c r="C94" s="127"/>
      <c r="D94" s="127"/>
      <c r="E94" s="127"/>
      <c r="F94" s="127"/>
      <c r="G94" s="127"/>
      <c r="H94" s="127"/>
    </row>
    <row r="95" spans="1:8" s="340" customFormat="1" ht="11.25">
      <c r="A95" s="283"/>
      <c r="B95" s="127"/>
      <c r="C95" s="127"/>
      <c r="D95" s="127"/>
      <c r="E95" s="127"/>
      <c r="F95" s="127"/>
      <c r="G95" s="127"/>
      <c r="H95" s="127"/>
    </row>
    <row r="96" spans="1:8" s="340" customFormat="1" ht="11.25">
      <c r="A96" s="283"/>
      <c r="B96" s="127"/>
      <c r="C96" s="127"/>
      <c r="D96" s="127"/>
      <c r="E96" s="127"/>
      <c r="F96" s="127"/>
      <c r="G96" s="127"/>
      <c r="H96" s="127"/>
    </row>
    <row r="97" spans="1:8" s="340" customFormat="1" ht="11.25">
      <c r="A97" s="283"/>
      <c r="B97" s="127"/>
      <c r="C97" s="127"/>
      <c r="D97" s="127"/>
      <c r="E97" s="127"/>
      <c r="F97" s="127"/>
      <c r="G97" s="127"/>
      <c r="H97" s="127"/>
    </row>
    <row r="98" spans="1:8" s="340" customFormat="1" ht="11.25">
      <c r="A98" s="283"/>
      <c r="B98" s="127"/>
      <c r="C98" s="127"/>
      <c r="D98" s="127"/>
      <c r="E98" s="127"/>
      <c r="F98" s="127"/>
      <c r="G98" s="127"/>
      <c r="H98" s="127"/>
    </row>
    <row r="99" spans="1:8" s="340" customFormat="1" ht="11.25">
      <c r="A99" s="283"/>
      <c r="B99" s="127"/>
      <c r="C99" s="127"/>
      <c r="D99" s="127"/>
      <c r="E99" s="127"/>
      <c r="F99" s="127"/>
      <c r="G99" s="127"/>
      <c r="H99" s="127"/>
    </row>
    <row r="100" spans="1:8" s="340" customFormat="1" ht="11.25">
      <c r="A100" s="283"/>
      <c r="B100" s="127"/>
      <c r="C100" s="127"/>
      <c r="D100" s="127"/>
      <c r="E100" s="127"/>
      <c r="F100" s="127"/>
      <c r="G100" s="127"/>
      <c r="H100" s="127"/>
    </row>
    <row r="101" spans="1:8" s="340" customFormat="1" ht="11.25">
      <c r="A101" s="283"/>
      <c r="B101" s="127"/>
      <c r="C101" s="127"/>
      <c r="D101" s="127"/>
      <c r="E101" s="127"/>
      <c r="F101" s="127"/>
      <c r="G101" s="127"/>
      <c r="H101" s="127"/>
    </row>
  </sheetData>
  <sheetProtection selectLockedCells="1"/>
  <mergeCells count="8">
    <mergeCell ref="A3:I3"/>
    <mergeCell ref="A4:I4"/>
    <mergeCell ref="A6:A7"/>
    <mergeCell ref="B6:B7"/>
    <mergeCell ref="C6:C7"/>
    <mergeCell ref="D6:D7"/>
    <mergeCell ref="E6:H6"/>
    <mergeCell ref="I6:I7"/>
  </mergeCells>
  <phoneticPr fontId="2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1"/>
  <sheetViews>
    <sheetView view="pageBreakPreview" topLeftCell="A29" zoomScaleNormal="100" zoomScaleSheetLayoutView="100" workbookViewId="0">
      <selection activeCell="E1" sqref="E1"/>
    </sheetView>
  </sheetViews>
  <sheetFormatPr defaultRowHeight="14.25"/>
  <cols>
    <col min="1" max="1" width="9.625" style="29" customWidth="1"/>
    <col min="2" max="7" width="12.125" style="290" customWidth="1"/>
    <col min="8" max="13" width="11.625" style="290" customWidth="1"/>
    <col min="14" max="14" width="12.625" style="240" customWidth="1"/>
    <col min="15" max="16384" width="9" style="240"/>
  </cols>
  <sheetData>
    <row r="1" spans="1:14" s="332" customFormat="1" ht="14.1" customHeight="1">
      <c r="A1" s="472" t="s">
        <v>507</v>
      </c>
      <c r="B1" s="523"/>
      <c r="C1" s="523"/>
      <c r="D1" s="523"/>
      <c r="E1" s="481"/>
      <c r="F1" s="524"/>
      <c r="G1" s="524"/>
      <c r="H1" s="523"/>
      <c r="I1" s="523"/>
      <c r="J1" s="523"/>
      <c r="K1" s="523"/>
      <c r="L1" s="481"/>
      <c r="M1" s="524"/>
      <c r="N1" s="481" t="s">
        <v>508</v>
      </c>
    </row>
    <row r="2" spans="1:14" ht="14.1" customHeight="1">
      <c r="A2" s="472"/>
      <c r="B2" s="480"/>
      <c r="C2" s="480"/>
      <c r="D2" s="480"/>
      <c r="E2" s="481"/>
      <c r="F2" s="482"/>
      <c r="G2" s="481"/>
      <c r="H2" s="480"/>
      <c r="I2" s="480"/>
      <c r="J2" s="480"/>
      <c r="K2" s="480"/>
      <c r="L2" s="481"/>
      <c r="M2" s="480"/>
      <c r="N2" s="490"/>
    </row>
    <row r="3" spans="1:14" s="344" customFormat="1" ht="20.100000000000001" customHeight="1">
      <c r="A3" s="944" t="s">
        <v>461</v>
      </c>
      <c r="B3" s="944"/>
      <c r="C3" s="944"/>
      <c r="D3" s="944"/>
      <c r="E3" s="944"/>
      <c r="F3" s="944"/>
      <c r="G3" s="944"/>
      <c r="H3" s="760" t="s">
        <v>462</v>
      </c>
      <c r="I3" s="760"/>
      <c r="J3" s="760"/>
      <c r="K3" s="760"/>
      <c r="L3" s="760"/>
      <c r="M3" s="760"/>
      <c r="N3" s="760"/>
    </row>
    <row r="4" spans="1:14" s="338" customFormat="1" ht="24" customHeight="1">
      <c r="A4" s="945"/>
      <c r="B4" s="945"/>
      <c r="C4" s="945"/>
      <c r="D4" s="945"/>
      <c r="E4" s="945"/>
      <c r="F4" s="945"/>
      <c r="G4" s="945"/>
      <c r="H4" s="484"/>
      <c r="I4" s="484"/>
      <c r="J4" s="484"/>
      <c r="K4" s="484"/>
      <c r="L4" s="484"/>
      <c r="M4" s="484"/>
      <c r="N4" s="525"/>
    </row>
    <row r="5" spans="1:14" s="285" customFormat="1" ht="18" customHeight="1" thickBot="1">
      <c r="A5" s="494" t="s">
        <v>416</v>
      </c>
      <c r="B5" s="493"/>
      <c r="C5" s="493"/>
      <c r="D5" s="493"/>
      <c r="E5" s="503"/>
      <c r="F5" s="494"/>
      <c r="G5" s="503"/>
      <c r="H5" s="494"/>
      <c r="I5" s="493"/>
      <c r="J5" s="493"/>
      <c r="K5" s="493"/>
      <c r="L5" s="503"/>
      <c r="M5" s="495"/>
      <c r="N5" s="495" t="s">
        <v>417</v>
      </c>
    </row>
    <row r="6" spans="1:14" s="340" customFormat="1" ht="22.5" customHeight="1">
      <c r="A6" s="946" t="s">
        <v>535</v>
      </c>
      <c r="B6" s="949" t="s">
        <v>407</v>
      </c>
      <c r="C6" s="950"/>
      <c r="D6" s="950"/>
      <c r="E6" s="950"/>
      <c r="F6" s="950"/>
      <c r="G6" s="950"/>
      <c r="H6" s="769" t="s">
        <v>348</v>
      </c>
      <c r="I6" s="951"/>
      <c r="J6" s="951"/>
      <c r="K6" s="951"/>
      <c r="L6" s="951"/>
      <c r="M6" s="952"/>
      <c r="N6" s="953" t="s">
        <v>320</v>
      </c>
    </row>
    <row r="7" spans="1:14" s="340" customFormat="1" ht="38.1" customHeight="1">
      <c r="A7" s="947"/>
      <c r="B7" s="956"/>
      <c r="C7" s="958" t="s">
        <v>321</v>
      </c>
      <c r="D7" s="960" t="s">
        <v>322</v>
      </c>
      <c r="E7" s="960" t="s">
        <v>347</v>
      </c>
      <c r="F7" s="958" t="s">
        <v>346</v>
      </c>
      <c r="G7" s="965" t="s">
        <v>308</v>
      </c>
      <c r="H7" s="770" t="s">
        <v>408</v>
      </c>
      <c r="I7" s="958" t="s">
        <v>458</v>
      </c>
      <c r="J7" s="958" t="s">
        <v>459</v>
      </c>
      <c r="K7" s="958" t="s">
        <v>409</v>
      </c>
      <c r="L7" s="958" t="s">
        <v>410</v>
      </c>
      <c r="M7" s="962" t="s">
        <v>460</v>
      </c>
      <c r="N7" s="954"/>
    </row>
    <row r="8" spans="1:14" s="340" customFormat="1" ht="59.25" customHeight="1">
      <c r="A8" s="948"/>
      <c r="B8" s="957"/>
      <c r="C8" s="959"/>
      <c r="D8" s="961"/>
      <c r="E8" s="961"/>
      <c r="F8" s="959"/>
      <c r="G8" s="966"/>
      <c r="H8" s="771"/>
      <c r="I8" s="959"/>
      <c r="J8" s="959"/>
      <c r="K8" s="959"/>
      <c r="L8" s="959"/>
      <c r="M8" s="963"/>
      <c r="N8" s="955"/>
    </row>
    <row r="9" spans="1:14" s="534" customFormat="1" ht="14.85" customHeight="1">
      <c r="A9" s="645" t="s">
        <v>301</v>
      </c>
      <c r="B9" s="532">
        <v>84367375</v>
      </c>
      <c r="C9" s="532">
        <v>27548424</v>
      </c>
      <c r="D9" s="532">
        <v>27469293</v>
      </c>
      <c r="E9" s="532">
        <v>6734314</v>
      </c>
      <c r="F9" s="532">
        <v>27543964</v>
      </c>
      <c r="G9" s="532">
        <v>1959380</v>
      </c>
      <c r="H9" s="532">
        <v>312497</v>
      </c>
      <c r="I9" s="532">
        <v>88711.7</v>
      </c>
      <c r="J9" s="550">
        <v>283.88016524958636</v>
      </c>
      <c r="K9" s="532">
        <v>449911</v>
      </c>
      <c r="L9" s="551">
        <v>1439.7290213986053</v>
      </c>
      <c r="M9" s="552">
        <v>19.717610816361457</v>
      </c>
      <c r="N9" s="653" t="s">
        <v>301</v>
      </c>
    </row>
    <row r="10" spans="1:14" s="534" customFormat="1" ht="14.85" customHeight="1">
      <c r="A10" s="645" t="s">
        <v>302</v>
      </c>
      <c r="B10" s="532">
        <v>95593000</v>
      </c>
      <c r="C10" s="532">
        <v>30309000</v>
      </c>
      <c r="D10" s="532">
        <v>32889000</v>
      </c>
      <c r="E10" s="532">
        <v>4384000</v>
      </c>
      <c r="F10" s="532">
        <v>27165000</v>
      </c>
      <c r="G10" s="532">
        <v>846000</v>
      </c>
      <c r="H10" s="532">
        <v>308950</v>
      </c>
      <c r="I10" s="532">
        <v>95425</v>
      </c>
      <c r="J10" s="550">
        <v>308.89999999999998</v>
      </c>
      <c r="K10" s="532">
        <v>461729</v>
      </c>
      <c r="L10" s="551">
        <v>1494.5</v>
      </c>
      <c r="M10" s="552">
        <v>20.67</v>
      </c>
      <c r="N10" s="653" t="s">
        <v>302</v>
      </c>
    </row>
    <row r="11" spans="1:14" s="534" customFormat="1" ht="14.85" customHeight="1">
      <c r="A11" s="645" t="s">
        <v>310</v>
      </c>
      <c r="B11" s="532">
        <v>107432510</v>
      </c>
      <c r="C11" s="532">
        <v>34693182</v>
      </c>
      <c r="D11" s="532">
        <v>31910000</v>
      </c>
      <c r="E11" s="532">
        <v>11797328</v>
      </c>
      <c r="F11" s="532">
        <v>28151000</v>
      </c>
      <c r="G11" s="532">
        <v>881000</v>
      </c>
      <c r="H11" s="532">
        <v>318180</v>
      </c>
      <c r="I11" s="532">
        <v>107431</v>
      </c>
      <c r="J11" s="550">
        <v>337.64221509837199</v>
      </c>
      <c r="K11" s="532">
        <v>500468</v>
      </c>
      <c r="L11" s="551">
        <v>1572.9084166195235</v>
      </c>
      <c r="M11" s="552">
        <v>21.466107723171113</v>
      </c>
      <c r="N11" s="653" t="s">
        <v>310</v>
      </c>
    </row>
    <row r="12" spans="1:14" s="534" customFormat="1" ht="14.85" customHeight="1">
      <c r="A12" s="645">
        <v>2017</v>
      </c>
      <c r="B12" s="532">
        <v>107471500</v>
      </c>
      <c r="C12" s="532">
        <v>38298000</v>
      </c>
      <c r="D12" s="532">
        <v>33957000</v>
      </c>
      <c r="E12" s="532">
        <v>5139500</v>
      </c>
      <c r="F12" s="532">
        <v>28734000</v>
      </c>
      <c r="G12" s="532">
        <v>1343000</v>
      </c>
      <c r="H12" s="532">
        <v>316810.7</v>
      </c>
      <c r="I12" s="532">
        <v>117458.4</v>
      </c>
      <c r="J12" s="550">
        <v>370.7526292514741</v>
      </c>
      <c r="K12" s="532">
        <v>539655.80000000005</v>
      </c>
      <c r="L12" s="551">
        <v>1703.4014318329528</v>
      </c>
      <c r="M12" s="552">
        <v>21.765429001226334</v>
      </c>
      <c r="N12" s="653">
        <v>2017</v>
      </c>
    </row>
    <row r="13" spans="1:14" s="534" customFormat="1" ht="14.85" customHeight="1">
      <c r="A13" s="646">
        <v>2018</v>
      </c>
      <c r="B13" s="553">
        <f>SUM(B15:B37)</f>
        <v>130532.30000000003</v>
      </c>
      <c r="C13" s="553">
        <f t="shared" ref="C13:I13" si="0">SUM(C15:C37)</f>
        <v>41151.9</v>
      </c>
      <c r="D13" s="553">
        <f t="shared" si="0"/>
        <v>45107.100000000006</v>
      </c>
      <c r="E13" s="553">
        <f t="shared" si="0"/>
        <v>5889.9</v>
      </c>
      <c r="F13" s="553">
        <f t="shared" si="0"/>
        <v>34450.299999999996</v>
      </c>
      <c r="G13" s="553">
        <f t="shared" si="0"/>
        <v>3933.1</v>
      </c>
      <c r="H13" s="553">
        <f t="shared" si="0"/>
        <v>326580.95199999999</v>
      </c>
      <c r="I13" s="553">
        <f t="shared" si="0"/>
        <v>130532.31960999999</v>
      </c>
      <c r="J13" s="554">
        <f>I13/H13*1000</f>
        <v>399.69360984041714</v>
      </c>
      <c r="K13" s="553">
        <f>SUM(K15:K37)</f>
        <v>574970.00292579993</v>
      </c>
      <c r="L13" s="555">
        <f>K13/H13*1000</f>
        <v>1760.57421415625</v>
      </c>
      <c r="M13" s="556">
        <f>J13/L13*100</f>
        <v>22.702457336169104</v>
      </c>
      <c r="N13" s="654">
        <v>2018</v>
      </c>
    </row>
    <row r="14" spans="1:14" s="438" customFormat="1" ht="8.4499999999999993" customHeight="1">
      <c r="A14" s="578"/>
      <c r="B14" s="532"/>
      <c r="C14" s="532"/>
      <c r="D14" s="532"/>
      <c r="E14" s="532"/>
      <c r="F14" s="532"/>
      <c r="G14" s="532"/>
      <c r="H14" s="557"/>
      <c r="I14" s="558"/>
      <c r="J14" s="558"/>
      <c r="K14" s="558"/>
      <c r="L14" s="559"/>
      <c r="M14" s="560"/>
      <c r="N14" s="655"/>
    </row>
    <row r="15" spans="1:14" s="437" customFormat="1" ht="14.85" customHeight="1">
      <c r="A15" s="647" t="s">
        <v>40</v>
      </c>
      <c r="B15" s="561">
        <v>21931.3</v>
      </c>
      <c r="C15" s="562">
        <v>7876.3</v>
      </c>
      <c r="D15" s="563">
        <v>10606</v>
      </c>
      <c r="E15" s="563">
        <v>1116</v>
      </c>
      <c r="F15" s="563">
        <v>2333</v>
      </c>
      <c r="G15" s="648">
        <v>0</v>
      </c>
      <c r="H15" s="535">
        <v>62196</v>
      </c>
      <c r="I15" s="536">
        <v>21931.299470000002</v>
      </c>
      <c r="J15" s="537">
        <v>352.6</v>
      </c>
      <c r="K15" s="536">
        <v>128031</v>
      </c>
      <c r="L15" s="537">
        <v>2058.5</v>
      </c>
      <c r="M15" s="538">
        <v>17.100000000000001</v>
      </c>
      <c r="N15" s="656" t="s">
        <v>41</v>
      </c>
    </row>
    <row r="16" spans="1:14" s="437" customFormat="1" ht="14.85" customHeight="1">
      <c r="A16" s="647" t="s">
        <v>42</v>
      </c>
      <c r="B16" s="561">
        <v>14154.5</v>
      </c>
      <c r="C16" s="562">
        <v>4855</v>
      </c>
      <c r="D16" s="564">
        <v>7943.5</v>
      </c>
      <c r="E16" s="564">
        <v>771</v>
      </c>
      <c r="F16" s="564">
        <v>585</v>
      </c>
      <c r="G16" s="649">
        <v>0</v>
      </c>
      <c r="H16" s="535">
        <v>23638.066999999999</v>
      </c>
      <c r="I16" s="536">
        <v>14154.477989999999</v>
      </c>
      <c r="J16" s="537">
        <v>598.79999999999995</v>
      </c>
      <c r="K16" s="536">
        <v>67211.875581999993</v>
      </c>
      <c r="L16" s="537">
        <v>2843.4</v>
      </c>
      <c r="M16" s="538">
        <v>21.1</v>
      </c>
      <c r="N16" s="656" t="s">
        <v>43</v>
      </c>
    </row>
    <row r="17" spans="1:14" s="437" customFormat="1" ht="14.85" customHeight="1">
      <c r="A17" s="647" t="s">
        <v>44</v>
      </c>
      <c r="B17" s="561">
        <v>7702</v>
      </c>
      <c r="C17" s="562">
        <v>2127.9</v>
      </c>
      <c r="D17" s="564">
        <v>3299.4</v>
      </c>
      <c r="E17" s="564">
        <v>360.7</v>
      </c>
      <c r="F17" s="564">
        <v>1914</v>
      </c>
      <c r="G17" s="649">
        <v>0</v>
      </c>
      <c r="H17" s="535">
        <v>18268</v>
      </c>
      <c r="I17" s="536">
        <v>7702</v>
      </c>
      <c r="J17" s="537">
        <v>421.6</v>
      </c>
      <c r="K17" s="536">
        <v>11090</v>
      </c>
      <c r="L17" s="537">
        <v>607.1</v>
      </c>
      <c r="M17" s="538">
        <v>69.400000000000006</v>
      </c>
      <c r="N17" s="656" t="s">
        <v>45</v>
      </c>
    </row>
    <row r="18" spans="1:14" s="437" customFormat="1" ht="14.85" customHeight="1">
      <c r="A18" s="647" t="s">
        <v>46</v>
      </c>
      <c r="B18" s="561">
        <v>6807.4</v>
      </c>
      <c r="C18" s="562">
        <v>1637.9</v>
      </c>
      <c r="D18" s="564">
        <v>3144.7</v>
      </c>
      <c r="E18" s="564">
        <v>519.79999999999995</v>
      </c>
      <c r="F18" s="564">
        <v>41.8</v>
      </c>
      <c r="G18" s="650">
        <v>1463.2</v>
      </c>
      <c r="H18" s="535">
        <v>16030.8</v>
      </c>
      <c r="I18" s="536">
        <v>6807.4</v>
      </c>
      <c r="J18" s="537">
        <v>424.6</v>
      </c>
      <c r="K18" s="536">
        <v>44032.684495000001</v>
      </c>
      <c r="L18" s="537">
        <v>2746.8</v>
      </c>
      <c r="M18" s="538">
        <v>15.5</v>
      </c>
      <c r="N18" s="656" t="s">
        <v>47</v>
      </c>
    </row>
    <row r="19" spans="1:14" s="437" customFormat="1" ht="14.85" customHeight="1">
      <c r="A19" s="647" t="s">
        <v>48</v>
      </c>
      <c r="B19" s="561">
        <v>44351</v>
      </c>
      <c r="C19" s="562">
        <v>8499</v>
      </c>
      <c r="D19" s="564">
        <v>6150</v>
      </c>
      <c r="E19" s="564">
        <v>1150</v>
      </c>
      <c r="F19" s="564">
        <v>27498</v>
      </c>
      <c r="G19" s="650">
        <v>1054</v>
      </c>
      <c r="H19" s="535">
        <v>111081.171</v>
      </c>
      <c r="I19" s="536">
        <v>44351</v>
      </c>
      <c r="J19" s="537">
        <v>399.3</v>
      </c>
      <c r="K19" s="536">
        <v>85285.196704000002</v>
      </c>
      <c r="L19" s="537">
        <v>767.8</v>
      </c>
      <c r="M19" s="538">
        <v>52</v>
      </c>
      <c r="N19" s="656" t="s">
        <v>49</v>
      </c>
    </row>
    <row r="20" spans="1:14" s="437" customFormat="1" ht="14.85" customHeight="1">
      <c r="A20" s="647" t="s">
        <v>50</v>
      </c>
      <c r="B20" s="561">
        <v>2705</v>
      </c>
      <c r="C20" s="562">
        <v>1340</v>
      </c>
      <c r="D20" s="564">
        <v>884</v>
      </c>
      <c r="E20" s="564">
        <v>185</v>
      </c>
      <c r="F20" s="564">
        <v>296</v>
      </c>
      <c r="G20" s="649">
        <v>0</v>
      </c>
      <c r="H20" s="535">
        <v>9713</v>
      </c>
      <c r="I20" s="536">
        <v>2705</v>
      </c>
      <c r="J20" s="537">
        <v>278.5</v>
      </c>
      <c r="K20" s="536">
        <v>29861</v>
      </c>
      <c r="L20" s="537">
        <v>3074.3</v>
      </c>
      <c r="M20" s="538">
        <v>9.1</v>
      </c>
      <c r="N20" s="656" t="s">
        <v>51</v>
      </c>
    </row>
    <row r="21" spans="1:14" s="437" customFormat="1" ht="14.85" customHeight="1">
      <c r="A21" s="647" t="s">
        <v>52</v>
      </c>
      <c r="B21" s="561">
        <v>4505.1000000000004</v>
      </c>
      <c r="C21" s="562">
        <v>1495.9</v>
      </c>
      <c r="D21" s="564">
        <v>2843.6</v>
      </c>
      <c r="E21" s="564">
        <v>108.9</v>
      </c>
      <c r="F21" s="469">
        <v>0</v>
      </c>
      <c r="G21" s="650">
        <v>56.7</v>
      </c>
      <c r="H21" s="535">
        <v>7487.2659999999996</v>
      </c>
      <c r="I21" s="536">
        <v>4505.0799100000004</v>
      </c>
      <c r="J21" s="537">
        <v>601.70000000000005</v>
      </c>
      <c r="K21" s="536">
        <v>30233.311076999998</v>
      </c>
      <c r="L21" s="537">
        <v>4038</v>
      </c>
      <c r="M21" s="538">
        <v>14.9</v>
      </c>
      <c r="N21" s="656" t="s">
        <v>53</v>
      </c>
    </row>
    <row r="22" spans="1:14" s="437" customFormat="1" ht="14.85" customHeight="1">
      <c r="A22" s="647" t="s">
        <v>54</v>
      </c>
      <c r="B22" s="561">
        <v>1742</v>
      </c>
      <c r="C22" s="562">
        <v>964</v>
      </c>
      <c r="D22" s="564">
        <v>0</v>
      </c>
      <c r="E22" s="564">
        <v>68</v>
      </c>
      <c r="F22" s="564">
        <v>12</v>
      </c>
      <c r="G22" s="650">
        <v>698</v>
      </c>
      <c r="H22" s="535">
        <v>6094</v>
      </c>
      <c r="I22" s="536">
        <v>1742</v>
      </c>
      <c r="J22" s="537">
        <v>285.89999999999998</v>
      </c>
      <c r="K22" s="536">
        <v>21689</v>
      </c>
      <c r="L22" s="537">
        <v>3559.1</v>
      </c>
      <c r="M22" s="538">
        <v>8</v>
      </c>
      <c r="N22" s="656" t="s">
        <v>55</v>
      </c>
    </row>
    <row r="23" spans="1:14" s="437" customFormat="1" ht="14.85" customHeight="1">
      <c r="A23" s="647" t="s">
        <v>56</v>
      </c>
      <c r="B23" s="561">
        <v>2198.1</v>
      </c>
      <c r="C23" s="562">
        <v>624.29999999999995</v>
      </c>
      <c r="D23" s="564">
        <v>1065.5</v>
      </c>
      <c r="E23" s="564">
        <v>104.6</v>
      </c>
      <c r="F23" s="564">
        <v>30.9</v>
      </c>
      <c r="G23" s="650">
        <v>372.8</v>
      </c>
      <c r="H23" s="535">
        <v>7883.607</v>
      </c>
      <c r="I23" s="536">
        <v>2198.1478400000001</v>
      </c>
      <c r="J23" s="537">
        <v>278.8</v>
      </c>
      <c r="K23" s="536">
        <v>26241.008171000001</v>
      </c>
      <c r="L23" s="537">
        <v>3328.6</v>
      </c>
      <c r="M23" s="538">
        <v>8.4</v>
      </c>
      <c r="N23" s="656" t="s">
        <v>57</v>
      </c>
    </row>
    <row r="24" spans="1:14" s="437" customFormat="1" ht="14.85" customHeight="1">
      <c r="A24" s="647" t="s">
        <v>58</v>
      </c>
      <c r="B24" s="561">
        <v>10487.3</v>
      </c>
      <c r="C24" s="562">
        <v>6081.4</v>
      </c>
      <c r="D24" s="564">
        <v>3495.5</v>
      </c>
      <c r="E24" s="564">
        <v>498.5</v>
      </c>
      <c r="F24" s="564">
        <v>411.9</v>
      </c>
      <c r="G24" s="649">
        <v>0</v>
      </c>
      <c r="H24" s="535">
        <v>27115.03</v>
      </c>
      <c r="I24" s="536">
        <v>10487.33179</v>
      </c>
      <c r="J24" s="537">
        <v>386.8</v>
      </c>
      <c r="K24" s="536">
        <v>30875.656231000001</v>
      </c>
      <c r="L24" s="537">
        <v>1138.7</v>
      </c>
      <c r="M24" s="538">
        <v>34</v>
      </c>
      <c r="N24" s="656" t="s">
        <v>59</v>
      </c>
    </row>
    <row r="25" spans="1:14" s="437" customFormat="1" ht="14.85" customHeight="1">
      <c r="A25" s="647" t="s">
        <v>60</v>
      </c>
      <c r="B25" s="561">
        <v>176</v>
      </c>
      <c r="C25" s="562">
        <v>75</v>
      </c>
      <c r="D25" s="564">
        <v>97</v>
      </c>
      <c r="E25" s="564">
        <v>4</v>
      </c>
      <c r="F25" s="469">
        <v>0</v>
      </c>
      <c r="G25" s="649">
        <v>0</v>
      </c>
      <c r="H25" s="535">
        <v>583</v>
      </c>
      <c r="I25" s="536">
        <v>176</v>
      </c>
      <c r="J25" s="537">
        <v>301.89999999999998</v>
      </c>
      <c r="K25" s="536">
        <v>1.5968E-3</v>
      </c>
      <c r="L25" s="537">
        <v>0</v>
      </c>
      <c r="M25" s="538">
        <v>0</v>
      </c>
      <c r="N25" s="656" t="s">
        <v>61</v>
      </c>
    </row>
    <row r="26" spans="1:14" s="437" customFormat="1" ht="14.85" customHeight="1">
      <c r="A26" s="647" t="s">
        <v>62</v>
      </c>
      <c r="B26" s="561">
        <v>676.3</v>
      </c>
      <c r="C26" s="562">
        <v>306</v>
      </c>
      <c r="D26" s="564">
        <v>368.3</v>
      </c>
      <c r="E26" s="564">
        <v>2</v>
      </c>
      <c r="F26" s="469">
        <v>0</v>
      </c>
      <c r="G26" s="649">
        <v>0</v>
      </c>
      <c r="H26" s="535">
        <v>2233.9189999999999</v>
      </c>
      <c r="I26" s="536">
        <v>676.32478000000003</v>
      </c>
      <c r="J26" s="537">
        <v>302.8</v>
      </c>
      <c r="K26" s="536">
        <v>3174.5655400000001</v>
      </c>
      <c r="L26" s="537">
        <v>1421.1</v>
      </c>
      <c r="M26" s="538">
        <v>21.3</v>
      </c>
      <c r="N26" s="656" t="s">
        <v>63</v>
      </c>
    </row>
    <row r="27" spans="1:14" s="437" customFormat="1" ht="14.85" customHeight="1">
      <c r="A27" s="647" t="s">
        <v>64</v>
      </c>
      <c r="B27" s="561">
        <v>845</v>
      </c>
      <c r="C27" s="562">
        <v>109</v>
      </c>
      <c r="D27" s="564">
        <v>711</v>
      </c>
      <c r="E27" s="564">
        <v>25</v>
      </c>
      <c r="F27" s="469">
        <v>0</v>
      </c>
      <c r="G27" s="649">
        <v>0</v>
      </c>
      <c r="H27" s="535">
        <v>2407</v>
      </c>
      <c r="I27" s="536">
        <v>845</v>
      </c>
      <c r="J27" s="537">
        <v>351.1</v>
      </c>
      <c r="K27" s="536">
        <v>1743.741</v>
      </c>
      <c r="L27" s="537">
        <v>724.5</v>
      </c>
      <c r="M27" s="538">
        <v>48.5</v>
      </c>
      <c r="N27" s="656" t="s">
        <v>65</v>
      </c>
    </row>
    <row r="28" spans="1:14" s="437" customFormat="1" ht="14.85" customHeight="1">
      <c r="A28" s="647" t="s">
        <v>66</v>
      </c>
      <c r="B28" s="561">
        <v>271</v>
      </c>
      <c r="C28" s="562">
        <v>122</v>
      </c>
      <c r="D28" s="564">
        <v>137</v>
      </c>
      <c r="E28" s="564">
        <v>12</v>
      </c>
      <c r="F28" s="469">
        <v>0</v>
      </c>
      <c r="G28" s="649">
        <v>0</v>
      </c>
      <c r="H28" s="535">
        <v>868</v>
      </c>
      <c r="I28" s="536">
        <v>271</v>
      </c>
      <c r="J28" s="537">
        <v>312.2</v>
      </c>
      <c r="K28" s="536">
        <v>4416</v>
      </c>
      <c r="L28" s="537">
        <v>5087.6000000000004</v>
      </c>
      <c r="M28" s="538">
        <v>6.1</v>
      </c>
      <c r="N28" s="656" t="s">
        <v>67</v>
      </c>
    </row>
    <row r="29" spans="1:14" s="437" customFormat="1" ht="14.85" customHeight="1">
      <c r="A29" s="647" t="s">
        <v>68</v>
      </c>
      <c r="B29" s="561">
        <v>1190.2</v>
      </c>
      <c r="C29" s="562">
        <v>458.1</v>
      </c>
      <c r="D29" s="564">
        <v>618.4</v>
      </c>
      <c r="E29" s="564">
        <v>113.7</v>
      </c>
      <c r="F29" s="469">
        <v>0</v>
      </c>
      <c r="G29" s="649">
        <v>0</v>
      </c>
      <c r="H29" s="535">
        <v>2849.38</v>
      </c>
      <c r="I29" s="536">
        <v>1190.18263</v>
      </c>
      <c r="J29" s="537">
        <v>417.7</v>
      </c>
      <c r="K29" s="536">
        <v>14940.90588</v>
      </c>
      <c r="L29" s="537">
        <v>5243.6</v>
      </c>
      <c r="M29" s="538">
        <v>8</v>
      </c>
      <c r="N29" s="656" t="s">
        <v>69</v>
      </c>
    </row>
    <row r="30" spans="1:14" s="437" customFormat="1" ht="14.85" customHeight="1">
      <c r="A30" s="647" t="s">
        <v>70</v>
      </c>
      <c r="B30" s="561">
        <v>273</v>
      </c>
      <c r="C30" s="562">
        <v>273</v>
      </c>
      <c r="D30" s="564">
        <v>0</v>
      </c>
      <c r="E30" s="564">
        <v>0</v>
      </c>
      <c r="F30" s="469">
        <v>0</v>
      </c>
      <c r="G30" s="649">
        <v>0</v>
      </c>
      <c r="H30" s="535">
        <v>1687</v>
      </c>
      <c r="I30" s="536">
        <v>273</v>
      </c>
      <c r="J30" s="537">
        <v>161.80000000000001</v>
      </c>
      <c r="K30" s="536">
        <v>1890</v>
      </c>
      <c r="L30" s="537">
        <v>1120.3</v>
      </c>
      <c r="M30" s="538">
        <v>14.4</v>
      </c>
      <c r="N30" s="656" t="s">
        <v>71</v>
      </c>
    </row>
    <row r="31" spans="1:14" s="437" customFormat="1" ht="14.85" customHeight="1">
      <c r="A31" s="647" t="s">
        <v>72</v>
      </c>
      <c r="B31" s="561">
        <v>624.29999999999995</v>
      </c>
      <c r="C31" s="562">
        <v>267.3</v>
      </c>
      <c r="D31" s="564">
        <v>0</v>
      </c>
      <c r="E31" s="564">
        <v>24.9</v>
      </c>
      <c r="F31" s="564">
        <v>43.7</v>
      </c>
      <c r="G31" s="650">
        <v>288.39999999999998</v>
      </c>
      <c r="H31" s="535">
        <v>2153.9920000000002</v>
      </c>
      <c r="I31" s="536">
        <v>624.30800999999997</v>
      </c>
      <c r="J31" s="537">
        <v>289.8</v>
      </c>
      <c r="K31" s="536">
        <v>2295.2399999999998</v>
      </c>
      <c r="L31" s="537">
        <v>1065.5999999999999</v>
      </c>
      <c r="M31" s="538">
        <v>27.2</v>
      </c>
      <c r="N31" s="656" t="s">
        <v>73</v>
      </c>
    </row>
    <row r="32" spans="1:14" s="437" customFormat="1" ht="14.85" customHeight="1">
      <c r="A32" s="647" t="s">
        <v>74</v>
      </c>
      <c r="B32" s="561">
        <v>577</v>
      </c>
      <c r="C32" s="562">
        <v>258</v>
      </c>
      <c r="D32" s="564">
        <v>54</v>
      </c>
      <c r="E32" s="564">
        <v>265</v>
      </c>
      <c r="F32" s="469">
        <v>0</v>
      </c>
      <c r="G32" s="649">
        <v>0</v>
      </c>
      <c r="H32" s="535">
        <v>1741</v>
      </c>
      <c r="I32" s="536">
        <v>577</v>
      </c>
      <c r="J32" s="537">
        <v>331.4</v>
      </c>
      <c r="K32" s="536">
        <v>1887</v>
      </c>
      <c r="L32" s="537">
        <v>1083.9000000000001</v>
      </c>
      <c r="M32" s="538">
        <v>30.6</v>
      </c>
      <c r="N32" s="656" t="s">
        <v>75</v>
      </c>
    </row>
    <row r="33" spans="1:15" s="437" customFormat="1" ht="14.85" customHeight="1">
      <c r="A33" s="647" t="s">
        <v>76</v>
      </c>
      <c r="B33" s="561">
        <v>6775.3</v>
      </c>
      <c r="C33" s="562">
        <v>2657.3</v>
      </c>
      <c r="D33" s="564">
        <v>2684</v>
      </c>
      <c r="E33" s="564">
        <v>150</v>
      </c>
      <c r="F33" s="564">
        <v>1284</v>
      </c>
      <c r="G33" s="649">
        <v>0</v>
      </c>
      <c r="H33" s="535">
        <v>14238.844999999999</v>
      </c>
      <c r="I33" s="536">
        <v>6775.2613600000004</v>
      </c>
      <c r="J33" s="537">
        <v>475.8</v>
      </c>
      <c r="K33" s="536">
        <v>42132.816649</v>
      </c>
      <c r="L33" s="537">
        <v>2959</v>
      </c>
      <c r="M33" s="538">
        <v>16.100000000000001</v>
      </c>
      <c r="N33" s="656" t="s">
        <v>77</v>
      </c>
    </row>
    <row r="34" spans="1:15" s="437" customFormat="1" ht="14.85" customHeight="1">
      <c r="A34" s="647" t="s">
        <v>78</v>
      </c>
      <c r="B34" s="561">
        <v>707</v>
      </c>
      <c r="C34" s="562">
        <v>329.1</v>
      </c>
      <c r="D34" s="564">
        <v>370.6</v>
      </c>
      <c r="E34" s="564">
        <v>7.3</v>
      </c>
      <c r="F34" s="469">
        <v>0</v>
      </c>
      <c r="G34" s="649">
        <v>0</v>
      </c>
      <c r="H34" s="535">
        <v>2883</v>
      </c>
      <c r="I34" s="536">
        <v>707</v>
      </c>
      <c r="J34" s="537">
        <v>245.2</v>
      </c>
      <c r="K34" s="536">
        <v>2652</v>
      </c>
      <c r="L34" s="537">
        <v>919.9</v>
      </c>
      <c r="M34" s="538">
        <v>26.7</v>
      </c>
      <c r="N34" s="656" t="s">
        <v>79</v>
      </c>
    </row>
    <row r="35" spans="1:15" s="437" customFormat="1" ht="14.85" customHeight="1">
      <c r="A35" s="647" t="s">
        <v>80</v>
      </c>
      <c r="B35" s="561">
        <v>305</v>
      </c>
      <c r="C35" s="562">
        <v>160</v>
      </c>
      <c r="D35" s="564">
        <v>138</v>
      </c>
      <c r="E35" s="564">
        <v>7</v>
      </c>
      <c r="F35" s="469">
        <v>0</v>
      </c>
      <c r="G35" s="649">
        <v>0</v>
      </c>
      <c r="H35" s="535">
        <v>1494.2570000000001</v>
      </c>
      <c r="I35" s="536">
        <v>305.02951000000002</v>
      </c>
      <c r="J35" s="537">
        <v>204.1</v>
      </c>
      <c r="K35" s="536">
        <v>20453</v>
      </c>
      <c r="L35" s="537">
        <v>13687.7</v>
      </c>
      <c r="M35" s="538">
        <v>1.5</v>
      </c>
      <c r="N35" s="656" t="s">
        <v>81</v>
      </c>
    </row>
    <row r="36" spans="1:15" s="437" customFormat="1" ht="14.85" customHeight="1">
      <c r="A36" s="647" t="s">
        <v>82</v>
      </c>
      <c r="B36" s="561">
        <v>1528.5</v>
      </c>
      <c r="C36" s="562">
        <v>635.4</v>
      </c>
      <c r="D36" s="564">
        <v>496.6</v>
      </c>
      <c r="E36" s="564">
        <v>396.5</v>
      </c>
      <c r="F36" s="469">
        <v>0</v>
      </c>
      <c r="G36" s="649">
        <v>0</v>
      </c>
      <c r="H36" s="535">
        <v>3934.6179999999999</v>
      </c>
      <c r="I36" s="536">
        <v>1528.47632</v>
      </c>
      <c r="J36" s="537">
        <v>388.5</v>
      </c>
      <c r="K36" s="536">
        <v>4834</v>
      </c>
      <c r="L36" s="537">
        <v>1228.5999999999999</v>
      </c>
      <c r="M36" s="538">
        <v>31.6</v>
      </c>
      <c r="N36" s="656" t="s">
        <v>83</v>
      </c>
    </row>
    <row r="37" spans="1:15" s="437" customFormat="1" ht="14.85" customHeight="1" thickBot="1">
      <c r="A37" s="651" t="s">
        <v>84</v>
      </c>
      <c r="B37" s="565">
        <v>0</v>
      </c>
      <c r="C37" s="566">
        <v>0</v>
      </c>
      <c r="D37" s="470">
        <v>0</v>
      </c>
      <c r="E37" s="470">
        <v>0</v>
      </c>
      <c r="F37" s="470">
        <v>0</v>
      </c>
      <c r="G37" s="652">
        <v>0</v>
      </c>
      <c r="H37" s="539" t="s">
        <v>546</v>
      </c>
      <c r="I37" s="539" t="s">
        <v>546</v>
      </c>
      <c r="J37" s="539" t="s">
        <v>546</v>
      </c>
      <c r="K37" s="539" t="s">
        <v>546</v>
      </c>
      <c r="L37" s="539" t="s">
        <v>546</v>
      </c>
      <c r="M37" s="540" t="s">
        <v>546</v>
      </c>
      <c r="N37" s="657" t="s">
        <v>85</v>
      </c>
    </row>
    <row r="38" spans="1:15" s="454" customFormat="1" ht="11.1" customHeight="1">
      <c r="A38" s="541" t="s">
        <v>428</v>
      </c>
      <c r="B38" s="542"/>
      <c r="C38" s="542"/>
      <c r="D38" s="964"/>
      <c r="E38" s="964"/>
      <c r="F38" s="964"/>
      <c r="G38" s="964"/>
      <c r="H38" s="542"/>
      <c r="I38" s="542"/>
      <c r="J38" s="542"/>
      <c r="K38" s="543"/>
      <c r="L38" s="543"/>
      <c r="N38" s="544" t="s">
        <v>445</v>
      </c>
      <c r="O38" s="545"/>
    </row>
    <row r="39" spans="1:15" s="547" customFormat="1" ht="11.1" customHeight="1">
      <c r="A39" s="545" t="s">
        <v>264</v>
      </c>
      <c r="B39" s="546"/>
      <c r="C39" s="546"/>
      <c r="D39" s="546"/>
      <c r="E39" s="546"/>
      <c r="F39" s="546"/>
      <c r="G39" s="546"/>
      <c r="H39" s="546"/>
      <c r="I39" s="546"/>
      <c r="J39" s="546"/>
      <c r="K39" s="546"/>
      <c r="L39" s="546"/>
      <c r="M39" s="546"/>
      <c r="N39" s="546"/>
    </row>
    <row r="40" spans="1:15" s="549" customFormat="1" ht="11.1" customHeight="1">
      <c r="A40" s="450" t="s">
        <v>547</v>
      </c>
      <c r="B40" s="548"/>
      <c r="C40" s="548"/>
      <c r="D40" s="548"/>
      <c r="E40" s="548"/>
      <c r="F40" s="548"/>
      <c r="G40" s="548"/>
      <c r="H40" s="548"/>
      <c r="I40" s="548"/>
      <c r="J40" s="548"/>
      <c r="K40" s="548"/>
      <c r="L40" s="548"/>
      <c r="M40" s="548"/>
    </row>
    <row r="41" spans="1:15" s="547" customFormat="1" ht="11.1" customHeight="1">
      <c r="A41" s="545" t="s">
        <v>548</v>
      </c>
      <c r="B41" s="546"/>
      <c r="C41" s="546"/>
      <c r="D41" s="546"/>
      <c r="E41" s="546"/>
      <c r="F41" s="546"/>
      <c r="G41" s="546"/>
      <c r="H41" s="546"/>
      <c r="I41" s="546"/>
      <c r="J41" s="546"/>
      <c r="K41" s="546"/>
      <c r="L41" s="546"/>
      <c r="M41" s="546"/>
      <c r="N41" s="546"/>
    </row>
    <row r="42" spans="1:15" s="549" customFormat="1" ht="11.1" customHeight="1">
      <c r="A42" s="449" t="s">
        <v>549</v>
      </c>
      <c r="B42" s="680"/>
      <c r="C42" s="680"/>
      <c r="D42" s="680"/>
      <c r="E42" s="680"/>
      <c r="F42" s="680"/>
      <c r="G42" s="680"/>
      <c r="H42" s="680"/>
      <c r="I42" s="680"/>
      <c r="J42" s="680"/>
      <c r="K42" s="680"/>
      <c r="L42" s="680"/>
      <c r="M42" s="680"/>
    </row>
    <row r="43" spans="1:15" s="355" customFormat="1" ht="11.25">
      <c r="A43" s="385"/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</row>
    <row r="44" spans="1:15" s="355" customFormat="1" ht="11.25">
      <c r="A44" s="385"/>
      <c r="B44" s="384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</row>
    <row r="45" spans="1:15" s="355" customFormat="1" ht="11.25">
      <c r="A45" s="385"/>
      <c r="B45" s="384"/>
      <c r="C45" s="384"/>
      <c r="D45" s="384"/>
      <c r="E45" s="384"/>
      <c r="F45" s="384"/>
      <c r="G45" s="384"/>
      <c r="H45" s="384"/>
      <c r="I45" s="384"/>
      <c r="J45" s="384"/>
      <c r="K45" s="384"/>
      <c r="L45" s="384"/>
      <c r="M45" s="384"/>
    </row>
    <row r="46" spans="1:15" s="340" customFormat="1" ht="11.25">
      <c r="A46" s="283"/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</row>
    <row r="47" spans="1:15" s="340" customFormat="1" ht="11.25">
      <c r="A47" s="283"/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</row>
    <row r="48" spans="1:15" s="340" customFormat="1" ht="11.25">
      <c r="A48" s="283"/>
      <c r="B48" s="284"/>
      <c r="C48" s="284"/>
      <c r="D48" s="284"/>
      <c r="E48" s="284"/>
      <c r="F48" s="284"/>
      <c r="G48" s="284"/>
      <c r="H48" s="284"/>
      <c r="I48" s="284"/>
      <c r="J48" s="284"/>
      <c r="K48" s="284"/>
      <c r="L48" s="284"/>
      <c r="M48" s="284"/>
    </row>
    <row r="49" spans="1:13" s="340" customFormat="1" ht="11.25">
      <c r="A49" s="283"/>
      <c r="B49" s="284"/>
      <c r="C49" s="284"/>
      <c r="D49" s="284"/>
      <c r="E49" s="284"/>
      <c r="F49" s="284"/>
      <c r="G49" s="284"/>
      <c r="H49" s="284"/>
      <c r="I49" s="284"/>
      <c r="J49" s="284"/>
      <c r="K49" s="284"/>
      <c r="L49" s="284"/>
      <c r="M49" s="284"/>
    </row>
    <row r="50" spans="1:13" s="340" customFormat="1" ht="11.25">
      <c r="A50" s="283"/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</row>
    <row r="51" spans="1:13" s="340" customFormat="1" ht="11.25">
      <c r="A51" s="283"/>
      <c r="B51" s="284"/>
      <c r="C51" s="284"/>
      <c r="D51" s="284"/>
      <c r="E51" s="284"/>
      <c r="F51" s="284"/>
      <c r="G51" s="284"/>
      <c r="H51" s="284"/>
      <c r="I51" s="284"/>
      <c r="J51" s="284"/>
      <c r="K51" s="284"/>
      <c r="L51" s="284"/>
      <c r="M51" s="284"/>
    </row>
    <row r="52" spans="1:13" s="340" customFormat="1" ht="11.25">
      <c r="A52" s="283"/>
      <c r="B52" s="284"/>
      <c r="C52" s="284"/>
      <c r="D52" s="284"/>
      <c r="E52" s="284"/>
      <c r="F52" s="284"/>
      <c r="G52" s="284"/>
      <c r="H52" s="284"/>
      <c r="I52" s="284"/>
      <c r="J52" s="284"/>
      <c r="K52" s="284"/>
      <c r="L52" s="284"/>
      <c r="M52" s="284"/>
    </row>
    <row r="53" spans="1:13" s="340" customFormat="1" ht="11.25">
      <c r="A53" s="283"/>
      <c r="B53" s="284"/>
      <c r="C53" s="284"/>
      <c r="D53" s="284"/>
      <c r="E53" s="284"/>
      <c r="F53" s="284"/>
      <c r="G53" s="284"/>
      <c r="H53" s="284"/>
      <c r="I53" s="284"/>
      <c r="J53" s="284"/>
      <c r="K53" s="284"/>
      <c r="L53" s="284"/>
      <c r="M53" s="284"/>
    </row>
    <row r="54" spans="1:13" s="340" customFormat="1" ht="11.25">
      <c r="A54" s="283"/>
      <c r="B54" s="284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</row>
    <row r="55" spans="1:13" s="340" customFormat="1" ht="11.25">
      <c r="A55" s="283"/>
      <c r="B55" s="284"/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4"/>
    </row>
    <row r="56" spans="1:13" s="340" customFormat="1" ht="11.25">
      <c r="A56" s="283"/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</row>
    <row r="57" spans="1:13" s="340" customFormat="1" ht="11.25">
      <c r="A57" s="283"/>
      <c r="B57" s="284"/>
      <c r="C57" s="284"/>
      <c r="D57" s="284"/>
      <c r="E57" s="284"/>
      <c r="F57" s="284"/>
      <c r="G57" s="284"/>
      <c r="H57" s="284"/>
      <c r="I57" s="284"/>
      <c r="J57" s="284"/>
      <c r="K57" s="284"/>
      <c r="L57" s="284"/>
      <c r="M57" s="284"/>
    </row>
    <row r="58" spans="1:13" s="340" customFormat="1" ht="11.25">
      <c r="A58" s="283"/>
      <c r="B58" s="284"/>
      <c r="C58" s="284"/>
      <c r="D58" s="284"/>
      <c r="E58" s="284"/>
      <c r="F58" s="284"/>
      <c r="G58" s="284"/>
      <c r="H58" s="284"/>
      <c r="I58" s="284"/>
      <c r="J58" s="284"/>
      <c r="K58" s="284"/>
      <c r="L58" s="284"/>
      <c r="M58" s="284"/>
    </row>
    <row r="59" spans="1:13" s="340" customFormat="1" ht="11.25">
      <c r="A59" s="283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  <c r="M59" s="284"/>
    </row>
    <row r="60" spans="1:13" s="340" customFormat="1" ht="11.25">
      <c r="A60" s="283"/>
      <c r="B60" s="284"/>
      <c r="C60" s="284"/>
      <c r="D60" s="284"/>
      <c r="E60" s="284"/>
      <c r="F60" s="284"/>
      <c r="G60" s="284"/>
      <c r="H60" s="284"/>
      <c r="I60" s="284"/>
      <c r="J60" s="284"/>
      <c r="K60" s="284"/>
      <c r="L60" s="284"/>
      <c r="M60" s="284"/>
    </row>
    <row r="61" spans="1:13" s="340" customFormat="1" ht="11.25">
      <c r="A61" s="283"/>
      <c r="B61" s="284"/>
      <c r="C61" s="284"/>
      <c r="D61" s="284"/>
      <c r="E61" s="284"/>
      <c r="F61" s="284"/>
      <c r="G61" s="284"/>
      <c r="H61" s="284"/>
      <c r="I61" s="284"/>
      <c r="J61" s="284"/>
      <c r="K61" s="284"/>
      <c r="L61" s="284"/>
      <c r="M61" s="284"/>
    </row>
    <row r="62" spans="1:13" s="340" customFormat="1" ht="11.25">
      <c r="A62" s="283"/>
      <c r="B62" s="284"/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</row>
    <row r="63" spans="1:13" s="340" customFormat="1" ht="11.25">
      <c r="A63" s="283"/>
      <c r="B63" s="284"/>
      <c r="C63" s="284"/>
      <c r="D63" s="284"/>
      <c r="E63" s="284"/>
      <c r="F63" s="284"/>
      <c r="G63" s="284"/>
      <c r="H63" s="284"/>
      <c r="I63" s="284"/>
      <c r="J63" s="284"/>
      <c r="K63" s="284"/>
      <c r="L63" s="284"/>
      <c r="M63" s="284"/>
    </row>
    <row r="64" spans="1:13" s="340" customFormat="1" ht="11.25">
      <c r="A64" s="283"/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</row>
    <row r="65" spans="1:13" s="340" customFormat="1" ht="11.25">
      <c r="A65" s="283"/>
      <c r="B65" s="284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</row>
    <row r="66" spans="1:13" s="340" customFormat="1" ht="11.25">
      <c r="A66" s="283"/>
      <c r="B66" s="284"/>
      <c r="C66" s="284"/>
      <c r="D66" s="284"/>
      <c r="E66" s="284"/>
      <c r="F66" s="284"/>
      <c r="G66" s="284"/>
      <c r="H66" s="284"/>
      <c r="I66" s="284"/>
      <c r="J66" s="284"/>
      <c r="K66" s="284"/>
      <c r="L66" s="284"/>
      <c r="M66" s="284"/>
    </row>
    <row r="67" spans="1:13" s="340" customFormat="1" ht="11.25">
      <c r="A67" s="283"/>
      <c r="B67" s="284"/>
      <c r="C67" s="284"/>
      <c r="D67" s="284"/>
      <c r="E67" s="284"/>
      <c r="F67" s="284"/>
      <c r="G67" s="284"/>
      <c r="H67" s="284"/>
      <c r="I67" s="284"/>
      <c r="J67" s="284"/>
      <c r="K67" s="284"/>
      <c r="L67" s="284"/>
      <c r="M67" s="284"/>
    </row>
    <row r="68" spans="1:13" s="340" customFormat="1" ht="11.25">
      <c r="A68" s="283"/>
      <c r="B68" s="284"/>
      <c r="C68" s="284"/>
      <c r="D68" s="284"/>
      <c r="E68" s="284"/>
      <c r="F68" s="284"/>
      <c r="G68" s="284"/>
      <c r="H68" s="284"/>
      <c r="I68" s="284"/>
      <c r="J68" s="284"/>
      <c r="K68" s="284"/>
      <c r="L68" s="284"/>
      <c r="M68" s="284"/>
    </row>
    <row r="69" spans="1:13" s="340" customFormat="1" ht="11.25">
      <c r="A69" s="283"/>
      <c r="B69" s="284"/>
      <c r="C69" s="284"/>
      <c r="D69" s="284"/>
      <c r="E69" s="284"/>
      <c r="F69" s="284"/>
      <c r="G69" s="284"/>
      <c r="H69" s="284"/>
      <c r="I69" s="284"/>
      <c r="J69" s="284"/>
      <c r="K69" s="284"/>
      <c r="L69" s="284"/>
      <c r="M69" s="284"/>
    </row>
    <row r="70" spans="1:13" s="340" customFormat="1" ht="11.25">
      <c r="A70" s="283"/>
      <c r="B70" s="284"/>
      <c r="C70" s="284"/>
      <c r="D70" s="284"/>
      <c r="E70" s="284"/>
      <c r="F70" s="284"/>
      <c r="G70" s="284"/>
      <c r="H70" s="284"/>
      <c r="I70" s="284"/>
      <c r="J70" s="284"/>
      <c r="K70" s="284"/>
      <c r="L70" s="284"/>
      <c r="M70" s="284"/>
    </row>
    <row r="71" spans="1:13" s="340" customFormat="1" ht="11.25">
      <c r="A71" s="283"/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4"/>
      <c r="M71" s="284"/>
    </row>
    <row r="72" spans="1:13" s="340" customFormat="1" ht="11.25">
      <c r="A72" s="283"/>
      <c r="B72" s="284"/>
      <c r="C72" s="284"/>
      <c r="D72" s="284"/>
      <c r="E72" s="284"/>
      <c r="F72" s="284"/>
      <c r="G72" s="284"/>
      <c r="H72" s="284"/>
      <c r="I72" s="284"/>
      <c r="J72" s="284"/>
      <c r="K72" s="284"/>
      <c r="L72" s="284"/>
      <c r="M72" s="284"/>
    </row>
    <row r="73" spans="1:13" s="340" customFormat="1" ht="11.25">
      <c r="A73" s="283"/>
      <c r="B73" s="284"/>
      <c r="C73" s="284"/>
      <c r="D73" s="284"/>
      <c r="E73" s="284"/>
      <c r="F73" s="284"/>
      <c r="G73" s="284"/>
      <c r="H73" s="284"/>
      <c r="I73" s="284"/>
      <c r="J73" s="284"/>
      <c r="K73" s="284"/>
      <c r="L73" s="284"/>
      <c r="M73" s="284"/>
    </row>
    <row r="74" spans="1:13" s="340" customFormat="1" ht="11.25">
      <c r="A74" s="283"/>
      <c r="B74" s="284"/>
      <c r="C74" s="284"/>
      <c r="D74" s="284"/>
      <c r="E74" s="284"/>
      <c r="F74" s="284"/>
      <c r="G74" s="284"/>
      <c r="H74" s="284"/>
      <c r="I74" s="284"/>
      <c r="J74" s="284"/>
      <c r="K74" s="284"/>
      <c r="L74" s="284"/>
      <c r="M74" s="284"/>
    </row>
    <row r="75" spans="1:13" s="340" customFormat="1" ht="11.25">
      <c r="A75" s="283"/>
      <c r="B75" s="284"/>
      <c r="C75" s="284"/>
      <c r="D75" s="284"/>
      <c r="E75" s="284"/>
      <c r="F75" s="284"/>
      <c r="G75" s="284"/>
      <c r="H75" s="284"/>
      <c r="I75" s="284"/>
      <c r="J75" s="284"/>
      <c r="K75" s="284"/>
      <c r="L75" s="284"/>
      <c r="M75" s="284"/>
    </row>
    <row r="76" spans="1:13" s="340" customFormat="1" ht="11.25">
      <c r="A76" s="283"/>
      <c r="B76" s="284"/>
      <c r="C76" s="284"/>
      <c r="D76" s="284"/>
      <c r="E76" s="284"/>
      <c r="F76" s="284"/>
      <c r="G76" s="284"/>
      <c r="H76" s="284"/>
      <c r="I76" s="284"/>
      <c r="J76" s="284"/>
      <c r="K76" s="284"/>
      <c r="L76" s="284"/>
      <c r="M76" s="284"/>
    </row>
    <row r="77" spans="1:13" s="340" customFormat="1" ht="11.25">
      <c r="A77" s="283"/>
      <c r="B77" s="284"/>
      <c r="C77" s="284"/>
      <c r="D77" s="284"/>
      <c r="E77" s="284"/>
      <c r="F77" s="284"/>
      <c r="G77" s="284"/>
      <c r="H77" s="284"/>
      <c r="I77" s="284"/>
      <c r="J77" s="284"/>
      <c r="K77" s="284"/>
      <c r="L77" s="284"/>
      <c r="M77" s="284"/>
    </row>
    <row r="78" spans="1:13" s="340" customFormat="1" ht="11.25">
      <c r="A78" s="283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4"/>
      <c r="M78" s="284"/>
    </row>
    <row r="79" spans="1:13" s="340" customFormat="1" ht="11.25">
      <c r="A79" s="283"/>
      <c r="B79" s="284"/>
      <c r="C79" s="284"/>
      <c r="D79" s="284"/>
      <c r="E79" s="284"/>
      <c r="F79" s="284"/>
      <c r="G79" s="284"/>
      <c r="H79" s="284"/>
      <c r="I79" s="284"/>
      <c r="J79" s="284"/>
      <c r="K79" s="284"/>
      <c r="L79" s="284"/>
      <c r="M79" s="284"/>
    </row>
    <row r="80" spans="1:13" s="340" customFormat="1" ht="11.25">
      <c r="A80" s="283"/>
      <c r="B80" s="284"/>
      <c r="C80" s="284"/>
      <c r="D80" s="284"/>
      <c r="E80" s="284"/>
      <c r="F80" s="284"/>
      <c r="G80" s="284"/>
      <c r="H80" s="284"/>
      <c r="I80" s="284"/>
      <c r="J80" s="284"/>
      <c r="K80" s="284"/>
      <c r="L80" s="284"/>
      <c r="M80" s="284"/>
    </row>
    <row r="81" spans="1:13" s="340" customFormat="1" ht="11.25">
      <c r="A81" s="283"/>
      <c r="B81" s="284"/>
      <c r="C81" s="284"/>
      <c r="D81" s="284"/>
      <c r="E81" s="284"/>
      <c r="F81" s="284"/>
      <c r="G81" s="284"/>
      <c r="H81" s="284"/>
      <c r="I81" s="284"/>
      <c r="J81" s="284"/>
      <c r="K81" s="284"/>
      <c r="L81" s="284"/>
      <c r="M81" s="284"/>
    </row>
    <row r="82" spans="1:13" s="340" customFormat="1" ht="11.25">
      <c r="A82" s="283"/>
      <c r="B82" s="284"/>
      <c r="C82" s="284"/>
      <c r="D82" s="284"/>
      <c r="E82" s="284"/>
      <c r="F82" s="284"/>
      <c r="G82" s="284"/>
      <c r="H82" s="284"/>
      <c r="I82" s="284"/>
      <c r="J82" s="284"/>
      <c r="K82" s="284"/>
      <c r="L82" s="284"/>
      <c r="M82" s="284"/>
    </row>
    <row r="83" spans="1:13" s="340" customFormat="1" ht="11.25">
      <c r="A83" s="283"/>
      <c r="B83" s="284"/>
      <c r="C83" s="284"/>
      <c r="D83" s="284"/>
      <c r="E83" s="284"/>
      <c r="F83" s="284"/>
      <c r="G83" s="284"/>
      <c r="H83" s="284"/>
      <c r="I83" s="284"/>
      <c r="J83" s="284"/>
      <c r="K83" s="284"/>
      <c r="L83" s="284"/>
      <c r="M83" s="284"/>
    </row>
    <row r="84" spans="1:13" s="340" customFormat="1" ht="11.25">
      <c r="A84" s="283"/>
      <c r="B84" s="284"/>
      <c r="C84" s="284"/>
      <c r="D84" s="284"/>
      <c r="E84" s="284"/>
      <c r="F84" s="284"/>
      <c r="G84" s="284"/>
      <c r="H84" s="284"/>
      <c r="I84" s="284"/>
      <c r="J84" s="284"/>
      <c r="K84" s="284"/>
      <c r="L84" s="284"/>
      <c r="M84" s="284"/>
    </row>
    <row r="85" spans="1:13" s="340" customFormat="1" ht="11.25">
      <c r="A85" s="283"/>
      <c r="B85" s="284"/>
      <c r="C85" s="284"/>
      <c r="D85" s="284"/>
      <c r="E85" s="284"/>
      <c r="F85" s="284"/>
      <c r="G85" s="284"/>
      <c r="H85" s="284"/>
      <c r="I85" s="284"/>
      <c r="J85" s="284"/>
      <c r="K85" s="284"/>
      <c r="L85" s="284"/>
      <c r="M85" s="284"/>
    </row>
    <row r="86" spans="1:13" s="340" customFormat="1" ht="11.25">
      <c r="A86" s="283"/>
      <c r="B86" s="284"/>
      <c r="C86" s="284"/>
      <c r="D86" s="284"/>
      <c r="E86" s="284"/>
      <c r="F86" s="284"/>
      <c r="G86" s="284"/>
      <c r="H86" s="284"/>
      <c r="I86" s="284"/>
      <c r="J86" s="284"/>
      <c r="K86" s="284"/>
      <c r="L86" s="284"/>
      <c r="M86" s="284"/>
    </row>
    <row r="87" spans="1:13" s="340" customFormat="1" ht="11.25">
      <c r="A87" s="283"/>
      <c r="B87" s="284"/>
      <c r="C87" s="284"/>
      <c r="D87" s="284"/>
      <c r="E87" s="284"/>
      <c r="F87" s="284"/>
      <c r="G87" s="284"/>
      <c r="H87" s="284"/>
      <c r="I87" s="284"/>
      <c r="J87" s="284"/>
      <c r="K87" s="284"/>
      <c r="L87" s="284"/>
      <c r="M87" s="284"/>
    </row>
    <row r="88" spans="1:13" s="340" customFormat="1" ht="11.25">
      <c r="A88" s="283"/>
      <c r="B88" s="284"/>
      <c r="C88" s="284"/>
      <c r="D88" s="284"/>
      <c r="E88" s="284"/>
      <c r="F88" s="284"/>
      <c r="G88" s="284"/>
      <c r="H88" s="284"/>
      <c r="I88" s="284"/>
      <c r="J88" s="284"/>
      <c r="K88" s="284"/>
      <c r="L88" s="284"/>
      <c r="M88" s="284"/>
    </row>
    <row r="89" spans="1:13" s="340" customFormat="1" ht="11.25">
      <c r="A89" s="283"/>
      <c r="B89" s="284"/>
      <c r="C89" s="284"/>
      <c r="D89" s="284"/>
      <c r="E89" s="284"/>
      <c r="F89" s="284"/>
      <c r="G89" s="284"/>
      <c r="H89" s="284"/>
      <c r="I89" s="284"/>
      <c r="J89" s="284"/>
      <c r="K89" s="284"/>
      <c r="L89" s="284"/>
      <c r="M89" s="284"/>
    </row>
    <row r="90" spans="1:13" s="340" customFormat="1" ht="11.25">
      <c r="A90" s="283"/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4"/>
      <c r="M90" s="284"/>
    </row>
    <row r="91" spans="1:13" s="340" customFormat="1" ht="11.25">
      <c r="A91" s="283"/>
      <c r="B91" s="284"/>
      <c r="C91" s="284"/>
      <c r="D91" s="284"/>
      <c r="E91" s="284"/>
      <c r="F91" s="284"/>
      <c r="G91" s="284"/>
      <c r="H91" s="284"/>
      <c r="I91" s="284"/>
      <c r="J91" s="284"/>
      <c r="K91" s="284"/>
      <c r="L91" s="284"/>
      <c r="M91" s="284"/>
    </row>
    <row r="92" spans="1:13" s="340" customFormat="1" ht="11.25">
      <c r="A92" s="283"/>
      <c r="B92" s="284"/>
      <c r="C92" s="284"/>
      <c r="D92" s="284"/>
      <c r="E92" s="284"/>
      <c r="F92" s="284"/>
      <c r="G92" s="284"/>
      <c r="H92" s="284"/>
      <c r="I92" s="284"/>
      <c r="J92" s="284"/>
      <c r="K92" s="284"/>
      <c r="L92" s="284"/>
      <c r="M92" s="284"/>
    </row>
    <row r="93" spans="1:13" s="340" customFormat="1" ht="11.25">
      <c r="A93" s="283"/>
      <c r="B93" s="284"/>
      <c r="C93" s="284"/>
      <c r="D93" s="284"/>
      <c r="E93" s="284"/>
      <c r="F93" s="284"/>
      <c r="G93" s="284"/>
      <c r="H93" s="284"/>
      <c r="I93" s="284"/>
      <c r="J93" s="284"/>
      <c r="K93" s="284"/>
      <c r="L93" s="284"/>
      <c r="M93" s="284"/>
    </row>
    <row r="94" spans="1:13" s="340" customFormat="1" ht="11.25">
      <c r="A94" s="283"/>
      <c r="B94" s="284"/>
      <c r="C94" s="284"/>
      <c r="D94" s="284"/>
      <c r="E94" s="284"/>
      <c r="F94" s="284"/>
      <c r="G94" s="284"/>
      <c r="H94" s="284"/>
      <c r="I94" s="284"/>
      <c r="J94" s="284"/>
      <c r="K94" s="284"/>
      <c r="L94" s="284"/>
      <c r="M94" s="284"/>
    </row>
    <row r="95" spans="1:13" s="340" customFormat="1" ht="11.25">
      <c r="A95" s="283"/>
      <c r="B95" s="284"/>
      <c r="C95" s="284"/>
      <c r="D95" s="284"/>
      <c r="E95" s="284"/>
      <c r="F95" s="284"/>
      <c r="G95" s="284"/>
      <c r="H95" s="284"/>
      <c r="I95" s="284"/>
      <c r="J95" s="284"/>
      <c r="K95" s="284"/>
      <c r="L95" s="284"/>
      <c r="M95" s="284"/>
    </row>
    <row r="96" spans="1:13" s="340" customFormat="1" ht="11.25">
      <c r="A96" s="283"/>
      <c r="B96" s="284"/>
      <c r="C96" s="284"/>
      <c r="D96" s="284"/>
      <c r="E96" s="284"/>
      <c r="F96" s="284"/>
      <c r="G96" s="284"/>
      <c r="H96" s="284"/>
      <c r="I96" s="284"/>
      <c r="J96" s="284"/>
      <c r="K96" s="284"/>
      <c r="L96" s="284"/>
      <c r="M96" s="284"/>
    </row>
    <row r="97" spans="1:13" s="340" customFormat="1" ht="11.25">
      <c r="A97" s="283"/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4"/>
      <c r="M97" s="284"/>
    </row>
    <row r="98" spans="1:13" s="340" customFormat="1" ht="11.25">
      <c r="A98" s="283"/>
      <c r="B98" s="284"/>
      <c r="C98" s="284"/>
      <c r="D98" s="284"/>
      <c r="E98" s="284"/>
      <c r="F98" s="284"/>
      <c r="G98" s="284"/>
      <c r="H98" s="284"/>
      <c r="I98" s="284"/>
      <c r="J98" s="284"/>
      <c r="K98" s="284"/>
      <c r="L98" s="284"/>
      <c r="M98" s="284"/>
    </row>
    <row r="99" spans="1:13" s="340" customFormat="1" ht="11.25">
      <c r="A99" s="283"/>
      <c r="B99" s="284"/>
      <c r="C99" s="284"/>
      <c r="D99" s="284"/>
      <c r="E99" s="284"/>
      <c r="F99" s="284"/>
      <c r="G99" s="284"/>
      <c r="H99" s="284"/>
      <c r="I99" s="284"/>
      <c r="J99" s="284"/>
      <c r="K99" s="284"/>
      <c r="L99" s="284"/>
      <c r="M99" s="284"/>
    </row>
    <row r="100" spans="1:13" s="340" customFormat="1" ht="11.25">
      <c r="A100" s="283"/>
      <c r="B100" s="284"/>
      <c r="C100" s="284"/>
      <c r="D100" s="284"/>
      <c r="E100" s="284"/>
      <c r="F100" s="284"/>
      <c r="G100" s="284"/>
      <c r="H100" s="284"/>
      <c r="I100" s="284"/>
      <c r="J100" s="284"/>
      <c r="K100" s="284"/>
      <c r="L100" s="284"/>
      <c r="M100" s="284"/>
    </row>
    <row r="101" spans="1:13" s="340" customFormat="1" ht="11.25">
      <c r="A101" s="283"/>
      <c r="B101" s="284"/>
      <c r="C101" s="284"/>
      <c r="D101" s="284"/>
      <c r="E101" s="284"/>
      <c r="F101" s="284"/>
      <c r="G101" s="284"/>
      <c r="H101" s="284"/>
      <c r="I101" s="284"/>
      <c r="J101" s="284"/>
      <c r="K101" s="284"/>
      <c r="L101" s="284"/>
      <c r="M101" s="284"/>
    </row>
  </sheetData>
  <sheetProtection selectLockedCells="1"/>
  <mergeCells count="20">
    <mergeCell ref="D38:G38"/>
    <mergeCell ref="E7:E8"/>
    <mergeCell ref="F7:F8"/>
    <mergeCell ref="G7:G8"/>
    <mergeCell ref="H7:H8"/>
    <mergeCell ref="A3:G3"/>
    <mergeCell ref="H3:N3"/>
    <mergeCell ref="A4:G4"/>
    <mergeCell ref="A6:A8"/>
    <mergeCell ref="B6:G6"/>
    <mergeCell ref="H6:M6"/>
    <mergeCell ref="N6:N8"/>
    <mergeCell ref="B7:B8"/>
    <mergeCell ref="C7:C8"/>
    <mergeCell ref="D7:D8"/>
    <mergeCell ref="K7:K8"/>
    <mergeCell ref="L7:L8"/>
    <mergeCell ref="M7:M8"/>
    <mergeCell ref="I7:I8"/>
    <mergeCell ref="J7:J8"/>
  </mergeCells>
  <phoneticPr fontId="25" type="noConversion"/>
  <conditionalFormatting sqref="I15:I19">
    <cfRule type="expression" dxfId="86" priority="72" stopIfTrue="1">
      <formula>OR(RIGHT($A15,3)="특별시",RIGHT($A15,3)="광역시",RIGHT($A15,1)="도",$A15="전국")</formula>
    </cfRule>
  </conditionalFormatting>
  <conditionalFormatting sqref="I19:I28">
    <cfRule type="expression" dxfId="85" priority="71" stopIfTrue="1">
      <formula>OR(RIGHT($A19,3)="특별시",RIGHT($A19,3)="광역시",RIGHT($A19,1)="도",$A19="전국")</formula>
    </cfRule>
  </conditionalFormatting>
  <conditionalFormatting sqref="I15:I18">
    <cfRule type="expression" dxfId="84" priority="70" stopIfTrue="1">
      <formula>OR(RIGHT($A15,3)="특별시",RIGHT($A15,3)="광역시",RIGHT($A15,1)="도",$A15="전국")</formula>
    </cfRule>
  </conditionalFormatting>
  <conditionalFormatting sqref="K29:K35">
    <cfRule type="expression" dxfId="83" priority="68" stopIfTrue="1">
      <formula>OR(RIGHT($A29,3)="특별시",RIGHT($A29,3)="광역시",RIGHT($A29,1)="도",$A29="전국")</formula>
    </cfRule>
  </conditionalFormatting>
  <conditionalFormatting sqref="K15:K19">
    <cfRule type="expression" dxfId="82" priority="67" stopIfTrue="1">
      <formula>OR(RIGHT($A15,3)="특별시",RIGHT($A15,3)="광역시",RIGHT($A15,1)="도",$A15="전국")</formula>
    </cfRule>
  </conditionalFormatting>
  <conditionalFormatting sqref="K19:K28">
    <cfRule type="expression" dxfId="81" priority="66" stopIfTrue="1">
      <formula>OR(RIGHT($A19,3)="특별시",RIGHT($A19,3)="광역시",RIGHT($A19,1)="도",$A19="전국")</formula>
    </cfRule>
  </conditionalFormatting>
  <conditionalFormatting sqref="K15:K18">
    <cfRule type="expression" dxfId="80" priority="65" stopIfTrue="1">
      <formula>OR(RIGHT($A15,3)="특별시",RIGHT($A15,3)="광역시",RIGHT($A15,1)="도",$A15="전국")</formula>
    </cfRule>
  </conditionalFormatting>
  <conditionalFormatting sqref="K29:K35">
    <cfRule type="expression" dxfId="79" priority="64" stopIfTrue="1">
      <formula>OR(RIGHT($A29,3)="특별시",RIGHT($A29,3)="광역시",RIGHT($A29,1)="도",$A29="전국")</formula>
    </cfRule>
  </conditionalFormatting>
  <conditionalFormatting sqref="K15:K19">
    <cfRule type="expression" dxfId="78" priority="63" stopIfTrue="1">
      <formula>OR(RIGHT($A15,3)="특별시",RIGHT($A15,3)="광역시",RIGHT($A15,1)="도",$A15="전국")</formula>
    </cfRule>
  </conditionalFormatting>
  <conditionalFormatting sqref="K19:K28">
    <cfRule type="expression" dxfId="77" priority="62" stopIfTrue="1">
      <formula>OR(RIGHT($A19,3)="특별시",RIGHT($A19,3)="광역시",RIGHT($A19,1)="도",$A19="전국")</formula>
    </cfRule>
  </conditionalFormatting>
  <conditionalFormatting sqref="K15:K18">
    <cfRule type="expression" dxfId="76" priority="61" stopIfTrue="1">
      <formula>OR(RIGHT($A15,3)="특별시",RIGHT($A15,3)="광역시",RIGHT($A15,1)="도",$A15="전국")</formula>
    </cfRule>
  </conditionalFormatting>
  <conditionalFormatting sqref="K15:K36">
    <cfRule type="expression" dxfId="75" priority="60" stopIfTrue="1">
      <formula>OR(RIGHT($A15,3)="특별시",RIGHT($A15,3)="광역시",RIGHT($A15,1)="도",$A15="전국")</formula>
    </cfRule>
  </conditionalFormatting>
  <conditionalFormatting sqref="K15:K36">
    <cfRule type="expression" dxfId="74" priority="59" stopIfTrue="1">
      <formula>OR(RIGHT($A15,3)="특별시",RIGHT($A15,3)="광역시",RIGHT($A15,1)="도",$A15="전국")</formula>
    </cfRule>
  </conditionalFormatting>
  <conditionalFormatting sqref="K15:K36">
    <cfRule type="expression" dxfId="73" priority="58" stopIfTrue="1">
      <formula>OR(RIGHT($A15,3)="특별시",RIGHT($A15,3)="광역시",RIGHT($A15,1)="도",$A15="전국")</formula>
    </cfRule>
  </conditionalFormatting>
  <conditionalFormatting sqref="K15:K36">
    <cfRule type="expression" dxfId="72" priority="57" stopIfTrue="1">
      <formula>OR(RIGHT($A15,3)="특별시",RIGHT($A15,3)="광역시",RIGHT($A15,1)="도",$A15="전국")</formula>
    </cfRule>
  </conditionalFormatting>
  <conditionalFormatting sqref="K15:K36">
    <cfRule type="expression" dxfId="71" priority="56" stopIfTrue="1">
      <formula>OR(RIGHT($A15,1)="읍",RIGHT($A15,1)="면")</formula>
    </cfRule>
  </conditionalFormatting>
  <conditionalFormatting sqref="H29:H35">
    <cfRule type="expression" dxfId="70" priority="85" stopIfTrue="1">
      <formula>OR(RIGHT($A29,3)="특별시",RIGHT($A29,3)="광역시",RIGHT($A29,1)="도",$A29="전국")</formula>
    </cfRule>
  </conditionalFormatting>
  <conditionalFormatting sqref="H15:H19">
    <cfRule type="expression" dxfId="69" priority="84" stopIfTrue="1">
      <formula>OR(RIGHT($A15,3)="특별시",RIGHT($A15,3)="광역시",RIGHT($A15,1)="도",$A15="전국")</formula>
    </cfRule>
  </conditionalFormatting>
  <conditionalFormatting sqref="H19:H28">
    <cfRule type="expression" dxfId="68" priority="83" stopIfTrue="1">
      <formula>OR(RIGHT($A19,3)="특별시",RIGHT($A19,3)="광역시",RIGHT($A19,1)="도",$A19="전국")</formula>
    </cfRule>
  </conditionalFormatting>
  <conditionalFormatting sqref="H15:H18">
    <cfRule type="expression" dxfId="67" priority="82" stopIfTrue="1">
      <formula>OR(RIGHT($A15,3)="특별시",RIGHT($A15,3)="광역시",RIGHT($A15,1)="도",$A15="전국")</formula>
    </cfRule>
  </conditionalFormatting>
  <conditionalFormatting sqref="H29:H35">
    <cfRule type="expression" dxfId="66" priority="81" stopIfTrue="1">
      <formula>OR(RIGHT($A29,3)="특별시",RIGHT($A29,3)="광역시",RIGHT($A29,1)="도",$A29="전국")</formula>
    </cfRule>
  </conditionalFormatting>
  <conditionalFormatting sqref="H15:H19">
    <cfRule type="expression" dxfId="65" priority="80" stopIfTrue="1">
      <formula>OR(RIGHT($A15,3)="특별시",RIGHT($A15,3)="광역시",RIGHT($A15,1)="도",$A15="전국")</formula>
    </cfRule>
  </conditionalFormatting>
  <conditionalFormatting sqref="H19:H28">
    <cfRule type="expression" dxfId="64" priority="79" stopIfTrue="1">
      <formula>OR(RIGHT($A19,3)="특별시",RIGHT($A19,3)="광역시",RIGHT($A19,1)="도",$A19="전국")</formula>
    </cfRule>
  </conditionalFormatting>
  <conditionalFormatting sqref="H15:H18">
    <cfRule type="expression" dxfId="63" priority="78" stopIfTrue="1">
      <formula>OR(RIGHT($A15,3)="특별시",RIGHT($A15,3)="광역시",RIGHT($A15,1)="도",$A15="전국")</formula>
    </cfRule>
  </conditionalFormatting>
  <conditionalFormatting sqref="I29:I35">
    <cfRule type="expression" dxfId="62" priority="77" stopIfTrue="1">
      <formula>OR(RIGHT($A29,3)="특별시",RIGHT($A29,3)="광역시",RIGHT($A29,1)="도",$A29="전국")</formula>
    </cfRule>
  </conditionalFormatting>
  <conditionalFormatting sqref="I15:I19">
    <cfRule type="expression" dxfId="61" priority="76" stopIfTrue="1">
      <formula>OR(RIGHT($A15,3)="특별시",RIGHT($A15,3)="광역시",RIGHT($A15,1)="도",$A15="전국")</formula>
    </cfRule>
  </conditionalFormatting>
  <conditionalFormatting sqref="I19:I28">
    <cfRule type="expression" dxfId="60" priority="75" stopIfTrue="1">
      <formula>OR(RIGHT($A19,3)="특별시",RIGHT($A19,3)="광역시",RIGHT($A19,1)="도",$A19="전국")</formula>
    </cfRule>
  </conditionalFormatting>
  <conditionalFormatting sqref="I15:I18">
    <cfRule type="expression" dxfId="59" priority="74" stopIfTrue="1">
      <formula>OR(RIGHT($A15,3)="특별시",RIGHT($A15,3)="광역시",RIGHT($A15,1)="도",$A15="전국")</formula>
    </cfRule>
  </conditionalFormatting>
  <conditionalFormatting sqref="I29:I35">
    <cfRule type="expression" dxfId="58" priority="73" stopIfTrue="1">
      <formula>OR(RIGHT($A29,3)="특별시",RIGHT($A29,3)="광역시",RIGHT($A29,1)="도",$A29="전국")</formula>
    </cfRule>
  </conditionalFormatting>
  <conditionalFormatting sqref="H15:I36 H37:L37">
    <cfRule type="expression" dxfId="57" priority="69" stopIfTrue="1">
      <formula>OR(RIGHT($A15,1)="읍",RIGHT($A15,1)="면")</formula>
    </cfRule>
  </conditionalFormatting>
  <conditionalFormatting sqref="C15:C34">
    <cfRule type="expression" dxfId="56" priority="55" stopIfTrue="1">
      <formula>OR(RIGHT($A15,1)="읍",RIGHT($A15,1)="면")</formula>
    </cfRule>
  </conditionalFormatting>
  <conditionalFormatting sqref="C15:C35">
    <cfRule type="expression" dxfId="55" priority="54" stopIfTrue="1">
      <formula>OR(RIGHT($A15,1)="읍",RIGHT($A15,1)="면")</formula>
    </cfRule>
  </conditionalFormatting>
  <conditionalFormatting sqref="C15:C36">
    <cfRule type="expression" dxfId="54" priority="53" stopIfTrue="1">
      <formula>OR(RIGHT($A15,1)="읍",RIGHT($A15,1)="면")</formula>
    </cfRule>
  </conditionalFormatting>
  <conditionalFormatting sqref="D15:D36">
    <cfRule type="expression" dxfId="53" priority="52" stopIfTrue="1">
      <formula>OR(RIGHT($A15,1)="읍",RIGHT($A15,1)="면")</formula>
    </cfRule>
  </conditionalFormatting>
  <conditionalFormatting sqref="E15:E36">
    <cfRule type="expression" dxfId="52" priority="51" stopIfTrue="1">
      <formula>OR(RIGHT($A15,1)="읍",RIGHT($A15,1)="면")</formula>
    </cfRule>
  </conditionalFormatting>
  <conditionalFormatting sqref="F15:F20 F22:F24 F31 F33">
    <cfRule type="expression" dxfId="51" priority="50" stopIfTrue="1">
      <formula>OR(RIGHT($A15,1)="읍",RIGHT($A15,1)="면")</formula>
    </cfRule>
  </conditionalFormatting>
  <conditionalFormatting sqref="F15:F20 F22:F24 F31 F33">
    <cfRule type="expression" dxfId="50" priority="49" stopIfTrue="1">
      <formula>OR(RIGHT($A15,1)="읍",RIGHT($A15,1)="면")</formula>
    </cfRule>
  </conditionalFormatting>
  <conditionalFormatting sqref="F15:F20 F22:F24 F31 F33">
    <cfRule type="expression" dxfId="49" priority="48" stopIfTrue="1">
      <formula>OR(RIGHT($A15,1)="읍",RIGHT($A15,1)="면")</formula>
    </cfRule>
  </conditionalFormatting>
  <conditionalFormatting sqref="D15:D34">
    <cfRule type="expression" dxfId="48" priority="47" stopIfTrue="1">
      <formula>OR(RIGHT($A15,1)="읍",RIGHT($A15,1)="면")</formula>
    </cfRule>
  </conditionalFormatting>
  <conditionalFormatting sqref="D15:D36">
    <cfRule type="expression" dxfId="47" priority="46" stopIfTrue="1">
      <formula>OR(RIGHT($A15,1)="읍",RIGHT($A15,1)="면")</formula>
    </cfRule>
  </conditionalFormatting>
  <conditionalFormatting sqref="D15:D36">
    <cfRule type="expression" dxfId="46" priority="45" stopIfTrue="1">
      <formula>OR(RIGHT($A15,1)="읍",RIGHT($A15,1)="면")</formula>
    </cfRule>
  </conditionalFormatting>
  <conditionalFormatting sqref="D15:D36">
    <cfRule type="expression" dxfId="45" priority="44" stopIfTrue="1">
      <formula>OR(RIGHT($A15,1)="읍",RIGHT($A15,1)="면")</formula>
    </cfRule>
  </conditionalFormatting>
  <conditionalFormatting sqref="D15:D36">
    <cfRule type="expression" dxfId="44" priority="43" stopIfTrue="1">
      <formula>OR(RIGHT($A15,1)="읍",RIGHT($A15,1)="면")</formula>
    </cfRule>
  </conditionalFormatting>
  <conditionalFormatting sqref="G15">
    <cfRule type="expression" dxfId="43" priority="42" stopIfTrue="1">
      <formula>OR(RIGHT($A15,1)="읍",RIGHT($A15,1)="면")</formula>
    </cfRule>
  </conditionalFormatting>
  <conditionalFormatting sqref="G15">
    <cfRule type="expression" dxfId="42" priority="41" stopIfTrue="1">
      <formula>OR(RIGHT($A15,1)="읍",RIGHT($A15,1)="면")</formula>
    </cfRule>
  </conditionalFormatting>
  <conditionalFormatting sqref="G15">
    <cfRule type="expression" dxfId="41" priority="40" stopIfTrue="1">
      <formula>OR(RIGHT($A15,1)="읍",RIGHT($A15,1)="면")</formula>
    </cfRule>
  </conditionalFormatting>
  <conditionalFormatting sqref="G16">
    <cfRule type="expression" dxfId="40" priority="39" stopIfTrue="1">
      <formula>OR(RIGHT($A16,1)="읍",RIGHT($A16,1)="면")</formula>
    </cfRule>
  </conditionalFormatting>
  <conditionalFormatting sqref="G16">
    <cfRule type="expression" dxfId="39" priority="38" stopIfTrue="1">
      <formula>OR(RIGHT($A16,1)="읍",RIGHT($A16,1)="면")</formula>
    </cfRule>
  </conditionalFormatting>
  <conditionalFormatting sqref="G16">
    <cfRule type="expression" dxfId="38" priority="37" stopIfTrue="1">
      <formula>OR(RIGHT($A16,1)="읍",RIGHT($A16,1)="면")</formula>
    </cfRule>
  </conditionalFormatting>
  <conditionalFormatting sqref="G17">
    <cfRule type="expression" dxfId="37" priority="36" stopIfTrue="1">
      <formula>OR(RIGHT($A17,1)="읍",RIGHT($A17,1)="면")</formula>
    </cfRule>
  </conditionalFormatting>
  <conditionalFormatting sqref="G17">
    <cfRule type="expression" dxfId="36" priority="35" stopIfTrue="1">
      <formula>OR(RIGHT($A17,1)="읍",RIGHT($A17,1)="면")</formula>
    </cfRule>
  </conditionalFormatting>
  <conditionalFormatting sqref="G17">
    <cfRule type="expression" dxfId="35" priority="34" stopIfTrue="1">
      <formula>OR(RIGHT($A17,1)="읍",RIGHT($A17,1)="면")</formula>
    </cfRule>
  </conditionalFormatting>
  <conditionalFormatting sqref="G20">
    <cfRule type="expression" dxfId="34" priority="33" stopIfTrue="1">
      <formula>OR(RIGHT($A20,1)="읍",RIGHT($A20,1)="면")</formula>
    </cfRule>
  </conditionalFormatting>
  <conditionalFormatting sqref="G20">
    <cfRule type="expression" dxfId="33" priority="32" stopIfTrue="1">
      <formula>OR(RIGHT($A20,1)="읍",RIGHT($A20,1)="면")</formula>
    </cfRule>
  </conditionalFormatting>
  <conditionalFormatting sqref="G20">
    <cfRule type="expression" dxfId="32" priority="31" stopIfTrue="1">
      <formula>OR(RIGHT($A20,1)="읍",RIGHT($A20,1)="면")</formula>
    </cfRule>
  </conditionalFormatting>
  <conditionalFormatting sqref="G24:G30">
    <cfRule type="expression" dxfId="31" priority="30" stopIfTrue="1">
      <formula>OR(RIGHT($A24,1)="읍",RIGHT($A24,1)="면")</formula>
    </cfRule>
  </conditionalFormatting>
  <conditionalFormatting sqref="G24:G30">
    <cfRule type="expression" dxfId="30" priority="29" stopIfTrue="1">
      <formula>OR(RIGHT($A24,1)="읍",RIGHT($A24,1)="면")</formula>
    </cfRule>
  </conditionalFormatting>
  <conditionalFormatting sqref="G24:G30">
    <cfRule type="expression" dxfId="29" priority="28" stopIfTrue="1">
      <formula>OR(RIGHT($A24,1)="읍",RIGHT($A24,1)="면")</formula>
    </cfRule>
  </conditionalFormatting>
  <conditionalFormatting sqref="G32:G37">
    <cfRule type="expression" dxfId="28" priority="27" stopIfTrue="1">
      <formula>OR(RIGHT($A32,1)="읍",RIGHT($A32,1)="면")</formula>
    </cfRule>
  </conditionalFormatting>
  <conditionalFormatting sqref="G32:G37">
    <cfRule type="expression" dxfId="27" priority="26" stopIfTrue="1">
      <formula>OR(RIGHT($A32,1)="읍",RIGHT($A32,1)="면")</formula>
    </cfRule>
  </conditionalFormatting>
  <conditionalFormatting sqref="G32:G37">
    <cfRule type="expression" dxfId="26" priority="25" stopIfTrue="1">
      <formula>OR(RIGHT($A32,1)="읍",RIGHT($A32,1)="면")</formula>
    </cfRule>
  </conditionalFormatting>
  <conditionalFormatting sqref="F21">
    <cfRule type="expression" dxfId="25" priority="24" stopIfTrue="1">
      <formula>OR(RIGHT($A21,1)="읍",RIGHT($A21,1)="면")</formula>
    </cfRule>
  </conditionalFormatting>
  <conditionalFormatting sqref="F21">
    <cfRule type="expression" dxfId="24" priority="23" stopIfTrue="1">
      <formula>OR(RIGHT($A21,1)="읍",RIGHT($A21,1)="면")</formula>
    </cfRule>
  </conditionalFormatting>
  <conditionalFormatting sqref="F21">
    <cfRule type="expression" dxfId="23" priority="22" stopIfTrue="1">
      <formula>OR(RIGHT($A21,1)="읍",RIGHT($A21,1)="면")</formula>
    </cfRule>
  </conditionalFormatting>
  <conditionalFormatting sqref="F25:F30">
    <cfRule type="expression" dxfId="22" priority="21" stopIfTrue="1">
      <formula>OR(RIGHT($A25,1)="읍",RIGHT($A25,1)="면")</formula>
    </cfRule>
  </conditionalFormatting>
  <conditionalFormatting sqref="F25:F30">
    <cfRule type="expression" dxfId="21" priority="20" stopIfTrue="1">
      <formula>OR(RIGHT($A25,1)="읍",RIGHT($A25,1)="면")</formula>
    </cfRule>
  </conditionalFormatting>
  <conditionalFormatting sqref="F25:F30">
    <cfRule type="expression" dxfId="20" priority="19" stopIfTrue="1">
      <formula>OR(RIGHT($A25,1)="읍",RIGHT($A25,1)="면")</formula>
    </cfRule>
  </conditionalFormatting>
  <conditionalFormatting sqref="F32">
    <cfRule type="expression" dxfId="19" priority="18" stopIfTrue="1">
      <formula>OR(RIGHT($A32,1)="읍",RIGHT($A32,1)="면")</formula>
    </cfRule>
  </conditionalFormatting>
  <conditionalFormatting sqref="F32">
    <cfRule type="expression" dxfId="18" priority="17" stopIfTrue="1">
      <formula>OR(RIGHT($A32,1)="읍",RIGHT($A32,1)="면")</formula>
    </cfRule>
  </conditionalFormatting>
  <conditionalFormatting sqref="F32">
    <cfRule type="expression" dxfId="17" priority="16" stopIfTrue="1">
      <formula>OR(RIGHT($A32,1)="읍",RIGHT($A32,1)="면")</formula>
    </cfRule>
  </conditionalFormatting>
  <conditionalFormatting sqref="F34:F37">
    <cfRule type="expression" dxfId="16" priority="15" stopIfTrue="1">
      <formula>OR(RIGHT($A34,1)="읍",RIGHT($A34,1)="면")</formula>
    </cfRule>
  </conditionalFormatting>
  <conditionalFormatting sqref="F34:F37">
    <cfRule type="expression" dxfId="15" priority="14" stopIfTrue="1">
      <formula>OR(RIGHT($A34,1)="읍",RIGHT($A34,1)="면")</formula>
    </cfRule>
  </conditionalFormatting>
  <conditionalFormatting sqref="F34:F37">
    <cfRule type="expression" dxfId="14" priority="13" stopIfTrue="1">
      <formula>OR(RIGHT($A34,1)="읍",RIGHT($A34,1)="면")</formula>
    </cfRule>
  </conditionalFormatting>
  <conditionalFormatting sqref="E37">
    <cfRule type="expression" dxfId="13" priority="12" stopIfTrue="1">
      <formula>OR(RIGHT($A37,1)="읍",RIGHT($A37,1)="면")</formula>
    </cfRule>
  </conditionalFormatting>
  <conditionalFormatting sqref="E37">
    <cfRule type="expression" dxfId="12" priority="11" stopIfTrue="1">
      <formula>OR(RIGHT($A37,1)="읍",RIGHT($A37,1)="면")</formula>
    </cfRule>
  </conditionalFormatting>
  <conditionalFormatting sqref="E37">
    <cfRule type="expression" dxfId="11" priority="10" stopIfTrue="1">
      <formula>OR(RIGHT($A37,1)="읍",RIGHT($A37,1)="면")</formula>
    </cfRule>
  </conditionalFormatting>
  <conditionalFormatting sqref="D37">
    <cfRule type="expression" dxfId="10" priority="9" stopIfTrue="1">
      <formula>OR(RIGHT($A37,1)="읍",RIGHT($A37,1)="면")</formula>
    </cfRule>
  </conditionalFormatting>
  <conditionalFormatting sqref="D37">
    <cfRule type="expression" dxfId="9" priority="8" stopIfTrue="1">
      <formula>OR(RIGHT($A37,1)="읍",RIGHT($A37,1)="면")</formula>
    </cfRule>
  </conditionalFormatting>
  <conditionalFormatting sqref="D37">
    <cfRule type="expression" dxfId="8" priority="7" stopIfTrue="1">
      <formula>OR(RIGHT($A37,1)="읍",RIGHT($A37,1)="면")</formula>
    </cfRule>
  </conditionalFormatting>
  <conditionalFormatting sqref="C37">
    <cfRule type="expression" dxfId="7" priority="6" stopIfTrue="1">
      <formula>OR(RIGHT($A37,1)="읍",RIGHT($A37,1)="면")</formula>
    </cfRule>
  </conditionalFormatting>
  <conditionalFormatting sqref="C37">
    <cfRule type="expression" dxfId="6" priority="5" stopIfTrue="1">
      <formula>OR(RIGHT($A37,1)="읍",RIGHT($A37,1)="면")</formula>
    </cfRule>
  </conditionalFormatting>
  <conditionalFormatting sqref="C37">
    <cfRule type="expression" dxfId="5" priority="4" stopIfTrue="1">
      <formula>OR(RIGHT($A37,1)="읍",RIGHT($A37,1)="면")</formula>
    </cfRule>
  </conditionalFormatting>
  <conditionalFormatting sqref="B37">
    <cfRule type="expression" dxfId="4" priority="3" stopIfTrue="1">
      <formula>OR(RIGHT($A37,1)="읍",RIGHT($A37,1)="면")</formula>
    </cfRule>
  </conditionalFormatting>
  <conditionalFormatting sqref="B37">
    <cfRule type="expression" dxfId="3" priority="2" stopIfTrue="1">
      <formula>OR(RIGHT($A37,1)="읍",RIGHT($A37,1)="면")</formula>
    </cfRule>
  </conditionalFormatting>
  <conditionalFormatting sqref="B37">
    <cfRule type="expression" dxfId="2" priority="1" stopIfTrue="1">
      <formula>OR(RIGHT($A37,1)="읍",RIGHT($A37,1)="면")</formula>
    </cfRule>
  </conditionalFormatting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7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47"/>
  <sheetViews>
    <sheetView view="pageBreakPreview" zoomScaleNormal="100" zoomScaleSheetLayoutView="100" workbookViewId="0">
      <selection activeCell="E1" sqref="E1"/>
    </sheetView>
  </sheetViews>
  <sheetFormatPr defaultColWidth="10" defaultRowHeight="11.25"/>
  <cols>
    <col min="1" max="1" width="10.375" style="129" customWidth="1"/>
    <col min="2" max="2" width="10.125" style="129" customWidth="1"/>
    <col min="3" max="3" width="10.625" style="129" customWidth="1"/>
    <col min="4" max="4" width="8.125" style="129" customWidth="1"/>
    <col min="5" max="5" width="7.625" style="129" customWidth="1"/>
    <col min="6" max="6" width="8.875" style="129" customWidth="1"/>
    <col min="7" max="7" width="9.5" style="129" customWidth="1"/>
    <col min="8" max="9" width="8.625" style="129" customWidth="1"/>
    <col min="10" max="11" width="9.625" style="129" customWidth="1"/>
    <col min="12" max="13" width="10.125" style="129" customWidth="1"/>
    <col min="14" max="14" width="10.375" style="129" customWidth="1"/>
    <col min="15" max="15" width="10" style="129" customWidth="1"/>
    <col min="16" max="16" width="10.5" style="129" customWidth="1"/>
    <col min="17" max="17" width="12" style="129" customWidth="1"/>
    <col min="18" max="18" width="11.625" style="129" customWidth="1"/>
    <col min="19" max="19" width="7.875" style="129" customWidth="1"/>
    <col min="20" max="20" width="9.375" style="129" customWidth="1"/>
    <col min="21" max="21" width="8.625" style="129" customWidth="1"/>
    <col min="22" max="22" width="8.125" style="129" customWidth="1"/>
    <col min="23" max="24" width="6.375" style="129" customWidth="1"/>
    <col min="25" max="25" width="7.625" style="129" customWidth="1"/>
    <col min="26" max="26" width="8.875" style="129" customWidth="1"/>
    <col min="27" max="27" width="7.625" style="129" customWidth="1"/>
    <col min="28" max="28" width="9.5" style="129" customWidth="1"/>
    <col min="29" max="16384" width="10" style="129"/>
  </cols>
  <sheetData>
    <row r="1" spans="1:28" s="128" customFormat="1" ht="14.1" customHeight="1">
      <c r="A1" s="82" t="s">
        <v>509</v>
      </c>
      <c r="B1" s="351"/>
      <c r="C1" s="351"/>
      <c r="D1" s="351"/>
      <c r="E1" s="286"/>
      <c r="F1" s="351"/>
      <c r="G1" s="351"/>
      <c r="H1" s="351"/>
      <c r="J1" s="189"/>
      <c r="K1" s="189"/>
      <c r="L1" s="189"/>
      <c r="M1" s="190"/>
      <c r="N1" s="189"/>
      <c r="O1" s="351"/>
      <c r="Q1" s="286" t="s">
        <v>510</v>
      </c>
      <c r="R1" s="82" t="s">
        <v>511</v>
      </c>
      <c r="T1" s="286"/>
      <c r="U1" s="351"/>
      <c r="V1" s="351"/>
      <c r="W1" s="351"/>
      <c r="X1" s="189"/>
      <c r="Y1" s="189"/>
      <c r="Z1" s="189"/>
      <c r="AB1" s="191"/>
    </row>
    <row r="2" spans="1:28" s="128" customFormat="1" ht="14.1" customHeight="1">
      <c r="A2" s="82"/>
      <c r="B2" s="290"/>
      <c r="C2" s="290"/>
      <c r="D2" s="290"/>
      <c r="E2" s="286"/>
      <c r="F2" s="290"/>
      <c r="G2" s="290"/>
      <c r="H2" s="290"/>
      <c r="I2" s="286"/>
      <c r="J2" s="189"/>
      <c r="K2" s="189"/>
      <c r="L2" s="189"/>
      <c r="M2" s="190"/>
      <c r="N2" s="129"/>
      <c r="O2" s="290"/>
      <c r="P2" s="290"/>
      <c r="Q2" s="290"/>
      <c r="R2" s="290"/>
      <c r="S2" s="290"/>
      <c r="T2" s="286"/>
      <c r="U2" s="290"/>
      <c r="V2" s="290"/>
      <c r="W2" s="290"/>
      <c r="X2" s="189"/>
      <c r="Y2" s="189"/>
      <c r="Z2" s="189"/>
      <c r="AA2" s="191"/>
    </row>
    <row r="3" spans="1:28" s="128" customFormat="1" ht="20.100000000000001" customHeight="1">
      <c r="A3" s="973" t="s">
        <v>454</v>
      </c>
      <c r="B3" s="973"/>
      <c r="C3" s="973"/>
      <c r="D3" s="973"/>
      <c r="E3" s="973"/>
      <c r="F3" s="973"/>
      <c r="G3" s="973"/>
      <c r="H3" s="973"/>
      <c r="I3" s="973"/>
      <c r="J3" s="973" t="s">
        <v>455</v>
      </c>
      <c r="K3" s="973"/>
      <c r="L3" s="973"/>
      <c r="M3" s="973"/>
      <c r="N3" s="973"/>
      <c r="O3" s="973"/>
      <c r="P3" s="973"/>
      <c r="Q3" s="973"/>
      <c r="R3" s="973" t="s">
        <v>456</v>
      </c>
      <c r="S3" s="973"/>
      <c r="T3" s="973"/>
      <c r="U3" s="973"/>
      <c r="V3" s="973"/>
      <c r="W3" s="973"/>
      <c r="X3" s="973"/>
      <c r="Y3" s="973"/>
      <c r="Z3" s="973"/>
      <c r="AA3" s="973"/>
      <c r="AB3" s="303"/>
    </row>
    <row r="4" spans="1:28" s="128" customFormat="1" ht="24" customHeight="1">
      <c r="A4" s="974"/>
      <c r="B4" s="974"/>
      <c r="C4" s="974"/>
      <c r="D4" s="974"/>
      <c r="E4" s="974"/>
      <c r="F4" s="974"/>
      <c r="G4" s="974"/>
      <c r="H4" s="974"/>
      <c r="I4" s="974"/>
      <c r="J4" s="345"/>
      <c r="K4" s="345"/>
      <c r="L4" s="345"/>
      <c r="M4" s="345"/>
      <c r="N4" s="345"/>
      <c r="O4" s="345"/>
      <c r="P4" s="345"/>
      <c r="R4" s="974" t="s">
        <v>457</v>
      </c>
      <c r="S4" s="974"/>
      <c r="T4" s="974"/>
      <c r="U4" s="974"/>
      <c r="V4" s="974"/>
      <c r="W4" s="974"/>
      <c r="X4" s="974"/>
      <c r="Y4" s="974"/>
      <c r="Z4" s="974"/>
      <c r="AA4" s="974"/>
      <c r="AB4" s="304"/>
    </row>
    <row r="5" spans="1:28" s="130" customFormat="1" ht="18" customHeight="1" thickBot="1">
      <c r="A5" s="287" t="s">
        <v>195</v>
      </c>
      <c r="B5" s="287"/>
      <c r="C5" s="287"/>
      <c r="D5" s="287"/>
      <c r="E5" s="84"/>
      <c r="F5" s="287"/>
      <c r="G5" s="287"/>
      <c r="H5" s="287"/>
      <c r="I5" s="84"/>
      <c r="J5" s="192"/>
      <c r="K5" s="192"/>
      <c r="L5" s="192"/>
      <c r="M5" s="193"/>
      <c r="N5" s="194"/>
      <c r="O5" s="287"/>
      <c r="P5" s="287"/>
      <c r="Q5" s="84" t="s">
        <v>196</v>
      </c>
      <c r="R5" s="287" t="s">
        <v>195</v>
      </c>
      <c r="S5" s="287"/>
      <c r="T5" s="84"/>
      <c r="U5" s="287"/>
      <c r="V5" s="287"/>
      <c r="W5" s="287"/>
      <c r="X5" s="192"/>
      <c r="Y5" s="192"/>
      <c r="Z5" s="192"/>
      <c r="AA5" s="84" t="s">
        <v>196</v>
      </c>
    </row>
    <row r="6" spans="1:28" s="128" customFormat="1" ht="20.100000000000001" customHeight="1">
      <c r="A6" s="975" t="s">
        <v>309</v>
      </c>
      <c r="B6" s="978" t="s">
        <v>349</v>
      </c>
      <c r="C6" s="981" t="s">
        <v>350</v>
      </c>
      <c r="D6" s="981" t="s">
        <v>351</v>
      </c>
      <c r="E6" s="984" t="s">
        <v>354</v>
      </c>
      <c r="F6" s="985"/>
      <c r="G6" s="985"/>
      <c r="H6" s="985"/>
      <c r="I6" s="985"/>
      <c r="J6" s="995" t="s">
        <v>353</v>
      </c>
      <c r="K6" s="996"/>
      <c r="L6" s="997" t="s">
        <v>115</v>
      </c>
      <c r="M6" s="995"/>
      <c r="N6" s="995"/>
      <c r="O6" s="995"/>
      <c r="P6" s="995"/>
      <c r="Q6" s="998" t="s">
        <v>197</v>
      </c>
      <c r="R6" s="1001" t="s">
        <v>309</v>
      </c>
      <c r="S6" s="995" t="s">
        <v>115</v>
      </c>
      <c r="T6" s="995"/>
      <c r="U6" s="995"/>
      <c r="V6" s="995"/>
      <c r="W6" s="995"/>
      <c r="X6" s="996"/>
      <c r="Y6" s="986" t="s">
        <v>542</v>
      </c>
      <c r="Z6" s="986" t="s">
        <v>543</v>
      </c>
      <c r="AA6" s="987" t="s">
        <v>544</v>
      </c>
      <c r="AB6" s="990"/>
    </row>
    <row r="7" spans="1:28" s="128" customFormat="1" ht="24" customHeight="1">
      <c r="A7" s="976"/>
      <c r="B7" s="979"/>
      <c r="C7" s="982"/>
      <c r="D7" s="982"/>
      <c r="E7" s="982" t="s">
        <v>323</v>
      </c>
      <c r="F7" s="982" t="s">
        <v>324</v>
      </c>
      <c r="G7" s="982" t="s">
        <v>350</v>
      </c>
      <c r="H7" s="982" t="s">
        <v>325</v>
      </c>
      <c r="I7" s="992"/>
      <c r="J7" s="969" t="s">
        <v>198</v>
      </c>
      <c r="K7" s="971" t="s">
        <v>199</v>
      </c>
      <c r="L7" s="971" t="s">
        <v>323</v>
      </c>
      <c r="M7" s="967" t="s">
        <v>326</v>
      </c>
      <c r="N7" s="968"/>
      <c r="O7" s="968"/>
      <c r="P7" s="968"/>
      <c r="Q7" s="999"/>
      <c r="R7" s="1002"/>
      <c r="S7" s="969" t="s">
        <v>327</v>
      </c>
      <c r="T7" s="970"/>
      <c r="U7" s="970"/>
      <c r="V7" s="970"/>
      <c r="W7" s="970"/>
      <c r="X7" s="970"/>
      <c r="Y7" s="970"/>
      <c r="Z7" s="970"/>
      <c r="AA7" s="988"/>
      <c r="AB7" s="991"/>
    </row>
    <row r="8" spans="1:28" s="128" customFormat="1" ht="24" customHeight="1">
      <c r="A8" s="976"/>
      <c r="B8" s="979"/>
      <c r="C8" s="982"/>
      <c r="D8" s="982"/>
      <c r="E8" s="982"/>
      <c r="F8" s="982"/>
      <c r="G8" s="982"/>
      <c r="H8" s="982" t="s">
        <v>352</v>
      </c>
      <c r="I8" s="1004" t="s">
        <v>200</v>
      </c>
      <c r="J8" s="969"/>
      <c r="K8" s="971"/>
      <c r="L8" s="971"/>
      <c r="M8" s="971" t="s">
        <v>324</v>
      </c>
      <c r="N8" s="969" t="s">
        <v>350</v>
      </c>
      <c r="O8" s="971" t="s">
        <v>325</v>
      </c>
      <c r="P8" s="988"/>
      <c r="Q8" s="999"/>
      <c r="R8" s="1002"/>
      <c r="S8" s="969" t="s">
        <v>536</v>
      </c>
      <c r="T8" s="971" t="s">
        <v>537</v>
      </c>
      <c r="U8" s="971" t="s">
        <v>325</v>
      </c>
      <c r="V8" s="970"/>
      <c r="W8" s="971" t="s">
        <v>540</v>
      </c>
      <c r="X8" s="971" t="s">
        <v>541</v>
      </c>
      <c r="Y8" s="970"/>
      <c r="Z8" s="970"/>
      <c r="AA8" s="988"/>
      <c r="AB8" s="991"/>
    </row>
    <row r="9" spans="1:28" s="128" customFormat="1" ht="49.5" customHeight="1">
      <c r="A9" s="977"/>
      <c r="B9" s="980"/>
      <c r="C9" s="983"/>
      <c r="D9" s="983"/>
      <c r="E9" s="983"/>
      <c r="F9" s="983"/>
      <c r="G9" s="983"/>
      <c r="H9" s="983"/>
      <c r="I9" s="1005"/>
      <c r="J9" s="993"/>
      <c r="K9" s="994"/>
      <c r="L9" s="994"/>
      <c r="M9" s="972"/>
      <c r="N9" s="993"/>
      <c r="O9" s="346" t="s">
        <v>201</v>
      </c>
      <c r="P9" s="195" t="s">
        <v>200</v>
      </c>
      <c r="Q9" s="1000"/>
      <c r="R9" s="1003"/>
      <c r="S9" s="993"/>
      <c r="T9" s="972"/>
      <c r="U9" s="346" t="s">
        <v>538</v>
      </c>
      <c r="V9" s="346" t="s">
        <v>539</v>
      </c>
      <c r="W9" s="972"/>
      <c r="X9" s="972"/>
      <c r="Y9" s="972"/>
      <c r="Z9" s="972"/>
      <c r="AA9" s="989"/>
      <c r="AB9" s="991"/>
    </row>
    <row r="10" spans="1:28" s="131" customFormat="1" ht="13.7" customHeight="1">
      <c r="A10" s="199" t="s">
        <v>301</v>
      </c>
      <c r="B10" s="198">
        <v>15258204</v>
      </c>
      <c r="C10" s="198">
        <v>12261644</v>
      </c>
      <c r="D10" s="197">
        <v>80.360991372248009</v>
      </c>
      <c r="E10" s="198">
        <v>39917.319999999992</v>
      </c>
      <c r="F10" s="198">
        <v>2699271</v>
      </c>
      <c r="G10" s="198">
        <v>2381505</v>
      </c>
      <c r="H10" s="198">
        <v>437753</v>
      </c>
      <c r="I10" s="198">
        <v>900265</v>
      </c>
      <c r="J10" s="196">
        <v>298230</v>
      </c>
      <c r="K10" s="196">
        <v>745257</v>
      </c>
      <c r="L10" s="196">
        <v>968.54000000000019</v>
      </c>
      <c r="M10" s="196">
        <v>7452392</v>
      </c>
      <c r="N10" s="196">
        <v>5783527</v>
      </c>
      <c r="O10" s="196">
        <v>10445</v>
      </c>
      <c r="P10" s="196">
        <v>5773082</v>
      </c>
      <c r="Q10" s="302" t="s">
        <v>301</v>
      </c>
      <c r="R10" s="199" t="s">
        <v>301</v>
      </c>
      <c r="S10" s="660">
        <v>5106541</v>
      </c>
      <c r="T10" s="660">
        <v>4096612</v>
      </c>
      <c r="U10" s="660">
        <v>733696</v>
      </c>
      <c r="V10" s="660">
        <v>1993148</v>
      </c>
      <c r="W10" s="660">
        <v>551415</v>
      </c>
      <c r="X10" s="660">
        <v>818353</v>
      </c>
      <c r="Y10" s="660">
        <v>155098</v>
      </c>
      <c r="Z10" s="660">
        <v>266052</v>
      </c>
      <c r="AA10" s="661">
        <v>20111</v>
      </c>
      <c r="AB10" s="200"/>
    </row>
    <row r="11" spans="1:28" s="131" customFormat="1" ht="13.7" customHeight="1">
      <c r="A11" s="199" t="s">
        <v>302</v>
      </c>
      <c r="B11" s="198">
        <v>15686931</v>
      </c>
      <c r="C11" s="198">
        <v>12757225</v>
      </c>
      <c r="D11" s="197">
        <v>81.3</v>
      </c>
      <c r="E11" s="198">
        <v>357</v>
      </c>
      <c r="F11" s="198">
        <v>2710151</v>
      </c>
      <c r="G11" s="198">
        <v>2391122</v>
      </c>
      <c r="H11" s="198">
        <v>445047</v>
      </c>
      <c r="I11" s="198">
        <v>903993</v>
      </c>
      <c r="J11" s="196">
        <v>293825</v>
      </c>
      <c r="K11" s="196">
        <v>748257</v>
      </c>
      <c r="L11" s="196">
        <v>900</v>
      </c>
      <c r="M11" s="196">
        <v>7823691</v>
      </c>
      <c r="N11" s="196">
        <v>6220758</v>
      </c>
      <c r="O11" s="196">
        <v>10445</v>
      </c>
      <c r="P11" s="196">
        <v>6210313</v>
      </c>
      <c r="Q11" s="302" t="s">
        <v>302</v>
      </c>
      <c r="R11" s="199" t="s">
        <v>302</v>
      </c>
      <c r="S11" s="660">
        <v>5153089</v>
      </c>
      <c r="T11" s="660">
        <v>4145345</v>
      </c>
      <c r="U11" s="660">
        <v>746384</v>
      </c>
      <c r="V11" s="660">
        <v>2014206</v>
      </c>
      <c r="W11" s="660">
        <v>518076</v>
      </c>
      <c r="X11" s="660">
        <v>866679</v>
      </c>
      <c r="Y11" s="660">
        <v>160785</v>
      </c>
      <c r="Z11" s="660">
        <v>275094</v>
      </c>
      <c r="AA11" s="661">
        <v>20140</v>
      </c>
      <c r="AB11" s="200"/>
    </row>
    <row r="12" spans="1:28" s="387" customFormat="1" ht="13.7" customHeight="1">
      <c r="A12" s="199" t="s">
        <v>310</v>
      </c>
      <c r="B12" s="198">
        <v>16076753</v>
      </c>
      <c r="C12" s="198">
        <v>13188096</v>
      </c>
      <c r="D12" s="197">
        <v>82.032086951886356</v>
      </c>
      <c r="E12" s="198">
        <v>335.40000000000003</v>
      </c>
      <c r="F12" s="198">
        <v>2574518</v>
      </c>
      <c r="G12" s="198">
        <v>2201053</v>
      </c>
      <c r="H12" s="198">
        <v>396563</v>
      </c>
      <c r="I12" s="198">
        <v>866232</v>
      </c>
      <c r="J12" s="198">
        <v>245571</v>
      </c>
      <c r="K12" s="198">
        <v>692687</v>
      </c>
      <c r="L12" s="198">
        <v>972.70000000000016</v>
      </c>
      <c r="M12" s="198">
        <v>8281430</v>
      </c>
      <c r="N12" s="198">
        <v>6609033</v>
      </c>
      <c r="O12" s="198">
        <v>419012</v>
      </c>
      <c r="P12" s="198">
        <v>6190021</v>
      </c>
      <c r="Q12" s="302" t="s">
        <v>310</v>
      </c>
      <c r="R12" s="199" t="s">
        <v>310</v>
      </c>
      <c r="S12" s="660">
        <v>5220805</v>
      </c>
      <c r="T12" s="660">
        <v>4378010</v>
      </c>
      <c r="U12" s="660">
        <v>799220</v>
      </c>
      <c r="V12" s="660">
        <v>2099072</v>
      </c>
      <c r="W12" s="660">
        <v>557731</v>
      </c>
      <c r="X12" s="660">
        <v>921987</v>
      </c>
      <c r="Y12" s="660">
        <v>199411</v>
      </c>
      <c r="Z12" s="660">
        <v>439767</v>
      </c>
      <c r="AA12" s="661">
        <v>20577</v>
      </c>
      <c r="AB12" s="386"/>
    </row>
    <row r="13" spans="1:28" s="387" customFormat="1" ht="13.7" customHeight="1">
      <c r="A13" s="199">
        <v>2017</v>
      </c>
      <c r="B13" s="198">
        <v>16844998.289999999</v>
      </c>
      <c r="C13" s="198">
        <v>13389367.019999998</v>
      </c>
      <c r="D13" s="197">
        <v>79.485713144587081</v>
      </c>
      <c r="E13" s="198">
        <v>648.39</v>
      </c>
      <c r="F13" s="198">
        <v>3103857.9</v>
      </c>
      <c r="G13" s="198">
        <v>2327384</v>
      </c>
      <c r="H13" s="198">
        <v>407701</v>
      </c>
      <c r="I13" s="198">
        <v>932560</v>
      </c>
      <c r="J13" s="198">
        <v>272792</v>
      </c>
      <c r="K13" s="198">
        <v>714331</v>
      </c>
      <c r="L13" s="198">
        <v>987.10299999999984</v>
      </c>
      <c r="M13" s="198">
        <v>8564709.3999999985</v>
      </c>
      <c r="N13" s="198">
        <v>6814526.6799999997</v>
      </c>
      <c r="O13" s="198">
        <v>447970.1</v>
      </c>
      <c r="P13" s="198">
        <v>6366556.5800000001</v>
      </c>
      <c r="Q13" s="302">
        <v>2017</v>
      </c>
      <c r="R13" s="199">
        <v>2017</v>
      </c>
      <c r="S13" s="660">
        <v>5136762</v>
      </c>
      <c r="T13" s="660">
        <v>4247456</v>
      </c>
      <c r="U13" s="660">
        <v>705412</v>
      </c>
      <c r="V13" s="660">
        <v>2084833</v>
      </c>
      <c r="W13" s="660">
        <v>550690</v>
      </c>
      <c r="X13" s="660">
        <v>906521</v>
      </c>
      <c r="Y13" s="660">
        <v>257061</v>
      </c>
      <c r="Z13" s="660">
        <v>500489</v>
      </c>
      <c r="AA13" s="661">
        <v>21067</v>
      </c>
      <c r="AB13" s="386"/>
    </row>
    <row r="14" spans="1:28" s="131" customFormat="1" ht="13.7" customHeight="1">
      <c r="A14" s="393">
        <v>2018</v>
      </c>
      <c r="B14" s="398">
        <f>SUM(B16:B38)</f>
        <v>18424993.859999999</v>
      </c>
      <c r="C14" s="398">
        <f>SUM(C16:C38)</f>
        <v>15306876.089999998</v>
      </c>
      <c r="D14" s="399">
        <f>C14/B14*100</f>
        <v>83.076695744418544</v>
      </c>
      <c r="E14" s="398">
        <f>SUM(E16:E38)</f>
        <v>609.25699999999995</v>
      </c>
      <c r="F14" s="398">
        <f t="shared" ref="F14:AA14" si="0">SUM(F16:F38)</f>
        <v>3079121</v>
      </c>
      <c r="G14" s="398">
        <f t="shared" si="0"/>
        <v>2848815</v>
      </c>
      <c r="H14" s="398">
        <f t="shared" si="0"/>
        <v>794710</v>
      </c>
      <c r="I14" s="398">
        <f t="shared" si="0"/>
        <v>1101479</v>
      </c>
      <c r="J14" s="398">
        <f t="shared" si="0"/>
        <v>319591</v>
      </c>
      <c r="K14" s="398">
        <f t="shared" si="0"/>
        <v>633035</v>
      </c>
      <c r="L14" s="398">
        <f t="shared" si="0"/>
        <v>1377.7620000000002</v>
      </c>
      <c r="M14" s="398">
        <f t="shared" si="0"/>
        <v>9423689.4400000013</v>
      </c>
      <c r="N14" s="398">
        <f t="shared" si="0"/>
        <v>7530709.2200000007</v>
      </c>
      <c r="O14" s="398">
        <f t="shared" si="0"/>
        <v>594363.4</v>
      </c>
      <c r="P14" s="398">
        <f t="shared" si="0"/>
        <v>6936345.8200000003</v>
      </c>
      <c r="Q14" s="467">
        <v>2018</v>
      </c>
      <c r="R14" s="393">
        <v>2018</v>
      </c>
      <c r="S14" s="662">
        <f t="shared" si="0"/>
        <v>5922183.4200000009</v>
      </c>
      <c r="T14" s="662">
        <f t="shared" si="0"/>
        <v>4927351.87</v>
      </c>
      <c r="U14" s="662">
        <f t="shared" si="0"/>
        <v>808371.91999999993</v>
      </c>
      <c r="V14" s="662">
        <f t="shared" si="0"/>
        <v>2581345.54</v>
      </c>
      <c r="W14" s="662">
        <f t="shared" si="0"/>
        <v>538828.62</v>
      </c>
      <c r="X14" s="662">
        <f t="shared" si="0"/>
        <v>998805.79</v>
      </c>
      <c r="Y14" s="662">
        <f t="shared" si="0"/>
        <v>283163</v>
      </c>
      <c r="Z14" s="662">
        <f>SUM(Z16:Z38)</f>
        <v>510142</v>
      </c>
      <c r="AA14" s="663">
        <f t="shared" si="0"/>
        <v>3945</v>
      </c>
      <c r="AB14" s="400"/>
    </row>
    <row r="15" spans="1:28" s="131" customFormat="1" ht="15" customHeight="1">
      <c r="A15" s="401"/>
      <c r="B15" s="198"/>
      <c r="C15" s="198"/>
      <c r="D15" s="399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402"/>
      <c r="R15" s="401"/>
      <c r="S15" s="664"/>
      <c r="T15" s="664"/>
      <c r="U15" s="664"/>
      <c r="V15" s="664"/>
      <c r="W15" s="664"/>
      <c r="X15" s="664"/>
      <c r="Y15" s="664"/>
      <c r="Z15" s="664"/>
      <c r="AA15" s="198"/>
      <c r="AB15" s="403"/>
    </row>
    <row r="16" spans="1:28" s="131" customFormat="1" ht="15.95" customHeight="1">
      <c r="A16" s="230" t="s">
        <v>40</v>
      </c>
      <c r="B16" s="394">
        <v>1931846</v>
      </c>
      <c r="C16" s="394">
        <v>1660766</v>
      </c>
      <c r="D16" s="404">
        <v>86</v>
      </c>
      <c r="E16" s="394">
        <v>132.38</v>
      </c>
      <c r="F16" s="394">
        <v>969069</v>
      </c>
      <c r="G16" s="394">
        <v>832774</v>
      </c>
      <c r="H16" s="394">
        <v>193169</v>
      </c>
      <c r="I16" s="394">
        <v>373546</v>
      </c>
      <c r="J16" s="394">
        <v>29329</v>
      </c>
      <c r="K16" s="394">
        <v>236730</v>
      </c>
      <c r="L16" s="394">
        <v>397.66</v>
      </c>
      <c r="M16" s="394">
        <v>756176</v>
      </c>
      <c r="N16" s="394">
        <v>650626</v>
      </c>
      <c r="O16" s="394">
        <v>0</v>
      </c>
      <c r="P16" s="394">
        <v>650626</v>
      </c>
      <c r="Q16" s="405" t="s">
        <v>41</v>
      </c>
      <c r="R16" s="658" t="s">
        <v>92</v>
      </c>
      <c r="S16" s="665">
        <v>206601</v>
      </c>
      <c r="T16" s="665">
        <v>177366</v>
      </c>
      <c r="U16" s="665">
        <v>17378</v>
      </c>
      <c r="V16" s="665">
        <v>136469</v>
      </c>
      <c r="W16" s="665">
        <v>5464</v>
      </c>
      <c r="X16" s="665">
        <v>18055</v>
      </c>
      <c r="Y16" s="665">
        <v>25609</v>
      </c>
      <c r="Z16" s="665">
        <v>31275</v>
      </c>
      <c r="AA16" s="666">
        <v>537</v>
      </c>
      <c r="AB16" s="406"/>
    </row>
    <row r="17" spans="1:28" s="131" customFormat="1" ht="15.95" customHeight="1">
      <c r="A17" s="230" t="s">
        <v>42</v>
      </c>
      <c r="B17" s="394">
        <v>2150970.1</v>
      </c>
      <c r="C17" s="394">
        <v>1932835.1</v>
      </c>
      <c r="D17" s="404">
        <v>89.9</v>
      </c>
      <c r="E17" s="394">
        <v>10.34</v>
      </c>
      <c r="F17" s="394">
        <v>114164</v>
      </c>
      <c r="G17" s="394">
        <v>114164</v>
      </c>
      <c r="H17" s="394">
        <v>4403</v>
      </c>
      <c r="I17" s="394">
        <v>26431</v>
      </c>
      <c r="J17" s="394">
        <v>47525</v>
      </c>
      <c r="K17" s="394">
        <v>35805</v>
      </c>
      <c r="L17" s="394">
        <v>98.63</v>
      </c>
      <c r="M17" s="394">
        <v>1182921.6000000001</v>
      </c>
      <c r="N17" s="394">
        <v>974394.6</v>
      </c>
      <c r="O17" s="394">
        <v>0</v>
      </c>
      <c r="P17" s="394">
        <v>974394.6</v>
      </c>
      <c r="Q17" s="405" t="s">
        <v>43</v>
      </c>
      <c r="R17" s="658" t="s">
        <v>93</v>
      </c>
      <c r="S17" s="665">
        <v>853884.5</v>
      </c>
      <c r="T17" s="665">
        <v>844276.5</v>
      </c>
      <c r="U17" s="665">
        <v>68335</v>
      </c>
      <c r="V17" s="665">
        <v>235625.5</v>
      </c>
      <c r="W17" s="665">
        <v>146283</v>
      </c>
      <c r="X17" s="665">
        <v>394033</v>
      </c>
      <c r="Y17" s="665">
        <v>10158</v>
      </c>
      <c r="Z17" s="665">
        <v>98663</v>
      </c>
      <c r="AA17" s="666">
        <v>322</v>
      </c>
      <c r="AB17" s="406"/>
    </row>
    <row r="18" spans="1:28" s="131" customFormat="1" ht="15.95" customHeight="1">
      <c r="A18" s="230" t="s">
        <v>44</v>
      </c>
      <c r="B18" s="394">
        <v>1110947</v>
      </c>
      <c r="C18" s="394">
        <v>918829</v>
      </c>
      <c r="D18" s="404">
        <v>82.7</v>
      </c>
      <c r="E18" s="394">
        <v>0</v>
      </c>
      <c r="F18" s="394">
        <v>79014</v>
      </c>
      <c r="G18" s="394">
        <v>69714</v>
      </c>
      <c r="H18" s="394">
        <v>2045</v>
      </c>
      <c r="I18" s="394">
        <v>35695</v>
      </c>
      <c r="J18" s="394">
        <v>841</v>
      </c>
      <c r="K18" s="394">
        <v>31133</v>
      </c>
      <c r="L18" s="394">
        <v>32.299999999999997</v>
      </c>
      <c r="M18" s="394">
        <v>564770</v>
      </c>
      <c r="N18" s="394">
        <v>503557</v>
      </c>
      <c r="O18" s="394">
        <v>123</v>
      </c>
      <c r="P18" s="394">
        <v>503434</v>
      </c>
      <c r="Q18" s="405" t="s">
        <v>45</v>
      </c>
      <c r="R18" s="658" t="s">
        <v>94</v>
      </c>
      <c r="S18" s="665">
        <v>467163</v>
      </c>
      <c r="T18" s="665">
        <v>345558</v>
      </c>
      <c r="U18" s="665">
        <v>42926</v>
      </c>
      <c r="V18" s="665">
        <v>221994</v>
      </c>
      <c r="W18" s="665">
        <v>6736</v>
      </c>
      <c r="X18" s="665">
        <v>73902</v>
      </c>
      <c r="Y18" s="665">
        <v>23098</v>
      </c>
      <c r="Z18" s="665">
        <v>20792</v>
      </c>
      <c r="AA18" s="666">
        <v>51</v>
      </c>
      <c r="AB18" s="406"/>
    </row>
    <row r="19" spans="1:28" s="131" customFormat="1" ht="15.95" customHeight="1">
      <c r="A19" s="230" t="s">
        <v>46</v>
      </c>
      <c r="B19" s="394">
        <v>1424745</v>
      </c>
      <c r="C19" s="394">
        <v>959263</v>
      </c>
      <c r="D19" s="404">
        <v>67.3</v>
      </c>
      <c r="E19" s="394">
        <v>6.3209999999999997</v>
      </c>
      <c r="F19" s="394">
        <v>363597</v>
      </c>
      <c r="G19" s="394">
        <v>363284</v>
      </c>
      <c r="H19" s="394">
        <v>47928</v>
      </c>
      <c r="I19" s="394">
        <v>147447</v>
      </c>
      <c r="J19" s="394">
        <v>19513</v>
      </c>
      <c r="K19" s="394">
        <v>148396</v>
      </c>
      <c r="L19" s="394">
        <v>7.1369999999999996</v>
      </c>
      <c r="M19" s="394">
        <v>659470</v>
      </c>
      <c r="N19" s="394">
        <v>410822</v>
      </c>
      <c r="O19" s="394">
        <v>0</v>
      </c>
      <c r="P19" s="394">
        <v>410822</v>
      </c>
      <c r="Q19" s="405" t="s">
        <v>47</v>
      </c>
      <c r="R19" s="658" t="s">
        <v>95</v>
      </c>
      <c r="S19" s="665">
        <v>401678</v>
      </c>
      <c r="T19" s="665">
        <v>185157</v>
      </c>
      <c r="U19" s="665">
        <v>13980</v>
      </c>
      <c r="V19" s="665">
        <v>134415</v>
      </c>
      <c r="W19" s="665">
        <v>5332</v>
      </c>
      <c r="X19" s="665">
        <v>31430</v>
      </c>
      <c r="Y19" s="665">
        <v>19156</v>
      </c>
      <c r="Z19" s="665">
        <v>43846</v>
      </c>
      <c r="AA19" s="666">
        <v>146</v>
      </c>
      <c r="AB19" s="406"/>
    </row>
    <row r="20" spans="1:28" s="131" customFormat="1" ht="15.95" customHeight="1">
      <c r="A20" s="230" t="s">
        <v>48</v>
      </c>
      <c r="B20" s="394">
        <v>1835246.17</v>
      </c>
      <c r="C20" s="394">
        <v>1801544.17</v>
      </c>
      <c r="D20" s="404">
        <v>98.2</v>
      </c>
      <c r="E20" s="394">
        <v>0</v>
      </c>
      <c r="F20" s="394">
        <v>0</v>
      </c>
      <c r="G20" s="394">
        <v>0</v>
      </c>
      <c r="H20" s="394">
        <v>0</v>
      </c>
      <c r="I20" s="394">
        <v>0</v>
      </c>
      <c r="J20" s="394">
        <v>0</v>
      </c>
      <c r="K20" s="394">
        <v>0</v>
      </c>
      <c r="L20" s="394">
        <v>69.47</v>
      </c>
      <c r="M20" s="394">
        <v>922242.14</v>
      </c>
      <c r="N20" s="394">
        <v>889152.14</v>
      </c>
      <c r="O20" s="394">
        <v>0</v>
      </c>
      <c r="P20" s="394">
        <v>889152.14</v>
      </c>
      <c r="Q20" s="405" t="s">
        <v>49</v>
      </c>
      <c r="R20" s="658" t="s">
        <v>96</v>
      </c>
      <c r="S20" s="665">
        <v>913004.03</v>
      </c>
      <c r="T20" s="665">
        <v>912392.03</v>
      </c>
      <c r="U20" s="665">
        <v>133085.85</v>
      </c>
      <c r="V20" s="665">
        <v>743192.11</v>
      </c>
      <c r="W20" s="665">
        <v>27363.39</v>
      </c>
      <c r="X20" s="665">
        <v>8750.68</v>
      </c>
      <c r="Y20" s="665">
        <v>43461</v>
      </c>
      <c r="Z20" s="665">
        <v>14732</v>
      </c>
      <c r="AA20" s="666">
        <v>933</v>
      </c>
      <c r="AB20" s="406"/>
    </row>
    <row r="21" spans="1:28" s="131" customFormat="1" ht="15.95" customHeight="1">
      <c r="A21" s="230" t="s">
        <v>50</v>
      </c>
      <c r="B21" s="394">
        <v>728100</v>
      </c>
      <c r="C21" s="394">
        <v>685858</v>
      </c>
      <c r="D21" s="404">
        <v>94.2</v>
      </c>
      <c r="E21" s="394">
        <v>0.6</v>
      </c>
      <c r="F21" s="394">
        <v>12670</v>
      </c>
      <c r="G21" s="394">
        <v>12670</v>
      </c>
      <c r="H21" s="394">
        <v>420</v>
      </c>
      <c r="I21" s="394">
        <v>870</v>
      </c>
      <c r="J21" s="394">
        <v>5980</v>
      </c>
      <c r="K21" s="394">
        <v>5400</v>
      </c>
      <c r="L21" s="395">
        <v>39.61</v>
      </c>
      <c r="M21" s="394">
        <v>396250</v>
      </c>
      <c r="N21" s="394">
        <v>359806</v>
      </c>
      <c r="O21" s="394">
        <v>20580</v>
      </c>
      <c r="P21" s="394">
        <v>339226</v>
      </c>
      <c r="Q21" s="405" t="s">
        <v>51</v>
      </c>
      <c r="R21" s="658" t="s">
        <v>97</v>
      </c>
      <c r="S21" s="665">
        <v>319180</v>
      </c>
      <c r="T21" s="665">
        <v>313382</v>
      </c>
      <c r="U21" s="665">
        <v>41120</v>
      </c>
      <c r="V21" s="665">
        <v>83862</v>
      </c>
      <c r="W21" s="665">
        <v>23140</v>
      </c>
      <c r="X21" s="665">
        <v>165260</v>
      </c>
      <c r="Y21" s="665">
        <v>11274</v>
      </c>
      <c r="Z21" s="665">
        <v>23457</v>
      </c>
      <c r="AA21" s="666">
        <v>230</v>
      </c>
      <c r="AB21" s="406"/>
    </row>
    <row r="22" spans="1:28" s="131" customFormat="1" ht="15.75" customHeight="1">
      <c r="A22" s="230" t="s">
        <v>52</v>
      </c>
      <c r="B22" s="394">
        <v>1772142</v>
      </c>
      <c r="C22" s="394">
        <v>1589085</v>
      </c>
      <c r="D22" s="404">
        <v>89.7</v>
      </c>
      <c r="E22" s="394">
        <v>30.106999999999999</v>
      </c>
      <c r="F22" s="394">
        <v>995253</v>
      </c>
      <c r="G22" s="394">
        <v>933724</v>
      </c>
      <c r="H22" s="394">
        <v>484362</v>
      </c>
      <c r="I22" s="394">
        <v>286855</v>
      </c>
      <c r="J22" s="394">
        <v>93002</v>
      </c>
      <c r="K22" s="394">
        <v>69505</v>
      </c>
      <c r="L22" s="394">
        <v>18.172999999999998</v>
      </c>
      <c r="M22" s="394">
        <v>665755</v>
      </c>
      <c r="N22" s="394">
        <v>567374</v>
      </c>
      <c r="O22" s="394">
        <v>127505</v>
      </c>
      <c r="P22" s="394">
        <v>439869</v>
      </c>
      <c r="Q22" s="405" t="s">
        <v>53</v>
      </c>
      <c r="R22" s="658" t="s">
        <v>98</v>
      </c>
      <c r="S22" s="665">
        <v>111134</v>
      </c>
      <c r="T22" s="665">
        <v>87987</v>
      </c>
      <c r="U22" s="665">
        <v>29941</v>
      </c>
      <c r="V22" s="665">
        <v>46138</v>
      </c>
      <c r="W22" s="665">
        <v>10102</v>
      </c>
      <c r="X22" s="665">
        <v>1806</v>
      </c>
      <c r="Y22" s="665">
        <v>22290</v>
      </c>
      <c r="Z22" s="665">
        <v>54323</v>
      </c>
      <c r="AA22" s="666">
        <v>200</v>
      </c>
      <c r="AB22" s="406"/>
    </row>
    <row r="23" spans="1:28" s="131" customFormat="1" ht="15.75" customHeight="1">
      <c r="A23" s="230" t="s">
        <v>54</v>
      </c>
      <c r="B23" s="394">
        <v>867981</v>
      </c>
      <c r="C23" s="394">
        <v>705648</v>
      </c>
      <c r="D23" s="404">
        <v>81.3</v>
      </c>
      <c r="E23" s="394">
        <v>0</v>
      </c>
      <c r="F23" s="394">
        <v>0</v>
      </c>
      <c r="G23" s="394">
        <v>0</v>
      </c>
      <c r="H23" s="394">
        <v>0</v>
      </c>
      <c r="I23" s="394">
        <v>0</v>
      </c>
      <c r="J23" s="394">
        <v>0</v>
      </c>
      <c r="K23" s="394">
        <v>0</v>
      </c>
      <c r="L23" s="394">
        <v>22.5</v>
      </c>
      <c r="M23" s="394">
        <v>496370</v>
      </c>
      <c r="N23" s="394">
        <v>395347</v>
      </c>
      <c r="O23" s="394">
        <v>0</v>
      </c>
      <c r="P23" s="394">
        <v>395347</v>
      </c>
      <c r="Q23" s="405" t="s">
        <v>55</v>
      </c>
      <c r="R23" s="658" t="s">
        <v>99</v>
      </c>
      <c r="S23" s="665">
        <v>371611</v>
      </c>
      <c r="T23" s="665">
        <v>310301</v>
      </c>
      <c r="U23" s="665">
        <v>29545</v>
      </c>
      <c r="V23" s="665">
        <v>201924</v>
      </c>
      <c r="W23" s="665">
        <v>27727</v>
      </c>
      <c r="X23" s="665">
        <v>51105</v>
      </c>
      <c r="Y23" s="665">
        <v>12961</v>
      </c>
      <c r="Z23" s="665">
        <v>11707</v>
      </c>
      <c r="AA23" s="666">
        <v>63</v>
      </c>
      <c r="AB23" s="406"/>
    </row>
    <row r="24" spans="1:28" s="131" customFormat="1" ht="15.75" customHeight="1">
      <c r="A24" s="230" t="s">
        <v>56</v>
      </c>
      <c r="B24" s="394">
        <v>896024</v>
      </c>
      <c r="C24" s="394">
        <v>820176</v>
      </c>
      <c r="D24" s="404">
        <v>91.5</v>
      </c>
      <c r="E24" s="394">
        <v>0</v>
      </c>
      <c r="F24" s="394">
        <v>0</v>
      </c>
      <c r="G24" s="394">
        <v>0</v>
      </c>
      <c r="H24" s="394">
        <v>0</v>
      </c>
      <c r="I24" s="394">
        <v>0</v>
      </c>
      <c r="J24" s="394">
        <v>0</v>
      </c>
      <c r="K24" s="394">
        <v>0</v>
      </c>
      <c r="L24" s="394">
        <v>27.382000000000001</v>
      </c>
      <c r="M24" s="394">
        <v>493179.4</v>
      </c>
      <c r="N24" s="394">
        <v>444150.4</v>
      </c>
      <c r="O24" s="394">
        <v>444150.4</v>
      </c>
      <c r="P24" s="394">
        <v>0</v>
      </c>
      <c r="Q24" s="405" t="s">
        <v>57</v>
      </c>
      <c r="R24" s="658" t="s">
        <v>100</v>
      </c>
      <c r="S24" s="665">
        <v>402844.6</v>
      </c>
      <c r="T24" s="665">
        <v>376025.59999999998</v>
      </c>
      <c r="U24" s="665">
        <v>119535.5</v>
      </c>
      <c r="V24" s="665">
        <v>150551</v>
      </c>
      <c r="W24" s="665">
        <v>26382.1</v>
      </c>
      <c r="X24" s="665">
        <v>79557</v>
      </c>
      <c r="Y24" s="665">
        <v>14489</v>
      </c>
      <c r="Z24" s="665">
        <v>23733</v>
      </c>
      <c r="AA24" s="666">
        <v>180</v>
      </c>
      <c r="AB24" s="406"/>
    </row>
    <row r="25" spans="1:28" s="131" customFormat="1" ht="15.75" customHeight="1">
      <c r="A25" s="230" t="s">
        <v>58</v>
      </c>
      <c r="B25" s="394">
        <v>1534721</v>
      </c>
      <c r="C25" s="394">
        <v>1016635.7</v>
      </c>
      <c r="D25" s="404">
        <v>66.2</v>
      </c>
      <c r="E25" s="394">
        <v>0</v>
      </c>
      <c r="F25" s="394">
        <v>214231</v>
      </c>
      <c r="G25" s="394">
        <v>214231</v>
      </c>
      <c r="H25" s="394">
        <v>15593</v>
      </c>
      <c r="I25" s="394">
        <v>120411</v>
      </c>
      <c r="J25" s="394">
        <v>78227</v>
      </c>
      <c r="K25" s="394">
        <v>0</v>
      </c>
      <c r="L25" s="394">
        <v>411.69</v>
      </c>
      <c r="M25" s="394">
        <v>796461</v>
      </c>
      <c r="N25" s="394">
        <v>453880.6</v>
      </c>
      <c r="O25" s="394">
        <v>759</v>
      </c>
      <c r="P25" s="394">
        <v>453121.6</v>
      </c>
      <c r="Q25" s="405" t="s">
        <v>59</v>
      </c>
      <c r="R25" s="658" t="s">
        <v>101</v>
      </c>
      <c r="S25" s="665">
        <v>524029</v>
      </c>
      <c r="T25" s="665">
        <v>348524.1</v>
      </c>
      <c r="U25" s="665">
        <v>30073.1</v>
      </c>
      <c r="V25" s="665">
        <v>272314</v>
      </c>
      <c r="W25" s="665">
        <v>46137</v>
      </c>
      <c r="X25" s="665">
        <v>0</v>
      </c>
      <c r="Y25" s="665">
        <v>21294</v>
      </c>
      <c r="Z25" s="665">
        <v>56179</v>
      </c>
      <c r="AA25" s="666">
        <v>388</v>
      </c>
      <c r="AB25" s="406"/>
    </row>
    <row r="26" spans="1:28" s="131" customFormat="1" ht="15.75" customHeight="1">
      <c r="A26" s="230" t="s">
        <v>60</v>
      </c>
      <c r="B26" s="394">
        <v>313736</v>
      </c>
      <c r="C26" s="394">
        <v>269962</v>
      </c>
      <c r="D26" s="404">
        <v>86</v>
      </c>
      <c r="E26" s="394">
        <v>4.68</v>
      </c>
      <c r="F26" s="394">
        <v>29282</v>
      </c>
      <c r="G26" s="394">
        <v>29282</v>
      </c>
      <c r="H26" s="394">
        <v>1230</v>
      </c>
      <c r="I26" s="394">
        <v>6409</v>
      </c>
      <c r="J26" s="394">
        <v>0</v>
      </c>
      <c r="K26" s="394">
        <v>21643</v>
      </c>
      <c r="L26" s="394">
        <v>5.5</v>
      </c>
      <c r="M26" s="394">
        <v>126009</v>
      </c>
      <c r="N26" s="394">
        <v>120179</v>
      </c>
      <c r="O26" s="394">
        <v>0</v>
      </c>
      <c r="P26" s="394">
        <v>120179</v>
      </c>
      <c r="Q26" s="405" t="s">
        <v>61</v>
      </c>
      <c r="R26" s="658" t="s">
        <v>102</v>
      </c>
      <c r="S26" s="665">
        <v>158445</v>
      </c>
      <c r="T26" s="665">
        <v>120501</v>
      </c>
      <c r="U26" s="665">
        <v>19298</v>
      </c>
      <c r="V26" s="665">
        <v>47429</v>
      </c>
      <c r="W26" s="665">
        <v>0</v>
      </c>
      <c r="X26" s="665">
        <v>53774</v>
      </c>
      <c r="Y26" s="665">
        <v>2887</v>
      </c>
      <c r="Z26" s="665">
        <v>8695</v>
      </c>
      <c r="AA26" s="666">
        <v>35</v>
      </c>
      <c r="AB26" s="406"/>
    </row>
    <row r="27" spans="1:28" s="131" customFormat="1" ht="15.75" customHeight="1">
      <c r="A27" s="230" t="s">
        <v>62</v>
      </c>
      <c r="B27" s="394">
        <v>418093.7</v>
      </c>
      <c r="C27" s="394">
        <v>283514.7</v>
      </c>
      <c r="D27" s="404">
        <v>67.8</v>
      </c>
      <c r="E27" s="395">
        <v>0</v>
      </c>
      <c r="F27" s="394">
        <v>17150</v>
      </c>
      <c r="G27" s="394">
        <v>17150</v>
      </c>
      <c r="H27" s="394">
        <v>2117</v>
      </c>
      <c r="I27" s="394">
        <v>6964</v>
      </c>
      <c r="J27" s="394">
        <v>1502</v>
      </c>
      <c r="K27" s="394">
        <v>6567</v>
      </c>
      <c r="L27" s="394">
        <v>94.14</v>
      </c>
      <c r="M27" s="394">
        <v>283591.7</v>
      </c>
      <c r="N27" s="394">
        <v>186173.7</v>
      </c>
      <c r="O27" s="394">
        <v>0</v>
      </c>
      <c r="P27" s="394">
        <v>186173.7</v>
      </c>
      <c r="Q27" s="405" t="s">
        <v>63</v>
      </c>
      <c r="R27" s="658" t="s">
        <v>103</v>
      </c>
      <c r="S27" s="665">
        <v>117352</v>
      </c>
      <c r="T27" s="665">
        <v>80191</v>
      </c>
      <c r="U27" s="665">
        <v>7776</v>
      </c>
      <c r="V27" s="665">
        <v>22894</v>
      </c>
      <c r="W27" s="665">
        <v>17427</v>
      </c>
      <c r="X27" s="665">
        <v>32094</v>
      </c>
      <c r="Y27" s="665">
        <v>8649</v>
      </c>
      <c r="Z27" s="665">
        <v>9135</v>
      </c>
      <c r="AA27" s="666">
        <v>2</v>
      </c>
      <c r="AB27" s="406"/>
    </row>
    <row r="28" spans="1:28" s="131" customFormat="1" ht="15.75" customHeight="1">
      <c r="A28" s="230" t="s">
        <v>64</v>
      </c>
      <c r="B28" s="394">
        <v>183679.7</v>
      </c>
      <c r="C28" s="394">
        <v>156243</v>
      </c>
      <c r="D28" s="404">
        <v>85.1</v>
      </c>
      <c r="E28" s="394">
        <v>0</v>
      </c>
      <c r="F28" s="394">
        <v>0</v>
      </c>
      <c r="G28" s="394">
        <v>0</v>
      </c>
      <c r="H28" s="394">
        <v>0</v>
      </c>
      <c r="I28" s="394">
        <v>0</v>
      </c>
      <c r="J28" s="394">
        <v>0</v>
      </c>
      <c r="K28" s="394">
        <v>0</v>
      </c>
      <c r="L28" s="394">
        <v>4.4000000000000004</v>
      </c>
      <c r="M28" s="394">
        <v>127389.7</v>
      </c>
      <c r="N28" s="394">
        <v>99953</v>
      </c>
      <c r="O28" s="394">
        <v>1246</v>
      </c>
      <c r="P28" s="394">
        <v>98707</v>
      </c>
      <c r="Q28" s="405" t="s">
        <v>65</v>
      </c>
      <c r="R28" s="658" t="s">
        <v>104</v>
      </c>
      <c r="S28" s="665">
        <v>56290</v>
      </c>
      <c r="T28" s="665">
        <v>56290</v>
      </c>
      <c r="U28" s="665">
        <v>6026</v>
      </c>
      <c r="V28" s="665">
        <v>17070</v>
      </c>
      <c r="W28" s="665">
        <v>0</v>
      </c>
      <c r="X28" s="665">
        <v>33194</v>
      </c>
      <c r="Y28" s="665">
        <v>2733</v>
      </c>
      <c r="Z28" s="665">
        <v>2841</v>
      </c>
      <c r="AA28" s="666">
        <v>69</v>
      </c>
      <c r="AB28" s="406"/>
    </row>
    <row r="29" spans="1:28" s="131" customFormat="1" ht="15.75" customHeight="1">
      <c r="A29" s="230" t="s">
        <v>66</v>
      </c>
      <c r="B29" s="394">
        <v>252687</v>
      </c>
      <c r="C29" s="394">
        <v>227611</v>
      </c>
      <c r="D29" s="404">
        <v>90.1</v>
      </c>
      <c r="E29" s="394">
        <v>0</v>
      </c>
      <c r="F29" s="394">
        <v>0</v>
      </c>
      <c r="G29" s="394">
        <v>0</v>
      </c>
      <c r="H29" s="394">
        <v>0</v>
      </c>
      <c r="I29" s="394">
        <v>0</v>
      </c>
      <c r="J29" s="394">
        <v>0</v>
      </c>
      <c r="K29" s="394">
        <v>0</v>
      </c>
      <c r="L29" s="394">
        <v>3.71</v>
      </c>
      <c r="M29" s="394">
        <v>130967</v>
      </c>
      <c r="N29" s="394">
        <v>105891</v>
      </c>
      <c r="O29" s="394">
        <v>0</v>
      </c>
      <c r="P29" s="394">
        <v>105891</v>
      </c>
      <c r="Q29" s="405" t="s">
        <v>67</v>
      </c>
      <c r="R29" s="658" t="s">
        <v>105</v>
      </c>
      <c r="S29" s="665">
        <v>121720</v>
      </c>
      <c r="T29" s="665">
        <v>121720</v>
      </c>
      <c r="U29" s="665">
        <v>50690</v>
      </c>
      <c r="V29" s="665">
        <v>21583</v>
      </c>
      <c r="W29" s="665">
        <v>49447</v>
      </c>
      <c r="X29" s="665">
        <v>0</v>
      </c>
      <c r="Y29" s="665">
        <v>2236</v>
      </c>
      <c r="Z29" s="665">
        <v>5547</v>
      </c>
      <c r="AA29" s="666">
        <v>154</v>
      </c>
      <c r="AB29" s="406"/>
    </row>
    <row r="30" spans="1:28" s="131" customFormat="1" ht="15.75" customHeight="1">
      <c r="A30" s="230" t="s">
        <v>68</v>
      </c>
      <c r="B30" s="394">
        <v>405574</v>
      </c>
      <c r="C30" s="394">
        <v>328095</v>
      </c>
      <c r="D30" s="404">
        <v>80.900000000000006</v>
      </c>
      <c r="E30" s="394">
        <v>0</v>
      </c>
      <c r="F30" s="394">
        <v>29450</v>
      </c>
      <c r="G30" s="394">
        <v>29450</v>
      </c>
      <c r="H30" s="394">
        <v>3670</v>
      </c>
      <c r="I30" s="394">
        <v>25780</v>
      </c>
      <c r="J30" s="394">
        <v>0</v>
      </c>
      <c r="K30" s="394">
        <v>0</v>
      </c>
      <c r="L30" s="394">
        <v>8.1560000000000006</v>
      </c>
      <c r="M30" s="394">
        <v>229704</v>
      </c>
      <c r="N30" s="394">
        <v>152225</v>
      </c>
      <c r="O30" s="394">
        <v>0</v>
      </c>
      <c r="P30" s="394">
        <v>152225</v>
      </c>
      <c r="Q30" s="405" t="s">
        <v>69</v>
      </c>
      <c r="R30" s="658" t="s">
        <v>106</v>
      </c>
      <c r="S30" s="665">
        <v>146420</v>
      </c>
      <c r="T30" s="665">
        <v>146420</v>
      </c>
      <c r="U30" s="665">
        <v>12996</v>
      </c>
      <c r="V30" s="665">
        <v>32615</v>
      </c>
      <c r="W30" s="665">
        <v>100809</v>
      </c>
      <c r="X30" s="665">
        <v>0</v>
      </c>
      <c r="Y30" s="665">
        <v>2515</v>
      </c>
      <c r="Z30" s="665">
        <v>9920</v>
      </c>
      <c r="AA30" s="666">
        <v>50</v>
      </c>
      <c r="AB30" s="406"/>
    </row>
    <row r="31" spans="1:28" s="131" customFormat="1" ht="15.75" customHeight="1">
      <c r="A31" s="230" t="s">
        <v>70</v>
      </c>
      <c r="B31" s="394">
        <v>271763</v>
      </c>
      <c r="C31" s="394">
        <v>232419</v>
      </c>
      <c r="D31" s="404">
        <v>85.5</v>
      </c>
      <c r="E31" s="394">
        <v>7.9</v>
      </c>
      <c r="F31" s="394">
        <v>95003</v>
      </c>
      <c r="G31" s="394">
        <v>83345</v>
      </c>
      <c r="H31" s="394">
        <v>10784</v>
      </c>
      <c r="I31" s="394">
        <v>15641</v>
      </c>
      <c r="J31" s="394">
        <v>18902</v>
      </c>
      <c r="K31" s="394">
        <v>38018</v>
      </c>
      <c r="L31" s="394">
        <v>10.266</v>
      </c>
      <c r="M31" s="394">
        <v>136368</v>
      </c>
      <c r="N31" s="394">
        <v>119084</v>
      </c>
      <c r="O31" s="394">
        <v>0</v>
      </c>
      <c r="P31" s="394">
        <v>119084</v>
      </c>
      <c r="Q31" s="405" t="s">
        <v>71</v>
      </c>
      <c r="R31" s="658" t="s">
        <v>107</v>
      </c>
      <c r="S31" s="665">
        <v>40392</v>
      </c>
      <c r="T31" s="665">
        <v>29990</v>
      </c>
      <c r="U31" s="665">
        <v>1209</v>
      </c>
      <c r="V31" s="665">
        <v>24673</v>
      </c>
      <c r="W31" s="665">
        <v>1972</v>
      </c>
      <c r="X31" s="665">
        <v>2136</v>
      </c>
      <c r="Y31" s="665">
        <v>4509</v>
      </c>
      <c r="Z31" s="665">
        <v>8490</v>
      </c>
      <c r="AA31" s="666">
        <v>80</v>
      </c>
      <c r="AB31" s="406"/>
    </row>
    <row r="32" spans="1:28" s="131" customFormat="1" ht="15.75" customHeight="1">
      <c r="A32" s="230" t="s">
        <v>72</v>
      </c>
      <c r="B32" s="394">
        <v>372168</v>
      </c>
      <c r="C32" s="394">
        <v>256938</v>
      </c>
      <c r="D32" s="404">
        <v>69</v>
      </c>
      <c r="E32" s="394">
        <v>0</v>
      </c>
      <c r="F32" s="394">
        <v>0</v>
      </c>
      <c r="G32" s="394">
        <v>0</v>
      </c>
      <c r="H32" s="394">
        <v>0</v>
      </c>
      <c r="I32" s="394">
        <v>0</v>
      </c>
      <c r="J32" s="394">
        <v>0</v>
      </c>
      <c r="K32" s="394">
        <v>0</v>
      </c>
      <c r="L32" s="394">
        <v>6.8360000000000003</v>
      </c>
      <c r="M32" s="394">
        <v>224018</v>
      </c>
      <c r="N32" s="394">
        <v>140646</v>
      </c>
      <c r="O32" s="394">
        <v>0</v>
      </c>
      <c r="P32" s="394">
        <v>140646</v>
      </c>
      <c r="Q32" s="405" t="s">
        <v>73</v>
      </c>
      <c r="R32" s="658" t="s">
        <v>108</v>
      </c>
      <c r="S32" s="665">
        <v>148150</v>
      </c>
      <c r="T32" s="665">
        <v>116292</v>
      </c>
      <c r="U32" s="665">
        <v>17071</v>
      </c>
      <c r="V32" s="665">
        <v>65124</v>
      </c>
      <c r="W32" s="665">
        <v>12856</v>
      </c>
      <c r="X32" s="665">
        <v>21241</v>
      </c>
      <c r="Y32" s="665">
        <v>8157</v>
      </c>
      <c r="Z32" s="665">
        <v>7023</v>
      </c>
      <c r="AA32" s="666">
        <v>47</v>
      </c>
      <c r="AB32" s="406"/>
    </row>
    <row r="33" spans="1:32" s="131" customFormat="1" ht="15.75" customHeight="1">
      <c r="A33" s="230" t="s">
        <v>74</v>
      </c>
      <c r="B33" s="394">
        <v>351248</v>
      </c>
      <c r="C33" s="394">
        <v>292624</v>
      </c>
      <c r="D33" s="404">
        <v>83.3</v>
      </c>
      <c r="E33" s="394">
        <v>0.7</v>
      </c>
      <c r="F33" s="394">
        <v>29793</v>
      </c>
      <c r="G33" s="394">
        <v>29793</v>
      </c>
      <c r="H33" s="394">
        <v>3478</v>
      </c>
      <c r="I33" s="394">
        <v>8988</v>
      </c>
      <c r="J33" s="394">
        <v>9690</v>
      </c>
      <c r="K33" s="394">
        <v>7637</v>
      </c>
      <c r="L33" s="394">
        <v>5.72</v>
      </c>
      <c r="M33" s="394">
        <v>212944</v>
      </c>
      <c r="N33" s="394">
        <v>201855</v>
      </c>
      <c r="O33" s="394">
        <v>0</v>
      </c>
      <c r="P33" s="394">
        <v>201855</v>
      </c>
      <c r="Q33" s="405" t="s">
        <v>75</v>
      </c>
      <c r="R33" s="658" t="s">
        <v>109</v>
      </c>
      <c r="S33" s="665">
        <v>108511</v>
      </c>
      <c r="T33" s="665">
        <v>60976</v>
      </c>
      <c r="U33" s="665">
        <v>16432</v>
      </c>
      <c r="V33" s="665">
        <v>29806</v>
      </c>
      <c r="W33" s="665">
        <v>187</v>
      </c>
      <c r="X33" s="665">
        <v>14551</v>
      </c>
      <c r="Y33" s="665">
        <v>15203</v>
      </c>
      <c r="Z33" s="665">
        <v>5128</v>
      </c>
      <c r="AA33" s="666">
        <v>17</v>
      </c>
      <c r="AB33" s="406"/>
    </row>
    <row r="34" spans="1:32" s="131" customFormat="1" ht="15.75" customHeight="1">
      <c r="A34" s="230" t="s">
        <v>76</v>
      </c>
      <c r="B34" s="394">
        <v>565060</v>
      </c>
      <c r="C34" s="394">
        <v>433257</v>
      </c>
      <c r="D34" s="404">
        <v>76.7</v>
      </c>
      <c r="E34" s="394">
        <v>415.72899999999998</v>
      </c>
      <c r="F34" s="394">
        <v>122655</v>
      </c>
      <c r="G34" s="394">
        <v>112544</v>
      </c>
      <c r="H34" s="394">
        <v>21384</v>
      </c>
      <c r="I34" s="394">
        <v>46112</v>
      </c>
      <c r="J34" s="394">
        <v>15080</v>
      </c>
      <c r="K34" s="394">
        <v>29968</v>
      </c>
      <c r="L34" s="394">
        <v>32.200000000000003</v>
      </c>
      <c r="M34" s="394">
        <v>289126</v>
      </c>
      <c r="N34" s="394">
        <v>232730</v>
      </c>
      <c r="O34" s="394">
        <v>0</v>
      </c>
      <c r="P34" s="394">
        <v>232730</v>
      </c>
      <c r="Q34" s="405" t="s">
        <v>77</v>
      </c>
      <c r="R34" s="658" t="s">
        <v>110</v>
      </c>
      <c r="S34" s="665">
        <v>153279</v>
      </c>
      <c r="T34" s="665">
        <v>87983</v>
      </c>
      <c r="U34" s="665">
        <v>34876</v>
      </c>
      <c r="V34" s="665">
        <v>51790</v>
      </c>
      <c r="W34" s="665">
        <v>300</v>
      </c>
      <c r="X34" s="665">
        <v>1017</v>
      </c>
      <c r="Y34" s="665">
        <v>16956</v>
      </c>
      <c r="Z34" s="665">
        <v>33671</v>
      </c>
      <c r="AA34" s="666">
        <v>183</v>
      </c>
      <c r="AB34" s="406"/>
    </row>
    <row r="35" spans="1:32" s="131" customFormat="1" ht="15.75" customHeight="1">
      <c r="A35" s="230" t="s">
        <v>78</v>
      </c>
      <c r="B35" s="394">
        <v>341384.3</v>
      </c>
      <c r="C35" s="394">
        <v>276913.3</v>
      </c>
      <c r="D35" s="404">
        <v>81.099999999999994</v>
      </c>
      <c r="E35" s="394">
        <v>0</v>
      </c>
      <c r="F35" s="394">
        <v>0</v>
      </c>
      <c r="G35" s="394">
        <v>0</v>
      </c>
      <c r="H35" s="394">
        <v>0</v>
      </c>
      <c r="I35" s="394">
        <v>0</v>
      </c>
      <c r="J35" s="394">
        <v>0</v>
      </c>
      <c r="K35" s="394">
        <v>0</v>
      </c>
      <c r="L35" s="394">
        <v>51.7</v>
      </c>
      <c r="M35" s="394">
        <v>241723.3</v>
      </c>
      <c r="N35" s="394">
        <v>241723.3</v>
      </c>
      <c r="O35" s="394">
        <v>0</v>
      </c>
      <c r="P35" s="394">
        <v>241723.3</v>
      </c>
      <c r="Q35" s="405" t="s">
        <v>79</v>
      </c>
      <c r="R35" s="658" t="s">
        <v>111</v>
      </c>
      <c r="S35" s="665">
        <v>99661</v>
      </c>
      <c r="T35" s="665">
        <v>35190</v>
      </c>
      <c r="U35" s="665">
        <v>35190</v>
      </c>
      <c r="V35" s="665">
        <v>0</v>
      </c>
      <c r="W35" s="665">
        <v>0</v>
      </c>
      <c r="X35" s="665">
        <v>0</v>
      </c>
      <c r="Y35" s="665">
        <v>3929</v>
      </c>
      <c r="Z35" s="665">
        <v>16194</v>
      </c>
      <c r="AA35" s="666">
        <v>0</v>
      </c>
      <c r="AB35" s="406"/>
    </row>
    <row r="36" spans="1:32" s="131" customFormat="1" ht="15.75" customHeight="1">
      <c r="A36" s="230" t="s">
        <v>80</v>
      </c>
      <c r="B36" s="394">
        <v>162834</v>
      </c>
      <c r="C36" s="394">
        <v>122172</v>
      </c>
      <c r="D36" s="404">
        <v>75</v>
      </c>
      <c r="E36" s="396">
        <v>0</v>
      </c>
      <c r="F36" s="396">
        <v>0</v>
      </c>
      <c r="G36" s="396">
        <v>0</v>
      </c>
      <c r="H36" s="396">
        <v>0</v>
      </c>
      <c r="I36" s="396">
        <v>0</v>
      </c>
      <c r="J36" s="396">
        <v>0</v>
      </c>
      <c r="K36" s="396">
        <v>0</v>
      </c>
      <c r="L36" s="396">
        <v>8.48</v>
      </c>
      <c r="M36" s="394">
        <v>136645</v>
      </c>
      <c r="N36" s="394">
        <v>95983</v>
      </c>
      <c r="O36" s="394">
        <v>0</v>
      </c>
      <c r="P36" s="394">
        <v>95983</v>
      </c>
      <c r="Q36" s="405" t="s">
        <v>81</v>
      </c>
      <c r="R36" s="658" t="s">
        <v>112</v>
      </c>
      <c r="S36" s="665">
        <v>26189</v>
      </c>
      <c r="T36" s="665">
        <v>26189</v>
      </c>
      <c r="U36" s="665">
        <v>0</v>
      </c>
      <c r="V36" s="665">
        <v>0</v>
      </c>
      <c r="W36" s="665">
        <v>26189</v>
      </c>
      <c r="X36" s="665">
        <v>0</v>
      </c>
      <c r="Y36" s="665">
        <v>4345</v>
      </c>
      <c r="Z36" s="665">
        <v>14535</v>
      </c>
      <c r="AA36" s="666">
        <v>0</v>
      </c>
      <c r="AB36" s="406"/>
    </row>
    <row r="37" spans="1:32" s="131" customFormat="1" ht="15.75" customHeight="1">
      <c r="A37" s="230" t="s">
        <v>82</v>
      </c>
      <c r="B37" s="394">
        <v>493653.89</v>
      </c>
      <c r="C37" s="394">
        <v>325057.12</v>
      </c>
      <c r="D37" s="404">
        <v>65.8</v>
      </c>
      <c r="E37" s="394">
        <v>0</v>
      </c>
      <c r="F37" s="394">
        <v>0</v>
      </c>
      <c r="G37" s="394">
        <v>0</v>
      </c>
      <c r="H37" s="394">
        <v>0</v>
      </c>
      <c r="I37" s="394">
        <v>0</v>
      </c>
      <c r="J37" s="394">
        <v>0</v>
      </c>
      <c r="K37" s="394">
        <v>0</v>
      </c>
      <c r="L37" s="394">
        <v>21.001999999999999</v>
      </c>
      <c r="M37" s="394">
        <v>319643.59999999998</v>
      </c>
      <c r="N37" s="394">
        <v>180416.48</v>
      </c>
      <c r="O37" s="394">
        <v>0</v>
      </c>
      <c r="P37" s="394">
        <v>180416.48</v>
      </c>
      <c r="Q37" s="405" t="s">
        <v>83</v>
      </c>
      <c r="R37" s="658" t="s">
        <v>113</v>
      </c>
      <c r="S37" s="665">
        <v>174010.29</v>
      </c>
      <c r="T37" s="665">
        <v>144640.64000000001</v>
      </c>
      <c r="U37" s="665">
        <v>80888.47</v>
      </c>
      <c r="V37" s="665">
        <v>41876.93</v>
      </c>
      <c r="W37" s="665">
        <v>4975.13</v>
      </c>
      <c r="X37" s="665">
        <v>16900.11</v>
      </c>
      <c r="Y37" s="665">
        <v>6689</v>
      </c>
      <c r="Z37" s="665">
        <v>10232</v>
      </c>
      <c r="AA37" s="666">
        <v>258</v>
      </c>
      <c r="AB37" s="406"/>
    </row>
    <row r="38" spans="1:32" s="131" customFormat="1" ht="15.75" customHeight="1" thickBot="1">
      <c r="A38" s="232" t="s">
        <v>84</v>
      </c>
      <c r="B38" s="397">
        <v>40390</v>
      </c>
      <c r="C38" s="397">
        <v>11430</v>
      </c>
      <c r="D38" s="407">
        <v>28.3</v>
      </c>
      <c r="E38" s="397">
        <v>0.5</v>
      </c>
      <c r="F38" s="397">
        <v>7790</v>
      </c>
      <c r="G38" s="397">
        <v>6690</v>
      </c>
      <c r="H38" s="397">
        <v>4127</v>
      </c>
      <c r="I38" s="397">
        <v>330</v>
      </c>
      <c r="J38" s="397">
        <v>0</v>
      </c>
      <c r="K38" s="397">
        <v>2233</v>
      </c>
      <c r="L38" s="397">
        <v>1.1000000000000001</v>
      </c>
      <c r="M38" s="397">
        <v>31965</v>
      </c>
      <c r="N38" s="397">
        <v>4740</v>
      </c>
      <c r="O38" s="397">
        <v>0</v>
      </c>
      <c r="P38" s="397">
        <v>4740</v>
      </c>
      <c r="Q38" s="408" t="s">
        <v>85</v>
      </c>
      <c r="R38" s="659" t="s">
        <v>114</v>
      </c>
      <c r="S38" s="667">
        <v>635</v>
      </c>
      <c r="T38" s="667">
        <v>0</v>
      </c>
      <c r="U38" s="667">
        <v>0</v>
      </c>
      <c r="V38" s="667">
        <v>0</v>
      </c>
      <c r="W38" s="667">
        <v>0</v>
      </c>
      <c r="X38" s="667">
        <v>0</v>
      </c>
      <c r="Y38" s="667">
        <v>565</v>
      </c>
      <c r="Z38" s="667">
        <v>24</v>
      </c>
      <c r="AA38" s="668">
        <v>0</v>
      </c>
      <c r="AB38" s="406"/>
    </row>
    <row r="39" spans="1:32" s="413" customFormat="1" ht="11.1" customHeight="1">
      <c r="A39" s="114" t="s">
        <v>430</v>
      </c>
      <c r="B39" s="409"/>
      <c r="C39" s="409"/>
      <c r="D39" s="409"/>
      <c r="E39" s="409"/>
      <c r="F39" s="409"/>
      <c r="G39" s="409"/>
      <c r="H39" s="409"/>
      <c r="I39" s="410"/>
      <c r="J39" s="409"/>
      <c r="K39" s="409"/>
      <c r="L39" s="409"/>
      <c r="M39" s="411"/>
      <c r="N39" s="410"/>
      <c r="O39" s="410"/>
      <c r="P39" s="410"/>
      <c r="Q39" s="410" t="s">
        <v>444</v>
      </c>
      <c r="R39" s="114" t="s">
        <v>428</v>
      </c>
      <c r="S39" s="409"/>
      <c r="T39" s="412"/>
      <c r="U39" s="412"/>
      <c r="V39" s="412"/>
      <c r="W39" s="412"/>
      <c r="X39" s="412"/>
      <c r="Y39" s="412"/>
      <c r="Z39" s="412"/>
      <c r="AA39" s="282" t="s">
        <v>444</v>
      </c>
      <c r="AC39" s="282"/>
      <c r="AD39" s="282"/>
      <c r="AE39" s="282"/>
      <c r="AF39" s="282"/>
    </row>
    <row r="40" spans="1:32" s="413" customFormat="1" ht="11.1" customHeight="1">
      <c r="A40" s="269" t="s">
        <v>202</v>
      </c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269" t="s">
        <v>369</v>
      </c>
      <c r="S40" s="409"/>
      <c r="T40" s="412"/>
      <c r="U40" s="412"/>
      <c r="V40" s="412"/>
      <c r="W40" s="412"/>
      <c r="X40" s="412"/>
      <c r="Y40" s="412"/>
      <c r="Z40" s="412"/>
      <c r="AA40" s="412"/>
    </row>
    <row r="41" spans="1:32" s="417" customFormat="1" ht="11.1" customHeight="1">
      <c r="A41" s="414" t="s">
        <v>377</v>
      </c>
      <c r="B41" s="415"/>
      <c r="C41" s="415"/>
      <c r="D41" s="415"/>
      <c r="E41" s="415"/>
      <c r="F41" s="415"/>
      <c r="G41" s="415"/>
      <c r="H41" s="415"/>
      <c r="I41" s="415"/>
      <c r="J41" s="415"/>
      <c r="K41" s="415"/>
      <c r="L41" s="415"/>
      <c r="M41" s="415"/>
      <c r="N41" s="415"/>
      <c r="O41" s="415"/>
      <c r="P41" s="415"/>
      <c r="Q41" s="415"/>
      <c r="R41" s="416"/>
      <c r="S41" s="415"/>
      <c r="T41" s="415"/>
      <c r="U41" s="415"/>
      <c r="V41" s="415"/>
      <c r="W41" s="415"/>
      <c r="X41" s="415"/>
      <c r="Y41" s="415"/>
      <c r="Z41" s="415"/>
      <c r="AA41" s="415"/>
    </row>
    <row r="42" spans="1:32" s="390" customFormat="1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389"/>
      <c r="N42" s="389"/>
      <c r="O42" s="389"/>
      <c r="P42" s="389"/>
      <c r="Q42" s="389"/>
      <c r="R42" s="389"/>
      <c r="S42" s="389"/>
      <c r="T42" s="389"/>
      <c r="U42" s="389"/>
      <c r="V42" s="389"/>
      <c r="W42" s="389"/>
      <c r="X42" s="389"/>
      <c r="Y42" s="389"/>
      <c r="Z42" s="389"/>
      <c r="AA42" s="389"/>
    </row>
    <row r="43" spans="1:32" s="390" customFormat="1">
      <c r="A43" s="389"/>
      <c r="B43" s="389"/>
      <c r="C43" s="389"/>
      <c r="D43" s="389"/>
      <c r="E43" s="389"/>
      <c r="F43" s="389"/>
      <c r="G43" s="389"/>
      <c r="H43" s="389"/>
      <c r="I43" s="389"/>
      <c r="J43" s="389"/>
      <c r="K43" s="389"/>
      <c r="L43" s="389"/>
      <c r="M43" s="389"/>
      <c r="N43" s="389"/>
      <c r="O43" s="389"/>
      <c r="P43" s="389"/>
      <c r="Q43" s="389"/>
      <c r="R43" s="389"/>
      <c r="S43" s="389"/>
      <c r="T43" s="389"/>
      <c r="U43" s="389"/>
      <c r="V43" s="389"/>
      <c r="W43" s="389"/>
      <c r="X43" s="389"/>
      <c r="Y43" s="389"/>
      <c r="Z43" s="389"/>
      <c r="AA43" s="389"/>
    </row>
    <row r="44" spans="1:32" s="390" customFormat="1">
      <c r="A44" s="389"/>
      <c r="B44" s="389"/>
      <c r="C44" s="389"/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</row>
    <row r="45" spans="1:32" s="389" customFormat="1"/>
    <row r="46" spans="1:32" s="389" customFormat="1"/>
    <row r="47" spans="1:32" s="389" customFormat="1"/>
  </sheetData>
  <sheetProtection selectLockedCells="1"/>
  <mergeCells count="38">
    <mergeCell ref="S8:S9"/>
    <mergeCell ref="H8:H9"/>
    <mergeCell ref="I8:I9"/>
    <mergeCell ref="M8:M9"/>
    <mergeCell ref="N8:N9"/>
    <mergeCell ref="O8:P8"/>
    <mergeCell ref="AB6:AB9"/>
    <mergeCell ref="E7:E9"/>
    <mergeCell ref="F7:F9"/>
    <mergeCell ref="G7:G9"/>
    <mergeCell ref="H7:I7"/>
    <mergeCell ref="J7:J9"/>
    <mergeCell ref="K7:K9"/>
    <mergeCell ref="L7:L9"/>
    <mergeCell ref="J6:K6"/>
    <mergeCell ref="L6:P6"/>
    <mergeCell ref="Q6:Q9"/>
    <mergeCell ref="R6:R9"/>
    <mergeCell ref="S6:X6"/>
    <mergeCell ref="Y6:Y9"/>
    <mergeCell ref="W8:W9"/>
    <mergeCell ref="X8:X9"/>
    <mergeCell ref="M7:P7"/>
    <mergeCell ref="S7:X7"/>
    <mergeCell ref="T8:T9"/>
    <mergeCell ref="U8:V8"/>
    <mergeCell ref="A3:I3"/>
    <mergeCell ref="J3:Q3"/>
    <mergeCell ref="R3:AA3"/>
    <mergeCell ref="A4:I4"/>
    <mergeCell ref="R4:AA4"/>
    <mergeCell ref="A6:A9"/>
    <mergeCell ref="B6:B9"/>
    <mergeCell ref="C6:C9"/>
    <mergeCell ref="D6:D9"/>
    <mergeCell ref="E6:I6"/>
    <mergeCell ref="Z6:Z9"/>
    <mergeCell ref="AA6:AA9"/>
  </mergeCells>
  <phoneticPr fontId="2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17" max="40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J1" zoomScaleNormal="100" zoomScaleSheetLayoutView="100" workbookViewId="0">
      <selection activeCell="O14" sqref="O14"/>
    </sheetView>
  </sheetViews>
  <sheetFormatPr defaultRowHeight="14.25"/>
  <cols>
    <col min="1" max="1" width="13.625" style="29" customWidth="1"/>
    <col min="2" max="2" width="6.625" style="29" customWidth="1"/>
    <col min="3" max="3" width="6.125" style="29" customWidth="1"/>
    <col min="4" max="5" width="8.625" style="119" customWidth="1"/>
    <col min="6" max="6" width="9.875" style="119" customWidth="1"/>
    <col min="7" max="9" width="9.625" style="119" customWidth="1"/>
    <col min="10" max="10" width="13.625" style="5" customWidth="1"/>
    <col min="11" max="11" width="8.625" style="119" customWidth="1"/>
    <col min="12" max="12" width="6.125" style="119" customWidth="1"/>
    <col min="13" max="13" width="9" style="119"/>
    <col min="14" max="14" width="7.125" style="119" customWidth="1"/>
    <col min="15" max="15" width="8.25" style="119" customWidth="1"/>
    <col min="16" max="16" width="8.5" style="119" customWidth="1"/>
    <col min="17" max="17" width="7.875" style="119" customWidth="1"/>
    <col min="18" max="18" width="8.875" style="119" customWidth="1"/>
    <col min="19" max="19" width="7.75" style="119" customWidth="1"/>
    <col min="20" max="20" width="5.625" style="5" customWidth="1"/>
    <col min="21" max="16384" width="9" style="5"/>
  </cols>
  <sheetData>
    <row r="1" spans="1:20" ht="14.1" customHeight="1">
      <c r="A1" s="82"/>
      <c r="B1" s="82"/>
      <c r="C1" s="82"/>
      <c r="I1" s="83" t="s">
        <v>203</v>
      </c>
      <c r="J1" s="82" t="s">
        <v>204</v>
      </c>
      <c r="L1" s="82"/>
      <c r="M1" s="82"/>
    </row>
    <row r="2" spans="1:20" ht="14.1" customHeight="1">
      <c r="A2" s="82"/>
      <c r="B2" s="82"/>
      <c r="C2" s="82"/>
      <c r="I2" s="83"/>
      <c r="J2" s="82"/>
      <c r="L2" s="82"/>
      <c r="M2" s="82"/>
    </row>
    <row r="3" spans="1:20" s="15" customFormat="1" ht="20.100000000000001" customHeight="1">
      <c r="A3" s="681" t="s">
        <v>123</v>
      </c>
      <c r="B3" s="681"/>
      <c r="C3" s="681"/>
      <c r="D3" s="681"/>
      <c r="E3" s="681"/>
      <c r="F3" s="681"/>
      <c r="G3" s="681"/>
      <c r="H3" s="681"/>
      <c r="I3" s="681"/>
      <c r="J3" s="681" t="s">
        <v>124</v>
      </c>
      <c r="K3" s="681"/>
      <c r="L3" s="681"/>
      <c r="M3" s="681"/>
      <c r="N3" s="681"/>
      <c r="O3" s="681"/>
      <c r="P3" s="681"/>
      <c r="Q3" s="681"/>
      <c r="R3" s="681"/>
      <c r="S3" s="681"/>
      <c r="T3" s="681"/>
    </row>
    <row r="4" spans="1:20" s="16" customFormat="1" ht="24" customHeight="1">
      <c r="A4" s="1010" t="s">
        <v>125</v>
      </c>
      <c r="B4" s="1010"/>
      <c r="C4" s="1010"/>
      <c r="D4" s="1010"/>
      <c r="E4" s="1010"/>
      <c r="F4" s="1010"/>
      <c r="G4" s="1010"/>
      <c r="H4" s="1010"/>
      <c r="I4" s="1010"/>
      <c r="J4" s="1010" t="s">
        <v>126</v>
      </c>
      <c r="K4" s="1010"/>
      <c r="L4" s="1010"/>
      <c r="M4" s="1010"/>
      <c r="N4" s="1010"/>
      <c r="O4" s="1010"/>
      <c r="P4" s="1010"/>
      <c r="Q4" s="1010"/>
      <c r="R4" s="1010"/>
      <c r="S4" s="1010"/>
      <c r="T4" s="1010"/>
    </row>
    <row r="5" spans="1:20" s="17" customFormat="1" ht="18" customHeight="1" thickBot="1">
      <c r="A5" s="136" t="s">
        <v>205</v>
      </c>
      <c r="H5" s="1006" t="s">
        <v>206</v>
      </c>
      <c r="I5" s="1006"/>
      <c r="J5" s="1011" t="s">
        <v>205</v>
      </c>
      <c r="K5" s="1011"/>
      <c r="L5" s="1011"/>
      <c r="M5" s="1006" t="s">
        <v>207</v>
      </c>
      <c r="N5" s="1006"/>
      <c r="P5" s="136"/>
      <c r="T5" s="108" t="s">
        <v>206</v>
      </c>
    </row>
    <row r="6" spans="1:20" s="14" customFormat="1" ht="15.95" customHeight="1">
      <c r="A6" s="1038" t="s">
        <v>208</v>
      </c>
      <c r="B6" s="1035" t="s">
        <v>209</v>
      </c>
      <c r="C6" s="1007" t="s">
        <v>210</v>
      </c>
      <c r="D6" s="1041" t="s">
        <v>211</v>
      </c>
      <c r="E6" s="1041" t="s">
        <v>212</v>
      </c>
      <c r="F6" s="1020" t="s">
        <v>213</v>
      </c>
      <c r="G6" s="1021"/>
      <c r="H6" s="1021"/>
      <c r="I6" s="1021"/>
      <c r="J6" s="1012" t="s">
        <v>208</v>
      </c>
      <c r="K6" s="1015" t="s">
        <v>214</v>
      </c>
      <c r="L6" s="1016"/>
      <c r="M6" s="1016"/>
      <c r="N6" s="1016"/>
      <c r="O6" s="1017"/>
      <c r="P6" s="1020" t="s">
        <v>215</v>
      </c>
      <c r="Q6" s="1021"/>
      <c r="R6" s="1021"/>
      <c r="S6" s="1022"/>
      <c r="T6" s="1026" t="s">
        <v>216</v>
      </c>
    </row>
    <row r="7" spans="1:20" s="14" customFormat="1" ht="15.95" customHeight="1">
      <c r="A7" s="1039"/>
      <c r="B7" s="1036"/>
      <c r="C7" s="1008"/>
      <c r="D7" s="1042"/>
      <c r="E7" s="1042"/>
      <c r="F7" s="1023"/>
      <c r="G7" s="1024"/>
      <c r="H7" s="1024"/>
      <c r="I7" s="1024"/>
      <c r="J7" s="1013"/>
      <c r="K7" s="1018"/>
      <c r="L7" s="1018"/>
      <c r="M7" s="1018"/>
      <c r="N7" s="1018"/>
      <c r="O7" s="1019"/>
      <c r="P7" s="1023"/>
      <c r="Q7" s="1024"/>
      <c r="R7" s="1024"/>
      <c r="S7" s="1025"/>
      <c r="T7" s="1027"/>
    </row>
    <row r="8" spans="1:20" s="14" customFormat="1" ht="30" customHeight="1">
      <c r="A8" s="1039"/>
      <c r="B8" s="1036"/>
      <c r="C8" s="1008"/>
      <c r="D8" s="1042"/>
      <c r="E8" s="1042"/>
      <c r="F8" s="1034" t="s">
        <v>217</v>
      </c>
      <c r="G8" s="1030"/>
      <c r="H8" s="1030"/>
      <c r="I8" s="1030"/>
      <c r="J8" s="1013"/>
      <c r="K8" s="1029" t="s">
        <v>218</v>
      </c>
      <c r="L8" s="1030"/>
      <c r="M8" s="1030"/>
      <c r="N8" s="1031"/>
      <c r="O8" s="1032" t="s">
        <v>219</v>
      </c>
      <c r="P8" s="1034" t="s">
        <v>220</v>
      </c>
      <c r="Q8" s="1030"/>
      <c r="R8" s="1031"/>
      <c r="S8" s="1032" t="s">
        <v>219</v>
      </c>
      <c r="T8" s="1027"/>
    </row>
    <row r="9" spans="1:20" s="14" customFormat="1" ht="36" customHeight="1">
      <c r="A9" s="1040"/>
      <c r="B9" s="1037"/>
      <c r="C9" s="1009"/>
      <c r="D9" s="1043"/>
      <c r="E9" s="1043"/>
      <c r="F9" s="141"/>
      <c r="G9" s="142" t="s">
        <v>221</v>
      </c>
      <c r="H9" s="142" t="s">
        <v>222</v>
      </c>
      <c r="I9" s="143" t="s">
        <v>223</v>
      </c>
      <c r="J9" s="1014"/>
      <c r="K9" s="144"/>
      <c r="L9" s="142" t="s">
        <v>224</v>
      </c>
      <c r="M9" s="142" t="s">
        <v>225</v>
      </c>
      <c r="N9" s="142" t="s">
        <v>226</v>
      </c>
      <c r="O9" s="1033"/>
      <c r="P9" s="144"/>
      <c r="Q9" s="142" t="s">
        <v>227</v>
      </c>
      <c r="R9" s="142" t="s">
        <v>228</v>
      </c>
      <c r="S9" s="1033"/>
      <c r="T9" s="1028"/>
    </row>
    <row r="10" spans="1:20" s="21" customFormat="1" ht="17.100000000000001" customHeight="1">
      <c r="A10" s="175" t="s">
        <v>4</v>
      </c>
      <c r="B10" s="148" t="s">
        <v>28</v>
      </c>
      <c r="C10" s="148" t="s">
        <v>28</v>
      </c>
      <c r="D10" s="145">
        <v>2715085</v>
      </c>
      <c r="E10" s="146">
        <v>18992.719000000005</v>
      </c>
      <c r="F10" s="145">
        <v>1702775</v>
      </c>
      <c r="G10" s="145">
        <v>0</v>
      </c>
      <c r="H10" s="145">
        <v>394256</v>
      </c>
      <c r="I10" s="145">
        <v>1308519</v>
      </c>
      <c r="J10" s="135" t="s">
        <v>4</v>
      </c>
      <c r="K10" s="121">
        <v>164452</v>
      </c>
      <c r="L10" s="121">
        <v>0</v>
      </c>
      <c r="M10" s="121">
        <v>164452</v>
      </c>
      <c r="N10" s="121">
        <v>0</v>
      </c>
      <c r="O10" s="147">
        <v>804.22100000000023</v>
      </c>
      <c r="P10" s="149">
        <v>847858</v>
      </c>
      <c r="Q10" s="121">
        <v>146004</v>
      </c>
      <c r="R10" s="121">
        <v>701854</v>
      </c>
      <c r="S10" s="147">
        <v>18188.518</v>
      </c>
      <c r="T10" s="176">
        <v>68.8</v>
      </c>
    </row>
    <row r="11" spans="1:20" s="21" customFormat="1" ht="17.100000000000001" customHeight="1">
      <c r="A11" s="175" t="s">
        <v>5</v>
      </c>
      <c r="B11" s="148" t="s">
        <v>28</v>
      </c>
      <c r="C11" s="148" t="s">
        <v>28</v>
      </c>
      <c r="D11" s="145">
        <v>2709661</v>
      </c>
      <c r="E11" s="146">
        <v>19025.759999999998</v>
      </c>
      <c r="F11" s="145">
        <v>1713775</v>
      </c>
      <c r="G11" s="145">
        <v>0</v>
      </c>
      <c r="H11" s="145">
        <v>244133</v>
      </c>
      <c r="I11" s="145">
        <v>1469642</v>
      </c>
      <c r="J11" s="135" t="s">
        <v>5</v>
      </c>
      <c r="K11" s="121">
        <v>165092</v>
      </c>
      <c r="L11" s="121">
        <v>0</v>
      </c>
      <c r="M11" s="121">
        <v>165092</v>
      </c>
      <c r="N11" s="121">
        <v>0</v>
      </c>
      <c r="O11" s="147">
        <v>611.71</v>
      </c>
      <c r="P11" s="121">
        <v>728918</v>
      </c>
      <c r="Q11" s="121">
        <v>130846</v>
      </c>
      <c r="R11" s="121">
        <v>598072</v>
      </c>
      <c r="S11" s="147">
        <v>18412.09</v>
      </c>
      <c r="T11" s="176">
        <v>69.3</v>
      </c>
    </row>
    <row r="12" spans="1:20" s="21" customFormat="1" ht="17.100000000000001" customHeight="1">
      <c r="A12" s="175" t="s">
        <v>6</v>
      </c>
      <c r="B12" s="148" t="s">
        <v>28</v>
      </c>
      <c r="C12" s="148" t="s">
        <v>28</v>
      </c>
      <c r="D12" s="145">
        <v>2705226</v>
      </c>
      <c r="E12" s="146">
        <v>19029.150000000001</v>
      </c>
      <c r="F12" s="145">
        <v>1782639</v>
      </c>
      <c r="G12" s="145">
        <v>0</v>
      </c>
      <c r="H12" s="145">
        <v>217009</v>
      </c>
      <c r="I12" s="145">
        <v>1565630</v>
      </c>
      <c r="J12" s="120" t="s">
        <v>6</v>
      </c>
      <c r="K12" s="121">
        <v>163767</v>
      </c>
      <c r="L12" s="121">
        <v>0</v>
      </c>
      <c r="M12" s="121">
        <v>163478</v>
      </c>
      <c r="N12" s="121">
        <v>289</v>
      </c>
      <c r="O12" s="147">
        <v>686.74610000000007</v>
      </c>
      <c r="P12" s="121">
        <v>758820</v>
      </c>
      <c r="Q12" s="121">
        <v>92953</v>
      </c>
      <c r="R12" s="121">
        <v>665867</v>
      </c>
      <c r="S12" s="147">
        <v>18342.403900000001</v>
      </c>
      <c r="T12" s="176">
        <v>71.900000000000006</v>
      </c>
    </row>
    <row r="13" spans="1:20" s="21" customFormat="1" ht="17.100000000000001" customHeight="1">
      <c r="A13" s="175" t="s">
        <v>13</v>
      </c>
      <c r="B13" s="148" t="s">
        <v>28</v>
      </c>
      <c r="C13" s="148" t="s">
        <v>28</v>
      </c>
      <c r="D13" s="145">
        <v>2726815</v>
      </c>
      <c r="E13" s="146">
        <v>19025.199999999997</v>
      </c>
      <c r="F13" s="145">
        <v>1801456</v>
      </c>
      <c r="G13" s="145">
        <v>30</v>
      </c>
      <c r="H13" s="145">
        <v>216067</v>
      </c>
      <c r="I13" s="145">
        <v>1585359</v>
      </c>
      <c r="J13" s="120" t="s">
        <v>13</v>
      </c>
      <c r="K13" s="121">
        <v>169265</v>
      </c>
      <c r="L13" s="121">
        <v>0</v>
      </c>
      <c r="M13" s="121">
        <v>168165</v>
      </c>
      <c r="N13" s="121">
        <v>1100</v>
      </c>
      <c r="O13" s="147">
        <v>684.20000000000016</v>
      </c>
      <c r="P13" s="121">
        <v>756094</v>
      </c>
      <c r="Q13" s="121">
        <v>100859</v>
      </c>
      <c r="R13" s="121">
        <v>655235</v>
      </c>
      <c r="S13" s="147">
        <v>18340.999999999996</v>
      </c>
      <c r="T13" s="176">
        <v>0.72271899633821879</v>
      </c>
    </row>
    <row r="14" spans="1:20" s="21" customFormat="1" ht="17.100000000000001" customHeight="1">
      <c r="A14" s="177" t="s">
        <v>120</v>
      </c>
      <c r="B14" s="148" t="s">
        <v>28</v>
      </c>
      <c r="C14" s="148" t="s">
        <v>28</v>
      </c>
      <c r="D14" s="150">
        <f t="shared" ref="D14:I14" si="0">SUM(D16:D38)</f>
        <v>2739179</v>
      </c>
      <c r="E14" s="151">
        <f t="shared" si="0"/>
        <v>19017.825000000004</v>
      </c>
      <c r="F14" s="150">
        <f t="shared" si="0"/>
        <v>1863757</v>
      </c>
      <c r="G14" s="150">
        <f t="shared" si="0"/>
        <v>50</v>
      </c>
      <c r="H14" s="150">
        <f t="shared" si="0"/>
        <v>215935</v>
      </c>
      <c r="I14" s="150">
        <f t="shared" si="0"/>
        <v>1647772</v>
      </c>
      <c r="J14" s="122" t="s">
        <v>120</v>
      </c>
      <c r="K14" s="123">
        <f t="shared" ref="K14:S14" si="1">SUM(K16:K38)</f>
        <v>175128</v>
      </c>
      <c r="L14" s="123">
        <f t="shared" si="1"/>
        <v>33</v>
      </c>
      <c r="M14" s="123">
        <f t="shared" si="1"/>
        <v>174086</v>
      </c>
      <c r="N14" s="123">
        <f t="shared" si="1"/>
        <v>1009</v>
      </c>
      <c r="O14" s="152">
        <f t="shared" si="1"/>
        <v>756.23609999999985</v>
      </c>
      <c r="P14" s="123">
        <f t="shared" si="1"/>
        <v>700294</v>
      </c>
      <c r="Q14" s="123">
        <f t="shared" si="1"/>
        <v>72689</v>
      </c>
      <c r="R14" s="123">
        <f t="shared" si="1"/>
        <v>627605</v>
      </c>
      <c r="S14" s="153">
        <f t="shared" si="1"/>
        <v>18261.588900000002</v>
      </c>
      <c r="T14" s="178">
        <f>(F14+K14)/D14</f>
        <v>0.7443416439743441</v>
      </c>
    </row>
    <row r="15" spans="1:20" s="14" customFormat="1" ht="9.1999999999999993" customHeight="1">
      <c r="A15" s="179"/>
      <c r="B15" s="154"/>
      <c r="C15" s="154"/>
      <c r="D15" s="145"/>
      <c r="E15" s="146"/>
      <c r="F15" s="145"/>
      <c r="G15" s="145"/>
      <c r="H15" s="145"/>
      <c r="I15" s="145"/>
      <c r="J15" s="135"/>
      <c r="K15" s="121"/>
      <c r="L15" s="121"/>
      <c r="M15" s="121"/>
      <c r="N15" s="121"/>
      <c r="O15" s="147"/>
      <c r="P15" s="121"/>
      <c r="Q15" s="121"/>
      <c r="R15" s="121"/>
      <c r="S15" s="147"/>
      <c r="T15" s="176"/>
    </row>
    <row r="16" spans="1:20" s="27" customFormat="1" ht="16.7" customHeight="1">
      <c r="A16" s="180" t="s">
        <v>92</v>
      </c>
      <c r="B16" s="155" t="s">
        <v>28</v>
      </c>
      <c r="C16" s="155"/>
      <c r="D16" s="166">
        <v>521716</v>
      </c>
      <c r="E16" s="167">
        <v>1127.8499999999999</v>
      </c>
      <c r="F16" s="181">
        <f t="shared" ref="F16:F38" si="2">SUM(G16:I16)</f>
        <v>413641</v>
      </c>
      <c r="G16" s="166">
        <v>0</v>
      </c>
      <c r="H16" s="166">
        <v>0</v>
      </c>
      <c r="I16" s="166">
        <v>413641</v>
      </c>
      <c r="J16" s="156" t="s">
        <v>92</v>
      </c>
      <c r="K16" s="182">
        <f t="shared" ref="K16:K38" si="3">SUM(L16:N16)</f>
        <v>0</v>
      </c>
      <c r="L16" s="166">
        <v>0</v>
      </c>
      <c r="M16" s="166">
        <v>0</v>
      </c>
      <c r="N16" s="166">
        <v>0</v>
      </c>
      <c r="O16" s="167">
        <v>143.4</v>
      </c>
      <c r="P16" s="182">
        <f t="shared" ref="P16:P38" si="4">SUM(Q16:R16)</f>
        <v>108075</v>
      </c>
      <c r="Q16" s="166">
        <v>0</v>
      </c>
      <c r="R16" s="166">
        <v>108075</v>
      </c>
      <c r="S16" s="183">
        <f t="shared" ref="S16:S38" si="5">E16-O16</f>
        <v>984.44999999999993</v>
      </c>
      <c r="T16" s="184">
        <f t="shared" ref="T16:T38" si="6">(F16+K16)/D16</f>
        <v>0.79284706621993573</v>
      </c>
    </row>
    <row r="17" spans="1:20" s="27" customFormat="1" ht="16.7" customHeight="1">
      <c r="A17" s="180" t="s">
        <v>93</v>
      </c>
      <c r="B17" s="155" t="s">
        <v>28</v>
      </c>
      <c r="C17" s="155"/>
      <c r="D17" s="166">
        <v>271869</v>
      </c>
      <c r="E17" s="167">
        <v>1324.3099999999997</v>
      </c>
      <c r="F17" s="181">
        <f t="shared" si="2"/>
        <v>232308</v>
      </c>
      <c r="G17" s="166">
        <v>0</v>
      </c>
      <c r="H17" s="166">
        <v>0</v>
      </c>
      <c r="I17" s="166">
        <v>232308</v>
      </c>
      <c r="J17" s="156" t="s">
        <v>93</v>
      </c>
      <c r="K17" s="182">
        <f t="shared" si="3"/>
        <v>0</v>
      </c>
      <c r="L17" s="166">
        <v>0</v>
      </c>
      <c r="M17" s="166">
        <v>0</v>
      </c>
      <c r="N17" s="166">
        <v>0</v>
      </c>
      <c r="O17" s="167">
        <v>122.88799999999999</v>
      </c>
      <c r="P17" s="182">
        <f t="shared" si="4"/>
        <v>39561</v>
      </c>
      <c r="Q17" s="166">
        <v>0</v>
      </c>
      <c r="R17" s="166">
        <v>39561</v>
      </c>
      <c r="S17" s="183">
        <f t="shared" si="5"/>
        <v>1201.4219999999998</v>
      </c>
      <c r="T17" s="184">
        <f t="shared" si="6"/>
        <v>0.85448506449797512</v>
      </c>
    </row>
    <row r="18" spans="1:20" s="27" customFormat="1" ht="16.7" customHeight="1">
      <c r="A18" s="180" t="s">
        <v>94</v>
      </c>
      <c r="B18" s="155" t="s">
        <v>193</v>
      </c>
      <c r="C18" s="155"/>
      <c r="D18" s="166">
        <v>137920</v>
      </c>
      <c r="E18" s="167">
        <v>1008.9700000000001</v>
      </c>
      <c r="F18" s="181">
        <f t="shared" si="2"/>
        <v>96729</v>
      </c>
      <c r="G18" s="166">
        <v>0</v>
      </c>
      <c r="H18" s="166">
        <v>0</v>
      </c>
      <c r="I18" s="166">
        <v>96729</v>
      </c>
      <c r="J18" s="156" t="s">
        <v>94</v>
      </c>
      <c r="K18" s="182">
        <f t="shared" si="3"/>
        <v>0</v>
      </c>
      <c r="L18" s="166">
        <v>0</v>
      </c>
      <c r="M18" s="166">
        <v>0</v>
      </c>
      <c r="N18" s="166">
        <v>0</v>
      </c>
      <c r="O18" s="167">
        <v>16.820000000000004</v>
      </c>
      <c r="P18" s="182">
        <f t="shared" si="4"/>
        <v>41191</v>
      </c>
      <c r="Q18" s="166">
        <v>450</v>
      </c>
      <c r="R18" s="166">
        <v>40741</v>
      </c>
      <c r="S18" s="183">
        <f t="shared" si="5"/>
        <v>992.15000000000009</v>
      </c>
      <c r="T18" s="184">
        <f t="shared" si="6"/>
        <v>0.70134135730858471</v>
      </c>
    </row>
    <row r="19" spans="1:20" s="27" customFormat="1" ht="16.7" customHeight="1">
      <c r="A19" s="180" t="s">
        <v>95</v>
      </c>
      <c r="B19" s="155" t="s">
        <v>193</v>
      </c>
      <c r="C19" s="155"/>
      <c r="D19" s="166">
        <v>169490</v>
      </c>
      <c r="E19" s="167">
        <v>1520.8750000000002</v>
      </c>
      <c r="F19" s="181">
        <f t="shared" si="2"/>
        <v>128116</v>
      </c>
      <c r="G19" s="166">
        <v>0</v>
      </c>
      <c r="H19" s="166">
        <v>118387</v>
      </c>
      <c r="I19" s="166">
        <v>9729</v>
      </c>
      <c r="J19" s="156" t="s">
        <v>95</v>
      </c>
      <c r="K19" s="182">
        <f t="shared" si="3"/>
        <v>290</v>
      </c>
      <c r="L19" s="166">
        <v>0</v>
      </c>
      <c r="M19" s="166">
        <v>0</v>
      </c>
      <c r="N19" s="166">
        <v>290</v>
      </c>
      <c r="O19" s="167">
        <v>23.489000000000001</v>
      </c>
      <c r="P19" s="182">
        <f t="shared" si="4"/>
        <v>41084</v>
      </c>
      <c r="Q19" s="166">
        <v>0</v>
      </c>
      <c r="R19" s="166">
        <v>41084</v>
      </c>
      <c r="S19" s="183">
        <f t="shared" si="5"/>
        <v>1497.3860000000002</v>
      </c>
      <c r="T19" s="184">
        <f t="shared" si="6"/>
        <v>0.75760221841996578</v>
      </c>
    </row>
    <row r="20" spans="1:20" s="27" customFormat="1" ht="16.7" customHeight="1">
      <c r="A20" s="180" t="s">
        <v>96</v>
      </c>
      <c r="B20" s="155" t="s">
        <v>193</v>
      </c>
      <c r="C20" s="155"/>
      <c r="D20" s="166">
        <v>418744</v>
      </c>
      <c r="E20" s="167">
        <v>616.25000000000011</v>
      </c>
      <c r="F20" s="181">
        <f t="shared" si="2"/>
        <v>405124</v>
      </c>
      <c r="G20" s="166">
        <v>0</v>
      </c>
      <c r="H20" s="166">
        <v>296</v>
      </c>
      <c r="I20" s="166">
        <v>404828</v>
      </c>
      <c r="J20" s="156" t="s">
        <v>96</v>
      </c>
      <c r="K20" s="182">
        <f t="shared" si="3"/>
        <v>0</v>
      </c>
      <c r="L20" s="166">
        <v>0</v>
      </c>
      <c r="M20" s="166">
        <v>0</v>
      </c>
      <c r="N20" s="166">
        <v>0</v>
      </c>
      <c r="O20" s="167">
        <v>51.128</v>
      </c>
      <c r="P20" s="182">
        <f t="shared" si="4"/>
        <v>13620</v>
      </c>
      <c r="Q20" s="166">
        <v>1935</v>
      </c>
      <c r="R20" s="166">
        <v>11685</v>
      </c>
      <c r="S20" s="183">
        <f t="shared" si="5"/>
        <v>565.12200000000007</v>
      </c>
      <c r="T20" s="184">
        <f t="shared" si="6"/>
        <v>0.96747416082379689</v>
      </c>
    </row>
    <row r="21" spans="1:20" s="27" customFormat="1" ht="16.7" customHeight="1">
      <c r="A21" s="180" t="s">
        <v>97</v>
      </c>
      <c r="B21" s="155" t="s">
        <v>193</v>
      </c>
      <c r="C21" s="155"/>
      <c r="D21" s="166">
        <v>115016</v>
      </c>
      <c r="E21" s="167">
        <v>668.72</v>
      </c>
      <c r="F21" s="181">
        <f t="shared" si="2"/>
        <v>91053</v>
      </c>
      <c r="G21" s="166">
        <v>0</v>
      </c>
      <c r="H21" s="166">
        <v>2057</v>
      </c>
      <c r="I21" s="166">
        <v>88996</v>
      </c>
      <c r="J21" s="156" t="s">
        <v>97</v>
      </c>
      <c r="K21" s="182">
        <f t="shared" si="3"/>
        <v>0</v>
      </c>
      <c r="L21" s="166">
        <v>0</v>
      </c>
      <c r="M21" s="166">
        <v>0</v>
      </c>
      <c r="N21" s="166">
        <v>0</v>
      </c>
      <c r="O21" s="167">
        <v>21.790000000000003</v>
      </c>
      <c r="P21" s="182">
        <f t="shared" si="4"/>
        <v>23963</v>
      </c>
      <c r="Q21" s="166">
        <v>0</v>
      </c>
      <c r="R21" s="166">
        <v>23963</v>
      </c>
      <c r="S21" s="183">
        <f t="shared" si="5"/>
        <v>646.93000000000006</v>
      </c>
      <c r="T21" s="184">
        <f t="shared" si="6"/>
        <v>0.79165507407665026</v>
      </c>
    </row>
    <row r="22" spans="1:20" s="27" customFormat="1" ht="16.7" customHeight="1">
      <c r="A22" s="180" t="s">
        <v>98</v>
      </c>
      <c r="B22" s="155" t="s">
        <v>28</v>
      </c>
      <c r="C22" s="155"/>
      <c r="D22" s="166">
        <v>106386</v>
      </c>
      <c r="E22" s="167">
        <v>920.42000000000019</v>
      </c>
      <c r="F22" s="181">
        <f t="shared" si="2"/>
        <v>65724</v>
      </c>
      <c r="G22" s="166">
        <v>0</v>
      </c>
      <c r="H22" s="166">
        <v>65724</v>
      </c>
      <c r="I22" s="166">
        <v>0</v>
      </c>
      <c r="J22" s="156" t="s">
        <v>98</v>
      </c>
      <c r="K22" s="182">
        <f t="shared" si="3"/>
        <v>0</v>
      </c>
      <c r="L22" s="166">
        <v>0</v>
      </c>
      <c r="M22" s="166">
        <v>0</v>
      </c>
      <c r="N22" s="166">
        <v>0</v>
      </c>
      <c r="O22" s="167">
        <v>131.62</v>
      </c>
      <c r="P22" s="182">
        <f t="shared" si="4"/>
        <v>40662</v>
      </c>
      <c r="Q22" s="166">
        <v>0</v>
      </c>
      <c r="R22" s="166">
        <v>40662</v>
      </c>
      <c r="S22" s="183">
        <f t="shared" si="5"/>
        <v>788.80000000000018</v>
      </c>
      <c r="T22" s="184">
        <f t="shared" si="6"/>
        <v>0.61778805481924315</v>
      </c>
    </row>
    <row r="23" spans="1:20" s="27" customFormat="1" ht="16.7" customHeight="1">
      <c r="A23" s="180" t="s">
        <v>99</v>
      </c>
      <c r="B23" s="155" t="s">
        <v>28</v>
      </c>
      <c r="C23" s="155"/>
      <c r="D23" s="166">
        <v>105501</v>
      </c>
      <c r="E23" s="167">
        <v>1254.8400000000001</v>
      </c>
      <c r="F23" s="181">
        <f t="shared" si="2"/>
        <v>69825</v>
      </c>
      <c r="G23" s="166">
        <v>0</v>
      </c>
      <c r="H23" s="166">
        <v>460</v>
      </c>
      <c r="I23" s="166">
        <v>69365</v>
      </c>
      <c r="J23" s="156" t="s">
        <v>99</v>
      </c>
      <c r="K23" s="182">
        <f t="shared" si="3"/>
        <v>0</v>
      </c>
      <c r="L23" s="166">
        <v>0</v>
      </c>
      <c r="M23" s="166">
        <v>0</v>
      </c>
      <c r="N23" s="166">
        <v>0</v>
      </c>
      <c r="O23" s="167">
        <v>21.0441</v>
      </c>
      <c r="P23" s="182">
        <f t="shared" si="4"/>
        <v>35676</v>
      </c>
      <c r="Q23" s="166">
        <v>4072</v>
      </c>
      <c r="R23" s="166">
        <v>31604</v>
      </c>
      <c r="S23" s="183">
        <f t="shared" si="5"/>
        <v>1233.7959000000001</v>
      </c>
      <c r="T23" s="184">
        <f t="shared" si="6"/>
        <v>0.66184206784769817</v>
      </c>
    </row>
    <row r="24" spans="1:20" s="27" customFormat="1" ht="16.7" customHeight="1">
      <c r="A24" s="180" t="s">
        <v>100</v>
      </c>
      <c r="B24" s="155" t="s">
        <v>28</v>
      </c>
      <c r="C24" s="155"/>
      <c r="D24" s="166">
        <v>77304</v>
      </c>
      <c r="E24" s="167">
        <v>911.7349999999999</v>
      </c>
      <c r="F24" s="181">
        <f t="shared" si="2"/>
        <v>59680</v>
      </c>
      <c r="G24" s="166">
        <v>0</v>
      </c>
      <c r="H24" s="166">
        <v>0</v>
      </c>
      <c r="I24" s="166">
        <v>59680</v>
      </c>
      <c r="J24" s="156" t="s">
        <v>100</v>
      </c>
      <c r="K24" s="182">
        <f t="shared" si="3"/>
        <v>0</v>
      </c>
      <c r="L24" s="166">
        <v>0</v>
      </c>
      <c r="M24" s="166">
        <v>0</v>
      </c>
      <c r="N24" s="166">
        <v>0</v>
      </c>
      <c r="O24" s="167">
        <v>1.9349999999999998</v>
      </c>
      <c r="P24" s="182">
        <f t="shared" si="4"/>
        <v>17624</v>
      </c>
      <c r="Q24" s="166">
        <v>0</v>
      </c>
      <c r="R24" s="166">
        <v>17624</v>
      </c>
      <c r="S24" s="183">
        <f t="shared" si="5"/>
        <v>909.8</v>
      </c>
      <c r="T24" s="184">
        <f t="shared" si="6"/>
        <v>0.77201697195487939</v>
      </c>
    </row>
    <row r="25" spans="1:20" s="27" customFormat="1" ht="16.7" customHeight="1">
      <c r="A25" s="180" t="s">
        <v>101</v>
      </c>
      <c r="B25" s="155" t="s">
        <v>28</v>
      </c>
      <c r="C25" s="155"/>
      <c r="D25" s="166">
        <v>250352</v>
      </c>
      <c r="E25" s="167">
        <v>411.80999999999989</v>
      </c>
      <c r="F25" s="181">
        <f t="shared" si="2"/>
        <v>48339</v>
      </c>
      <c r="G25" s="166">
        <v>0</v>
      </c>
      <c r="H25" s="166">
        <v>2341</v>
      </c>
      <c r="I25" s="166">
        <v>45998</v>
      </c>
      <c r="J25" s="156" t="s">
        <v>101</v>
      </c>
      <c r="K25" s="182">
        <f t="shared" si="3"/>
        <v>173653</v>
      </c>
      <c r="L25" s="166">
        <v>0</v>
      </c>
      <c r="M25" s="166">
        <v>173653</v>
      </c>
      <c r="N25" s="166">
        <v>0</v>
      </c>
      <c r="O25" s="167">
        <v>44.279999999999994</v>
      </c>
      <c r="P25" s="182">
        <f t="shared" si="4"/>
        <v>28360</v>
      </c>
      <c r="Q25" s="166">
        <v>0</v>
      </c>
      <c r="R25" s="166">
        <v>28360</v>
      </c>
      <c r="S25" s="183">
        <f t="shared" si="5"/>
        <v>367.52999999999992</v>
      </c>
      <c r="T25" s="184">
        <f t="shared" si="6"/>
        <v>0.88671949894548474</v>
      </c>
    </row>
    <row r="26" spans="1:20" s="27" customFormat="1" ht="16.7" customHeight="1">
      <c r="A26" s="180" t="s">
        <v>102</v>
      </c>
      <c r="B26" s="155" t="s">
        <v>193</v>
      </c>
      <c r="C26" s="155"/>
      <c r="D26" s="166">
        <v>24699</v>
      </c>
      <c r="E26" s="167">
        <v>614.29500000000007</v>
      </c>
      <c r="F26" s="181">
        <f t="shared" si="2"/>
        <v>2246</v>
      </c>
      <c r="G26" s="166">
        <v>0</v>
      </c>
      <c r="H26" s="166">
        <v>0</v>
      </c>
      <c r="I26" s="166">
        <v>2246</v>
      </c>
      <c r="J26" s="156" t="s">
        <v>102</v>
      </c>
      <c r="K26" s="182">
        <f t="shared" si="3"/>
        <v>0</v>
      </c>
      <c r="L26" s="166">
        <v>0</v>
      </c>
      <c r="M26" s="166">
        <v>0</v>
      </c>
      <c r="N26" s="166">
        <v>0</v>
      </c>
      <c r="O26" s="167">
        <v>1.72</v>
      </c>
      <c r="P26" s="182">
        <f t="shared" si="4"/>
        <v>22453</v>
      </c>
      <c r="Q26" s="166">
        <v>4713</v>
      </c>
      <c r="R26" s="166">
        <v>17740</v>
      </c>
      <c r="S26" s="183">
        <f t="shared" si="5"/>
        <v>612.57500000000005</v>
      </c>
      <c r="T26" s="184">
        <f t="shared" si="6"/>
        <v>9.0934855662172562E-2</v>
      </c>
    </row>
    <row r="27" spans="1:20" s="27" customFormat="1" ht="16.7" customHeight="1">
      <c r="A27" s="180" t="s">
        <v>103</v>
      </c>
      <c r="B27" s="155" t="s">
        <v>28</v>
      </c>
      <c r="C27" s="155"/>
      <c r="D27" s="166">
        <v>58222</v>
      </c>
      <c r="E27" s="167">
        <v>1175.7199999999998</v>
      </c>
      <c r="F27" s="181">
        <f t="shared" si="2"/>
        <v>21685</v>
      </c>
      <c r="G27" s="166">
        <v>0</v>
      </c>
      <c r="H27" s="166">
        <v>182</v>
      </c>
      <c r="I27" s="166">
        <v>21503</v>
      </c>
      <c r="J27" s="156" t="s">
        <v>103</v>
      </c>
      <c r="K27" s="182">
        <f t="shared" si="3"/>
        <v>0</v>
      </c>
      <c r="L27" s="166">
        <v>0</v>
      </c>
      <c r="M27" s="166">
        <v>0</v>
      </c>
      <c r="N27" s="166">
        <v>0</v>
      </c>
      <c r="O27" s="167">
        <v>5.09</v>
      </c>
      <c r="P27" s="182">
        <f t="shared" si="4"/>
        <v>36537</v>
      </c>
      <c r="Q27" s="166">
        <v>0</v>
      </c>
      <c r="R27" s="166">
        <v>36537</v>
      </c>
      <c r="S27" s="183">
        <f t="shared" si="5"/>
        <v>1170.6299999999999</v>
      </c>
      <c r="T27" s="184">
        <f t="shared" si="6"/>
        <v>0.37245371165538799</v>
      </c>
    </row>
    <row r="28" spans="1:20" s="27" customFormat="1" ht="16.7" customHeight="1">
      <c r="A28" s="180" t="s">
        <v>104</v>
      </c>
      <c r="B28" s="155" t="s">
        <v>193</v>
      </c>
      <c r="C28" s="155"/>
      <c r="D28" s="166">
        <v>26745</v>
      </c>
      <c r="E28" s="167">
        <v>842.7</v>
      </c>
      <c r="F28" s="181">
        <f t="shared" si="2"/>
        <v>4613</v>
      </c>
      <c r="G28" s="166">
        <v>0</v>
      </c>
      <c r="H28" s="166">
        <v>4613</v>
      </c>
      <c r="I28" s="166">
        <v>0</v>
      </c>
      <c r="J28" s="156" t="s">
        <v>104</v>
      </c>
      <c r="K28" s="182">
        <f t="shared" si="3"/>
        <v>0</v>
      </c>
      <c r="L28" s="166">
        <v>0</v>
      </c>
      <c r="M28" s="166">
        <v>0</v>
      </c>
      <c r="N28" s="166">
        <v>0</v>
      </c>
      <c r="O28" s="167">
        <v>0.79999999999999993</v>
      </c>
      <c r="P28" s="182">
        <f t="shared" si="4"/>
        <v>22132</v>
      </c>
      <c r="Q28" s="166">
        <v>15686</v>
      </c>
      <c r="R28" s="166">
        <v>6446</v>
      </c>
      <c r="S28" s="183">
        <f t="shared" si="5"/>
        <v>841.90000000000009</v>
      </c>
      <c r="T28" s="184">
        <f t="shared" si="6"/>
        <v>0.17248083753972704</v>
      </c>
    </row>
    <row r="29" spans="1:20" s="27" customFormat="1" ht="16.7" customHeight="1">
      <c r="A29" s="180" t="s">
        <v>105</v>
      </c>
      <c r="B29" s="155" t="s">
        <v>28</v>
      </c>
      <c r="C29" s="155"/>
      <c r="D29" s="166">
        <v>18379</v>
      </c>
      <c r="E29" s="167">
        <v>815.78</v>
      </c>
      <c r="F29" s="181">
        <f t="shared" si="2"/>
        <v>9129</v>
      </c>
      <c r="G29" s="166">
        <v>0</v>
      </c>
      <c r="H29" s="166">
        <v>0</v>
      </c>
      <c r="I29" s="166">
        <v>9129</v>
      </c>
      <c r="J29" s="156" t="s">
        <v>105</v>
      </c>
      <c r="K29" s="182">
        <f t="shared" si="3"/>
        <v>0</v>
      </c>
      <c r="L29" s="166">
        <v>0</v>
      </c>
      <c r="M29" s="166">
        <v>0</v>
      </c>
      <c r="N29" s="166">
        <v>0</v>
      </c>
      <c r="O29" s="167">
        <v>2.3609999999999998</v>
      </c>
      <c r="P29" s="182">
        <f t="shared" si="4"/>
        <v>9250</v>
      </c>
      <c r="Q29" s="166">
        <v>478</v>
      </c>
      <c r="R29" s="166">
        <v>8772</v>
      </c>
      <c r="S29" s="183">
        <f t="shared" si="5"/>
        <v>813.41899999999998</v>
      </c>
      <c r="T29" s="184">
        <f t="shared" si="6"/>
        <v>0.49670819957560258</v>
      </c>
    </row>
    <row r="30" spans="1:20" s="27" customFormat="1" ht="16.7" customHeight="1">
      <c r="A30" s="180" t="s">
        <v>106</v>
      </c>
      <c r="B30" s="155" t="s">
        <v>28</v>
      </c>
      <c r="C30" s="155"/>
      <c r="D30" s="166">
        <v>41259</v>
      </c>
      <c r="E30" s="167">
        <v>741</v>
      </c>
      <c r="F30" s="181">
        <f t="shared" si="2"/>
        <v>29740</v>
      </c>
      <c r="G30" s="166">
        <v>0</v>
      </c>
      <c r="H30" s="166">
        <v>0</v>
      </c>
      <c r="I30" s="166">
        <v>29740</v>
      </c>
      <c r="J30" s="156" t="s">
        <v>106</v>
      </c>
      <c r="K30" s="182">
        <f t="shared" si="3"/>
        <v>0</v>
      </c>
      <c r="L30" s="166">
        <v>0</v>
      </c>
      <c r="M30" s="166">
        <v>0</v>
      </c>
      <c r="N30" s="166">
        <v>0</v>
      </c>
      <c r="O30" s="167">
        <v>7.0000000000000009</v>
      </c>
      <c r="P30" s="182">
        <f t="shared" si="4"/>
        <v>11519</v>
      </c>
      <c r="Q30" s="166">
        <v>0</v>
      </c>
      <c r="R30" s="166">
        <v>11519</v>
      </c>
      <c r="S30" s="183">
        <f t="shared" si="5"/>
        <v>734</v>
      </c>
      <c r="T30" s="184">
        <f t="shared" si="6"/>
        <v>0.72081242880341256</v>
      </c>
    </row>
    <row r="31" spans="1:20" s="27" customFormat="1" ht="16.7" customHeight="1">
      <c r="A31" s="180" t="s">
        <v>107</v>
      </c>
      <c r="B31" s="155" t="s">
        <v>28</v>
      </c>
      <c r="C31" s="155"/>
      <c r="D31" s="166">
        <v>44915</v>
      </c>
      <c r="E31" s="167">
        <v>696.81999999999994</v>
      </c>
      <c r="F31" s="181">
        <f t="shared" si="2"/>
        <v>23118</v>
      </c>
      <c r="G31" s="166">
        <v>0</v>
      </c>
      <c r="H31" s="166">
        <v>18727</v>
      </c>
      <c r="I31" s="166">
        <v>4391</v>
      </c>
      <c r="J31" s="156" t="s">
        <v>107</v>
      </c>
      <c r="K31" s="182">
        <f t="shared" si="3"/>
        <v>0</v>
      </c>
      <c r="L31" s="166">
        <v>0</v>
      </c>
      <c r="M31" s="166">
        <v>0</v>
      </c>
      <c r="N31" s="166">
        <v>0</v>
      </c>
      <c r="O31" s="167">
        <v>8</v>
      </c>
      <c r="P31" s="182">
        <f t="shared" si="4"/>
        <v>21797</v>
      </c>
      <c r="Q31" s="166">
        <v>0</v>
      </c>
      <c r="R31" s="166">
        <v>21797</v>
      </c>
      <c r="S31" s="183">
        <f t="shared" si="5"/>
        <v>688.81999999999994</v>
      </c>
      <c r="T31" s="184">
        <f t="shared" si="6"/>
        <v>0.51470555493710346</v>
      </c>
    </row>
    <row r="32" spans="1:20" s="27" customFormat="1" ht="16.7" customHeight="1">
      <c r="A32" s="180" t="s">
        <v>108</v>
      </c>
      <c r="B32" s="155" t="s">
        <v>193</v>
      </c>
      <c r="C32" s="155"/>
      <c r="D32" s="166">
        <v>36879</v>
      </c>
      <c r="E32" s="167">
        <v>375.7</v>
      </c>
      <c r="F32" s="181">
        <f t="shared" si="2"/>
        <v>19413</v>
      </c>
      <c r="G32" s="166">
        <v>0</v>
      </c>
      <c r="H32" s="166">
        <v>168</v>
      </c>
      <c r="I32" s="166">
        <v>19245</v>
      </c>
      <c r="J32" s="156" t="s">
        <v>108</v>
      </c>
      <c r="K32" s="182">
        <f t="shared" si="3"/>
        <v>1185</v>
      </c>
      <c r="L32" s="166">
        <v>33</v>
      </c>
      <c r="M32" s="166">
        <v>433</v>
      </c>
      <c r="N32" s="166">
        <v>719</v>
      </c>
      <c r="O32" s="167">
        <v>22.8</v>
      </c>
      <c r="P32" s="182">
        <f t="shared" si="4"/>
        <v>16281</v>
      </c>
      <c r="Q32" s="166">
        <v>0</v>
      </c>
      <c r="R32" s="166">
        <v>16281</v>
      </c>
      <c r="S32" s="183">
        <f t="shared" si="5"/>
        <v>352.9</v>
      </c>
      <c r="T32" s="184">
        <f t="shared" si="6"/>
        <v>0.55852924428536566</v>
      </c>
    </row>
    <row r="33" spans="1:20" s="27" customFormat="1" ht="16.7" customHeight="1">
      <c r="A33" s="180" t="s">
        <v>109</v>
      </c>
      <c r="B33" s="155" t="s">
        <v>28</v>
      </c>
      <c r="C33" s="155"/>
      <c r="D33" s="166">
        <v>46709</v>
      </c>
      <c r="E33" s="167">
        <v>616.14</v>
      </c>
      <c r="F33" s="181">
        <f t="shared" si="2"/>
        <v>13977</v>
      </c>
      <c r="G33" s="166">
        <v>0</v>
      </c>
      <c r="H33" s="166">
        <v>0</v>
      </c>
      <c r="I33" s="166">
        <v>13977</v>
      </c>
      <c r="J33" s="156" t="s">
        <v>109</v>
      </c>
      <c r="K33" s="182">
        <f t="shared" si="3"/>
        <v>0</v>
      </c>
      <c r="L33" s="166">
        <v>0</v>
      </c>
      <c r="M33" s="166">
        <v>0</v>
      </c>
      <c r="N33" s="166">
        <v>0</v>
      </c>
      <c r="O33" s="167">
        <v>2.7399999999999998</v>
      </c>
      <c r="P33" s="182">
        <f t="shared" si="4"/>
        <v>32732</v>
      </c>
      <c r="Q33" s="166">
        <v>0</v>
      </c>
      <c r="R33" s="166">
        <v>32732</v>
      </c>
      <c r="S33" s="183">
        <f t="shared" si="5"/>
        <v>613.4</v>
      </c>
      <c r="T33" s="184">
        <f t="shared" si="6"/>
        <v>0.29923569333533151</v>
      </c>
    </row>
    <row r="34" spans="1:20" s="27" customFormat="1" ht="16.7" customHeight="1">
      <c r="A34" s="180" t="s">
        <v>110</v>
      </c>
      <c r="B34" s="155" t="s">
        <v>193</v>
      </c>
      <c r="C34" s="155"/>
      <c r="D34" s="166">
        <v>121945</v>
      </c>
      <c r="E34" s="167">
        <v>450.86</v>
      </c>
      <c r="F34" s="181">
        <f t="shared" si="2"/>
        <v>82322</v>
      </c>
      <c r="G34" s="166">
        <v>0</v>
      </c>
      <c r="H34" s="166">
        <v>0</v>
      </c>
      <c r="I34" s="166">
        <v>82322</v>
      </c>
      <c r="J34" s="156" t="s">
        <v>110</v>
      </c>
      <c r="K34" s="182">
        <f t="shared" si="3"/>
        <v>0</v>
      </c>
      <c r="L34" s="166">
        <v>0</v>
      </c>
      <c r="M34" s="166">
        <v>0</v>
      </c>
      <c r="N34" s="166">
        <v>0</v>
      </c>
      <c r="O34" s="167">
        <v>53.249999999999993</v>
      </c>
      <c r="P34" s="182">
        <f t="shared" si="4"/>
        <v>39623</v>
      </c>
      <c r="Q34" s="166">
        <v>17018</v>
      </c>
      <c r="R34" s="166">
        <v>22605</v>
      </c>
      <c r="S34" s="183">
        <f t="shared" si="5"/>
        <v>397.61</v>
      </c>
      <c r="T34" s="184">
        <f t="shared" si="6"/>
        <v>0.67507482881626968</v>
      </c>
    </row>
    <row r="35" spans="1:20" s="27" customFormat="1" ht="16.7" customHeight="1">
      <c r="A35" s="180" t="s">
        <v>111</v>
      </c>
      <c r="B35" s="155" t="s">
        <v>193</v>
      </c>
      <c r="C35" s="155"/>
      <c r="D35" s="166">
        <v>46980</v>
      </c>
      <c r="E35" s="167">
        <v>660.09</v>
      </c>
      <c r="F35" s="181">
        <f t="shared" si="2"/>
        <v>15154</v>
      </c>
      <c r="G35" s="166">
        <v>0</v>
      </c>
      <c r="H35" s="166">
        <v>1920</v>
      </c>
      <c r="I35" s="166">
        <v>13234</v>
      </c>
      <c r="J35" s="156" t="s">
        <v>111</v>
      </c>
      <c r="K35" s="182">
        <f t="shared" si="3"/>
        <v>0</v>
      </c>
      <c r="L35" s="166">
        <v>0</v>
      </c>
      <c r="M35" s="166">
        <v>0</v>
      </c>
      <c r="N35" s="166">
        <v>0</v>
      </c>
      <c r="O35" s="167">
        <v>58.7</v>
      </c>
      <c r="P35" s="182">
        <f t="shared" si="4"/>
        <v>31826</v>
      </c>
      <c r="Q35" s="166">
        <v>5594</v>
      </c>
      <c r="R35" s="166">
        <v>26232</v>
      </c>
      <c r="S35" s="183">
        <f t="shared" si="5"/>
        <v>601.39</v>
      </c>
      <c r="T35" s="184">
        <f t="shared" si="6"/>
        <v>0.32256279267773519</v>
      </c>
    </row>
    <row r="36" spans="1:20" s="27" customFormat="1" ht="16.7" customHeight="1">
      <c r="A36" s="180" t="s">
        <v>112</v>
      </c>
      <c r="B36" s="155" t="s">
        <v>28</v>
      </c>
      <c r="C36" s="155"/>
      <c r="D36" s="166">
        <v>34440</v>
      </c>
      <c r="E36" s="167">
        <v>1201.0000000000002</v>
      </c>
      <c r="F36" s="181">
        <f t="shared" si="2"/>
        <v>18280</v>
      </c>
      <c r="G36" s="166">
        <v>0</v>
      </c>
      <c r="H36" s="166">
        <v>0</v>
      </c>
      <c r="I36" s="166">
        <v>18280</v>
      </c>
      <c r="J36" s="156" t="s">
        <v>112</v>
      </c>
      <c r="K36" s="182">
        <f t="shared" si="3"/>
        <v>0</v>
      </c>
      <c r="L36" s="166">
        <v>0</v>
      </c>
      <c r="M36" s="166">
        <v>0</v>
      </c>
      <c r="N36" s="166">
        <v>0</v>
      </c>
      <c r="O36" s="168">
        <v>6.7510000000000003</v>
      </c>
      <c r="P36" s="182">
        <f t="shared" si="4"/>
        <v>16160</v>
      </c>
      <c r="Q36" s="166">
        <v>0</v>
      </c>
      <c r="R36" s="166">
        <v>16160</v>
      </c>
      <c r="S36" s="183">
        <f t="shared" si="5"/>
        <v>1194.2490000000003</v>
      </c>
      <c r="T36" s="184">
        <f t="shared" si="6"/>
        <v>0.53077816492450636</v>
      </c>
    </row>
    <row r="37" spans="1:20" s="27" customFormat="1" ht="16.7" customHeight="1">
      <c r="A37" s="180" t="s">
        <v>113</v>
      </c>
      <c r="B37" s="155" t="s">
        <v>194</v>
      </c>
      <c r="C37" s="155"/>
      <c r="D37" s="166">
        <v>52864</v>
      </c>
      <c r="E37" s="167">
        <v>989.04</v>
      </c>
      <c r="F37" s="181">
        <f t="shared" si="2"/>
        <v>13398</v>
      </c>
      <c r="G37" s="166">
        <v>50</v>
      </c>
      <c r="H37" s="166">
        <v>1060</v>
      </c>
      <c r="I37" s="166">
        <v>12288</v>
      </c>
      <c r="J37" s="156" t="s">
        <v>113</v>
      </c>
      <c r="K37" s="182">
        <f t="shared" si="3"/>
        <v>0</v>
      </c>
      <c r="L37" s="166">
        <v>0</v>
      </c>
      <c r="M37" s="166">
        <v>0</v>
      </c>
      <c r="N37" s="166">
        <v>0</v>
      </c>
      <c r="O37" s="167">
        <v>8.23</v>
      </c>
      <c r="P37" s="182">
        <f t="shared" si="4"/>
        <v>39466</v>
      </c>
      <c r="Q37" s="166">
        <v>15007</v>
      </c>
      <c r="R37" s="166">
        <v>24459</v>
      </c>
      <c r="S37" s="183">
        <f t="shared" si="5"/>
        <v>980.81</v>
      </c>
      <c r="T37" s="184">
        <f t="shared" si="6"/>
        <v>0.2534427966101695</v>
      </c>
    </row>
    <row r="38" spans="1:20" s="27" customFormat="1" ht="16.7" customHeight="1" thickBot="1">
      <c r="A38" s="185" t="s">
        <v>114</v>
      </c>
      <c r="B38" s="157" t="s">
        <v>194</v>
      </c>
      <c r="C38" s="157"/>
      <c r="D38" s="186">
        <v>10845</v>
      </c>
      <c r="E38" s="187">
        <v>72.900000000000006</v>
      </c>
      <c r="F38" s="158">
        <f t="shared" si="2"/>
        <v>143</v>
      </c>
      <c r="G38" s="186">
        <v>0</v>
      </c>
      <c r="H38" s="186">
        <v>0</v>
      </c>
      <c r="I38" s="186">
        <v>143</v>
      </c>
      <c r="J38" s="159" t="s">
        <v>114</v>
      </c>
      <c r="K38" s="160">
        <f t="shared" si="3"/>
        <v>0</v>
      </c>
      <c r="L38" s="186">
        <v>0</v>
      </c>
      <c r="M38" s="186">
        <v>0</v>
      </c>
      <c r="N38" s="186">
        <v>0</v>
      </c>
      <c r="O38" s="186">
        <v>0.4</v>
      </c>
      <c r="P38" s="160">
        <f t="shared" si="4"/>
        <v>10702</v>
      </c>
      <c r="Q38" s="186">
        <v>7736</v>
      </c>
      <c r="R38" s="186">
        <v>2966</v>
      </c>
      <c r="S38" s="161">
        <f t="shared" si="5"/>
        <v>72.5</v>
      </c>
      <c r="T38" s="188">
        <f t="shared" si="6"/>
        <v>1.3185799907791609E-2</v>
      </c>
    </row>
    <row r="39" spans="1:20" s="97" customFormat="1" ht="11.1" customHeight="1">
      <c r="A39" s="133" t="s">
        <v>229</v>
      </c>
      <c r="B39" s="162"/>
      <c r="C39" s="162"/>
      <c r="D39" s="162"/>
      <c r="E39" s="162"/>
      <c r="F39" s="162"/>
      <c r="G39" s="162"/>
      <c r="H39" s="162"/>
      <c r="I39" s="163" t="s">
        <v>230</v>
      </c>
      <c r="J39" s="133" t="s">
        <v>231</v>
      </c>
      <c r="K39" s="163"/>
      <c r="L39" s="162"/>
      <c r="M39" s="162"/>
      <c r="N39" s="162"/>
      <c r="O39" s="162"/>
      <c r="P39" s="162"/>
      <c r="Q39" s="162"/>
      <c r="R39" s="133"/>
      <c r="S39" s="163"/>
      <c r="T39" s="163" t="s">
        <v>230</v>
      </c>
    </row>
    <row r="40" spans="1:20" s="109" customFormat="1" ht="11.1" customHeight="1">
      <c r="A40" s="132" t="s">
        <v>232</v>
      </c>
      <c r="B40" s="164"/>
      <c r="C40" s="164"/>
      <c r="D40" s="165"/>
      <c r="E40" s="165"/>
      <c r="F40" s="165"/>
      <c r="G40" s="165"/>
      <c r="H40" s="165"/>
      <c r="I40" s="165"/>
      <c r="J40" s="132" t="s">
        <v>232</v>
      </c>
      <c r="K40" s="165"/>
      <c r="L40" s="165"/>
      <c r="M40" s="165"/>
      <c r="N40" s="165"/>
      <c r="O40" s="165"/>
      <c r="P40" s="165"/>
      <c r="Q40" s="165"/>
      <c r="R40" s="165"/>
      <c r="S40" s="165"/>
      <c r="T40" s="134"/>
    </row>
    <row r="41" spans="1:20" s="27" customFormat="1" ht="11.1" customHeight="1">
      <c r="A41" s="11"/>
      <c r="B41" s="11"/>
      <c r="C41" s="11"/>
      <c r="D41" s="127"/>
      <c r="E41" s="127"/>
      <c r="F41" s="127"/>
      <c r="G41" s="127"/>
      <c r="H41" s="127"/>
      <c r="I41" s="127"/>
    </row>
    <row r="42" spans="1:20" s="27" customFormat="1" ht="14.45" customHeight="1">
      <c r="A42" s="11"/>
      <c r="B42" s="11"/>
      <c r="C42" s="11"/>
      <c r="D42" s="127"/>
      <c r="E42" s="127"/>
      <c r="F42" s="127"/>
      <c r="G42" s="127"/>
      <c r="H42" s="127"/>
      <c r="I42" s="127"/>
    </row>
    <row r="43" spans="1:20" s="27" customFormat="1" ht="14.25" customHeight="1">
      <c r="A43" s="11"/>
      <c r="B43" s="11"/>
      <c r="C43" s="11"/>
      <c r="D43" s="127"/>
      <c r="E43" s="127"/>
      <c r="F43" s="127"/>
      <c r="G43" s="127"/>
      <c r="H43" s="127"/>
      <c r="I43" s="127"/>
    </row>
    <row r="44" spans="1:20" s="27" customFormat="1" ht="14.45" customHeight="1">
      <c r="A44" s="11"/>
      <c r="B44" s="11"/>
      <c r="C44" s="11"/>
      <c r="D44" s="127"/>
      <c r="E44" s="127"/>
      <c r="F44" s="127"/>
      <c r="G44" s="127"/>
      <c r="H44" s="127"/>
      <c r="I44" s="127"/>
    </row>
    <row r="45" spans="1:20" s="27" customFormat="1" ht="14.45" customHeight="1">
      <c r="A45" s="11"/>
      <c r="B45" s="11"/>
      <c r="C45" s="11"/>
      <c r="D45" s="127"/>
      <c r="E45" s="127"/>
      <c r="F45" s="127"/>
      <c r="G45" s="127"/>
      <c r="H45" s="127"/>
      <c r="I45" s="127"/>
      <c r="K45" s="127"/>
      <c r="L45" s="127"/>
      <c r="M45" s="127"/>
      <c r="N45" s="127"/>
      <c r="O45" s="127"/>
      <c r="P45" s="127"/>
      <c r="Q45" s="127"/>
      <c r="R45" s="127"/>
      <c r="S45" s="127"/>
    </row>
    <row r="46" spans="1:20" s="27" customFormat="1" ht="14.45" customHeight="1">
      <c r="A46" s="11"/>
      <c r="B46" s="11"/>
      <c r="C46" s="11"/>
      <c r="D46" s="127"/>
      <c r="E46" s="127"/>
      <c r="F46" s="127"/>
      <c r="G46" s="127"/>
      <c r="H46" s="127"/>
      <c r="I46" s="127"/>
      <c r="K46" s="127"/>
      <c r="L46" s="127"/>
      <c r="M46" s="127"/>
      <c r="N46" s="127"/>
      <c r="O46" s="127"/>
      <c r="P46" s="127"/>
      <c r="Q46" s="127"/>
      <c r="R46" s="127"/>
      <c r="S46" s="127"/>
    </row>
    <row r="47" spans="1:20" s="14" customFormat="1" ht="5.25" customHeight="1">
      <c r="A47" s="11"/>
      <c r="B47" s="11"/>
      <c r="C47" s="11"/>
      <c r="D47" s="127"/>
      <c r="E47" s="127"/>
      <c r="F47" s="127"/>
      <c r="G47" s="127"/>
      <c r="H47" s="127"/>
      <c r="I47" s="127"/>
      <c r="K47" s="127"/>
      <c r="L47" s="127"/>
      <c r="M47" s="127"/>
      <c r="N47" s="127"/>
      <c r="O47" s="127"/>
      <c r="P47" s="127"/>
      <c r="Q47" s="127"/>
      <c r="R47" s="127"/>
      <c r="S47" s="127"/>
    </row>
    <row r="48" spans="1:20" s="14" customFormat="1" ht="15.75" customHeight="1">
      <c r="A48" s="11"/>
      <c r="B48" s="11"/>
      <c r="C48" s="11"/>
      <c r="D48" s="127"/>
      <c r="E48" s="127"/>
      <c r="F48" s="127"/>
      <c r="G48" s="127"/>
      <c r="H48" s="127"/>
      <c r="I48" s="127"/>
      <c r="K48" s="127"/>
      <c r="L48" s="127"/>
      <c r="M48" s="127"/>
      <c r="N48" s="127"/>
      <c r="O48" s="127"/>
      <c r="P48" s="127"/>
      <c r="Q48" s="127"/>
      <c r="R48" s="127"/>
      <c r="S48" s="127"/>
    </row>
    <row r="49" spans="1:19" s="14" customFormat="1" ht="11.25">
      <c r="A49" s="11"/>
      <c r="B49" s="11"/>
      <c r="C49" s="11"/>
      <c r="D49" s="127"/>
      <c r="E49" s="127"/>
      <c r="F49" s="127"/>
      <c r="G49" s="127"/>
      <c r="H49" s="127"/>
      <c r="I49" s="127"/>
      <c r="K49" s="127"/>
      <c r="L49" s="127"/>
      <c r="M49" s="127"/>
      <c r="N49" s="127"/>
      <c r="O49" s="127"/>
      <c r="P49" s="127"/>
      <c r="Q49" s="127"/>
      <c r="R49" s="127"/>
      <c r="S49" s="127"/>
    </row>
    <row r="50" spans="1:19" s="14" customFormat="1" ht="11.25">
      <c r="A50" s="11"/>
      <c r="B50" s="11"/>
      <c r="C50" s="11"/>
      <c r="D50" s="127"/>
      <c r="E50" s="127"/>
      <c r="F50" s="127"/>
      <c r="G50" s="127"/>
      <c r="H50" s="127"/>
      <c r="I50" s="127"/>
      <c r="K50" s="127"/>
      <c r="L50" s="127"/>
      <c r="M50" s="127"/>
      <c r="N50" s="127"/>
      <c r="O50" s="127"/>
      <c r="P50" s="127"/>
      <c r="Q50" s="127"/>
      <c r="R50" s="127"/>
      <c r="S50" s="127"/>
    </row>
    <row r="51" spans="1:19" s="14" customFormat="1" ht="11.25">
      <c r="A51" s="11"/>
      <c r="B51" s="11"/>
      <c r="C51" s="11"/>
      <c r="D51" s="127"/>
      <c r="E51" s="127"/>
      <c r="F51" s="127"/>
      <c r="G51" s="127"/>
      <c r="H51" s="127"/>
      <c r="I51" s="127"/>
      <c r="K51" s="127"/>
      <c r="L51" s="127"/>
      <c r="M51" s="127"/>
      <c r="N51" s="127"/>
      <c r="O51" s="127"/>
      <c r="P51" s="127"/>
      <c r="Q51" s="127"/>
      <c r="R51" s="127"/>
      <c r="S51" s="127"/>
    </row>
    <row r="52" spans="1:19" s="14" customFormat="1" ht="11.25">
      <c r="A52" s="11"/>
      <c r="B52" s="11"/>
      <c r="C52" s="11"/>
      <c r="D52" s="127"/>
      <c r="E52" s="127"/>
      <c r="F52" s="127"/>
      <c r="G52" s="127"/>
      <c r="H52" s="127"/>
      <c r="I52" s="127"/>
      <c r="K52" s="127"/>
      <c r="L52" s="127"/>
      <c r="M52" s="127"/>
      <c r="N52" s="127"/>
      <c r="O52" s="127"/>
      <c r="P52" s="127"/>
      <c r="Q52" s="127"/>
      <c r="R52" s="127"/>
      <c r="S52" s="127"/>
    </row>
    <row r="53" spans="1:19" s="14" customFormat="1" ht="11.25">
      <c r="A53" s="11"/>
      <c r="B53" s="11"/>
      <c r="C53" s="11"/>
      <c r="D53" s="127"/>
      <c r="E53" s="127"/>
      <c r="F53" s="127"/>
      <c r="G53" s="127"/>
      <c r="H53" s="127"/>
      <c r="I53" s="127"/>
      <c r="K53" s="127"/>
      <c r="L53" s="127"/>
      <c r="M53" s="127"/>
      <c r="N53" s="127"/>
      <c r="O53" s="127"/>
      <c r="P53" s="127"/>
      <c r="Q53" s="127"/>
      <c r="R53" s="127"/>
      <c r="S53" s="127"/>
    </row>
    <row r="54" spans="1:19" s="14" customFormat="1" ht="11.25">
      <c r="A54" s="11"/>
      <c r="B54" s="11"/>
      <c r="C54" s="11"/>
      <c r="D54" s="127"/>
      <c r="E54" s="127"/>
      <c r="F54" s="127"/>
      <c r="G54" s="127"/>
      <c r="H54" s="127"/>
      <c r="I54" s="127"/>
      <c r="K54" s="127"/>
      <c r="L54" s="127"/>
      <c r="M54" s="127"/>
      <c r="N54" s="127"/>
      <c r="O54" s="127"/>
      <c r="P54" s="127"/>
      <c r="Q54" s="127"/>
      <c r="R54" s="127"/>
      <c r="S54" s="127"/>
    </row>
    <row r="55" spans="1:19" s="14" customFormat="1" ht="11.25">
      <c r="A55" s="11"/>
      <c r="B55" s="11"/>
      <c r="C55" s="11"/>
      <c r="D55" s="127"/>
      <c r="E55" s="127"/>
      <c r="F55" s="127"/>
      <c r="G55" s="127"/>
      <c r="H55" s="127"/>
      <c r="I55" s="127"/>
      <c r="K55" s="127"/>
      <c r="L55" s="127"/>
      <c r="M55" s="127"/>
      <c r="N55" s="127"/>
      <c r="O55" s="127"/>
      <c r="P55" s="127"/>
      <c r="Q55" s="127"/>
      <c r="R55" s="127"/>
      <c r="S55" s="127"/>
    </row>
    <row r="56" spans="1:19" s="14" customFormat="1" ht="11.25">
      <c r="A56" s="11"/>
      <c r="B56" s="11"/>
      <c r="C56" s="11"/>
      <c r="D56" s="127"/>
      <c r="E56" s="127"/>
      <c r="F56" s="127"/>
      <c r="G56" s="127"/>
      <c r="H56" s="127"/>
      <c r="I56" s="127"/>
      <c r="K56" s="127"/>
      <c r="L56" s="127"/>
      <c r="M56" s="127"/>
      <c r="N56" s="127"/>
      <c r="O56" s="127"/>
      <c r="P56" s="127"/>
      <c r="Q56" s="127"/>
      <c r="R56" s="127"/>
      <c r="S56" s="127"/>
    </row>
    <row r="57" spans="1:19" s="14" customFormat="1" ht="11.25">
      <c r="A57" s="11"/>
      <c r="B57" s="11"/>
      <c r="C57" s="11"/>
      <c r="D57" s="127"/>
      <c r="E57" s="127"/>
      <c r="F57" s="127"/>
      <c r="G57" s="127"/>
      <c r="H57" s="127"/>
      <c r="I57" s="127"/>
      <c r="K57" s="127"/>
      <c r="L57" s="127"/>
      <c r="M57" s="127"/>
      <c r="N57" s="127"/>
      <c r="O57" s="127"/>
      <c r="P57" s="127"/>
      <c r="Q57" s="127"/>
      <c r="R57" s="127"/>
      <c r="S57" s="127"/>
    </row>
    <row r="58" spans="1:19" s="14" customFormat="1" ht="11.25">
      <c r="A58" s="11"/>
      <c r="B58" s="11"/>
      <c r="C58" s="11"/>
      <c r="D58" s="127"/>
      <c r="E58" s="127"/>
      <c r="F58" s="127"/>
      <c r="G58" s="127"/>
      <c r="H58" s="127"/>
      <c r="I58" s="127"/>
      <c r="K58" s="127"/>
      <c r="L58" s="127"/>
      <c r="M58" s="127"/>
      <c r="N58" s="127"/>
      <c r="O58" s="127"/>
      <c r="P58" s="127"/>
      <c r="Q58" s="127"/>
      <c r="R58" s="127"/>
      <c r="S58" s="127"/>
    </row>
    <row r="59" spans="1:19" s="14" customFormat="1" ht="11.25">
      <c r="A59" s="11"/>
      <c r="B59" s="11"/>
      <c r="C59" s="11"/>
      <c r="D59" s="127"/>
      <c r="E59" s="127"/>
      <c r="F59" s="127"/>
      <c r="G59" s="127"/>
      <c r="H59" s="127"/>
      <c r="I59" s="127"/>
      <c r="K59" s="127"/>
      <c r="L59" s="127"/>
      <c r="M59" s="127"/>
      <c r="N59" s="127"/>
      <c r="O59" s="127"/>
      <c r="P59" s="127"/>
      <c r="Q59" s="127"/>
      <c r="R59" s="127"/>
      <c r="S59" s="127"/>
    </row>
    <row r="60" spans="1:19" s="14" customFormat="1" ht="11.25">
      <c r="A60" s="11"/>
      <c r="B60" s="11"/>
      <c r="C60" s="11"/>
      <c r="D60" s="127"/>
      <c r="E60" s="127"/>
      <c r="F60" s="127"/>
      <c r="G60" s="127"/>
      <c r="H60" s="127"/>
      <c r="I60" s="127"/>
      <c r="K60" s="127"/>
      <c r="L60" s="127"/>
      <c r="M60" s="127"/>
      <c r="N60" s="127"/>
      <c r="O60" s="127"/>
      <c r="P60" s="127"/>
      <c r="Q60" s="127"/>
      <c r="R60" s="127"/>
      <c r="S60" s="127"/>
    </row>
    <row r="61" spans="1:19" s="14" customFormat="1" ht="11.25">
      <c r="A61" s="11"/>
      <c r="B61" s="11"/>
      <c r="C61" s="11"/>
      <c r="D61" s="127"/>
      <c r="E61" s="127"/>
      <c r="F61" s="127"/>
      <c r="G61" s="127"/>
      <c r="H61" s="127"/>
      <c r="I61" s="127"/>
      <c r="K61" s="127"/>
      <c r="L61" s="127"/>
      <c r="M61" s="127"/>
      <c r="N61" s="127"/>
      <c r="O61" s="127"/>
      <c r="P61" s="127"/>
      <c r="Q61" s="127"/>
      <c r="R61" s="127"/>
      <c r="S61" s="127"/>
    </row>
    <row r="62" spans="1:19" s="14" customFormat="1" ht="11.25">
      <c r="A62" s="11"/>
      <c r="B62" s="11"/>
      <c r="C62" s="11"/>
      <c r="D62" s="127"/>
      <c r="E62" s="127"/>
      <c r="F62" s="127"/>
      <c r="G62" s="127"/>
      <c r="H62" s="127"/>
      <c r="I62" s="127"/>
      <c r="K62" s="127"/>
      <c r="L62" s="127"/>
      <c r="M62" s="127"/>
      <c r="N62" s="127"/>
      <c r="O62" s="127"/>
      <c r="P62" s="127"/>
      <c r="Q62" s="127"/>
      <c r="R62" s="127"/>
      <c r="S62" s="127"/>
    </row>
    <row r="63" spans="1:19" s="14" customFormat="1" ht="11.25">
      <c r="A63" s="11"/>
      <c r="B63" s="11"/>
      <c r="C63" s="11"/>
      <c r="D63" s="127"/>
      <c r="E63" s="127"/>
      <c r="F63" s="127"/>
      <c r="G63" s="127"/>
      <c r="H63" s="127"/>
      <c r="I63" s="127"/>
      <c r="K63" s="127"/>
      <c r="L63" s="127"/>
      <c r="M63" s="127"/>
      <c r="N63" s="127"/>
      <c r="O63" s="127"/>
      <c r="P63" s="127"/>
      <c r="Q63" s="127"/>
      <c r="R63" s="127"/>
      <c r="S63" s="127"/>
    </row>
    <row r="64" spans="1:19" s="14" customFormat="1" ht="11.25">
      <c r="A64" s="11"/>
      <c r="B64" s="11"/>
      <c r="C64" s="11"/>
      <c r="D64" s="127"/>
      <c r="E64" s="127"/>
      <c r="F64" s="127"/>
      <c r="G64" s="127"/>
      <c r="H64" s="127"/>
      <c r="I64" s="127"/>
      <c r="K64" s="127"/>
      <c r="L64" s="127"/>
      <c r="M64" s="127"/>
      <c r="N64" s="127"/>
      <c r="O64" s="127"/>
      <c r="P64" s="127"/>
      <c r="Q64" s="127"/>
      <c r="R64" s="127"/>
      <c r="S64" s="127"/>
    </row>
    <row r="65" spans="1:19" s="14" customFormat="1" ht="11.25">
      <c r="A65" s="11"/>
      <c r="B65" s="11"/>
      <c r="C65" s="11"/>
      <c r="D65" s="127"/>
      <c r="E65" s="127"/>
      <c r="F65" s="127"/>
      <c r="G65" s="127"/>
      <c r="H65" s="127"/>
      <c r="I65" s="127"/>
      <c r="K65" s="127"/>
      <c r="L65" s="127"/>
      <c r="M65" s="127"/>
      <c r="N65" s="127"/>
      <c r="O65" s="127"/>
      <c r="P65" s="127"/>
      <c r="Q65" s="127"/>
      <c r="R65" s="127"/>
      <c r="S65" s="127"/>
    </row>
    <row r="66" spans="1:19" s="14" customFormat="1" ht="11.25">
      <c r="A66" s="11"/>
      <c r="B66" s="11"/>
      <c r="C66" s="11"/>
      <c r="D66" s="127"/>
      <c r="E66" s="127"/>
      <c r="F66" s="127"/>
      <c r="G66" s="127"/>
      <c r="H66" s="127"/>
      <c r="I66" s="127"/>
      <c r="K66" s="127"/>
      <c r="L66" s="127"/>
      <c r="M66" s="127"/>
      <c r="N66" s="127"/>
      <c r="O66" s="127"/>
      <c r="P66" s="127"/>
      <c r="Q66" s="127"/>
      <c r="R66" s="127"/>
      <c r="S66" s="127"/>
    </row>
    <row r="67" spans="1:19" s="14" customFormat="1" ht="11.25">
      <c r="A67" s="11"/>
      <c r="B67" s="11"/>
      <c r="C67" s="11"/>
      <c r="D67" s="127"/>
      <c r="E67" s="127"/>
      <c r="F67" s="127"/>
      <c r="G67" s="127"/>
      <c r="H67" s="127"/>
      <c r="I67" s="127"/>
      <c r="K67" s="127"/>
      <c r="L67" s="127"/>
      <c r="M67" s="127"/>
      <c r="N67" s="127"/>
      <c r="O67" s="127"/>
      <c r="P67" s="127"/>
      <c r="Q67" s="127"/>
      <c r="R67" s="127"/>
      <c r="S67" s="127"/>
    </row>
    <row r="68" spans="1:19" s="14" customFormat="1" ht="11.25">
      <c r="A68" s="11"/>
      <c r="B68" s="11"/>
      <c r="C68" s="11"/>
      <c r="D68" s="127"/>
      <c r="E68" s="127"/>
      <c r="F68" s="127"/>
      <c r="G68" s="127"/>
      <c r="H68" s="127"/>
      <c r="I68" s="127"/>
      <c r="K68" s="127"/>
      <c r="L68" s="127"/>
      <c r="M68" s="127"/>
      <c r="N68" s="127"/>
      <c r="O68" s="127"/>
      <c r="P68" s="127"/>
      <c r="Q68" s="127"/>
      <c r="R68" s="127"/>
      <c r="S68" s="127"/>
    </row>
    <row r="69" spans="1:19" s="14" customFormat="1" ht="11.25">
      <c r="A69" s="11"/>
      <c r="B69" s="11"/>
      <c r="C69" s="11"/>
      <c r="D69" s="127"/>
      <c r="E69" s="127"/>
      <c r="F69" s="127"/>
      <c r="G69" s="127"/>
      <c r="H69" s="127"/>
      <c r="I69" s="127"/>
      <c r="K69" s="127"/>
      <c r="L69" s="127"/>
      <c r="M69" s="127"/>
      <c r="N69" s="127"/>
      <c r="O69" s="127"/>
      <c r="P69" s="127"/>
      <c r="Q69" s="127"/>
      <c r="R69" s="127"/>
      <c r="S69" s="127"/>
    </row>
    <row r="70" spans="1:19" s="14" customFormat="1" ht="11.25">
      <c r="A70" s="11"/>
      <c r="B70" s="11"/>
      <c r="C70" s="11"/>
      <c r="D70" s="127"/>
      <c r="E70" s="127"/>
      <c r="F70" s="127"/>
      <c r="G70" s="127"/>
      <c r="H70" s="127"/>
      <c r="I70" s="127"/>
      <c r="K70" s="127"/>
      <c r="L70" s="127"/>
      <c r="M70" s="127"/>
      <c r="N70" s="127"/>
      <c r="O70" s="127"/>
      <c r="P70" s="127"/>
      <c r="Q70" s="127"/>
      <c r="R70" s="127"/>
      <c r="S70" s="127"/>
    </row>
    <row r="71" spans="1:19" s="14" customFormat="1" ht="11.25">
      <c r="A71" s="11"/>
      <c r="B71" s="11"/>
      <c r="C71" s="11"/>
      <c r="D71" s="127"/>
      <c r="E71" s="127"/>
      <c r="F71" s="127"/>
      <c r="G71" s="127"/>
      <c r="H71" s="127"/>
      <c r="I71" s="127"/>
      <c r="K71" s="127"/>
      <c r="L71" s="127"/>
      <c r="M71" s="127"/>
      <c r="N71" s="127"/>
      <c r="O71" s="127"/>
      <c r="P71" s="127"/>
      <c r="Q71" s="127"/>
      <c r="R71" s="127"/>
      <c r="S71" s="127"/>
    </row>
    <row r="72" spans="1:19" s="14" customFormat="1" ht="11.25">
      <c r="A72" s="11"/>
      <c r="B72" s="11"/>
      <c r="C72" s="11"/>
      <c r="D72" s="127"/>
      <c r="E72" s="127"/>
      <c r="F72" s="127"/>
      <c r="G72" s="127"/>
      <c r="H72" s="127"/>
      <c r="I72" s="127"/>
      <c r="K72" s="127"/>
      <c r="L72" s="127"/>
      <c r="M72" s="127"/>
      <c r="N72" s="127"/>
      <c r="O72" s="127"/>
      <c r="P72" s="127"/>
      <c r="Q72" s="127"/>
      <c r="R72" s="127"/>
      <c r="S72" s="127"/>
    </row>
    <row r="73" spans="1:19" s="14" customFormat="1" ht="11.25">
      <c r="A73" s="11"/>
      <c r="B73" s="11"/>
      <c r="C73" s="11"/>
      <c r="D73" s="127"/>
      <c r="E73" s="127"/>
      <c r="F73" s="127"/>
      <c r="G73" s="127"/>
      <c r="H73" s="127"/>
      <c r="I73" s="127"/>
      <c r="K73" s="127"/>
      <c r="L73" s="127"/>
      <c r="M73" s="127"/>
      <c r="N73" s="127"/>
      <c r="O73" s="127"/>
      <c r="P73" s="127"/>
      <c r="Q73" s="127"/>
      <c r="R73" s="127"/>
      <c r="S73" s="127"/>
    </row>
    <row r="74" spans="1:19" s="14" customFormat="1" ht="11.25">
      <c r="A74" s="11"/>
      <c r="B74" s="11"/>
      <c r="C74" s="11"/>
      <c r="D74" s="127"/>
      <c r="E74" s="127"/>
      <c r="F74" s="127"/>
      <c r="G74" s="127"/>
      <c r="H74" s="127"/>
      <c r="I74" s="127"/>
      <c r="K74" s="127"/>
      <c r="L74" s="127"/>
      <c r="M74" s="127"/>
      <c r="N74" s="127"/>
      <c r="O74" s="127"/>
      <c r="P74" s="127"/>
      <c r="Q74" s="127"/>
      <c r="R74" s="127"/>
      <c r="S74" s="127"/>
    </row>
    <row r="75" spans="1:19" s="14" customFormat="1" ht="11.25">
      <c r="A75" s="11"/>
      <c r="B75" s="11"/>
      <c r="C75" s="11"/>
      <c r="D75" s="127"/>
      <c r="E75" s="127"/>
      <c r="F75" s="127"/>
      <c r="G75" s="127"/>
      <c r="H75" s="127"/>
      <c r="I75" s="127"/>
      <c r="K75" s="127"/>
      <c r="L75" s="127"/>
      <c r="M75" s="127"/>
      <c r="N75" s="127"/>
      <c r="O75" s="127"/>
      <c r="P75" s="127"/>
      <c r="Q75" s="127"/>
      <c r="R75" s="127"/>
      <c r="S75" s="127"/>
    </row>
    <row r="76" spans="1:19" s="14" customFormat="1" ht="11.25">
      <c r="A76" s="11"/>
      <c r="B76" s="11"/>
      <c r="C76" s="11"/>
      <c r="D76" s="127"/>
      <c r="E76" s="127"/>
      <c r="F76" s="127"/>
      <c r="G76" s="127"/>
      <c r="H76" s="127"/>
      <c r="I76" s="127"/>
      <c r="K76" s="127"/>
      <c r="L76" s="127"/>
      <c r="M76" s="127"/>
      <c r="N76" s="127"/>
      <c r="O76" s="127"/>
      <c r="P76" s="127"/>
      <c r="Q76" s="127"/>
      <c r="R76" s="127"/>
      <c r="S76" s="127"/>
    </row>
    <row r="77" spans="1:19" s="14" customFormat="1" ht="11.25">
      <c r="A77" s="11"/>
      <c r="B77" s="11"/>
      <c r="C77" s="11"/>
      <c r="D77" s="127"/>
      <c r="E77" s="127"/>
      <c r="F77" s="127"/>
      <c r="G77" s="127"/>
      <c r="H77" s="127"/>
      <c r="I77" s="127"/>
      <c r="K77" s="127"/>
      <c r="L77" s="127"/>
      <c r="M77" s="127"/>
      <c r="N77" s="127"/>
      <c r="O77" s="127"/>
      <c r="P77" s="127"/>
      <c r="Q77" s="127"/>
      <c r="R77" s="127"/>
      <c r="S77" s="127"/>
    </row>
    <row r="78" spans="1:19" s="14" customFormat="1" ht="11.25">
      <c r="A78" s="11"/>
      <c r="B78" s="11"/>
      <c r="C78" s="11"/>
      <c r="D78" s="127"/>
      <c r="E78" s="127"/>
      <c r="F78" s="127"/>
      <c r="G78" s="127"/>
      <c r="H78" s="127"/>
      <c r="I78" s="127"/>
      <c r="K78" s="127"/>
      <c r="L78" s="127"/>
      <c r="M78" s="127"/>
      <c r="N78" s="127"/>
      <c r="O78" s="127"/>
      <c r="P78" s="127"/>
      <c r="Q78" s="127"/>
      <c r="R78" s="127"/>
      <c r="S78" s="127"/>
    </row>
    <row r="79" spans="1:19" s="14" customFormat="1" ht="11.25">
      <c r="A79" s="11"/>
      <c r="B79" s="11"/>
      <c r="C79" s="11"/>
      <c r="D79" s="127"/>
      <c r="E79" s="127"/>
      <c r="F79" s="127"/>
      <c r="G79" s="127"/>
      <c r="H79" s="127"/>
      <c r="I79" s="127"/>
      <c r="K79" s="127"/>
      <c r="L79" s="127"/>
      <c r="M79" s="127"/>
      <c r="N79" s="127"/>
      <c r="O79" s="127"/>
      <c r="P79" s="127"/>
      <c r="Q79" s="127"/>
      <c r="R79" s="127"/>
      <c r="S79" s="127"/>
    </row>
    <row r="80" spans="1:19" s="14" customFormat="1" ht="11.25">
      <c r="A80" s="11"/>
      <c r="B80" s="11"/>
      <c r="C80" s="11"/>
      <c r="D80" s="127"/>
      <c r="E80" s="127"/>
      <c r="F80" s="127"/>
      <c r="G80" s="127"/>
      <c r="H80" s="127"/>
      <c r="I80" s="127"/>
      <c r="K80" s="127"/>
      <c r="L80" s="127"/>
      <c r="M80" s="127"/>
      <c r="N80" s="127"/>
      <c r="O80" s="127"/>
      <c r="P80" s="127"/>
      <c r="Q80" s="127"/>
      <c r="R80" s="127"/>
      <c r="S80" s="127"/>
    </row>
    <row r="81" spans="1:19" s="14" customFormat="1" ht="11.25">
      <c r="A81" s="11"/>
      <c r="B81" s="11"/>
      <c r="C81" s="11"/>
      <c r="D81" s="127"/>
      <c r="E81" s="127"/>
      <c r="F81" s="127"/>
      <c r="G81" s="127"/>
      <c r="H81" s="127"/>
      <c r="I81" s="127"/>
      <c r="K81" s="127"/>
      <c r="L81" s="127"/>
      <c r="M81" s="127"/>
      <c r="N81" s="127"/>
      <c r="O81" s="127"/>
      <c r="P81" s="127"/>
      <c r="Q81" s="127"/>
      <c r="R81" s="127"/>
      <c r="S81" s="127"/>
    </row>
    <row r="82" spans="1:19" s="14" customFormat="1" ht="11.25">
      <c r="A82" s="11"/>
      <c r="B82" s="11"/>
      <c r="C82" s="11"/>
      <c r="D82" s="127"/>
      <c r="E82" s="127"/>
      <c r="F82" s="127"/>
      <c r="G82" s="127"/>
      <c r="H82" s="127"/>
      <c r="I82" s="127"/>
      <c r="K82" s="127"/>
      <c r="L82" s="127"/>
      <c r="M82" s="127"/>
      <c r="N82" s="127"/>
      <c r="O82" s="127"/>
      <c r="P82" s="127"/>
      <c r="Q82" s="127"/>
      <c r="R82" s="127"/>
      <c r="S82" s="127"/>
    </row>
    <row r="83" spans="1:19" s="14" customFormat="1" ht="11.25">
      <c r="A83" s="11"/>
      <c r="B83" s="11"/>
      <c r="C83" s="11"/>
      <c r="D83" s="127"/>
      <c r="E83" s="127"/>
      <c r="F83" s="127"/>
      <c r="G83" s="127"/>
      <c r="H83" s="127"/>
      <c r="I83" s="127"/>
      <c r="K83" s="127"/>
      <c r="L83" s="127"/>
      <c r="M83" s="127"/>
      <c r="N83" s="127"/>
      <c r="O83" s="127"/>
      <c r="P83" s="127"/>
      <c r="Q83" s="127"/>
      <c r="R83" s="127"/>
      <c r="S83" s="127"/>
    </row>
    <row r="84" spans="1:19" s="14" customFormat="1" ht="11.25">
      <c r="A84" s="11"/>
      <c r="B84" s="11"/>
      <c r="C84" s="11"/>
      <c r="D84" s="127"/>
      <c r="E84" s="127"/>
      <c r="F84" s="127"/>
      <c r="G84" s="127"/>
      <c r="H84" s="127"/>
      <c r="I84" s="127"/>
      <c r="K84" s="127"/>
      <c r="L84" s="127"/>
      <c r="M84" s="127"/>
      <c r="N84" s="127"/>
      <c r="O84" s="127"/>
      <c r="P84" s="127"/>
      <c r="Q84" s="127"/>
      <c r="R84" s="127"/>
      <c r="S84" s="127"/>
    </row>
    <row r="85" spans="1:19" s="14" customFormat="1" ht="11.25">
      <c r="A85" s="11"/>
      <c r="B85" s="11"/>
      <c r="C85" s="11"/>
      <c r="D85" s="127"/>
      <c r="E85" s="127"/>
      <c r="F85" s="127"/>
      <c r="G85" s="127"/>
      <c r="H85" s="127"/>
      <c r="I85" s="127"/>
      <c r="K85" s="127"/>
      <c r="L85" s="127"/>
      <c r="M85" s="127"/>
      <c r="N85" s="127"/>
      <c r="O85" s="127"/>
      <c r="P85" s="127"/>
      <c r="Q85" s="127"/>
      <c r="R85" s="127"/>
      <c r="S85" s="127"/>
    </row>
    <row r="86" spans="1:19" s="14" customFormat="1" ht="11.25">
      <c r="A86" s="11"/>
      <c r="B86" s="11"/>
      <c r="C86" s="11"/>
      <c r="D86" s="127"/>
      <c r="E86" s="127"/>
      <c r="F86" s="127"/>
      <c r="G86" s="127"/>
      <c r="H86" s="127"/>
      <c r="I86" s="127"/>
      <c r="K86" s="127"/>
      <c r="L86" s="127"/>
      <c r="M86" s="127"/>
      <c r="N86" s="127"/>
      <c r="O86" s="127"/>
      <c r="P86" s="127"/>
      <c r="Q86" s="127"/>
      <c r="R86" s="127"/>
      <c r="S86" s="127"/>
    </row>
    <row r="87" spans="1:19" s="14" customFormat="1" ht="11.25">
      <c r="A87" s="11"/>
      <c r="B87" s="11"/>
      <c r="C87" s="11"/>
      <c r="D87" s="127"/>
      <c r="E87" s="127"/>
      <c r="F87" s="127"/>
      <c r="G87" s="127"/>
      <c r="H87" s="127"/>
      <c r="I87" s="127"/>
      <c r="K87" s="127"/>
      <c r="L87" s="127"/>
      <c r="M87" s="127"/>
      <c r="N87" s="127"/>
      <c r="O87" s="127"/>
      <c r="P87" s="127"/>
      <c r="Q87" s="127"/>
      <c r="R87" s="127"/>
      <c r="S87" s="127"/>
    </row>
    <row r="88" spans="1:19" s="14" customFormat="1" ht="11.25">
      <c r="A88" s="11"/>
      <c r="B88" s="11"/>
      <c r="C88" s="11"/>
      <c r="D88" s="127"/>
      <c r="E88" s="127"/>
      <c r="F88" s="127"/>
      <c r="G88" s="127"/>
      <c r="H88" s="127"/>
      <c r="I88" s="127"/>
      <c r="K88" s="127"/>
      <c r="L88" s="127"/>
      <c r="M88" s="127"/>
      <c r="N88" s="127"/>
      <c r="O88" s="127"/>
      <c r="P88" s="127"/>
      <c r="Q88" s="127"/>
      <c r="R88" s="127"/>
      <c r="S88" s="127"/>
    </row>
    <row r="89" spans="1:19" s="14" customFormat="1" ht="11.25">
      <c r="A89" s="11"/>
      <c r="B89" s="11"/>
      <c r="C89" s="11"/>
      <c r="D89" s="127"/>
      <c r="E89" s="127"/>
      <c r="F89" s="127"/>
      <c r="G89" s="127"/>
      <c r="H89" s="127"/>
      <c r="I89" s="127"/>
      <c r="K89" s="127"/>
      <c r="L89" s="127"/>
      <c r="M89" s="127"/>
      <c r="N89" s="127"/>
      <c r="O89" s="127"/>
      <c r="P89" s="127"/>
      <c r="Q89" s="127"/>
      <c r="R89" s="127"/>
      <c r="S89" s="127"/>
    </row>
    <row r="90" spans="1:19" s="14" customFormat="1" ht="11.25">
      <c r="A90" s="11"/>
      <c r="B90" s="11"/>
      <c r="C90" s="11"/>
      <c r="D90" s="127"/>
      <c r="E90" s="127"/>
      <c r="F90" s="127"/>
      <c r="G90" s="127"/>
      <c r="H90" s="127"/>
      <c r="I90" s="127"/>
      <c r="K90" s="127"/>
      <c r="L90" s="127"/>
      <c r="M90" s="127"/>
      <c r="N90" s="127"/>
      <c r="O90" s="127"/>
      <c r="P90" s="127"/>
      <c r="Q90" s="127"/>
      <c r="R90" s="127"/>
      <c r="S90" s="127"/>
    </row>
    <row r="91" spans="1:19" s="14" customFormat="1" ht="11.25">
      <c r="A91" s="11"/>
      <c r="B91" s="11"/>
      <c r="C91" s="11"/>
      <c r="D91" s="127"/>
      <c r="E91" s="127"/>
      <c r="F91" s="127"/>
      <c r="G91" s="127"/>
      <c r="H91" s="127"/>
      <c r="I91" s="127"/>
      <c r="K91" s="127"/>
      <c r="L91" s="127"/>
      <c r="M91" s="127"/>
      <c r="N91" s="127"/>
      <c r="O91" s="127"/>
      <c r="P91" s="127"/>
      <c r="Q91" s="127"/>
      <c r="R91" s="127"/>
      <c r="S91" s="127"/>
    </row>
    <row r="92" spans="1:19" s="14" customFormat="1" ht="11.25">
      <c r="A92" s="11"/>
      <c r="B92" s="11"/>
      <c r="C92" s="11"/>
      <c r="D92" s="127"/>
      <c r="E92" s="127"/>
      <c r="F92" s="127"/>
      <c r="G92" s="127"/>
      <c r="H92" s="127"/>
      <c r="I92" s="127"/>
      <c r="K92" s="127"/>
      <c r="L92" s="127"/>
      <c r="M92" s="127"/>
      <c r="N92" s="127"/>
      <c r="O92" s="127"/>
      <c r="P92" s="127"/>
      <c r="Q92" s="127"/>
      <c r="R92" s="127"/>
      <c r="S92" s="127"/>
    </row>
    <row r="93" spans="1:19" s="14" customFormat="1" ht="11.25">
      <c r="A93" s="11"/>
      <c r="B93" s="11"/>
      <c r="C93" s="11"/>
      <c r="D93" s="127"/>
      <c r="E93" s="127"/>
      <c r="F93" s="127"/>
      <c r="G93" s="127"/>
      <c r="H93" s="127"/>
      <c r="I93" s="127"/>
      <c r="K93" s="127"/>
      <c r="L93" s="127"/>
      <c r="M93" s="127"/>
      <c r="N93" s="127"/>
      <c r="O93" s="127"/>
      <c r="P93" s="127"/>
      <c r="Q93" s="127"/>
      <c r="R93" s="127"/>
      <c r="S93" s="127"/>
    </row>
    <row r="94" spans="1:19" s="14" customFormat="1" ht="11.25">
      <c r="A94" s="11"/>
      <c r="B94" s="11"/>
      <c r="C94" s="11"/>
      <c r="D94" s="127"/>
      <c r="E94" s="127"/>
      <c r="F94" s="127"/>
      <c r="G94" s="127"/>
      <c r="H94" s="127"/>
      <c r="I94" s="127"/>
      <c r="K94" s="127"/>
      <c r="L94" s="127"/>
      <c r="M94" s="127"/>
      <c r="N94" s="127"/>
      <c r="O94" s="127"/>
      <c r="P94" s="127"/>
      <c r="Q94" s="127"/>
      <c r="R94" s="127"/>
      <c r="S94" s="127"/>
    </row>
    <row r="95" spans="1:19" s="14" customFormat="1" ht="11.25">
      <c r="A95" s="11"/>
      <c r="B95" s="11"/>
      <c r="C95" s="11"/>
      <c r="D95" s="127"/>
      <c r="E95" s="127"/>
      <c r="F95" s="127"/>
      <c r="G95" s="127"/>
      <c r="H95" s="127"/>
      <c r="I95" s="127"/>
      <c r="K95" s="127"/>
      <c r="L95" s="127"/>
      <c r="M95" s="127"/>
      <c r="N95" s="127"/>
      <c r="O95" s="127"/>
      <c r="P95" s="127"/>
      <c r="Q95" s="127"/>
      <c r="R95" s="127"/>
      <c r="S95" s="127"/>
    </row>
    <row r="96" spans="1:19" s="14" customFormat="1" ht="11.25">
      <c r="A96" s="11"/>
      <c r="B96" s="11"/>
      <c r="C96" s="11"/>
      <c r="D96" s="127"/>
      <c r="E96" s="127"/>
      <c r="F96" s="127"/>
      <c r="G96" s="127"/>
      <c r="H96" s="127"/>
      <c r="I96" s="127"/>
      <c r="K96" s="127"/>
      <c r="L96" s="127"/>
      <c r="M96" s="127"/>
      <c r="N96" s="127"/>
      <c r="O96" s="127"/>
      <c r="P96" s="127"/>
      <c r="Q96" s="127"/>
      <c r="R96" s="127"/>
      <c r="S96" s="127"/>
    </row>
    <row r="97" spans="1:19" s="14" customFormat="1" ht="11.25">
      <c r="A97" s="11"/>
      <c r="B97" s="11"/>
      <c r="C97" s="11"/>
      <c r="D97" s="127"/>
      <c r="E97" s="127"/>
      <c r="F97" s="127"/>
      <c r="G97" s="127"/>
      <c r="H97" s="127"/>
      <c r="I97" s="127"/>
      <c r="K97" s="127"/>
      <c r="L97" s="127"/>
      <c r="M97" s="127"/>
      <c r="N97" s="127"/>
      <c r="O97" s="127"/>
      <c r="P97" s="127"/>
      <c r="Q97" s="127"/>
      <c r="R97" s="127"/>
      <c r="S97" s="127"/>
    </row>
    <row r="98" spans="1:19" s="14" customFormat="1" ht="11.25">
      <c r="A98" s="11"/>
      <c r="B98" s="11"/>
      <c r="C98" s="11"/>
      <c r="D98" s="127"/>
      <c r="E98" s="127"/>
      <c r="F98" s="127"/>
      <c r="G98" s="127"/>
      <c r="H98" s="127"/>
      <c r="I98" s="127"/>
      <c r="K98" s="127"/>
      <c r="L98" s="127"/>
      <c r="M98" s="127"/>
      <c r="N98" s="127"/>
      <c r="O98" s="127"/>
      <c r="P98" s="127"/>
      <c r="Q98" s="127"/>
      <c r="R98" s="127"/>
      <c r="S98" s="127"/>
    </row>
    <row r="99" spans="1:19" s="14" customFormat="1" ht="11.25">
      <c r="A99" s="11"/>
      <c r="B99" s="11"/>
      <c r="C99" s="11"/>
      <c r="D99" s="127"/>
      <c r="E99" s="127"/>
      <c r="F99" s="127"/>
      <c r="G99" s="127"/>
      <c r="H99" s="127"/>
      <c r="I99" s="127"/>
      <c r="K99" s="127"/>
      <c r="L99" s="127"/>
      <c r="M99" s="127"/>
      <c r="N99" s="127"/>
      <c r="O99" s="127"/>
      <c r="P99" s="127"/>
      <c r="Q99" s="127"/>
      <c r="R99" s="127"/>
      <c r="S99" s="127"/>
    </row>
    <row r="100" spans="1:19" s="14" customFormat="1" ht="11.25">
      <c r="A100" s="11"/>
      <c r="B100" s="11"/>
      <c r="C100" s="11"/>
      <c r="D100" s="127"/>
      <c r="E100" s="127"/>
      <c r="F100" s="127"/>
      <c r="G100" s="127"/>
      <c r="H100" s="127"/>
      <c r="I100" s="127"/>
      <c r="K100" s="127"/>
      <c r="L100" s="127"/>
      <c r="M100" s="127"/>
      <c r="N100" s="127"/>
      <c r="O100" s="127"/>
      <c r="P100" s="127"/>
      <c r="Q100" s="127"/>
      <c r="R100" s="127"/>
      <c r="S100" s="127"/>
    </row>
    <row r="101" spans="1:19" s="14" customFormat="1" ht="11.25">
      <c r="A101" s="11"/>
      <c r="B101" s="11"/>
      <c r="C101" s="11"/>
      <c r="D101" s="127"/>
      <c r="E101" s="127"/>
      <c r="F101" s="127"/>
      <c r="G101" s="127"/>
      <c r="H101" s="127"/>
      <c r="I101" s="127"/>
      <c r="K101" s="127"/>
      <c r="L101" s="127"/>
      <c r="M101" s="127"/>
      <c r="N101" s="127"/>
      <c r="O101" s="127"/>
      <c r="P101" s="127"/>
      <c r="Q101" s="127"/>
      <c r="R101" s="127"/>
      <c r="S101" s="127"/>
    </row>
    <row r="102" spans="1:19" s="14" customFormat="1" ht="11.25">
      <c r="A102" s="11"/>
      <c r="B102" s="11"/>
      <c r="C102" s="11"/>
      <c r="D102" s="127"/>
      <c r="E102" s="127"/>
      <c r="F102" s="127"/>
      <c r="G102" s="127"/>
      <c r="H102" s="127"/>
      <c r="I102" s="127"/>
      <c r="K102" s="127"/>
      <c r="L102" s="127"/>
      <c r="M102" s="127"/>
      <c r="N102" s="127"/>
      <c r="O102" s="127"/>
      <c r="P102" s="127"/>
      <c r="Q102" s="127"/>
      <c r="R102" s="127"/>
      <c r="S102" s="127"/>
    </row>
    <row r="103" spans="1:19" s="14" customFormat="1" ht="11.25">
      <c r="A103" s="11"/>
      <c r="B103" s="11"/>
      <c r="C103" s="11"/>
      <c r="D103" s="127"/>
      <c r="E103" s="127"/>
      <c r="F103" s="127"/>
      <c r="G103" s="127"/>
      <c r="H103" s="127"/>
      <c r="I103" s="127"/>
      <c r="K103" s="127"/>
      <c r="L103" s="127"/>
      <c r="M103" s="127"/>
      <c r="N103" s="127"/>
      <c r="O103" s="127"/>
      <c r="P103" s="127"/>
      <c r="Q103" s="127"/>
      <c r="R103" s="127"/>
      <c r="S103" s="127"/>
    </row>
    <row r="104" spans="1:19" s="14" customFormat="1" ht="11.25">
      <c r="A104" s="11"/>
      <c r="B104" s="11"/>
      <c r="C104" s="11"/>
      <c r="D104" s="127"/>
      <c r="E104" s="127"/>
      <c r="F104" s="127"/>
      <c r="G104" s="127"/>
      <c r="H104" s="127"/>
      <c r="I104" s="127"/>
      <c r="K104" s="127"/>
      <c r="L104" s="127"/>
      <c r="M104" s="127"/>
      <c r="N104" s="127"/>
      <c r="O104" s="127"/>
      <c r="P104" s="127"/>
      <c r="Q104" s="127"/>
      <c r="R104" s="127"/>
      <c r="S104" s="127"/>
    </row>
  </sheetData>
  <sheetProtection selectLockedCells="1"/>
  <mergeCells count="22">
    <mergeCell ref="B6:B9"/>
    <mergeCell ref="A6:A9"/>
    <mergeCell ref="E6:E9"/>
    <mergeCell ref="F8:I8"/>
    <mergeCell ref="F6:I7"/>
    <mergeCell ref="D6:D9"/>
    <mergeCell ref="H5:I5"/>
    <mergeCell ref="C6:C9"/>
    <mergeCell ref="A3:I3"/>
    <mergeCell ref="J3:T3"/>
    <mergeCell ref="J4:T4"/>
    <mergeCell ref="J5:L5"/>
    <mergeCell ref="M5:N5"/>
    <mergeCell ref="A4:I4"/>
    <mergeCell ref="J6:J9"/>
    <mergeCell ref="K6:O7"/>
    <mergeCell ref="P6:S7"/>
    <mergeCell ref="T6:T9"/>
    <mergeCell ref="K8:N8"/>
    <mergeCell ref="O8:O9"/>
    <mergeCell ref="P8:R8"/>
    <mergeCell ref="S8:S9"/>
  </mergeCells>
  <phoneticPr fontId="4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colBreaks count="1" manualBreakCount="1">
    <brk id="9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40"/>
  <sheetViews>
    <sheetView view="pageBreakPreview" topLeftCell="G1" zoomScaleNormal="100" zoomScaleSheetLayoutView="100" workbookViewId="0">
      <selection activeCell="M28" sqref="M28"/>
    </sheetView>
  </sheetViews>
  <sheetFormatPr defaultColWidth="9" defaultRowHeight="14.25"/>
  <cols>
    <col min="4" max="5" width="9.125" bestFit="1" customWidth="1"/>
    <col min="7" max="9" width="9.125" bestFit="1" customWidth="1"/>
    <col min="11" max="11" width="11.375" bestFit="1" customWidth="1"/>
    <col min="12" max="12" width="9.125" bestFit="1" customWidth="1"/>
    <col min="13" max="13" width="11.375" bestFit="1" customWidth="1"/>
    <col min="14" max="14" width="9.25" bestFit="1" customWidth="1"/>
    <col min="15" max="15" width="10.375" bestFit="1" customWidth="1"/>
    <col min="16" max="16" width="11.375" bestFit="1" customWidth="1"/>
    <col min="17" max="17" width="10.375" bestFit="1" customWidth="1"/>
    <col min="18" max="18" width="11.375" bestFit="1" customWidth="1"/>
  </cols>
  <sheetData>
    <row r="1" spans="1:22" s="5" customFormat="1" ht="14.1" customHeight="1">
      <c r="A1" s="82"/>
      <c r="B1" s="82"/>
      <c r="C1" s="82"/>
      <c r="D1" s="119"/>
      <c r="E1" s="119"/>
      <c r="F1" s="119"/>
      <c r="G1" s="119"/>
      <c r="H1" s="119"/>
      <c r="I1" s="83" t="s">
        <v>203</v>
      </c>
      <c r="J1" s="82" t="s">
        <v>204</v>
      </c>
      <c r="K1" s="119"/>
      <c r="L1" s="82"/>
      <c r="M1" s="82"/>
      <c r="N1" s="119"/>
      <c r="O1" s="119"/>
      <c r="P1" s="119"/>
      <c r="Q1" s="119"/>
      <c r="R1" s="119"/>
      <c r="S1" s="119"/>
    </row>
    <row r="2" spans="1:22" s="5" customFormat="1" ht="14.1" customHeight="1">
      <c r="A2" s="82"/>
      <c r="B2" s="82"/>
      <c r="C2" s="82"/>
      <c r="D2" s="119"/>
      <c r="E2" s="119"/>
      <c r="F2" s="119"/>
      <c r="G2" s="119"/>
      <c r="H2" s="119"/>
      <c r="I2" s="83"/>
      <c r="J2" s="82"/>
      <c r="K2" s="119"/>
      <c r="L2" s="82"/>
      <c r="M2" s="82"/>
      <c r="N2" s="119"/>
      <c r="O2" s="119"/>
      <c r="P2" s="119"/>
      <c r="Q2" s="119"/>
      <c r="R2" s="119"/>
      <c r="S2" s="119"/>
    </row>
    <row r="3" spans="1:22" s="15" customFormat="1" ht="20.100000000000001" customHeight="1">
      <c r="A3" s="681" t="s">
        <v>123</v>
      </c>
      <c r="B3" s="681"/>
      <c r="C3" s="681"/>
      <c r="D3" s="681"/>
      <c r="E3" s="681"/>
      <c r="F3" s="681"/>
      <c r="G3" s="681"/>
      <c r="H3" s="681"/>
      <c r="I3" s="681"/>
      <c r="J3" s="681" t="s">
        <v>124</v>
      </c>
      <c r="K3" s="681"/>
      <c r="L3" s="681"/>
      <c r="M3" s="681"/>
      <c r="N3" s="681"/>
      <c r="O3" s="681"/>
      <c r="P3" s="681"/>
      <c r="Q3" s="681"/>
      <c r="R3" s="681"/>
      <c r="S3" s="681"/>
      <c r="T3" s="681"/>
      <c r="V3" s="201"/>
    </row>
    <row r="4" spans="1:22" s="16" customFormat="1" ht="24" customHeight="1">
      <c r="A4" s="1010" t="s">
        <v>125</v>
      </c>
      <c r="B4" s="1010"/>
      <c r="C4" s="1010"/>
      <c r="D4" s="1010"/>
      <c r="E4" s="1010"/>
      <c r="F4" s="1010"/>
      <c r="G4" s="1010"/>
      <c r="H4" s="1010"/>
      <c r="I4" s="1010"/>
      <c r="J4" s="1010" t="s">
        <v>126</v>
      </c>
      <c r="K4" s="1010"/>
      <c r="L4" s="1010"/>
      <c r="M4" s="1010"/>
      <c r="N4" s="1010"/>
      <c r="O4" s="1010"/>
      <c r="P4" s="1010"/>
      <c r="Q4" s="1010"/>
      <c r="R4" s="1010"/>
      <c r="S4" s="1010"/>
      <c r="T4" s="1010"/>
    </row>
    <row r="5" spans="1:22" s="17" customFormat="1" ht="18" customHeight="1" thickBot="1">
      <c r="A5" s="136" t="s">
        <v>205</v>
      </c>
      <c r="H5" s="1006" t="s">
        <v>206</v>
      </c>
      <c r="I5" s="1006"/>
      <c r="J5" s="1011" t="s">
        <v>205</v>
      </c>
      <c r="K5" s="1011"/>
      <c r="L5" s="1011"/>
      <c r="M5" s="1006" t="s">
        <v>89</v>
      </c>
      <c r="N5" s="1006"/>
      <c r="P5" s="136"/>
      <c r="T5" s="108" t="s">
        <v>206</v>
      </c>
    </row>
    <row r="6" spans="1:22" s="14" customFormat="1" ht="15.95" customHeight="1">
      <c r="A6" s="1044" t="s">
        <v>163</v>
      </c>
      <c r="B6" s="1035" t="s">
        <v>209</v>
      </c>
      <c r="C6" s="1007" t="s">
        <v>210</v>
      </c>
      <c r="D6" s="1041" t="s">
        <v>211</v>
      </c>
      <c r="E6" s="1041" t="s">
        <v>212</v>
      </c>
      <c r="F6" s="1020" t="s">
        <v>213</v>
      </c>
      <c r="G6" s="1021"/>
      <c r="H6" s="1021"/>
      <c r="I6" s="1021"/>
      <c r="J6" s="1012" t="s">
        <v>163</v>
      </c>
      <c r="K6" s="1015" t="s">
        <v>214</v>
      </c>
      <c r="L6" s="1016"/>
      <c r="M6" s="1016"/>
      <c r="N6" s="1016"/>
      <c r="O6" s="1017"/>
      <c r="P6" s="1020" t="s">
        <v>215</v>
      </c>
      <c r="Q6" s="1021"/>
      <c r="R6" s="1021"/>
      <c r="S6" s="1022"/>
      <c r="T6" s="1020" t="s">
        <v>216</v>
      </c>
    </row>
    <row r="7" spans="1:22" s="14" customFormat="1" ht="15.95" customHeight="1">
      <c r="A7" s="1045"/>
      <c r="B7" s="1036"/>
      <c r="C7" s="1008"/>
      <c r="D7" s="1042"/>
      <c r="E7" s="1042"/>
      <c r="F7" s="1023"/>
      <c r="G7" s="1024"/>
      <c r="H7" s="1024"/>
      <c r="I7" s="1024"/>
      <c r="J7" s="1013"/>
      <c r="K7" s="1018"/>
      <c r="L7" s="1018"/>
      <c r="M7" s="1018"/>
      <c r="N7" s="1018"/>
      <c r="O7" s="1019"/>
      <c r="P7" s="1023"/>
      <c r="Q7" s="1024"/>
      <c r="R7" s="1024"/>
      <c r="S7" s="1025"/>
      <c r="T7" s="1047"/>
    </row>
    <row r="8" spans="1:22" s="14" customFormat="1" ht="30" customHeight="1">
      <c r="A8" s="1045"/>
      <c r="B8" s="1036"/>
      <c r="C8" s="1008"/>
      <c r="D8" s="1042"/>
      <c r="E8" s="1042"/>
      <c r="F8" s="1034" t="s">
        <v>217</v>
      </c>
      <c r="G8" s="1030"/>
      <c r="H8" s="1030"/>
      <c r="I8" s="1030"/>
      <c r="J8" s="1013"/>
      <c r="K8" s="1029" t="s">
        <v>218</v>
      </c>
      <c r="L8" s="1030"/>
      <c r="M8" s="1030"/>
      <c r="N8" s="1031"/>
      <c r="O8" s="1032" t="s">
        <v>219</v>
      </c>
      <c r="P8" s="1034" t="s">
        <v>220</v>
      </c>
      <c r="Q8" s="1030"/>
      <c r="R8" s="1031"/>
      <c r="S8" s="1032" t="s">
        <v>219</v>
      </c>
      <c r="T8" s="1047"/>
    </row>
    <row r="9" spans="1:22" s="14" customFormat="1" ht="36" customHeight="1">
      <c r="A9" s="1046"/>
      <c r="B9" s="1037"/>
      <c r="C9" s="1009"/>
      <c r="D9" s="1043"/>
      <c r="E9" s="1043"/>
      <c r="F9" s="141"/>
      <c r="G9" s="142" t="s">
        <v>221</v>
      </c>
      <c r="H9" s="142" t="s">
        <v>222</v>
      </c>
      <c r="I9" s="143" t="s">
        <v>223</v>
      </c>
      <c r="J9" s="1014"/>
      <c r="K9" s="144"/>
      <c r="L9" s="142" t="s">
        <v>224</v>
      </c>
      <c r="M9" s="142" t="s">
        <v>225</v>
      </c>
      <c r="N9" s="142" t="s">
        <v>226</v>
      </c>
      <c r="O9" s="1033"/>
      <c r="P9" s="144"/>
      <c r="Q9" s="142" t="s">
        <v>227</v>
      </c>
      <c r="R9" s="142" t="s">
        <v>228</v>
      </c>
      <c r="S9" s="1033"/>
      <c r="T9" s="1048"/>
    </row>
    <row r="10" spans="1:22" s="21" customFormat="1" ht="17.100000000000001" customHeight="1">
      <c r="A10" s="120" t="s">
        <v>4</v>
      </c>
      <c r="B10" s="148" t="s">
        <v>28</v>
      </c>
      <c r="C10" s="148" t="s">
        <v>28</v>
      </c>
      <c r="D10" s="145">
        <v>2715085</v>
      </c>
      <c r="E10" s="146">
        <v>18992.719000000005</v>
      </c>
      <c r="F10" s="145">
        <v>1702775</v>
      </c>
      <c r="G10" s="145">
        <v>0</v>
      </c>
      <c r="H10" s="145">
        <v>394256</v>
      </c>
      <c r="I10" s="145">
        <v>1308519</v>
      </c>
      <c r="J10" s="135" t="s">
        <v>4</v>
      </c>
      <c r="K10" s="121">
        <v>164452</v>
      </c>
      <c r="L10" s="121">
        <v>0</v>
      </c>
      <c r="M10" s="121">
        <v>164452</v>
      </c>
      <c r="N10" s="121">
        <v>0</v>
      </c>
      <c r="O10" s="147">
        <v>804.22100000000023</v>
      </c>
      <c r="P10" s="149">
        <v>847858</v>
      </c>
      <c r="Q10" s="121">
        <v>146004</v>
      </c>
      <c r="R10" s="121">
        <v>701854</v>
      </c>
      <c r="S10" s="147">
        <v>18188.518</v>
      </c>
      <c r="T10" s="147">
        <v>68.8</v>
      </c>
    </row>
    <row r="11" spans="1:22" s="21" customFormat="1" ht="17.100000000000001" customHeight="1">
      <c r="A11" s="120" t="s">
        <v>5</v>
      </c>
      <c r="B11" s="148" t="s">
        <v>28</v>
      </c>
      <c r="C11" s="148" t="s">
        <v>28</v>
      </c>
      <c r="D11" s="145">
        <v>2709661</v>
      </c>
      <c r="E11" s="146">
        <v>19025.759999999998</v>
      </c>
      <c r="F11" s="145">
        <v>1713775</v>
      </c>
      <c r="G11" s="145">
        <v>0</v>
      </c>
      <c r="H11" s="145">
        <v>244133</v>
      </c>
      <c r="I11" s="145">
        <v>1469642</v>
      </c>
      <c r="J11" s="135" t="s">
        <v>5</v>
      </c>
      <c r="K11" s="121">
        <v>165092</v>
      </c>
      <c r="L11" s="121">
        <v>0</v>
      </c>
      <c r="M11" s="121">
        <v>165092</v>
      </c>
      <c r="N11" s="121">
        <v>0</v>
      </c>
      <c r="O11" s="147">
        <v>611.71</v>
      </c>
      <c r="P11" s="121">
        <v>728918</v>
      </c>
      <c r="Q11" s="121">
        <v>130846</v>
      </c>
      <c r="R11" s="121">
        <v>598072</v>
      </c>
      <c r="S11" s="147">
        <v>18412.09</v>
      </c>
      <c r="T11" s="147">
        <v>69.3</v>
      </c>
    </row>
    <row r="12" spans="1:22" s="21" customFormat="1" ht="17.100000000000001" customHeight="1">
      <c r="A12" s="120" t="s">
        <v>6</v>
      </c>
      <c r="B12" s="148" t="s">
        <v>28</v>
      </c>
      <c r="C12" s="148" t="s">
        <v>28</v>
      </c>
      <c r="D12" s="145">
        <v>2705226</v>
      </c>
      <c r="E12" s="146">
        <v>19029.150000000001</v>
      </c>
      <c r="F12" s="145">
        <v>1782639</v>
      </c>
      <c r="G12" s="145">
        <v>0</v>
      </c>
      <c r="H12" s="145">
        <v>217009</v>
      </c>
      <c r="I12" s="145">
        <v>1565630</v>
      </c>
      <c r="J12" s="120" t="s">
        <v>6</v>
      </c>
      <c r="K12" s="121">
        <v>163767</v>
      </c>
      <c r="L12" s="121">
        <v>0</v>
      </c>
      <c r="M12" s="121">
        <v>163478</v>
      </c>
      <c r="N12" s="121">
        <v>289</v>
      </c>
      <c r="O12" s="147">
        <v>686.74610000000007</v>
      </c>
      <c r="P12" s="121">
        <v>758820</v>
      </c>
      <c r="Q12" s="121">
        <v>92953</v>
      </c>
      <c r="R12" s="121">
        <v>665867</v>
      </c>
      <c r="S12" s="147">
        <v>18342.403900000001</v>
      </c>
      <c r="T12" s="147">
        <v>71.900000000000006</v>
      </c>
    </row>
    <row r="13" spans="1:22" s="21" customFormat="1" ht="17.100000000000001" customHeight="1">
      <c r="A13" s="120" t="s">
        <v>13</v>
      </c>
      <c r="B13" s="148" t="s">
        <v>28</v>
      </c>
      <c r="C13" s="148" t="s">
        <v>28</v>
      </c>
      <c r="D13" s="145">
        <v>2726815</v>
      </c>
      <c r="E13" s="146">
        <v>19025.199999999997</v>
      </c>
      <c r="F13" s="145">
        <v>1801456</v>
      </c>
      <c r="G13" s="145">
        <v>30</v>
      </c>
      <c r="H13" s="145">
        <v>216067</v>
      </c>
      <c r="I13" s="145">
        <v>1585359</v>
      </c>
      <c r="J13" s="120" t="s">
        <v>13</v>
      </c>
      <c r="K13" s="121">
        <v>169265</v>
      </c>
      <c r="L13" s="121">
        <v>0</v>
      </c>
      <c r="M13" s="121">
        <v>168165</v>
      </c>
      <c r="N13" s="121">
        <v>1100</v>
      </c>
      <c r="O13" s="147">
        <v>684.20000000000016</v>
      </c>
      <c r="P13" s="121">
        <v>756094</v>
      </c>
      <c r="Q13" s="121">
        <v>100859</v>
      </c>
      <c r="R13" s="121">
        <v>655235</v>
      </c>
      <c r="S13" s="147">
        <v>18340.999999999996</v>
      </c>
      <c r="T13" s="147">
        <v>0.72271899633821879</v>
      </c>
    </row>
    <row r="14" spans="1:22" s="21" customFormat="1" ht="17.100000000000001" customHeight="1">
      <c r="A14" s="122" t="s">
        <v>120</v>
      </c>
      <c r="B14" s="148" t="s">
        <v>28</v>
      </c>
      <c r="C14" s="148" t="s">
        <v>28</v>
      </c>
      <c r="D14" s="150">
        <f t="shared" ref="D14:I14" si="0">SUM(D16:D38)</f>
        <v>2739179</v>
      </c>
      <c r="E14" s="151">
        <f t="shared" si="0"/>
        <v>19017.865000000002</v>
      </c>
      <c r="F14" s="150">
        <f t="shared" si="0"/>
        <v>1863757</v>
      </c>
      <c r="G14" s="150">
        <f t="shared" si="0"/>
        <v>50</v>
      </c>
      <c r="H14" s="150">
        <f t="shared" si="0"/>
        <v>215935</v>
      </c>
      <c r="I14" s="150">
        <f t="shared" si="0"/>
        <v>1647772</v>
      </c>
      <c r="J14" s="122" t="s">
        <v>120</v>
      </c>
      <c r="K14" s="123">
        <f>SUM(K16:K38)</f>
        <v>175128</v>
      </c>
      <c r="L14" s="123">
        <f>SUM(L16:L38)</f>
        <v>33</v>
      </c>
      <c r="M14" s="123">
        <f t="shared" ref="M14:S14" si="1">SUM(M16:M38)</f>
        <v>174086</v>
      </c>
      <c r="N14" s="123">
        <f t="shared" si="1"/>
        <v>1009</v>
      </c>
      <c r="O14" s="152">
        <f t="shared" si="1"/>
        <v>756.19609999999989</v>
      </c>
      <c r="P14" s="123">
        <f t="shared" si="1"/>
        <v>504383</v>
      </c>
      <c r="Q14" s="123">
        <f t="shared" si="1"/>
        <v>60252</v>
      </c>
      <c r="R14" s="123">
        <f t="shared" si="1"/>
        <v>444131</v>
      </c>
      <c r="S14" s="153">
        <f t="shared" si="1"/>
        <v>18261.668900000001</v>
      </c>
      <c r="T14" s="202">
        <f>(F14+K14)/D14</f>
        <v>0.7443416439743441</v>
      </c>
    </row>
    <row r="15" spans="1:22" s="14" customFormat="1" ht="9.1999999999999993" customHeight="1">
      <c r="A15" s="135"/>
      <c r="B15" s="154"/>
      <c r="C15" s="154"/>
      <c r="D15" s="124"/>
      <c r="E15" s="203"/>
      <c r="F15" s="124"/>
      <c r="G15" s="124"/>
      <c r="H15" s="124"/>
      <c r="I15" s="124"/>
      <c r="J15" s="135"/>
      <c r="K15" s="204"/>
      <c r="L15" s="204"/>
      <c r="M15" s="204"/>
      <c r="N15" s="204"/>
      <c r="O15" s="205"/>
      <c r="P15" s="204"/>
      <c r="Q15" s="204"/>
      <c r="R15" s="204"/>
      <c r="S15" s="205"/>
      <c r="T15" s="147"/>
    </row>
    <row r="16" spans="1:22" s="27" customFormat="1" ht="16.7" customHeight="1">
      <c r="A16" s="125" t="s">
        <v>92</v>
      </c>
      <c r="B16" s="155" t="s">
        <v>28</v>
      </c>
      <c r="C16" s="155" t="s">
        <v>160</v>
      </c>
      <c r="D16" s="166">
        <v>521716</v>
      </c>
      <c r="E16" s="167">
        <v>1127.8499999999999</v>
      </c>
      <c r="F16" s="206">
        <f t="shared" ref="F16:F38" si="2">SUM(G16:I16)</f>
        <v>413641</v>
      </c>
      <c r="G16" s="166">
        <v>0</v>
      </c>
      <c r="H16" s="166">
        <v>0</v>
      </c>
      <c r="I16" s="166">
        <v>413641</v>
      </c>
      <c r="J16" s="156" t="s">
        <v>92</v>
      </c>
      <c r="K16" s="207">
        <f t="shared" ref="K16:K38" si="3">SUM(L16:N16)</f>
        <v>0</v>
      </c>
      <c r="L16" s="166">
        <v>0</v>
      </c>
      <c r="M16" s="166">
        <v>0</v>
      </c>
      <c r="N16" s="166">
        <v>0</v>
      </c>
      <c r="O16" s="167">
        <v>143.4</v>
      </c>
      <c r="P16" s="207">
        <f t="shared" ref="P16:P38" si="4">SUM(Q16:R16)</f>
        <v>99841</v>
      </c>
      <c r="Q16" s="208">
        <v>0</v>
      </c>
      <c r="R16" s="208">
        <v>99841</v>
      </c>
      <c r="S16" s="209">
        <f>E16-O16</f>
        <v>984.44999999999993</v>
      </c>
      <c r="T16" s="210">
        <f t="shared" ref="T16:T38" si="5">(F16+K16)/D16</f>
        <v>0.79284706621993573</v>
      </c>
    </row>
    <row r="17" spans="1:20" s="27" customFormat="1" ht="16.7" customHeight="1">
      <c r="A17" s="125" t="s">
        <v>93</v>
      </c>
      <c r="B17" s="155" t="s">
        <v>28</v>
      </c>
      <c r="C17" s="155" t="s">
        <v>160</v>
      </c>
      <c r="D17" s="166">
        <v>271869</v>
      </c>
      <c r="E17" s="167">
        <v>1324.3099999999997</v>
      </c>
      <c r="F17" s="206">
        <f t="shared" si="2"/>
        <v>232308</v>
      </c>
      <c r="G17" s="166">
        <v>0</v>
      </c>
      <c r="H17" s="166">
        <v>0</v>
      </c>
      <c r="I17" s="166">
        <v>232308</v>
      </c>
      <c r="J17" s="156" t="s">
        <v>93</v>
      </c>
      <c r="K17" s="207">
        <f t="shared" si="3"/>
        <v>0</v>
      </c>
      <c r="L17" s="166">
        <v>0</v>
      </c>
      <c r="M17" s="166">
        <v>0</v>
      </c>
      <c r="N17" s="166">
        <v>0</v>
      </c>
      <c r="O17" s="167">
        <v>122.88799999999999</v>
      </c>
      <c r="P17" s="207">
        <f t="shared" si="4"/>
        <v>28066</v>
      </c>
      <c r="Q17" s="208">
        <v>0</v>
      </c>
      <c r="R17" s="208">
        <v>28066</v>
      </c>
      <c r="S17" s="209">
        <f t="shared" ref="S17:S38" si="6">E17-O17</f>
        <v>1201.4219999999998</v>
      </c>
      <c r="T17" s="210">
        <f t="shared" si="5"/>
        <v>0.85448506449797512</v>
      </c>
    </row>
    <row r="18" spans="1:20" s="27" customFormat="1" ht="16.7" customHeight="1">
      <c r="A18" s="125" t="s">
        <v>94</v>
      </c>
      <c r="B18" s="155" t="s">
        <v>193</v>
      </c>
      <c r="C18" s="155" t="s">
        <v>160</v>
      </c>
      <c r="D18" s="166">
        <v>137920</v>
      </c>
      <c r="E18" s="167">
        <v>1008.9700000000001</v>
      </c>
      <c r="F18" s="206">
        <f t="shared" si="2"/>
        <v>96729</v>
      </c>
      <c r="G18" s="166">
        <v>0</v>
      </c>
      <c r="H18" s="166">
        <v>0</v>
      </c>
      <c r="I18" s="166">
        <v>96729</v>
      </c>
      <c r="J18" s="156" t="s">
        <v>94</v>
      </c>
      <c r="K18" s="207">
        <f t="shared" si="3"/>
        <v>0</v>
      </c>
      <c r="L18" s="166">
        <v>0</v>
      </c>
      <c r="M18" s="166">
        <v>0</v>
      </c>
      <c r="N18" s="166">
        <v>0</v>
      </c>
      <c r="O18" s="167">
        <v>16.820000000000004</v>
      </c>
      <c r="P18" s="207">
        <f t="shared" si="4"/>
        <v>41191</v>
      </c>
      <c r="Q18" s="208">
        <v>450</v>
      </c>
      <c r="R18" s="208">
        <v>40741</v>
      </c>
      <c r="S18" s="209">
        <f t="shared" si="6"/>
        <v>992.15000000000009</v>
      </c>
      <c r="T18" s="210">
        <f t="shared" si="5"/>
        <v>0.70134135730858471</v>
      </c>
    </row>
    <row r="19" spans="1:20" s="27" customFormat="1" ht="16.7" customHeight="1">
      <c r="A19" s="125" t="s">
        <v>95</v>
      </c>
      <c r="B19" s="155" t="s">
        <v>193</v>
      </c>
      <c r="C19" s="155" t="s">
        <v>160</v>
      </c>
      <c r="D19" s="166">
        <v>169490</v>
      </c>
      <c r="E19" s="167">
        <v>1520.8750000000002</v>
      </c>
      <c r="F19" s="206">
        <f t="shared" si="2"/>
        <v>128116</v>
      </c>
      <c r="G19" s="166">
        <v>0</v>
      </c>
      <c r="H19" s="166">
        <v>118387</v>
      </c>
      <c r="I19" s="166">
        <v>9729</v>
      </c>
      <c r="J19" s="156" t="s">
        <v>95</v>
      </c>
      <c r="K19" s="207">
        <f t="shared" si="3"/>
        <v>290</v>
      </c>
      <c r="L19" s="166">
        <v>0</v>
      </c>
      <c r="M19" s="166">
        <v>0</v>
      </c>
      <c r="N19" s="166">
        <v>290</v>
      </c>
      <c r="O19" s="167">
        <v>23.489000000000001</v>
      </c>
      <c r="P19" s="207">
        <f t="shared" si="4"/>
        <v>41084</v>
      </c>
      <c r="Q19" s="208">
        <v>0</v>
      </c>
      <c r="R19" s="208">
        <v>41084</v>
      </c>
      <c r="S19" s="209">
        <f t="shared" si="6"/>
        <v>1497.3860000000002</v>
      </c>
      <c r="T19" s="210">
        <f t="shared" si="5"/>
        <v>0.75760221841996578</v>
      </c>
    </row>
    <row r="20" spans="1:20" s="27" customFormat="1" ht="16.7" customHeight="1">
      <c r="A20" s="125" t="s">
        <v>96</v>
      </c>
      <c r="B20" s="155" t="s">
        <v>193</v>
      </c>
      <c r="C20" s="155" t="s">
        <v>160</v>
      </c>
      <c r="D20" s="166">
        <v>418744</v>
      </c>
      <c r="E20" s="167">
        <v>616.25000000000011</v>
      </c>
      <c r="F20" s="206">
        <f t="shared" si="2"/>
        <v>405124</v>
      </c>
      <c r="G20" s="166">
        <v>0</v>
      </c>
      <c r="H20" s="166">
        <v>296</v>
      </c>
      <c r="I20" s="166">
        <v>404828</v>
      </c>
      <c r="J20" s="156" t="s">
        <v>96</v>
      </c>
      <c r="K20" s="207">
        <f t="shared" si="3"/>
        <v>0</v>
      </c>
      <c r="L20" s="166">
        <v>0</v>
      </c>
      <c r="M20" s="166">
        <v>0</v>
      </c>
      <c r="N20" s="166">
        <v>0</v>
      </c>
      <c r="O20" s="167">
        <v>51.128</v>
      </c>
      <c r="P20" s="207">
        <f t="shared" si="4"/>
        <v>13620</v>
      </c>
      <c r="Q20" s="208">
        <v>1935</v>
      </c>
      <c r="R20" s="208">
        <v>11685</v>
      </c>
      <c r="S20" s="209">
        <f t="shared" si="6"/>
        <v>565.12200000000007</v>
      </c>
      <c r="T20" s="210">
        <f t="shared" si="5"/>
        <v>0.96747416082379689</v>
      </c>
    </row>
    <row r="21" spans="1:20" s="27" customFormat="1" ht="16.7" customHeight="1">
      <c r="A21" s="125" t="s">
        <v>97</v>
      </c>
      <c r="B21" s="155" t="s">
        <v>193</v>
      </c>
      <c r="C21" s="155" t="s">
        <v>160</v>
      </c>
      <c r="D21" s="166">
        <v>115016</v>
      </c>
      <c r="E21" s="167">
        <v>668.72</v>
      </c>
      <c r="F21" s="206">
        <f t="shared" si="2"/>
        <v>91053</v>
      </c>
      <c r="G21" s="166">
        <v>0</v>
      </c>
      <c r="H21" s="166">
        <v>2057</v>
      </c>
      <c r="I21" s="166">
        <v>88996</v>
      </c>
      <c r="J21" s="156" t="s">
        <v>97</v>
      </c>
      <c r="K21" s="207">
        <f t="shared" si="3"/>
        <v>0</v>
      </c>
      <c r="L21" s="166">
        <v>0</v>
      </c>
      <c r="M21" s="166">
        <v>0</v>
      </c>
      <c r="N21" s="166">
        <v>0</v>
      </c>
      <c r="O21" s="167">
        <v>21.790000000000003</v>
      </c>
      <c r="P21" s="207">
        <f t="shared" si="4"/>
        <v>4550</v>
      </c>
      <c r="Q21" s="208">
        <v>0</v>
      </c>
      <c r="R21" s="208">
        <v>4550</v>
      </c>
      <c r="S21" s="209">
        <f t="shared" si="6"/>
        <v>646.93000000000006</v>
      </c>
      <c r="T21" s="210">
        <f t="shared" si="5"/>
        <v>0.79165507407665026</v>
      </c>
    </row>
    <row r="22" spans="1:20" s="27" customFormat="1" ht="16.7" customHeight="1">
      <c r="A22" s="125" t="s">
        <v>98</v>
      </c>
      <c r="B22" s="155" t="s">
        <v>28</v>
      </c>
      <c r="C22" s="155" t="s">
        <v>160</v>
      </c>
      <c r="D22" s="166">
        <v>106386</v>
      </c>
      <c r="E22" s="167">
        <v>920.42000000000019</v>
      </c>
      <c r="F22" s="206">
        <f t="shared" si="2"/>
        <v>65724</v>
      </c>
      <c r="G22" s="166">
        <v>0</v>
      </c>
      <c r="H22" s="166">
        <v>65724</v>
      </c>
      <c r="I22" s="166">
        <v>0</v>
      </c>
      <c r="J22" s="156" t="s">
        <v>98</v>
      </c>
      <c r="K22" s="207">
        <f t="shared" si="3"/>
        <v>0</v>
      </c>
      <c r="L22" s="167">
        <v>0</v>
      </c>
      <c r="M22" s="167">
        <v>0</v>
      </c>
      <c r="N22" s="167">
        <v>0</v>
      </c>
      <c r="O22" s="167">
        <v>131.62</v>
      </c>
      <c r="P22" s="207">
        <f t="shared" si="4"/>
        <v>18624</v>
      </c>
      <c r="Q22" s="208">
        <v>0</v>
      </c>
      <c r="R22" s="208">
        <v>18624</v>
      </c>
      <c r="S22" s="209">
        <f t="shared" si="6"/>
        <v>788.80000000000018</v>
      </c>
      <c r="T22" s="210">
        <f t="shared" si="5"/>
        <v>0.61778805481924315</v>
      </c>
    </row>
    <row r="23" spans="1:20" s="27" customFormat="1" ht="16.7" customHeight="1">
      <c r="A23" s="125" t="s">
        <v>99</v>
      </c>
      <c r="B23" s="155" t="s">
        <v>28</v>
      </c>
      <c r="C23" s="155" t="s">
        <v>160</v>
      </c>
      <c r="D23" s="166">
        <v>105501</v>
      </c>
      <c r="E23" s="167">
        <v>1254.8400000000001</v>
      </c>
      <c r="F23" s="206">
        <f t="shared" si="2"/>
        <v>69825</v>
      </c>
      <c r="G23" s="166">
        <v>0</v>
      </c>
      <c r="H23" s="166">
        <v>460</v>
      </c>
      <c r="I23" s="166">
        <v>69365</v>
      </c>
      <c r="J23" s="156" t="s">
        <v>99</v>
      </c>
      <c r="K23" s="207">
        <f t="shared" si="3"/>
        <v>0</v>
      </c>
      <c r="L23" s="166">
        <v>0</v>
      </c>
      <c r="M23" s="166">
        <v>0</v>
      </c>
      <c r="N23" s="166">
        <v>0</v>
      </c>
      <c r="O23" s="167">
        <v>21.0441</v>
      </c>
      <c r="P23" s="207">
        <f t="shared" si="4"/>
        <v>22947</v>
      </c>
      <c r="Q23" s="208">
        <v>3206</v>
      </c>
      <c r="R23" s="208">
        <v>19741</v>
      </c>
      <c r="S23" s="209">
        <f t="shared" si="6"/>
        <v>1233.7959000000001</v>
      </c>
      <c r="T23" s="210">
        <f t="shared" si="5"/>
        <v>0.66184206784769817</v>
      </c>
    </row>
    <row r="24" spans="1:20" s="27" customFormat="1" ht="16.7" customHeight="1">
      <c r="A24" s="125" t="s">
        <v>100</v>
      </c>
      <c r="B24" s="155" t="s">
        <v>28</v>
      </c>
      <c r="C24" s="155" t="s">
        <v>160</v>
      </c>
      <c r="D24" s="166">
        <v>77304</v>
      </c>
      <c r="E24" s="167">
        <v>911.7349999999999</v>
      </c>
      <c r="F24" s="206">
        <f t="shared" si="2"/>
        <v>59680</v>
      </c>
      <c r="G24" s="166">
        <v>0</v>
      </c>
      <c r="H24" s="166">
        <v>0</v>
      </c>
      <c r="I24" s="166">
        <v>59680</v>
      </c>
      <c r="J24" s="156" t="s">
        <v>100</v>
      </c>
      <c r="K24" s="207">
        <f t="shared" si="3"/>
        <v>0</v>
      </c>
      <c r="L24" s="166">
        <v>0</v>
      </c>
      <c r="M24" s="166">
        <v>0</v>
      </c>
      <c r="N24" s="166">
        <v>0</v>
      </c>
      <c r="O24" s="167">
        <v>1.9349999999999998</v>
      </c>
      <c r="P24" s="207">
        <f t="shared" si="4"/>
        <v>6127</v>
      </c>
      <c r="Q24" s="208">
        <v>0</v>
      </c>
      <c r="R24" s="208">
        <v>6127</v>
      </c>
      <c r="S24" s="209">
        <f t="shared" si="6"/>
        <v>909.8</v>
      </c>
      <c r="T24" s="210">
        <f t="shared" si="5"/>
        <v>0.77201697195487939</v>
      </c>
    </row>
    <row r="25" spans="1:20" s="27" customFormat="1" ht="16.7" customHeight="1">
      <c r="A25" s="125" t="s">
        <v>101</v>
      </c>
      <c r="B25" s="155" t="s">
        <v>28</v>
      </c>
      <c r="C25" s="155" t="s">
        <v>160</v>
      </c>
      <c r="D25" s="166">
        <v>250352</v>
      </c>
      <c r="E25" s="167">
        <v>411.80999999999989</v>
      </c>
      <c r="F25" s="206">
        <f t="shared" si="2"/>
        <v>48339</v>
      </c>
      <c r="G25" s="166">
        <v>0</v>
      </c>
      <c r="H25" s="166">
        <v>2341</v>
      </c>
      <c r="I25" s="166">
        <v>45998</v>
      </c>
      <c r="J25" s="156" t="s">
        <v>101</v>
      </c>
      <c r="K25" s="207">
        <f t="shared" si="3"/>
        <v>173653</v>
      </c>
      <c r="L25" s="166">
        <v>0</v>
      </c>
      <c r="M25" s="166">
        <v>173653</v>
      </c>
      <c r="N25" s="166">
        <v>0</v>
      </c>
      <c r="O25" s="167">
        <v>44.279999999999994</v>
      </c>
      <c r="P25" s="207">
        <f t="shared" si="4"/>
        <v>9714</v>
      </c>
      <c r="Q25" s="208">
        <v>0</v>
      </c>
      <c r="R25" s="208">
        <v>9714</v>
      </c>
      <c r="S25" s="209">
        <f t="shared" si="6"/>
        <v>367.52999999999992</v>
      </c>
      <c r="T25" s="210">
        <f t="shared" si="5"/>
        <v>0.88671949894548474</v>
      </c>
    </row>
    <row r="26" spans="1:20" s="27" customFormat="1" ht="16.7" customHeight="1">
      <c r="A26" s="125" t="s">
        <v>102</v>
      </c>
      <c r="B26" s="155" t="s">
        <v>193</v>
      </c>
      <c r="C26" s="155" t="s">
        <v>160</v>
      </c>
      <c r="D26" s="166">
        <v>24699</v>
      </c>
      <c r="E26" s="167">
        <v>614.29500000000007</v>
      </c>
      <c r="F26" s="206">
        <f t="shared" si="2"/>
        <v>2246</v>
      </c>
      <c r="G26" s="166">
        <v>0</v>
      </c>
      <c r="H26" s="166">
        <v>0</v>
      </c>
      <c r="I26" s="166">
        <v>2246</v>
      </c>
      <c r="J26" s="156" t="s">
        <v>102</v>
      </c>
      <c r="K26" s="207">
        <f t="shared" si="3"/>
        <v>0</v>
      </c>
      <c r="L26" s="166">
        <v>0</v>
      </c>
      <c r="M26" s="166">
        <v>0</v>
      </c>
      <c r="N26" s="166">
        <v>0</v>
      </c>
      <c r="O26" s="167">
        <v>1.72</v>
      </c>
      <c r="P26" s="207">
        <f t="shared" si="4"/>
        <v>15598</v>
      </c>
      <c r="Q26" s="208">
        <v>3447</v>
      </c>
      <c r="R26" s="208">
        <v>12151</v>
      </c>
      <c r="S26" s="209">
        <f t="shared" si="6"/>
        <v>612.57500000000005</v>
      </c>
      <c r="T26" s="210">
        <f t="shared" si="5"/>
        <v>9.0934855662172562E-2</v>
      </c>
    </row>
    <row r="27" spans="1:20" s="27" customFormat="1" ht="16.7" customHeight="1">
      <c r="A27" s="125" t="s">
        <v>103</v>
      </c>
      <c r="B27" s="155" t="s">
        <v>28</v>
      </c>
      <c r="C27" s="155" t="s">
        <v>160</v>
      </c>
      <c r="D27" s="166">
        <v>58222</v>
      </c>
      <c r="E27" s="167">
        <v>1175.7199999999998</v>
      </c>
      <c r="F27" s="206">
        <f t="shared" si="2"/>
        <v>21685</v>
      </c>
      <c r="G27" s="166">
        <v>0</v>
      </c>
      <c r="H27" s="166">
        <v>182</v>
      </c>
      <c r="I27" s="166">
        <v>21503</v>
      </c>
      <c r="J27" s="156" t="s">
        <v>103</v>
      </c>
      <c r="K27" s="207">
        <f t="shared" si="3"/>
        <v>0</v>
      </c>
      <c r="L27" s="166">
        <v>0</v>
      </c>
      <c r="M27" s="166">
        <v>0</v>
      </c>
      <c r="N27" s="166">
        <v>0</v>
      </c>
      <c r="O27" s="167">
        <v>5.09</v>
      </c>
      <c r="P27" s="207">
        <f t="shared" si="4"/>
        <v>7058</v>
      </c>
      <c r="Q27" s="208">
        <v>0</v>
      </c>
      <c r="R27" s="208">
        <v>7058</v>
      </c>
      <c r="S27" s="209">
        <f t="shared" si="6"/>
        <v>1170.6299999999999</v>
      </c>
      <c r="T27" s="210">
        <f t="shared" si="5"/>
        <v>0.37245371165538799</v>
      </c>
    </row>
    <row r="28" spans="1:20" s="27" customFormat="1" ht="16.7" customHeight="1">
      <c r="A28" s="125" t="s">
        <v>104</v>
      </c>
      <c r="B28" s="155" t="s">
        <v>193</v>
      </c>
      <c r="C28" s="155" t="s">
        <v>160</v>
      </c>
      <c r="D28" s="166">
        <v>26745</v>
      </c>
      <c r="E28" s="167">
        <v>842.7</v>
      </c>
      <c r="F28" s="206">
        <f t="shared" si="2"/>
        <v>4613</v>
      </c>
      <c r="G28" s="166">
        <v>0</v>
      </c>
      <c r="H28" s="166">
        <v>4613</v>
      </c>
      <c r="I28" s="166">
        <v>0</v>
      </c>
      <c r="J28" s="156" t="s">
        <v>104</v>
      </c>
      <c r="K28" s="207">
        <f t="shared" si="3"/>
        <v>0</v>
      </c>
      <c r="L28" s="166">
        <v>0</v>
      </c>
      <c r="M28" s="166">
        <v>0</v>
      </c>
      <c r="N28" s="166">
        <v>0</v>
      </c>
      <c r="O28" s="167">
        <v>0.79999999999999993</v>
      </c>
      <c r="P28" s="207">
        <f t="shared" si="4"/>
        <v>17172</v>
      </c>
      <c r="Q28" s="208">
        <v>12152</v>
      </c>
      <c r="R28" s="208">
        <v>5020</v>
      </c>
      <c r="S28" s="209">
        <f t="shared" si="6"/>
        <v>841.90000000000009</v>
      </c>
      <c r="T28" s="210">
        <f t="shared" si="5"/>
        <v>0.17248083753972704</v>
      </c>
    </row>
    <row r="29" spans="1:20" s="27" customFormat="1" ht="16.7" customHeight="1">
      <c r="A29" s="125" t="s">
        <v>105</v>
      </c>
      <c r="B29" s="155" t="s">
        <v>28</v>
      </c>
      <c r="C29" s="155" t="s">
        <v>160</v>
      </c>
      <c r="D29" s="166">
        <v>18379</v>
      </c>
      <c r="E29" s="167">
        <v>815.78</v>
      </c>
      <c r="F29" s="206">
        <f t="shared" si="2"/>
        <v>9129</v>
      </c>
      <c r="G29" s="166">
        <v>0</v>
      </c>
      <c r="H29" s="166">
        <v>0</v>
      </c>
      <c r="I29" s="166">
        <v>9129</v>
      </c>
      <c r="J29" s="156" t="s">
        <v>105</v>
      </c>
      <c r="K29" s="207">
        <f t="shared" si="3"/>
        <v>0</v>
      </c>
      <c r="L29" s="166">
        <v>0</v>
      </c>
      <c r="M29" s="166">
        <v>0</v>
      </c>
      <c r="N29" s="166">
        <v>0</v>
      </c>
      <c r="O29" s="167">
        <v>2.3609999999999998</v>
      </c>
      <c r="P29" s="207">
        <f t="shared" si="4"/>
        <v>6923</v>
      </c>
      <c r="Q29" s="208">
        <v>360</v>
      </c>
      <c r="R29" s="208">
        <v>6563</v>
      </c>
      <c r="S29" s="209">
        <f t="shared" si="6"/>
        <v>813.41899999999998</v>
      </c>
      <c r="T29" s="210">
        <f t="shared" si="5"/>
        <v>0.49670819957560258</v>
      </c>
    </row>
    <row r="30" spans="1:20" s="27" customFormat="1" ht="16.7" customHeight="1">
      <c r="A30" s="125" t="s">
        <v>106</v>
      </c>
      <c r="B30" s="155" t="s">
        <v>28</v>
      </c>
      <c r="C30" s="155" t="s">
        <v>160</v>
      </c>
      <c r="D30" s="166">
        <v>41259</v>
      </c>
      <c r="E30" s="167">
        <v>741</v>
      </c>
      <c r="F30" s="206">
        <f t="shared" si="2"/>
        <v>29740</v>
      </c>
      <c r="G30" s="166">
        <v>0</v>
      </c>
      <c r="H30" s="166">
        <v>0</v>
      </c>
      <c r="I30" s="166">
        <v>29740</v>
      </c>
      <c r="J30" s="156" t="s">
        <v>106</v>
      </c>
      <c r="K30" s="207">
        <f t="shared" si="3"/>
        <v>0</v>
      </c>
      <c r="L30" s="166">
        <v>0</v>
      </c>
      <c r="M30" s="166">
        <v>0</v>
      </c>
      <c r="N30" s="166">
        <v>0</v>
      </c>
      <c r="O30" s="167">
        <v>7.0000000000000009</v>
      </c>
      <c r="P30" s="207">
        <f t="shared" si="4"/>
        <v>11519</v>
      </c>
      <c r="Q30" s="208">
        <v>0</v>
      </c>
      <c r="R30" s="208">
        <v>11519</v>
      </c>
      <c r="S30" s="209">
        <f t="shared" si="6"/>
        <v>734</v>
      </c>
      <c r="T30" s="210">
        <f t="shared" si="5"/>
        <v>0.72081242880341256</v>
      </c>
    </row>
    <row r="31" spans="1:20" s="27" customFormat="1" ht="16.7" customHeight="1">
      <c r="A31" s="125" t="s">
        <v>107</v>
      </c>
      <c r="B31" s="155" t="s">
        <v>28</v>
      </c>
      <c r="C31" s="155" t="s">
        <v>160</v>
      </c>
      <c r="D31" s="166">
        <v>44915</v>
      </c>
      <c r="E31" s="167">
        <v>696.81999999999994</v>
      </c>
      <c r="F31" s="206">
        <f t="shared" si="2"/>
        <v>23118</v>
      </c>
      <c r="G31" s="166">
        <v>0</v>
      </c>
      <c r="H31" s="166">
        <v>18727</v>
      </c>
      <c r="I31" s="166">
        <v>4391</v>
      </c>
      <c r="J31" s="156" t="s">
        <v>107</v>
      </c>
      <c r="K31" s="207">
        <f t="shared" si="3"/>
        <v>0</v>
      </c>
      <c r="L31" s="166">
        <v>0</v>
      </c>
      <c r="M31" s="166">
        <v>0</v>
      </c>
      <c r="N31" s="166">
        <v>0</v>
      </c>
      <c r="O31" s="167">
        <v>8</v>
      </c>
      <c r="P31" s="207">
        <f t="shared" si="4"/>
        <v>21797</v>
      </c>
      <c r="Q31" s="208">
        <v>0</v>
      </c>
      <c r="R31" s="208">
        <v>21797</v>
      </c>
      <c r="S31" s="209">
        <f t="shared" si="6"/>
        <v>688.81999999999994</v>
      </c>
      <c r="T31" s="210">
        <f t="shared" si="5"/>
        <v>0.51470555493710346</v>
      </c>
    </row>
    <row r="32" spans="1:20" s="27" customFormat="1" ht="16.7" customHeight="1">
      <c r="A32" s="125" t="s">
        <v>108</v>
      </c>
      <c r="B32" s="155" t="s">
        <v>193</v>
      </c>
      <c r="C32" s="155" t="s">
        <v>160</v>
      </c>
      <c r="D32" s="166">
        <v>36879</v>
      </c>
      <c r="E32" s="167">
        <v>375.73999999999995</v>
      </c>
      <c r="F32" s="206">
        <f t="shared" si="2"/>
        <v>19413</v>
      </c>
      <c r="G32" s="166">
        <v>0</v>
      </c>
      <c r="H32" s="166">
        <v>168</v>
      </c>
      <c r="I32" s="166">
        <v>19245</v>
      </c>
      <c r="J32" s="156" t="s">
        <v>108</v>
      </c>
      <c r="K32" s="207">
        <f t="shared" si="3"/>
        <v>1185</v>
      </c>
      <c r="L32" s="166">
        <v>33</v>
      </c>
      <c r="M32" s="166">
        <v>433</v>
      </c>
      <c r="N32" s="166">
        <v>719</v>
      </c>
      <c r="O32" s="167">
        <v>22.76</v>
      </c>
      <c r="P32" s="207">
        <f t="shared" si="4"/>
        <v>6247</v>
      </c>
      <c r="Q32" s="208">
        <v>0</v>
      </c>
      <c r="R32" s="208">
        <v>6247</v>
      </c>
      <c r="S32" s="209">
        <f t="shared" si="6"/>
        <v>352.97999999999996</v>
      </c>
      <c r="T32" s="210">
        <f t="shared" si="5"/>
        <v>0.55852924428536566</v>
      </c>
    </row>
    <row r="33" spans="1:20" s="27" customFormat="1" ht="16.7" customHeight="1">
      <c r="A33" s="125" t="s">
        <v>109</v>
      </c>
      <c r="B33" s="155" t="s">
        <v>28</v>
      </c>
      <c r="C33" s="155" t="s">
        <v>160</v>
      </c>
      <c r="D33" s="166">
        <v>46709</v>
      </c>
      <c r="E33" s="167">
        <v>616.14</v>
      </c>
      <c r="F33" s="206">
        <f t="shared" si="2"/>
        <v>13977</v>
      </c>
      <c r="G33" s="166">
        <v>0</v>
      </c>
      <c r="H33" s="166">
        <v>0</v>
      </c>
      <c r="I33" s="166">
        <v>13977</v>
      </c>
      <c r="J33" s="156" t="s">
        <v>109</v>
      </c>
      <c r="K33" s="207">
        <f t="shared" si="3"/>
        <v>0</v>
      </c>
      <c r="L33" s="166">
        <v>0</v>
      </c>
      <c r="M33" s="166">
        <v>0</v>
      </c>
      <c r="N33" s="166">
        <v>0</v>
      </c>
      <c r="O33" s="167">
        <v>2.7399999999999998</v>
      </c>
      <c r="P33" s="207">
        <f t="shared" si="4"/>
        <v>32732</v>
      </c>
      <c r="Q33" s="208">
        <v>0</v>
      </c>
      <c r="R33" s="208">
        <v>32732</v>
      </c>
      <c r="S33" s="209">
        <f t="shared" si="6"/>
        <v>613.4</v>
      </c>
      <c r="T33" s="210">
        <f t="shared" si="5"/>
        <v>0.29923569333533151</v>
      </c>
    </row>
    <row r="34" spans="1:20" s="27" customFormat="1" ht="16.7" customHeight="1">
      <c r="A34" s="125" t="s">
        <v>110</v>
      </c>
      <c r="B34" s="155" t="s">
        <v>193</v>
      </c>
      <c r="C34" s="155" t="s">
        <v>160</v>
      </c>
      <c r="D34" s="166">
        <v>121945</v>
      </c>
      <c r="E34" s="167">
        <v>450.86</v>
      </c>
      <c r="F34" s="206">
        <f t="shared" si="2"/>
        <v>82322</v>
      </c>
      <c r="G34" s="166">
        <v>0</v>
      </c>
      <c r="H34" s="166">
        <v>0</v>
      </c>
      <c r="I34" s="166">
        <v>82322</v>
      </c>
      <c r="J34" s="156" t="s">
        <v>110</v>
      </c>
      <c r="K34" s="207">
        <f t="shared" si="3"/>
        <v>0</v>
      </c>
      <c r="L34" s="166">
        <v>0</v>
      </c>
      <c r="M34" s="166">
        <v>0</v>
      </c>
      <c r="N34" s="166">
        <v>0</v>
      </c>
      <c r="O34" s="167">
        <v>53.249999999999993</v>
      </c>
      <c r="P34" s="207">
        <f t="shared" si="4"/>
        <v>24574</v>
      </c>
      <c r="Q34" s="208">
        <v>13241</v>
      </c>
      <c r="R34" s="208">
        <v>11333</v>
      </c>
      <c r="S34" s="209">
        <f t="shared" si="6"/>
        <v>397.61</v>
      </c>
      <c r="T34" s="210">
        <f t="shared" si="5"/>
        <v>0.67507482881626968</v>
      </c>
    </row>
    <row r="35" spans="1:20" s="27" customFormat="1" ht="16.7" customHeight="1">
      <c r="A35" s="125" t="s">
        <v>111</v>
      </c>
      <c r="B35" s="155" t="s">
        <v>193</v>
      </c>
      <c r="C35" s="155" t="s">
        <v>160</v>
      </c>
      <c r="D35" s="166">
        <v>46980</v>
      </c>
      <c r="E35" s="167">
        <v>660.09</v>
      </c>
      <c r="F35" s="206">
        <f t="shared" si="2"/>
        <v>15154</v>
      </c>
      <c r="G35" s="166">
        <v>0</v>
      </c>
      <c r="H35" s="166">
        <v>1920</v>
      </c>
      <c r="I35" s="166">
        <v>13234</v>
      </c>
      <c r="J35" s="156" t="s">
        <v>111</v>
      </c>
      <c r="K35" s="207">
        <f t="shared" si="3"/>
        <v>0</v>
      </c>
      <c r="L35" s="166">
        <v>0</v>
      </c>
      <c r="M35" s="166">
        <v>0</v>
      </c>
      <c r="N35" s="166">
        <v>0</v>
      </c>
      <c r="O35" s="167">
        <v>58.7</v>
      </c>
      <c r="P35" s="207">
        <f t="shared" si="4"/>
        <v>8882</v>
      </c>
      <c r="Q35" s="208">
        <v>2718</v>
      </c>
      <c r="R35" s="208">
        <v>6164</v>
      </c>
      <c r="S35" s="209">
        <f t="shared" si="6"/>
        <v>601.39</v>
      </c>
      <c r="T35" s="210">
        <f t="shared" si="5"/>
        <v>0.32256279267773519</v>
      </c>
    </row>
    <row r="36" spans="1:20" s="27" customFormat="1" ht="16.7" customHeight="1">
      <c r="A36" s="125" t="s">
        <v>112</v>
      </c>
      <c r="B36" s="155" t="s">
        <v>28</v>
      </c>
      <c r="C36" s="155" t="s">
        <v>160</v>
      </c>
      <c r="D36" s="166">
        <v>34440</v>
      </c>
      <c r="E36" s="167">
        <v>1201.0000000000002</v>
      </c>
      <c r="F36" s="206">
        <f t="shared" si="2"/>
        <v>18280</v>
      </c>
      <c r="G36" s="166">
        <v>0</v>
      </c>
      <c r="H36" s="166">
        <v>0</v>
      </c>
      <c r="I36" s="166">
        <v>18280</v>
      </c>
      <c r="J36" s="156" t="s">
        <v>112</v>
      </c>
      <c r="K36" s="207">
        <f t="shared" si="3"/>
        <v>0</v>
      </c>
      <c r="L36" s="166">
        <v>0</v>
      </c>
      <c r="M36" s="166">
        <v>0</v>
      </c>
      <c r="N36" s="166">
        <v>0</v>
      </c>
      <c r="O36" s="168">
        <v>6.7510000000000003</v>
      </c>
      <c r="P36" s="207">
        <f t="shared" si="4"/>
        <v>16160</v>
      </c>
      <c r="Q36" s="208">
        <v>0</v>
      </c>
      <c r="R36" s="208">
        <v>16160</v>
      </c>
      <c r="S36" s="209">
        <f t="shared" si="6"/>
        <v>1194.2490000000003</v>
      </c>
      <c r="T36" s="210">
        <f t="shared" si="5"/>
        <v>0.53077816492450636</v>
      </c>
    </row>
    <row r="37" spans="1:20" s="27" customFormat="1" ht="16.7" customHeight="1">
      <c r="A37" s="125" t="s">
        <v>113</v>
      </c>
      <c r="B37" s="155" t="s">
        <v>194</v>
      </c>
      <c r="C37" s="155" t="s">
        <v>160</v>
      </c>
      <c r="D37" s="166">
        <v>52864</v>
      </c>
      <c r="E37" s="167">
        <v>989.04</v>
      </c>
      <c r="F37" s="206">
        <f t="shared" si="2"/>
        <v>13398</v>
      </c>
      <c r="G37" s="166">
        <v>50</v>
      </c>
      <c r="H37" s="166">
        <v>1060</v>
      </c>
      <c r="I37" s="166">
        <v>12288</v>
      </c>
      <c r="J37" s="156" t="s">
        <v>113</v>
      </c>
      <c r="K37" s="207">
        <f t="shared" si="3"/>
        <v>0</v>
      </c>
      <c r="L37" s="166">
        <v>0</v>
      </c>
      <c r="M37" s="166">
        <v>0</v>
      </c>
      <c r="N37" s="166">
        <v>0</v>
      </c>
      <c r="O37" s="167">
        <v>8.23</v>
      </c>
      <c r="P37" s="207">
        <f t="shared" si="4"/>
        <v>39466</v>
      </c>
      <c r="Q37" s="208">
        <v>15007</v>
      </c>
      <c r="R37" s="208">
        <v>24459</v>
      </c>
      <c r="S37" s="209">
        <f t="shared" si="6"/>
        <v>980.81</v>
      </c>
      <c r="T37" s="210">
        <f t="shared" si="5"/>
        <v>0.2534427966101695</v>
      </c>
    </row>
    <row r="38" spans="1:20" s="27" customFormat="1" ht="16.5" customHeight="1" thickBot="1">
      <c r="A38" s="126" t="s">
        <v>114</v>
      </c>
      <c r="B38" s="157" t="s">
        <v>194</v>
      </c>
      <c r="C38" s="157" t="s">
        <v>160</v>
      </c>
      <c r="D38" s="186">
        <v>10845</v>
      </c>
      <c r="E38" s="187">
        <v>72.900000000000006</v>
      </c>
      <c r="F38" s="158">
        <f t="shared" si="2"/>
        <v>143</v>
      </c>
      <c r="G38" s="186">
        <v>0</v>
      </c>
      <c r="H38" s="186">
        <v>0</v>
      </c>
      <c r="I38" s="186">
        <v>143</v>
      </c>
      <c r="J38" s="213" t="s">
        <v>114</v>
      </c>
      <c r="K38" s="160">
        <f t="shared" si="3"/>
        <v>0</v>
      </c>
      <c r="L38" s="186">
        <v>0</v>
      </c>
      <c r="M38" s="186">
        <v>0</v>
      </c>
      <c r="N38" s="186">
        <v>0</v>
      </c>
      <c r="O38" s="186">
        <v>0.4</v>
      </c>
      <c r="P38" s="160">
        <f t="shared" si="4"/>
        <v>10491</v>
      </c>
      <c r="Q38" s="211">
        <v>7736</v>
      </c>
      <c r="R38" s="211">
        <v>2755</v>
      </c>
      <c r="S38" s="161">
        <f t="shared" si="6"/>
        <v>72.5</v>
      </c>
      <c r="T38" s="212">
        <f t="shared" si="5"/>
        <v>1.3185799907791609E-2</v>
      </c>
    </row>
    <row r="39" spans="1:20" s="97" customFormat="1" ht="11.1" customHeight="1">
      <c r="A39" s="133" t="s">
        <v>229</v>
      </c>
      <c r="B39" s="162"/>
      <c r="C39" s="162"/>
      <c r="D39" s="162"/>
      <c r="E39" s="162"/>
      <c r="F39" s="162"/>
      <c r="G39" s="162"/>
      <c r="H39" s="162"/>
      <c r="I39" s="163" t="s">
        <v>91</v>
      </c>
      <c r="J39" s="133" t="s">
        <v>231</v>
      </c>
      <c r="K39" s="163"/>
      <c r="L39" s="162"/>
      <c r="M39" s="162"/>
      <c r="N39" s="162"/>
      <c r="O39" s="162"/>
      <c r="P39" s="162"/>
      <c r="Q39" s="162"/>
      <c r="R39" s="133"/>
      <c r="S39" s="163"/>
      <c r="T39" s="163" t="s">
        <v>91</v>
      </c>
    </row>
    <row r="40" spans="1:20" s="109" customFormat="1" ht="11.1" customHeight="1">
      <c r="A40" s="132" t="s">
        <v>232</v>
      </c>
      <c r="B40" s="164"/>
      <c r="C40" s="164"/>
      <c r="D40" s="165"/>
      <c r="E40" s="165"/>
      <c r="F40" s="165"/>
      <c r="G40" s="165"/>
      <c r="H40" s="165"/>
      <c r="I40" s="165"/>
      <c r="J40" s="132" t="s">
        <v>232</v>
      </c>
      <c r="K40" s="165"/>
      <c r="L40" s="165"/>
      <c r="M40" s="165"/>
      <c r="N40" s="165"/>
      <c r="O40" s="165"/>
      <c r="P40" s="165"/>
      <c r="Q40" s="165"/>
      <c r="R40" s="165"/>
      <c r="S40" s="165"/>
      <c r="T40" s="134"/>
    </row>
  </sheetData>
  <mergeCells count="22">
    <mergeCell ref="K6:O7"/>
    <mergeCell ref="P6:S7"/>
    <mergeCell ref="T6:T9"/>
    <mergeCell ref="F8:I8"/>
    <mergeCell ref="K8:N8"/>
    <mergeCell ref="O8:O9"/>
    <mergeCell ref="P8:R8"/>
    <mergeCell ref="S8:S9"/>
    <mergeCell ref="F6:I7"/>
    <mergeCell ref="J6:J9"/>
    <mergeCell ref="A6:A9"/>
    <mergeCell ref="B6:B9"/>
    <mergeCell ref="C6:C9"/>
    <mergeCell ref="D6:D9"/>
    <mergeCell ref="E6:E9"/>
    <mergeCell ref="A3:I3"/>
    <mergeCell ref="J3:T3"/>
    <mergeCell ref="A4:I4"/>
    <mergeCell ref="J4:T4"/>
    <mergeCell ref="H5:I5"/>
    <mergeCell ref="J5:L5"/>
    <mergeCell ref="M5:N5"/>
  </mergeCells>
  <phoneticPr fontId="25" type="noConversion"/>
  <conditionalFormatting sqref="D15:D37">
    <cfRule type="expression" dxfId="1" priority="2" stopIfTrue="1">
      <formula>(SUMPRODUCT(D15:D15)-ROUNDDOWN(D15,1))&gt;0</formula>
    </cfRule>
  </conditionalFormatting>
  <conditionalFormatting sqref="D16:D38">
    <cfRule type="expression" dxfId="0" priority="1" stopIfTrue="1">
      <formula>(SUMPRODUCT(D16:D16)-ROUNDDOWN(D16,1))&gt;0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0.간지</vt:lpstr>
      <vt:lpstr>0-1.이면</vt:lpstr>
      <vt:lpstr>1.발전현황</vt:lpstr>
      <vt:lpstr>2.용도별전력사용량</vt:lpstr>
      <vt:lpstr>3.제조업 중분류별 전력사용량</vt:lpstr>
      <vt:lpstr>4.가스공급량</vt:lpstr>
      <vt:lpstr>5.도시가스이용현황</vt:lpstr>
      <vt:lpstr>6.도시가스보급률</vt:lpstr>
      <vt:lpstr>7.고압가스시설현황</vt:lpstr>
      <vt:lpstr>8.상수도보급현황</vt:lpstr>
      <vt:lpstr>9.상수도관</vt:lpstr>
      <vt:lpstr>10. 급수사용량</vt:lpstr>
      <vt:lpstr>11.급수사용료부과</vt:lpstr>
      <vt:lpstr>12.하수도인구및보급률 </vt:lpstr>
      <vt:lpstr>13. 하수도사용료부과</vt:lpstr>
      <vt:lpstr>14.하수관로</vt:lpstr>
      <vt:lpstr>12.하수도인구및보급률</vt:lpstr>
      <vt:lpstr>13.하수사용료부과</vt:lpstr>
      <vt:lpstr>'0.간지'!Print_Area</vt:lpstr>
      <vt:lpstr>'0-1.이면'!Print_Area</vt:lpstr>
      <vt:lpstr>'1.발전현황'!Print_Area</vt:lpstr>
      <vt:lpstr>'10. 급수사용량'!Print_Area</vt:lpstr>
      <vt:lpstr>'11.급수사용료부과'!Print_Area</vt:lpstr>
      <vt:lpstr>'12.하수도인구및보급률'!Print_Area</vt:lpstr>
      <vt:lpstr>'12.하수도인구및보급률 '!Print_Area</vt:lpstr>
      <vt:lpstr>'13. 하수도사용료부과'!Print_Area</vt:lpstr>
      <vt:lpstr>'13.하수사용료부과'!Print_Area</vt:lpstr>
      <vt:lpstr>'14.하수관로'!Print_Area</vt:lpstr>
      <vt:lpstr>'2.용도별전력사용량'!Print_Area</vt:lpstr>
      <vt:lpstr>'3.제조업 중분류별 전력사용량'!Print_Area</vt:lpstr>
      <vt:lpstr>'4.가스공급량'!Print_Area</vt:lpstr>
      <vt:lpstr>'5.도시가스이용현황'!Print_Area</vt:lpstr>
      <vt:lpstr>'6.도시가스보급률'!Print_Area</vt:lpstr>
      <vt:lpstr>'7.고압가스시설현황'!Print_Area</vt:lpstr>
      <vt:lpstr>'8.상수도보급현황'!Print_Area</vt:lpstr>
      <vt:lpstr>'9.상수도관'!Print_Area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2020-06-30T00:18:20Z</cp:lastPrinted>
  <dcterms:created xsi:type="dcterms:W3CDTF">2011-12-22T04:05:39Z</dcterms:created>
  <dcterms:modified xsi:type="dcterms:W3CDTF">2020-07-08T01:18:37Z</dcterms:modified>
</cp:coreProperties>
</file>