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80" firstSheet="8" activeTab="19"/>
  </bookViews>
  <sheets>
    <sheet name="0.교통.관광및정보통신" sheetId="1" r:id="rId1"/>
    <sheet name="0-1.이면" sheetId="2" r:id="rId2"/>
    <sheet name="1.자동차등록 " sheetId="3" r:id="rId3"/>
    <sheet name="1-1.시군별자동차등록" sheetId="4" r:id="rId4"/>
    <sheet name="1-2.시군별 자동차연료종류별 등록" sheetId="29" r:id="rId5"/>
    <sheet name="2.업종별운수업체" sheetId="5" r:id="rId6"/>
    <sheet name="3.영업용자동차업종별수송" sheetId="30" r:id="rId7"/>
    <sheet name="4.천연가스버스현황" sheetId="23" r:id="rId8"/>
    <sheet name="5.자전거도로현황" sheetId="27" r:id="rId9"/>
    <sheet name="6.주차장" sheetId="7" r:id="rId10"/>
    <sheet name="7.철도수송" sheetId="8" r:id="rId11"/>
    <sheet name="8.항공수송" sheetId="9" r:id="rId12"/>
    <sheet name="9.선박등록" sheetId="10" r:id="rId13"/>
    <sheet name="10.여객선수송" sheetId="11" r:id="rId14"/>
    <sheet name="11.해운화물수송" sheetId="31" r:id="rId15"/>
    <sheet name="12.관광사업체등록" sheetId="13" r:id="rId16"/>
    <sheet name="13.주요관광지방문객수" sheetId="14" r:id="rId17"/>
    <sheet name="14.지정(법정)관광지현황" sheetId="15" r:id="rId18"/>
    <sheet name="15.해수욕장이용" sheetId="17" r:id="rId19"/>
    <sheet name="16.관광숙박업등록현황" sheetId="18" r:id="rId20"/>
  </sheets>
  <definedNames>
    <definedName name="_xlnm._FilterDatabase" localSheetId="7" hidden="1">'4.천연가스버스현황'!$A$3:$I$16</definedName>
    <definedName name="Document_array" localSheetId="2">{"Book1"}</definedName>
    <definedName name="Document_array" localSheetId="13">{"Book1"}</definedName>
    <definedName name="Document_array" localSheetId="3">{"Book1"}</definedName>
    <definedName name="Document_array" localSheetId="14">{"Book1"}</definedName>
    <definedName name="Document_array" localSheetId="15">{"Book1"}</definedName>
    <definedName name="Document_array" localSheetId="4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1">{"Book1"}</definedName>
    <definedName name="Document_array" localSheetId="12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3" hidden="1">{"'6.강수량'!$A$1:$O$37","'6.강수량'!$A$1:$C$1"}</definedName>
    <definedName name="HTML_Control" localSheetId="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4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'0.교통.관광및정보통신'!$A$1:$I$20</definedName>
    <definedName name="_xlnm.Print_Area" localSheetId="1">'0-1.이면'!$A$1:$I$25</definedName>
    <definedName name="_xlnm.Print_Area" localSheetId="2">'1.자동차등록 '!$A$1:$AA$29</definedName>
    <definedName name="_xlnm.Print_Area" localSheetId="13">'10.여객선수송'!$A$1:$H$30</definedName>
    <definedName name="_xlnm.Print_Area" localSheetId="3">'1-1.시군별자동차등록'!$A$1:$AC$41</definedName>
    <definedName name="_xlnm.Print_Area" localSheetId="14">'11.해운화물수송'!$A$1:$N$31</definedName>
    <definedName name="_xlnm.Print_Area" localSheetId="15">'12.관광사업체등록'!$A$1:$AH$50</definedName>
    <definedName name="_xlnm.Print_Area" localSheetId="4">'1-2.시군별 자동차연료종류별 등록'!$A$1:$BE$38</definedName>
    <definedName name="_xlnm.Print_Area" localSheetId="16">'13.주요관광지방문객수'!$A$1:$F$32</definedName>
    <definedName name="_xlnm.Print_Area" localSheetId="17">'14.지정(법정)관광지현황'!$A$1:$G$51</definedName>
    <definedName name="_xlnm.Print_Area" localSheetId="18">'15.해수욕장이용'!$A$1:$M$44</definedName>
    <definedName name="_xlnm.Print_Area" localSheetId="19">'16.관광숙박업등록현황'!$A$1:$AP$37</definedName>
    <definedName name="_xlnm.Print_Area" localSheetId="5">'2.업종별운수업체'!$A$1:$Z$40</definedName>
    <definedName name="_xlnm.Print_Area" localSheetId="6">'3.영업용자동차업종별수송'!$A$1:$J$28</definedName>
    <definedName name="_xlnm.Print_Area" localSheetId="7">'4.천연가스버스현황'!$A$1:$I$16</definedName>
    <definedName name="_xlnm.Print_Area" localSheetId="8">'5.자전거도로현황'!$A$1:$U$18</definedName>
    <definedName name="_xlnm.Print_Area" localSheetId="9">'6.주차장'!$A$1:$P$42</definedName>
    <definedName name="_xlnm.Print_Area" localSheetId="10">'7.철도수송'!$A$1:$G$141</definedName>
    <definedName name="_xlnm.Print_Area" localSheetId="11">'8.항공수송'!$A$1:$V$30</definedName>
    <definedName name="_xlnm.Print_Area" localSheetId="12">'9.선박등록'!$A$1:$R$15</definedName>
  </definedNames>
  <calcPr calcId="152511"/>
</workbook>
</file>

<file path=xl/calcChain.xml><?xml version="1.0" encoding="utf-8"?>
<calcChain xmlns="http://schemas.openxmlformats.org/spreadsheetml/2006/main">
  <c r="AN13" i="18" l="1"/>
  <c r="AN14" i="18"/>
  <c r="AN15" i="18"/>
  <c r="AN16" i="18"/>
  <c r="AN17" i="18"/>
  <c r="AN18" i="18"/>
  <c r="AN19" i="18"/>
  <c r="AN20" i="18"/>
  <c r="AN21" i="18"/>
  <c r="AN22" i="18"/>
  <c r="AN23" i="18"/>
  <c r="AN24" i="18"/>
  <c r="AN25" i="18"/>
  <c r="AN26" i="18"/>
  <c r="AN27" i="18"/>
  <c r="AN28" i="18"/>
  <c r="AN29" i="18"/>
  <c r="AN30" i="18"/>
  <c r="AN31" i="18"/>
  <c r="AN32" i="18"/>
  <c r="AN33" i="18"/>
  <c r="AN34" i="18"/>
  <c r="AN12" i="18"/>
  <c r="AD10" i="18"/>
  <c r="AE10" i="18"/>
  <c r="AF10" i="18"/>
  <c r="AG10" i="18"/>
  <c r="AH10" i="18"/>
  <c r="AI10" i="18"/>
  <c r="AJ10" i="18"/>
  <c r="AK10" i="18"/>
  <c r="AL10" i="18"/>
  <c r="AM10" i="18"/>
  <c r="AO10" i="18"/>
  <c r="AP10" i="18"/>
  <c r="AC10" i="18"/>
  <c r="D10" i="18"/>
  <c r="E10" i="18"/>
  <c r="F10" i="18"/>
  <c r="G10" i="18"/>
  <c r="H10" i="18"/>
  <c r="I10" i="18"/>
  <c r="J10" i="18"/>
  <c r="K10" i="18"/>
  <c r="L10" i="18"/>
  <c r="M10" i="18"/>
  <c r="N10" i="18"/>
  <c r="O10" i="18"/>
  <c r="P10" i="18"/>
  <c r="Q10" i="18"/>
  <c r="R10" i="18"/>
  <c r="S10" i="18"/>
  <c r="T10" i="18"/>
  <c r="U10" i="18"/>
  <c r="V10" i="18"/>
  <c r="W10" i="18"/>
  <c r="X10" i="18"/>
  <c r="Y10" i="18"/>
  <c r="AN10" i="18" l="1"/>
  <c r="B10" i="18"/>
  <c r="C10" i="18"/>
  <c r="BB34" i="29"/>
  <c r="AP34" i="29"/>
  <c r="AG34" i="29"/>
  <c r="V34" i="29"/>
  <c r="M34" i="29"/>
  <c r="K34" i="29"/>
  <c r="J34" i="29"/>
  <c r="I34" i="29"/>
  <c r="H34" i="29"/>
  <c r="G34" i="29"/>
  <c r="F34" i="29"/>
  <c r="E34" i="29"/>
  <c r="D34" i="29"/>
  <c r="BB33" i="29"/>
  <c r="AP33" i="29"/>
  <c r="AG33" i="29"/>
  <c r="V33" i="29"/>
  <c r="M33" i="29"/>
  <c r="K33" i="29"/>
  <c r="J33" i="29"/>
  <c r="I33" i="29"/>
  <c r="H33" i="29"/>
  <c r="G33" i="29"/>
  <c r="F33" i="29"/>
  <c r="E33" i="29"/>
  <c r="D33" i="29"/>
  <c r="BB32" i="29"/>
  <c r="AP32" i="29"/>
  <c r="AG32" i="29"/>
  <c r="V32" i="29"/>
  <c r="M32" i="29"/>
  <c r="K32" i="29"/>
  <c r="J32" i="29"/>
  <c r="I32" i="29"/>
  <c r="H32" i="29"/>
  <c r="G32" i="29"/>
  <c r="F32" i="29"/>
  <c r="E32" i="29"/>
  <c r="D32" i="29"/>
  <c r="BB31" i="29"/>
  <c r="AP31" i="29"/>
  <c r="AG31" i="29"/>
  <c r="V31" i="29"/>
  <c r="M31" i="29"/>
  <c r="K31" i="29"/>
  <c r="J31" i="29"/>
  <c r="I31" i="29"/>
  <c r="H31" i="29"/>
  <c r="G31" i="29"/>
  <c r="F31" i="29"/>
  <c r="E31" i="29"/>
  <c r="D31" i="29"/>
  <c r="BB30" i="29"/>
  <c r="AP30" i="29"/>
  <c r="AG30" i="29"/>
  <c r="V30" i="29"/>
  <c r="M30" i="29"/>
  <c r="K30" i="29"/>
  <c r="J30" i="29"/>
  <c r="I30" i="29"/>
  <c r="H30" i="29"/>
  <c r="G30" i="29"/>
  <c r="F30" i="29"/>
  <c r="E30" i="29"/>
  <c r="D30" i="29"/>
  <c r="BB29" i="29"/>
  <c r="AP29" i="29"/>
  <c r="AG29" i="29"/>
  <c r="V29" i="29"/>
  <c r="M29" i="29"/>
  <c r="K29" i="29"/>
  <c r="J29" i="29"/>
  <c r="I29" i="29"/>
  <c r="H29" i="29"/>
  <c r="G29" i="29"/>
  <c r="F29" i="29"/>
  <c r="E29" i="29"/>
  <c r="D29" i="29"/>
  <c r="BB28" i="29"/>
  <c r="AP28" i="29"/>
  <c r="AG28" i="29"/>
  <c r="V28" i="29"/>
  <c r="M28" i="29"/>
  <c r="K28" i="29"/>
  <c r="J28" i="29"/>
  <c r="I28" i="29"/>
  <c r="H28" i="29"/>
  <c r="G28" i="29"/>
  <c r="F28" i="29"/>
  <c r="E28" i="29"/>
  <c r="D28" i="29"/>
  <c r="BB27" i="29"/>
  <c r="AP27" i="29"/>
  <c r="AG27" i="29"/>
  <c r="V27" i="29"/>
  <c r="M27" i="29"/>
  <c r="K27" i="29"/>
  <c r="J27" i="29"/>
  <c r="I27" i="29"/>
  <c r="H27" i="29"/>
  <c r="G27" i="29"/>
  <c r="F27" i="29"/>
  <c r="E27" i="29"/>
  <c r="D27" i="29"/>
  <c r="BB26" i="29"/>
  <c r="AP26" i="29"/>
  <c r="AG26" i="29"/>
  <c r="V26" i="29"/>
  <c r="M26" i="29"/>
  <c r="K26" i="29"/>
  <c r="J26" i="29"/>
  <c r="I26" i="29"/>
  <c r="H26" i="29"/>
  <c r="G26" i="29"/>
  <c r="F26" i="29"/>
  <c r="E26" i="29"/>
  <c r="D26" i="29"/>
  <c r="BB25" i="29"/>
  <c r="AP25" i="29"/>
  <c r="AG25" i="29"/>
  <c r="V25" i="29"/>
  <c r="M25" i="29"/>
  <c r="K25" i="29"/>
  <c r="J25" i="29"/>
  <c r="I25" i="29"/>
  <c r="H25" i="29"/>
  <c r="G25" i="29"/>
  <c r="F25" i="29"/>
  <c r="E25" i="29"/>
  <c r="D25" i="29"/>
  <c r="BB24" i="29"/>
  <c r="AP24" i="29"/>
  <c r="AG24" i="29"/>
  <c r="V24" i="29"/>
  <c r="M24" i="29"/>
  <c r="K24" i="29"/>
  <c r="J24" i="29"/>
  <c r="I24" i="29"/>
  <c r="H24" i="29"/>
  <c r="G24" i="29"/>
  <c r="F24" i="29"/>
  <c r="E24" i="29"/>
  <c r="D24" i="29"/>
  <c r="BB23" i="29"/>
  <c r="AP23" i="29"/>
  <c r="AG23" i="29"/>
  <c r="V23" i="29"/>
  <c r="M23" i="29"/>
  <c r="K23" i="29"/>
  <c r="J23" i="29"/>
  <c r="I23" i="29"/>
  <c r="H23" i="29"/>
  <c r="G23" i="29"/>
  <c r="F23" i="29"/>
  <c r="E23" i="29"/>
  <c r="D23" i="29"/>
  <c r="BB22" i="29"/>
  <c r="AP22" i="29"/>
  <c r="AG22" i="29"/>
  <c r="V22" i="29"/>
  <c r="M22" i="29"/>
  <c r="K22" i="29"/>
  <c r="J22" i="29"/>
  <c r="I22" i="29"/>
  <c r="H22" i="29"/>
  <c r="G22" i="29"/>
  <c r="F22" i="29"/>
  <c r="E22" i="29"/>
  <c r="D22" i="29"/>
  <c r="BB21" i="29"/>
  <c r="AP21" i="29"/>
  <c r="AG21" i="29"/>
  <c r="V21" i="29"/>
  <c r="M21" i="29"/>
  <c r="K21" i="29"/>
  <c r="J21" i="29"/>
  <c r="I21" i="29"/>
  <c r="H21" i="29"/>
  <c r="G21" i="29"/>
  <c r="F21" i="29"/>
  <c r="E21" i="29"/>
  <c r="D21" i="29"/>
  <c r="BB20" i="29"/>
  <c r="AP20" i="29"/>
  <c r="AG20" i="29"/>
  <c r="V20" i="29"/>
  <c r="M20" i="29"/>
  <c r="K20" i="29"/>
  <c r="J20" i="29"/>
  <c r="I20" i="29"/>
  <c r="H20" i="29"/>
  <c r="G20" i="29"/>
  <c r="F20" i="29"/>
  <c r="E20" i="29"/>
  <c r="D20" i="29"/>
  <c r="BB19" i="29"/>
  <c r="AP19" i="29"/>
  <c r="AG19" i="29"/>
  <c r="V19" i="29"/>
  <c r="M19" i="29"/>
  <c r="K19" i="29"/>
  <c r="J19" i="29"/>
  <c r="I19" i="29"/>
  <c r="H19" i="29"/>
  <c r="G19" i="29"/>
  <c r="F19" i="29"/>
  <c r="E19" i="29"/>
  <c r="D19" i="29"/>
  <c r="BB18" i="29"/>
  <c r="AP18" i="29"/>
  <c r="AG18" i="29"/>
  <c r="V18" i="29"/>
  <c r="M18" i="29"/>
  <c r="K18" i="29"/>
  <c r="J18" i="29"/>
  <c r="I18" i="29"/>
  <c r="H18" i="29"/>
  <c r="G18" i="29"/>
  <c r="F18" i="29"/>
  <c r="E18" i="29"/>
  <c r="D18" i="29"/>
  <c r="BB17" i="29"/>
  <c r="AP17" i="29"/>
  <c r="AG17" i="29"/>
  <c r="V17" i="29"/>
  <c r="M17" i="29"/>
  <c r="K17" i="29"/>
  <c r="J17" i="29"/>
  <c r="I17" i="29"/>
  <c r="H17" i="29"/>
  <c r="G17" i="29"/>
  <c r="F17" i="29"/>
  <c r="E17" i="29"/>
  <c r="D17" i="29"/>
  <c r="BB16" i="29"/>
  <c r="AP16" i="29"/>
  <c r="AG16" i="29"/>
  <c r="V16" i="29"/>
  <c r="M16" i="29"/>
  <c r="K16" i="29"/>
  <c r="J16" i="29"/>
  <c r="I16" i="29"/>
  <c r="H16" i="29"/>
  <c r="G16" i="29"/>
  <c r="F16" i="29"/>
  <c r="E16" i="29"/>
  <c r="D16" i="29"/>
  <c r="BB15" i="29"/>
  <c r="AP15" i="29"/>
  <c r="AG15" i="29"/>
  <c r="V15" i="29"/>
  <c r="M15" i="29"/>
  <c r="K15" i="29"/>
  <c r="J15" i="29"/>
  <c r="I15" i="29"/>
  <c r="H15" i="29"/>
  <c r="G15" i="29"/>
  <c r="F15" i="29"/>
  <c r="E15" i="29"/>
  <c r="D15" i="29"/>
  <c r="BB14" i="29"/>
  <c r="AP14" i="29"/>
  <c r="AG14" i="29"/>
  <c r="V14" i="29"/>
  <c r="M14" i="29"/>
  <c r="K14" i="29"/>
  <c r="J14" i="29"/>
  <c r="I14" i="29"/>
  <c r="I10" i="29" s="1"/>
  <c r="H14" i="29"/>
  <c r="G14" i="29"/>
  <c r="F14" i="29"/>
  <c r="E14" i="29"/>
  <c r="D14" i="29"/>
  <c r="BB13" i="29"/>
  <c r="AP13" i="29"/>
  <c r="AG13" i="29"/>
  <c r="V13" i="29"/>
  <c r="M13" i="29"/>
  <c r="K13" i="29"/>
  <c r="J13" i="29"/>
  <c r="I13" i="29"/>
  <c r="H13" i="29"/>
  <c r="G13" i="29"/>
  <c r="F13" i="29"/>
  <c r="E13" i="29"/>
  <c r="D13" i="29"/>
  <c r="BB12" i="29"/>
  <c r="AP12" i="29"/>
  <c r="AG12" i="29"/>
  <c r="V12" i="29"/>
  <c r="M12" i="29"/>
  <c r="K12" i="29"/>
  <c r="J12" i="29"/>
  <c r="I12" i="29"/>
  <c r="H12" i="29"/>
  <c r="G12" i="29"/>
  <c r="F12" i="29"/>
  <c r="E12" i="29"/>
  <c r="D12" i="29"/>
  <c r="BE10" i="29"/>
  <c r="BD10" i="29"/>
  <c r="BC10" i="29"/>
  <c r="BA10" i="29"/>
  <c r="AZ10" i="29"/>
  <c r="AY10" i="29"/>
  <c r="AX10" i="29"/>
  <c r="AW10" i="29"/>
  <c r="AV10" i="29"/>
  <c r="AU10" i="29"/>
  <c r="AQ10" i="29"/>
  <c r="AO10" i="29"/>
  <c r="AN10" i="29"/>
  <c r="AM10" i="29"/>
  <c r="AL10" i="29"/>
  <c r="AK10" i="29"/>
  <c r="AJ10" i="29"/>
  <c r="AI10" i="29"/>
  <c r="AH10" i="29"/>
  <c r="AF10" i="29"/>
  <c r="AE10" i="29"/>
  <c r="AD10" i="29"/>
  <c r="AC10" i="29"/>
  <c r="AB10" i="29"/>
  <c r="AA10" i="29"/>
  <c r="X10" i="29"/>
  <c r="W10" i="29"/>
  <c r="U10" i="29"/>
  <c r="T10" i="29"/>
  <c r="S10" i="29"/>
  <c r="R10" i="29"/>
  <c r="Q10" i="29"/>
  <c r="P10" i="29"/>
  <c r="O10" i="29"/>
  <c r="N10" i="29"/>
  <c r="C13" i="29" l="1"/>
  <c r="J10" i="29"/>
  <c r="AG10" i="29"/>
  <c r="E10" i="29"/>
  <c r="V10" i="29"/>
  <c r="C19" i="29"/>
  <c r="C25" i="29"/>
  <c r="C29" i="29"/>
  <c r="C33" i="29"/>
  <c r="M10" i="29"/>
  <c r="G10" i="29"/>
  <c r="AP10" i="29"/>
  <c r="C16" i="29"/>
  <c r="C24" i="29"/>
  <c r="C28" i="29"/>
  <c r="C32" i="29"/>
  <c r="C15" i="29"/>
  <c r="C17" i="29"/>
  <c r="C21" i="29"/>
  <c r="C23" i="29"/>
  <c r="C27" i="29"/>
  <c r="C31" i="29"/>
  <c r="C12" i="29"/>
  <c r="H10" i="29"/>
  <c r="BB10" i="29"/>
  <c r="K10" i="29"/>
  <c r="C20" i="29"/>
  <c r="C14" i="29"/>
  <c r="C18" i="29"/>
  <c r="C22" i="29"/>
  <c r="C26" i="29"/>
  <c r="C30" i="29"/>
  <c r="C34" i="29"/>
  <c r="F10" i="29"/>
  <c r="D10" i="29"/>
  <c r="C10" i="29" l="1"/>
  <c r="B14" i="17"/>
  <c r="E14" i="31" l="1"/>
  <c r="D36" i="5" l="1"/>
  <c r="C36" i="5"/>
  <c r="E47" i="15" l="1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16" i="15"/>
  <c r="C15" i="30" l="1"/>
  <c r="B15" i="30"/>
  <c r="D38" i="5" l="1"/>
  <c r="C38" i="5"/>
  <c r="D37" i="5"/>
  <c r="C37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Y27" i="3"/>
  <c r="S27" i="3"/>
  <c r="O27" i="3"/>
  <c r="K27" i="3"/>
  <c r="B27" i="3"/>
  <c r="Y26" i="3"/>
  <c r="S26" i="3"/>
  <c r="O26" i="3"/>
  <c r="K26" i="3"/>
  <c r="B26" i="3"/>
  <c r="Y25" i="3"/>
  <c r="S25" i="3"/>
  <c r="O25" i="3"/>
  <c r="K25" i="3"/>
  <c r="B25" i="3"/>
  <c r="Y24" i="3"/>
  <c r="S24" i="3"/>
  <c r="O24" i="3"/>
  <c r="K24" i="3"/>
  <c r="B24" i="3"/>
  <c r="Y23" i="3"/>
  <c r="S23" i="3"/>
  <c r="O23" i="3"/>
  <c r="K23" i="3"/>
  <c r="B23" i="3"/>
  <c r="Y22" i="3"/>
  <c r="S22" i="3"/>
  <c r="O22" i="3"/>
  <c r="K22" i="3"/>
  <c r="B22" i="3"/>
  <c r="Y21" i="3"/>
  <c r="S21" i="3"/>
  <c r="O21" i="3"/>
  <c r="K21" i="3"/>
  <c r="B21" i="3"/>
  <c r="Y20" i="3"/>
  <c r="S20" i="3"/>
  <c r="O20" i="3"/>
  <c r="K20" i="3"/>
  <c r="B20" i="3"/>
  <c r="Y19" i="3"/>
  <c r="S19" i="3"/>
  <c r="O19" i="3"/>
  <c r="K19" i="3"/>
  <c r="B19" i="3"/>
  <c r="Y18" i="3"/>
  <c r="S18" i="3"/>
  <c r="O18" i="3"/>
  <c r="K18" i="3"/>
  <c r="B18" i="3"/>
  <c r="Y17" i="3"/>
  <c r="S17" i="3"/>
  <c r="O17" i="3"/>
  <c r="K17" i="3"/>
  <c r="B17" i="3"/>
  <c r="Y16" i="3"/>
  <c r="S16" i="3"/>
  <c r="O16" i="3"/>
  <c r="K16" i="3"/>
  <c r="B16" i="3"/>
  <c r="G16" i="8" l="1"/>
  <c r="F16" i="8"/>
  <c r="E16" i="8"/>
  <c r="D16" i="8"/>
  <c r="C16" i="8"/>
  <c r="B16" i="8"/>
  <c r="O16" i="13" l="1"/>
  <c r="L16" i="13"/>
  <c r="I14" i="31" l="1"/>
  <c r="AG16" i="13" l="1"/>
  <c r="AD16" i="13"/>
  <c r="B23" i="31"/>
  <c r="D14" i="31"/>
  <c r="C14" i="31"/>
  <c r="B16" i="31"/>
  <c r="F14" i="31"/>
  <c r="H14" i="31"/>
  <c r="J14" i="31"/>
  <c r="K14" i="31"/>
  <c r="L14" i="31"/>
  <c r="M14" i="31"/>
  <c r="N14" i="31"/>
  <c r="B17" i="31"/>
  <c r="B18" i="31"/>
  <c r="B19" i="31"/>
  <c r="B20" i="31"/>
  <c r="B21" i="31"/>
  <c r="B22" i="31"/>
  <c r="B24" i="31"/>
  <c r="B25" i="31"/>
  <c r="B26" i="31"/>
  <c r="B27" i="31"/>
  <c r="B14" i="31" l="1"/>
  <c r="O14" i="3"/>
  <c r="P14" i="3"/>
  <c r="Q14" i="3"/>
  <c r="R14" i="3"/>
  <c r="S14" i="3"/>
  <c r="T14" i="3"/>
  <c r="AA14" i="3"/>
  <c r="Y14" i="3"/>
  <c r="B13" i="14" l="1"/>
  <c r="B16" i="13"/>
  <c r="C16" i="13"/>
  <c r="D16" i="13"/>
  <c r="E16" i="13"/>
  <c r="F16" i="13"/>
  <c r="G16" i="13"/>
  <c r="H16" i="13"/>
  <c r="I16" i="13"/>
  <c r="H14" i="5"/>
  <c r="BB35" i="29"/>
  <c r="W14" i="3" l="1"/>
  <c r="U14" i="4"/>
  <c r="H14" i="4"/>
  <c r="U14" i="5"/>
  <c r="V14" i="5"/>
  <c r="W14" i="5"/>
  <c r="D13" i="14" l="1"/>
  <c r="E13" i="14"/>
  <c r="F13" i="14"/>
  <c r="Y16" i="13" l="1"/>
  <c r="E14" i="15" l="1"/>
  <c r="O16" i="7" l="1"/>
  <c r="F14" i="15" l="1"/>
  <c r="G14" i="15"/>
  <c r="B79" i="8" l="1"/>
  <c r="B14" i="8" s="1"/>
  <c r="C14" i="17" l="1"/>
  <c r="D14" i="17"/>
  <c r="E14" i="17"/>
  <c r="F14" i="17"/>
  <c r="G14" i="17"/>
  <c r="I14" i="17"/>
  <c r="J14" i="17"/>
  <c r="K14" i="17"/>
  <c r="L14" i="17"/>
  <c r="D18" i="7" l="1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18" i="7"/>
  <c r="C79" i="8" l="1"/>
  <c r="C14" i="8" s="1"/>
  <c r="D79" i="8"/>
  <c r="D14" i="8" s="1"/>
  <c r="E79" i="8"/>
  <c r="E14" i="8" s="1"/>
  <c r="F79" i="8"/>
  <c r="F14" i="8" s="1"/>
  <c r="G79" i="8"/>
  <c r="G14" i="8" s="1"/>
  <c r="AC14" i="4"/>
  <c r="AB14" i="4"/>
  <c r="B14" i="3"/>
  <c r="K14" i="3"/>
  <c r="F14" i="3"/>
  <c r="C15" i="9"/>
  <c r="D15" i="9"/>
  <c r="E15" i="9"/>
  <c r="F15" i="9"/>
  <c r="G15" i="9"/>
  <c r="H15" i="9"/>
  <c r="I15" i="9"/>
  <c r="J15" i="9"/>
  <c r="B15" i="9"/>
  <c r="F14" i="11"/>
  <c r="E14" i="11"/>
  <c r="AF16" i="13"/>
  <c r="AE16" i="13"/>
  <c r="AC16" i="13"/>
  <c r="AB16" i="13"/>
  <c r="AA16" i="13"/>
  <c r="Z16" i="13"/>
  <c r="X16" i="13"/>
  <c r="W16" i="13"/>
  <c r="V16" i="13"/>
  <c r="U16" i="13"/>
  <c r="T16" i="13"/>
  <c r="Q16" i="13"/>
  <c r="P16" i="13"/>
  <c r="N16" i="13"/>
  <c r="M16" i="13"/>
  <c r="K16" i="13"/>
  <c r="J16" i="13"/>
  <c r="G14" i="11"/>
  <c r="D16" i="7"/>
  <c r="P16" i="7"/>
  <c r="N16" i="7"/>
  <c r="M16" i="7"/>
  <c r="L16" i="7"/>
  <c r="K16" i="7"/>
  <c r="H16" i="7"/>
  <c r="G16" i="7"/>
  <c r="F16" i="7"/>
  <c r="E16" i="7"/>
  <c r="Y14" i="5"/>
  <c r="X14" i="5"/>
  <c r="T14" i="5"/>
  <c r="S14" i="5"/>
  <c r="R14" i="5"/>
  <c r="Q14" i="5"/>
  <c r="P14" i="5"/>
  <c r="O14" i="5"/>
  <c r="N14" i="5"/>
  <c r="M14" i="5"/>
  <c r="L14" i="5"/>
  <c r="J14" i="5"/>
  <c r="I14" i="5"/>
  <c r="G14" i="5"/>
  <c r="F14" i="5"/>
  <c r="E14" i="5"/>
  <c r="AA39" i="4"/>
  <c r="Z14" i="4"/>
  <c r="Y14" i="4"/>
  <c r="S14" i="4"/>
  <c r="R14" i="4"/>
  <c r="Q14" i="4"/>
  <c r="O14" i="4"/>
  <c r="N14" i="4"/>
  <c r="M14" i="4"/>
  <c r="K14" i="4"/>
  <c r="J14" i="4"/>
  <c r="D14" i="3"/>
  <c r="Z14" i="3"/>
  <c r="X14" i="3"/>
  <c r="N14" i="3"/>
  <c r="M14" i="3"/>
  <c r="L14" i="3"/>
  <c r="J14" i="3"/>
  <c r="I14" i="3"/>
  <c r="G14" i="3"/>
  <c r="E14" i="3"/>
  <c r="C16" i="7"/>
  <c r="C14" i="3"/>
  <c r="D14" i="5" l="1"/>
  <c r="C14" i="5"/>
  <c r="C13" i="14"/>
  <c r="D14" i="11"/>
  <c r="C14" i="11"/>
  <c r="P14" i="4"/>
  <c r="G14" i="4"/>
  <c r="AA14" i="4"/>
  <c r="L14" i="4"/>
  <c r="T14" i="4"/>
  <c r="D14" i="4"/>
  <c r="E14" i="4"/>
  <c r="F14" i="4"/>
  <c r="C14" i="4" l="1"/>
</calcChain>
</file>

<file path=xl/comments1.xml><?xml version="1.0" encoding="utf-8"?>
<comments xmlns="http://schemas.openxmlformats.org/spreadsheetml/2006/main">
  <authors>
    <author>Windows 사용자</author>
  </authors>
  <commentList>
    <comment ref="C24" authorId="0" shapeId="0">
      <text>
        <r>
          <rPr>
            <b/>
            <sz val="9"/>
            <color indexed="81"/>
            <rFont val="Tahoma"/>
            <family val="2"/>
          </rPr>
          <t>57</t>
        </r>
        <r>
          <rPr>
            <b/>
            <sz val="9"/>
            <color indexed="81"/>
            <rFont val="돋움"/>
            <family val="3"/>
            <charset val="129"/>
          </rPr>
          <t>회통계연보와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나라통계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불일치하여수정
</t>
        </r>
        <r>
          <rPr>
            <b/>
            <sz val="9"/>
            <color indexed="81"/>
            <rFont val="Tahoma"/>
            <family val="2"/>
          </rPr>
          <t>58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자료오류인듯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O6" authorId="0" shapeId="0">
      <text>
        <r>
          <rPr>
            <b/>
            <sz val="9"/>
            <color indexed="81"/>
            <rFont val="돋움"/>
            <family val="3"/>
            <charset val="129"/>
          </rPr>
          <t>형태별과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용도별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일치함
형태별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기타란이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나라통계에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통계연보에는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확인필요
</t>
        </r>
      </text>
    </comment>
  </commentList>
</comments>
</file>

<file path=xl/sharedStrings.xml><?xml version="1.0" encoding="utf-8"?>
<sst xmlns="http://schemas.openxmlformats.org/spreadsheetml/2006/main" count="2327" uniqueCount="914">
  <si>
    <t>주 : 2010년 자료부터 서식 변경("등급미정", "가족호텔" 항목 추가)</t>
    <phoneticPr fontId="40" type="noConversion"/>
  </si>
  <si>
    <t>1. 자동차등록</t>
    <phoneticPr fontId="40" type="noConversion"/>
  </si>
  <si>
    <t xml:space="preserve"> 1-1. 시·군별 자동차등록</t>
    <phoneticPr fontId="40" type="noConversion"/>
  </si>
  <si>
    <t>3. 영업용자동차 업종별 수송</t>
    <phoneticPr fontId="40" type="noConversion"/>
  </si>
  <si>
    <t>단위 : 대</t>
  </si>
  <si>
    <t>관 용
Government</t>
  </si>
  <si>
    <t>자 가 용
Private</t>
  </si>
  <si>
    <t>영 업 용
Commercial</t>
  </si>
  <si>
    <t>2008</t>
  </si>
  <si>
    <t>1월    Jan.</t>
  </si>
  <si>
    <t>Jan.</t>
  </si>
  <si>
    <t>2월    Feb.</t>
  </si>
  <si>
    <t>Feb.</t>
  </si>
  <si>
    <t>3월    Mar.</t>
  </si>
  <si>
    <t>3월</t>
  </si>
  <si>
    <t>Mar.</t>
  </si>
  <si>
    <t>4월    Apr.</t>
  </si>
  <si>
    <t>4월</t>
  </si>
  <si>
    <t>Apr.</t>
  </si>
  <si>
    <t>5월    May.</t>
  </si>
  <si>
    <t>5월</t>
  </si>
  <si>
    <t>May.</t>
  </si>
  <si>
    <t>6월    Jun.</t>
  </si>
  <si>
    <t>6월</t>
  </si>
  <si>
    <t>Jun.</t>
  </si>
  <si>
    <t>7월    Jul.</t>
  </si>
  <si>
    <t>7월</t>
  </si>
  <si>
    <t>Jul.</t>
  </si>
  <si>
    <t>8월    Aug.</t>
  </si>
  <si>
    <t>8월</t>
  </si>
  <si>
    <t>Aug.</t>
  </si>
  <si>
    <t>9월    Sept.</t>
  </si>
  <si>
    <t>9월</t>
  </si>
  <si>
    <t>Sept.</t>
  </si>
  <si>
    <t>10월    Oct.</t>
  </si>
  <si>
    <t>10월</t>
  </si>
  <si>
    <t>Oct.</t>
  </si>
  <si>
    <t>11월    Nov.</t>
  </si>
  <si>
    <t>11월</t>
  </si>
  <si>
    <t>Nov.</t>
  </si>
  <si>
    <t>12월    Dec.</t>
  </si>
  <si>
    <t>Dec.</t>
  </si>
  <si>
    <t>Unit : each</t>
    <phoneticPr fontId="38" type="noConversion"/>
  </si>
  <si>
    <t>승용차  Passenger cars</t>
    <phoneticPr fontId="38" type="noConversion"/>
  </si>
  <si>
    <t xml:space="preserve">승합차  Buses </t>
    <phoneticPr fontId="38" type="noConversion"/>
  </si>
  <si>
    <t>화물차  Trucks</t>
    <phoneticPr fontId="38" type="noConversion"/>
  </si>
  <si>
    <t xml:space="preserve">특수차  Special cars </t>
    <phoneticPr fontId="38" type="noConversion"/>
  </si>
  <si>
    <t>이륜자동차  Motor cycle</t>
    <phoneticPr fontId="38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</si>
  <si>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</si>
  <si>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</si>
  <si>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</si>
  <si>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</si>
  <si>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</si>
  <si>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</si>
  <si>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</si>
  <si>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</si>
  <si>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</si>
  <si>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</si>
  <si>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</si>
  <si>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</si>
  <si>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</si>
  <si>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</si>
  <si>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</si>
  <si>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</si>
  <si>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</si>
  <si>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</si>
  <si>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</si>
  <si>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</si>
  <si>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</si>
  <si>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</si>
  <si>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</si>
  <si>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</si>
  <si>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</si>
  <si>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</si>
  <si>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</si>
  <si>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</si>
  <si>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</si>
  <si>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</si>
  <si>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</si>
  <si>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</si>
  <si>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</si>
  <si>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</si>
  <si>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</si>
  <si>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</si>
  <si>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</si>
  <si>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</si>
  <si>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</si>
  <si>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</si>
  <si>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</si>
  <si>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</si>
  <si>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</si>
  <si>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</si>
  <si>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</si>
  <si>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</si>
  <si>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1-1. Registered Moter Vehicles by Si, Gun(Cont'd)</t>
    <phoneticPr fontId="38" type="noConversion"/>
  </si>
  <si>
    <t>1-1. Registered Moter Vehicles by Si, Gun</t>
    <phoneticPr fontId="38" type="noConversion"/>
  </si>
  <si>
    <t xml:space="preserve"> </t>
    <phoneticPr fontId="38" type="noConversion"/>
  </si>
  <si>
    <t>연별 및 시군별
Year and Si, Gun</t>
    <phoneticPr fontId="38" type="noConversion"/>
  </si>
  <si>
    <t>연별 및
시군별</t>
    <phoneticPr fontId="38" type="noConversion"/>
  </si>
  <si>
    <t>Year &amp;
Si, Gun</t>
    <phoneticPr fontId="38" type="noConversion"/>
  </si>
  <si>
    <t>시군분류불가</t>
    <phoneticPr fontId="38" type="noConversion"/>
  </si>
  <si>
    <t>…</t>
  </si>
  <si>
    <t>2. 업종별 운수업체</t>
    <phoneticPr fontId="40" type="noConversion"/>
  </si>
  <si>
    <t>2. 업종별 운수업체(계속)</t>
    <phoneticPr fontId="40" type="noConversion"/>
  </si>
  <si>
    <t>단위 : 업체수, 대</t>
    <phoneticPr fontId="40" type="noConversion"/>
  </si>
  <si>
    <t>Unit : each</t>
    <phoneticPr fontId="40" type="noConversion"/>
  </si>
  <si>
    <t>연별 및 시군별
Year &amp; Si, Gun</t>
    <phoneticPr fontId="40" type="noConversion"/>
  </si>
  <si>
    <t>계
Total</t>
    <phoneticPr fontId="40" type="noConversion"/>
  </si>
  <si>
    <t>시외버스
Inter-city buses</t>
    <phoneticPr fontId="40" type="noConversion"/>
  </si>
  <si>
    <t>시내버스
Intra-city buses</t>
    <phoneticPr fontId="40" type="noConversion"/>
  </si>
  <si>
    <t>농어촌버스
Rural buses</t>
    <phoneticPr fontId="40" type="noConversion"/>
  </si>
  <si>
    <t>연별 및
시군별</t>
    <phoneticPr fontId="40" type="noConversion"/>
  </si>
  <si>
    <t>택시(업체)
Taxi(company)</t>
    <phoneticPr fontId="40" type="noConversion"/>
  </si>
  <si>
    <t>개인택시
Private taxi</t>
    <phoneticPr fontId="40" type="noConversion"/>
  </si>
  <si>
    <t>전세버스
Chartered buses</t>
    <phoneticPr fontId="40" type="noConversion"/>
  </si>
  <si>
    <t>일반화물
General cargo</t>
    <phoneticPr fontId="40" type="noConversion"/>
  </si>
  <si>
    <t>개별화물
Individual cargo</t>
    <phoneticPr fontId="40" type="noConversion"/>
  </si>
  <si>
    <t>용달화물
Delivery cargo</t>
    <phoneticPr fontId="40" type="noConversion"/>
  </si>
  <si>
    <t>특수여객(장례버스)
Funeral buses</t>
    <phoneticPr fontId="40" type="noConversion"/>
  </si>
  <si>
    <t>Year &amp;
Si, Gun</t>
    <phoneticPr fontId="40" type="noConversion"/>
  </si>
  <si>
    <t>업체수
Establish-ments</t>
    <phoneticPr fontId="40" type="noConversion"/>
  </si>
  <si>
    <t>대수
Number of cars</t>
    <phoneticPr fontId="40" type="noConversion"/>
  </si>
  <si>
    <t>업체수
Establishments</t>
    <phoneticPr fontId="40" type="noConversion"/>
  </si>
  <si>
    <t>2008</t>
    <phoneticPr fontId="40" type="noConversion"/>
  </si>
  <si>
    <t xml:space="preserve"> Gimcheon</t>
    <phoneticPr fontId="40" type="noConversion"/>
  </si>
  <si>
    <t xml:space="preserve"> Gumi</t>
    <phoneticPr fontId="40" type="noConversion"/>
  </si>
  <si>
    <t xml:space="preserve"> Mungyeong</t>
    <phoneticPr fontId="40" type="noConversion"/>
  </si>
  <si>
    <t xml:space="preserve"> Gunwi</t>
    <phoneticPr fontId="40" type="noConversion"/>
  </si>
  <si>
    <t xml:space="preserve"> Uiseong</t>
    <phoneticPr fontId="40" type="noConversion"/>
  </si>
  <si>
    <t xml:space="preserve"> Yeongyang</t>
    <phoneticPr fontId="40" type="noConversion"/>
  </si>
  <si>
    <t xml:space="preserve"> Cheongdo</t>
    <phoneticPr fontId="40" type="noConversion"/>
  </si>
  <si>
    <t xml:space="preserve"> Goryeong</t>
    <phoneticPr fontId="40" type="noConversion"/>
  </si>
  <si>
    <t xml:space="preserve"> Yecheon</t>
    <phoneticPr fontId="40" type="noConversion"/>
  </si>
  <si>
    <t xml:space="preserve"> Uljin</t>
    <phoneticPr fontId="40" type="noConversion"/>
  </si>
  <si>
    <t xml:space="preserve"> Ulleung</t>
    <phoneticPr fontId="40" type="noConversion"/>
  </si>
  <si>
    <t>주 : 2008년 자료부터 수록</t>
    <phoneticPr fontId="40" type="noConversion"/>
  </si>
  <si>
    <t xml:space="preserve">3. 영업용자동차 업종별 수송 </t>
  </si>
  <si>
    <t>단위 : 화물/톤, 여객/명</t>
  </si>
  <si>
    <t>Unit : freight/ton, passenger/person</t>
  </si>
  <si>
    <t xml:space="preserve">여객 Passenger </t>
    <phoneticPr fontId="40" type="noConversion"/>
  </si>
  <si>
    <t>1월</t>
    <phoneticPr fontId="40" type="noConversion"/>
  </si>
  <si>
    <t>Jan.</t>
    <phoneticPr fontId="40" type="noConversion"/>
  </si>
  <si>
    <t>단위 : 개소, ㎡</t>
  </si>
  <si>
    <t>Unit : number, ㎡</t>
  </si>
  <si>
    <t>단위 : 명, 톤, 천원</t>
  </si>
  <si>
    <t>계 Total</t>
  </si>
  <si>
    <t>도 착 Arrival</t>
  </si>
  <si>
    <t>1월</t>
  </si>
  <si>
    <t>2월</t>
  </si>
  <si>
    <t>12월</t>
  </si>
  <si>
    <t xml:space="preserve"> </t>
    <phoneticPr fontId="40" type="noConversion"/>
  </si>
  <si>
    <t>Unit : person, 1,000 ton</t>
    <phoneticPr fontId="40" type="noConversion"/>
  </si>
  <si>
    <t>연별
Year</t>
    <phoneticPr fontId="40" type="noConversion"/>
  </si>
  <si>
    <t>합 계
Total</t>
    <phoneticPr fontId="40" type="noConversion"/>
  </si>
  <si>
    <t>연 안 여 객 선
Coastal ferry</t>
    <phoneticPr fontId="40" type="noConversion"/>
  </si>
  <si>
    <t>여객
Passengers</t>
    <phoneticPr fontId="40" type="noConversion"/>
  </si>
  <si>
    <t>주 : 2005년 자료부터 서식 변경</t>
    <phoneticPr fontId="40" type="noConversion"/>
  </si>
  <si>
    <t>단위 : 톤</t>
  </si>
  <si>
    <t>합 계
Total</t>
  </si>
  <si>
    <t>연 안 화 물
Coastal freight</t>
    <phoneticPr fontId="40" type="noConversion"/>
  </si>
  <si>
    <t>주요화물별 수송량
Transportation volume by commodities</t>
    <phoneticPr fontId="40" type="noConversion"/>
  </si>
  <si>
    <t xml:space="preserve"> 2월    Feb.</t>
  </si>
  <si>
    <t xml:space="preserve"> 3월    Mar.</t>
  </si>
  <si>
    <t xml:space="preserve"> 4월    Apr.</t>
  </si>
  <si>
    <t>단위 : 개소</t>
  </si>
  <si>
    <t>Unit : number</t>
  </si>
  <si>
    <t>여행업
 Travel agencies</t>
    <phoneticPr fontId="40" type="noConversion"/>
  </si>
  <si>
    <t>관광숙박업
 Tourist hotel</t>
    <phoneticPr fontId="40" type="noConversion"/>
  </si>
  <si>
    <t>연별 및 
시군별</t>
    <phoneticPr fontId="40" type="noConversion"/>
  </si>
  <si>
    <t>관광객이용시설업
Tourist entertainment facilities</t>
    <phoneticPr fontId="40" type="noConversion"/>
  </si>
  <si>
    <t>카지노업
Casino</t>
    <phoneticPr fontId="40" type="noConversion"/>
  </si>
  <si>
    <t>유원시설업
Recreational Facilities</t>
    <phoneticPr fontId="40" type="noConversion"/>
  </si>
  <si>
    <t>Year &amp; 
Si, Gun</t>
    <phoneticPr fontId="40" type="noConversion"/>
  </si>
  <si>
    <t>일 반
General</t>
    <phoneticPr fontId="40" type="noConversion"/>
  </si>
  <si>
    <t>국 내
Domestic</t>
    <phoneticPr fontId="40" type="noConversion"/>
  </si>
  <si>
    <t>호텔업
Tourist hotel</t>
    <phoneticPr fontId="40" type="noConversion"/>
  </si>
  <si>
    <t>전문휴양업
Special recreation services</t>
    <phoneticPr fontId="40" type="noConversion"/>
  </si>
  <si>
    <t>관광유람선업
Tourist cruises</t>
    <phoneticPr fontId="40" type="noConversion"/>
  </si>
  <si>
    <t>관광
공연장업 Performing arts for tourist</t>
    <phoneticPr fontId="40" type="noConversion"/>
  </si>
  <si>
    <t>시설업
 facilities</t>
    <phoneticPr fontId="40" type="noConversion"/>
  </si>
  <si>
    <t>기획업
Planning</t>
    <phoneticPr fontId="40" type="noConversion"/>
  </si>
  <si>
    <t>일반유원
시설업
General Recreational Facilities</t>
    <phoneticPr fontId="40" type="noConversion"/>
  </si>
  <si>
    <t>기타유원
시설업
Other Recreational Facilities</t>
    <phoneticPr fontId="40" type="noConversion"/>
  </si>
  <si>
    <t>외국인전용
유흥음식점업
Amusement Restaurants Exclusive to foreigners</t>
    <phoneticPr fontId="40" type="noConversion"/>
  </si>
  <si>
    <t>관광식당업
Tourist 
Restaurants</t>
    <phoneticPr fontId="40" type="noConversion"/>
  </si>
  <si>
    <t>가족호텔업
Family hotel</t>
  </si>
  <si>
    <t>관광호텔업
Tourist hotel</t>
    <phoneticPr fontId="40" type="noConversion"/>
  </si>
  <si>
    <t>내 국 인
Domestic</t>
  </si>
  <si>
    <t xml:space="preserve"> 호미곶 </t>
  </si>
  <si>
    <t xml:space="preserve"> 영주순흥 </t>
  </si>
  <si>
    <t xml:space="preserve">영주, 순흥, 내죽 </t>
  </si>
  <si>
    <t xml:space="preserve">영천, 신령, 치산 </t>
  </si>
  <si>
    <t xml:space="preserve"> 문장대온천 </t>
  </si>
  <si>
    <t xml:space="preserve">상주, 화북, 운흥 </t>
  </si>
  <si>
    <t xml:space="preserve"> 경천대 </t>
  </si>
  <si>
    <t xml:space="preserve">상주, 사벌, 삼덕 </t>
  </si>
  <si>
    <t xml:space="preserve"> 문경온천 </t>
  </si>
  <si>
    <t xml:space="preserve">문경, 문경, 하리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</si>
  <si>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</si>
  <si>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</si>
  <si>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</si>
  <si>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</si>
  <si>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</si>
  <si>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영양, 입암, 신구 </t>
  </si>
  <si>
    <t xml:space="preserve"> 고래불 </t>
  </si>
  <si>
    <t xml:space="preserve">영덕, 영해, 병곡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</si>
  <si>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</si>
  <si>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</si>
  <si>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</si>
  <si>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</si>
  <si>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 청도온천 </t>
  </si>
  <si>
    <t xml:space="preserve">청도, 금천, 사전 </t>
  </si>
  <si>
    <t xml:space="preserve"> 풍기온천 </t>
  </si>
  <si>
    <t xml:space="preserve">영주, 풍기, 창락 </t>
  </si>
  <si>
    <t xml:space="preserve"> 가산산성 </t>
  </si>
  <si>
    <t xml:space="preserve">칠곡, 동명, 득명 </t>
  </si>
  <si>
    <t xml:space="preserve"> 예천포리 </t>
  </si>
  <si>
    <t xml:space="preserve">예천, 감천, 포리 </t>
  </si>
  <si>
    <t xml:space="preserve">봉화, 봉성, 우곡 </t>
  </si>
  <si>
    <t xml:space="preserve">봉화, 물야, 오전 </t>
  </si>
  <si>
    <t xml:space="preserve"> 백암온천 </t>
  </si>
  <si>
    <t xml:space="preserve">울진, 온정, 소태 </t>
  </si>
  <si>
    <t xml:space="preserve"> 성류굴 </t>
  </si>
  <si>
    <t xml:space="preserve">울진, 근남, 노음 </t>
  </si>
  <si>
    <t xml:space="preserve"> 울릉도 </t>
  </si>
  <si>
    <t xml:space="preserve">울릉군 일원 </t>
  </si>
  <si>
    <t xml:space="preserve">청송, 부동, 하의 </t>
  </si>
  <si>
    <t>연         별 
해수욕장별</t>
    <phoneticPr fontId="40" type="noConversion"/>
  </si>
  <si>
    <t>백   사   장
Sand beaches</t>
    <phoneticPr fontId="40" type="noConversion"/>
  </si>
  <si>
    <t>시   설   물
Facilities</t>
    <phoneticPr fontId="40" type="noConversion"/>
  </si>
  <si>
    <t>이용객수
No. of visitors</t>
    <phoneticPr fontId="40" type="noConversion"/>
  </si>
  <si>
    <t>면   적
Area</t>
    <phoneticPr fontId="40" type="noConversion"/>
  </si>
  <si>
    <t>자료 : 경제교통정책과</t>
    <phoneticPr fontId="38" type="noConversion"/>
  </si>
  <si>
    <t>관광사진업
Tourism 
Photography</t>
    <phoneticPr fontId="40" type="noConversion"/>
  </si>
  <si>
    <t xml:space="preserve">     1) 여행업에서 하나의 사업체가 국내여행업과 국외여행업 모두 등록한 경우 국내·외여행업으로 분류</t>
    <phoneticPr fontId="40" type="noConversion"/>
  </si>
  <si>
    <t>1-1. 시·군별 자동차 등록</t>
    <phoneticPr fontId="38" type="noConversion"/>
  </si>
  <si>
    <t>1-1. 시·군별 자동차 등록(계속)</t>
    <phoneticPr fontId="38" type="noConversion"/>
  </si>
  <si>
    <t>주 : 2011년 자료부터 수록</t>
    <phoneticPr fontId="38" type="noConversion"/>
  </si>
  <si>
    <t>5. Bicycle Paths</t>
    <phoneticPr fontId="20" type="noConversion"/>
  </si>
  <si>
    <t xml:space="preserve"> Unit : number, km</t>
    <phoneticPr fontId="20" type="noConversion"/>
  </si>
  <si>
    <t>기타호텔업
Other hotels</t>
    <phoneticPr fontId="40" type="noConversion"/>
  </si>
  <si>
    <t xml:space="preserve">     2) "기타호텔업"에는 수상관광호텔업, 한국전통호텔업, 호스텔업이 포함</t>
    <phoneticPr fontId="20" type="noConversion"/>
  </si>
  <si>
    <t>6. 주차장</t>
    <phoneticPr fontId="40" type="noConversion"/>
  </si>
  <si>
    <t>6. 주차장(계속)</t>
  </si>
  <si>
    <t>7. 철도수송</t>
  </si>
  <si>
    <t>8. 항공수송</t>
  </si>
  <si>
    <t>8. 항공수송(계속)</t>
  </si>
  <si>
    <t>9. 선박 등록</t>
  </si>
  <si>
    <t>9. 선박 등록(계속)</t>
  </si>
  <si>
    <t>10. 여객선 수송</t>
  </si>
  <si>
    <t>12. 관광사업체 등록</t>
  </si>
  <si>
    <t>단위 : 개, %</t>
    <phoneticPr fontId="40" type="noConversion"/>
  </si>
  <si>
    <t>Unit : number, %</t>
    <phoneticPr fontId="40" type="noConversion"/>
  </si>
  <si>
    <t>4. 천연가스버스 현황</t>
    <phoneticPr fontId="40" type="noConversion"/>
  </si>
  <si>
    <t>5. 자전거 도로 현황</t>
    <phoneticPr fontId="40" type="noConversion"/>
  </si>
  <si>
    <t>7. 철도수송</t>
    <phoneticPr fontId="40" type="noConversion"/>
  </si>
  <si>
    <t>8. 항공수송</t>
    <phoneticPr fontId="40" type="noConversion"/>
  </si>
  <si>
    <t>9. 선박등록</t>
    <phoneticPr fontId="40" type="noConversion"/>
  </si>
  <si>
    <t>10. 여객선 수송</t>
    <phoneticPr fontId="40" type="noConversion"/>
  </si>
  <si>
    <t>11. 해운화물 수송</t>
    <phoneticPr fontId="40" type="noConversion"/>
  </si>
  <si>
    <t>12. 관광사업체 등록</t>
    <phoneticPr fontId="40" type="noConversion"/>
  </si>
  <si>
    <t>13. 주요관광지 방문객수</t>
    <phoneticPr fontId="40" type="noConversion"/>
  </si>
  <si>
    <t>14. 지정(법정)관광지 현황 및 방문객수</t>
    <phoneticPr fontId="40" type="noConversion"/>
  </si>
  <si>
    <t>1. 자동차등록</t>
    <phoneticPr fontId="38" type="noConversion"/>
  </si>
  <si>
    <t>1. 자동차등록(계속)</t>
    <phoneticPr fontId="38" type="noConversion"/>
  </si>
  <si>
    <t>1.  Registered Motor Vehicles(Cont'd)</t>
    <phoneticPr fontId="38" type="noConversion"/>
  </si>
  <si>
    <t>Unit : each</t>
    <phoneticPr fontId="38" type="noConversion"/>
  </si>
  <si>
    <t>단위 : 대</t>
    <phoneticPr fontId="38" type="noConversion"/>
  </si>
  <si>
    <t>연별 및 월별
Year &amp; Month</t>
    <phoneticPr fontId="38" type="noConversion"/>
  </si>
  <si>
    <t>연별 및 월별</t>
    <phoneticPr fontId="38" type="noConversion"/>
  </si>
  <si>
    <t>4. CNG Buses</t>
    <phoneticPr fontId="20" type="noConversion"/>
  </si>
  <si>
    <t>단위 : 대, %</t>
    <phoneticPr fontId="20" type="noConversion"/>
  </si>
  <si>
    <t xml:space="preserve">  Unit : each, %</t>
    <phoneticPr fontId="20" type="noConversion"/>
  </si>
  <si>
    <t>Unit : freight/ton, passenger/person</t>
    <phoneticPr fontId="40" type="noConversion"/>
  </si>
  <si>
    <t>연    별</t>
    <phoneticPr fontId="40" type="noConversion"/>
  </si>
  <si>
    <t>천연가스(CNG) 버스 대수(B)
CNG buses</t>
    <phoneticPr fontId="40" type="noConversion"/>
  </si>
  <si>
    <t>당해연도 보급대수
Supply buses in current year</t>
    <phoneticPr fontId="40" type="noConversion"/>
  </si>
  <si>
    <t>보급률
Supply rate
(B)/(A)*100</t>
    <phoneticPr fontId="40" type="noConversion"/>
  </si>
  <si>
    <t xml:space="preserve"> Source : Division of Economy &amp; Transportation Policy</t>
    <phoneticPr fontId="38" type="noConversion"/>
  </si>
  <si>
    <t xml:space="preserve"> </t>
    <phoneticPr fontId="38" type="noConversion"/>
  </si>
  <si>
    <t>단위 : 척, 톤</t>
    <phoneticPr fontId="40" type="noConversion"/>
  </si>
  <si>
    <t>Unit : number, ton</t>
    <phoneticPr fontId="40" type="noConversion"/>
  </si>
  <si>
    <t xml:space="preserve"> Source : Pohang Regional Maritime Affairs &amp; Port Office</t>
    <phoneticPr fontId="40" type="noConversion"/>
  </si>
  <si>
    <t xml:space="preserve">주 : 2010년 자료부터 서식변경 </t>
    <phoneticPr fontId="40" type="noConversion"/>
  </si>
  <si>
    <t>단위 : 명</t>
    <phoneticPr fontId="40" type="noConversion"/>
  </si>
  <si>
    <t xml:space="preserve"> Unit : person</t>
    <phoneticPr fontId="40" type="noConversion"/>
  </si>
  <si>
    <t>방문객수 Visitors</t>
    <phoneticPr fontId="40" type="noConversion"/>
  </si>
  <si>
    <t>유료 관광지 Paid tourist attractions</t>
    <phoneticPr fontId="40" type="noConversion"/>
  </si>
  <si>
    <t>내국인 Domestic</t>
    <phoneticPr fontId="40" type="noConversion"/>
  </si>
  <si>
    <t>연별 및 월별
Year &amp; Month</t>
    <phoneticPr fontId="40" type="noConversion"/>
  </si>
  <si>
    <t>화물
Freight</t>
    <phoneticPr fontId="40" type="noConversion"/>
  </si>
  <si>
    <t xml:space="preserve"> Source : Korea Airports Authority Pohang Branch</t>
    <phoneticPr fontId="40" type="noConversion"/>
  </si>
  <si>
    <t xml:space="preserve"> Yeongcheon</t>
  </si>
  <si>
    <t>단위 : ㎢, 명</t>
    <phoneticPr fontId="40" type="noConversion"/>
  </si>
  <si>
    <t xml:space="preserve"> Unit : ㎢, person</t>
    <phoneticPr fontId="40" type="noConversion"/>
  </si>
  <si>
    <t>연별 
관광지별</t>
    <phoneticPr fontId="40" type="noConversion"/>
  </si>
  <si>
    <t>지정일자
Date of designation</t>
    <phoneticPr fontId="40" type="noConversion"/>
  </si>
  <si>
    <t>방문객  Tourists</t>
    <phoneticPr fontId="40" type="noConversion"/>
  </si>
  <si>
    <t>외 국 인
Foreign</t>
    <phoneticPr fontId="40" type="noConversion"/>
  </si>
  <si>
    <t>Year &amp; Month</t>
    <phoneticPr fontId="38" type="noConversion"/>
  </si>
  <si>
    <t>화물 Freight</t>
    <phoneticPr fontId="40" type="noConversion"/>
  </si>
  <si>
    <t xml:space="preserve"> 계
Total</t>
    <phoneticPr fontId="40" type="noConversion"/>
  </si>
  <si>
    <t>시내버스
Inter-city buses</t>
    <phoneticPr fontId="40" type="noConversion"/>
  </si>
  <si>
    <t>시외버스
Intra-city buses</t>
    <phoneticPr fontId="40" type="noConversion"/>
  </si>
  <si>
    <t>택 시
 Taxi</t>
    <phoneticPr fontId="40" type="noConversion"/>
  </si>
  <si>
    <t>전 세
 Chartered car</t>
    <phoneticPr fontId="40" type="noConversion"/>
  </si>
  <si>
    <t>일 반
General cargo</t>
    <phoneticPr fontId="40" type="noConversion"/>
  </si>
  <si>
    <t>개 별
Individual cargo</t>
    <phoneticPr fontId="40" type="noConversion"/>
  </si>
  <si>
    <t>용  달
Delivery cargo</t>
    <phoneticPr fontId="40" type="noConversion"/>
  </si>
  <si>
    <t>등록대수
Number of cars</t>
    <phoneticPr fontId="40" type="noConversion"/>
  </si>
  <si>
    <t>수송인원
Number of passengers</t>
    <phoneticPr fontId="40" type="noConversion"/>
  </si>
  <si>
    <t>수송량
Volume of
 traffic</t>
    <phoneticPr fontId="40" type="noConversion"/>
  </si>
  <si>
    <t>총 버스 대수(A)
Total buses</t>
    <phoneticPr fontId="40" type="noConversion"/>
  </si>
  <si>
    <t>연별 및 시군별
Year &amp; Si, Gun</t>
    <phoneticPr fontId="40" type="noConversion"/>
  </si>
  <si>
    <t>합 계
Grand total</t>
    <phoneticPr fontId="40" type="noConversion"/>
  </si>
  <si>
    <t>노 상
 Street parking</t>
    <phoneticPr fontId="40" type="noConversion"/>
  </si>
  <si>
    <t xml:space="preserve">노 외
 Non-street parking </t>
    <phoneticPr fontId="40" type="noConversion"/>
  </si>
  <si>
    <t>부 설
 attached to buildings</t>
    <phoneticPr fontId="40" type="noConversion"/>
  </si>
  <si>
    <t>개 소
Number</t>
    <phoneticPr fontId="40" type="noConversion"/>
  </si>
  <si>
    <t>면 수
plane</t>
    <phoneticPr fontId="40" type="noConversion"/>
  </si>
  <si>
    <t>연별 및 
월별</t>
    <phoneticPr fontId="40" type="noConversion"/>
  </si>
  <si>
    <t>국 내 선 Domestic lines</t>
    <phoneticPr fontId="40" type="noConversion"/>
  </si>
  <si>
    <t>Year &amp; 
Month</t>
    <phoneticPr fontId="40" type="noConversion"/>
  </si>
  <si>
    <t>연별 및 월별
Year &amp; Month</t>
    <phoneticPr fontId="40" type="noConversion"/>
  </si>
  <si>
    <t>국 제 선 International lines</t>
    <phoneticPr fontId="40" type="noConversion"/>
  </si>
  <si>
    <t>포 항 공 항 Pohang Airport</t>
    <phoneticPr fontId="40" type="noConversion"/>
  </si>
  <si>
    <t>포 항 공 항 Pohang Airportl</t>
    <phoneticPr fontId="40" type="noConversion"/>
  </si>
  <si>
    <t xml:space="preserve">   출 발 Departure</t>
    <phoneticPr fontId="40" type="noConversion"/>
  </si>
  <si>
    <t>계 Total</t>
    <phoneticPr fontId="40" type="noConversion"/>
  </si>
  <si>
    <t>입 국 Entry</t>
    <phoneticPr fontId="40" type="noConversion"/>
  </si>
  <si>
    <t>출 국 Departure</t>
    <phoneticPr fontId="40" type="noConversion"/>
  </si>
  <si>
    <t>여객
Passen
gers</t>
    <phoneticPr fontId="40" type="noConversion"/>
  </si>
  <si>
    <t>화물
Freight</t>
    <phoneticPr fontId="40" type="noConversion"/>
  </si>
  <si>
    <t>우편
Mail</t>
    <phoneticPr fontId="40" type="noConversion"/>
  </si>
  <si>
    <t>연별
Year</t>
    <phoneticPr fontId="40" type="noConversion"/>
  </si>
  <si>
    <t>용       도       별     by Use</t>
    <phoneticPr fontId="40" type="noConversion"/>
  </si>
  <si>
    <t>용     도     별     by Use</t>
    <phoneticPr fontId="40" type="noConversion"/>
  </si>
  <si>
    <t>형  태  별   by Type</t>
    <phoneticPr fontId="40" type="noConversion"/>
  </si>
  <si>
    <t>계  Total</t>
    <phoneticPr fontId="40" type="noConversion"/>
  </si>
  <si>
    <t>여객선 Passenger</t>
    <phoneticPr fontId="40" type="noConversion"/>
  </si>
  <si>
    <t>화물선
Cargo</t>
    <phoneticPr fontId="40" type="noConversion"/>
  </si>
  <si>
    <t>유조선
Tanker</t>
    <phoneticPr fontId="40" type="noConversion"/>
  </si>
  <si>
    <t>예선
Tugboat</t>
    <phoneticPr fontId="40" type="noConversion"/>
  </si>
  <si>
    <t>기타
Others</t>
    <phoneticPr fontId="40" type="noConversion"/>
  </si>
  <si>
    <t>강선
Steel</t>
    <phoneticPr fontId="40" type="noConversion"/>
  </si>
  <si>
    <t>목선
Wooden</t>
    <phoneticPr fontId="40" type="noConversion"/>
  </si>
  <si>
    <t>척
Number</t>
    <phoneticPr fontId="40" type="noConversion"/>
  </si>
  <si>
    <t>톤
Gross Ton</t>
    <phoneticPr fontId="40" type="noConversion"/>
  </si>
  <si>
    <t>외 항 선
Ocean-going vessels</t>
    <phoneticPr fontId="40" type="noConversion"/>
  </si>
  <si>
    <t xml:space="preserve">     4) 관광편의시설업 중 "한옥체험업" 항목추가(2009년 관광진흥법규 개정에 의거, 2009년부터 대상업종으로 추가)</t>
    <phoneticPr fontId="20" type="noConversion"/>
  </si>
  <si>
    <t>종합휴양업
Resort complexes</t>
    <phoneticPr fontId="40" type="noConversion"/>
  </si>
  <si>
    <t>관광유흥
음식점업
Amusement Restaurants for Tourists</t>
    <phoneticPr fontId="40" type="noConversion"/>
  </si>
  <si>
    <t>관광궤도업
Loafway</t>
    <phoneticPr fontId="40" type="noConversion"/>
  </si>
  <si>
    <t>한옥체험업
Korean-style house experience</t>
    <phoneticPr fontId="40" type="noConversion"/>
  </si>
  <si>
    <t xml:space="preserve"> Gyeongju</t>
    <phoneticPr fontId="40" type="noConversion"/>
  </si>
  <si>
    <t xml:space="preserve"> Andong</t>
    <phoneticPr fontId="40" type="noConversion"/>
  </si>
  <si>
    <t xml:space="preserve"> Yeongju</t>
    <phoneticPr fontId="40" type="noConversion"/>
  </si>
  <si>
    <t xml:space="preserve"> Yeongcheon</t>
    <phoneticPr fontId="40" type="noConversion"/>
  </si>
  <si>
    <t xml:space="preserve"> Sangju</t>
    <phoneticPr fontId="40" type="noConversion"/>
  </si>
  <si>
    <t xml:space="preserve"> Gyeongsan</t>
    <phoneticPr fontId="40" type="noConversion"/>
  </si>
  <si>
    <t xml:space="preserve"> Cheongsong</t>
    <phoneticPr fontId="40" type="noConversion"/>
  </si>
  <si>
    <t xml:space="preserve"> Yeongdeok</t>
    <phoneticPr fontId="40" type="noConversion"/>
  </si>
  <si>
    <t xml:space="preserve"> Seongju</t>
    <phoneticPr fontId="40" type="noConversion"/>
  </si>
  <si>
    <t xml:space="preserve"> Chilgok</t>
    <phoneticPr fontId="40" type="noConversion"/>
  </si>
  <si>
    <t xml:space="preserve"> Bonghwa</t>
    <phoneticPr fontId="40" type="noConversion"/>
  </si>
  <si>
    <t xml:space="preserve">     3) "관광삭도업"→"관광궤도업" 항목변경</t>
    <phoneticPr fontId="20" type="noConversion"/>
  </si>
  <si>
    <t>무료 관광지
 Free tourist attractions</t>
    <phoneticPr fontId="40" type="noConversion"/>
  </si>
  <si>
    <t>외국인 Foreign</t>
    <phoneticPr fontId="40" type="noConversion"/>
  </si>
  <si>
    <t>총  면  적
Grand area</t>
    <phoneticPr fontId="40" type="noConversion"/>
  </si>
  <si>
    <t>길   이
Length</t>
    <phoneticPr fontId="40" type="noConversion"/>
  </si>
  <si>
    <t>탈의장
Dressing rooms</t>
    <phoneticPr fontId="40" type="noConversion"/>
  </si>
  <si>
    <t>샤워장
Shower rooms</t>
    <phoneticPr fontId="40" type="noConversion"/>
  </si>
  <si>
    <t>화장실
Toilet</t>
    <phoneticPr fontId="40" type="noConversion"/>
  </si>
  <si>
    <t>뜀대
Diving stand</t>
    <phoneticPr fontId="40" type="noConversion"/>
  </si>
  <si>
    <t>공동수도
Water supply</t>
    <phoneticPr fontId="40" type="noConversion"/>
  </si>
  <si>
    <t>포항시</t>
    <phoneticPr fontId="40" type="noConversion"/>
  </si>
  <si>
    <t xml:space="preserve"> Pohang</t>
    <phoneticPr fontId="40" type="noConversion"/>
  </si>
  <si>
    <t>구미시</t>
    <phoneticPr fontId="40" type="noConversion"/>
  </si>
  <si>
    <t>연별 및
시군별</t>
    <phoneticPr fontId="40" type="noConversion"/>
  </si>
  <si>
    <t>수입실적
(백만원)
Receipts</t>
    <phoneticPr fontId="40" type="noConversion"/>
  </si>
  <si>
    <t>객실수Rooms</t>
    <phoneticPr fontId="40" type="noConversion"/>
  </si>
  <si>
    <t>주 : 1) 이륜자동차 미포함.  Excluding Motorcycle, 영업용의 경우 등록과 사용본거지가 달라 일부 차이가 있을 수 있음.</t>
    <phoneticPr fontId="38" type="noConversion"/>
  </si>
  <si>
    <t xml:space="preserve">      2009년 자료부터 단위변경(ton → 1,000ton)</t>
    <phoneticPr fontId="40" type="noConversion"/>
  </si>
  <si>
    <t xml:space="preserve"> 1월    Jan.</t>
  </si>
  <si>
    <t xml:space="preserve"> 5월    May.</t>
  </si>
  <si>
    <t xml:space="preserve"> 6월    Jun.</t>
  </si>
  <si>
    <t xml:space="preserve"> 7월    Jul.</t>
  </si>
  <si>
    <t xml:space="preserve"> 8월    Aug.</t>
  </si>
  <si>
    <t xml:space="preserve"> 9월    Sept.</t>
  </si>
  <si>
    <t xml:space="preserve">10월   Oct.   </t>
  </si>
  <si>
    <t xml:space="preserve">11월   Nov.   </t>
  </si>
  <si>
    <t xml:space="preserve">12월   Dec.   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</si>
  <si>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</si>
  <si>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</si>
  <si>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</si>
  <si>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</si>
  <si>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</si>
  <si>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</si>
  <si>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</si>
  <si>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</si>
  <si>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</si>
  <si>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</si>
  <si>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</si>
  <si>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</si>
  <si>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</si>
  <si>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</si>
  <si>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</si>
  <si>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</si>
  <si>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</si>
  <si>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</si>
  <si>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</si>
  <si>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</si>
  <si>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</si>
  <si>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</si>
  <si>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Oct</t>
  </si>
  <si>
    <t>자료 : 환경정책과</t>
    <phoneticPr fontId="38" type="noConversion"/>
  </si>
  <si>
    <t xml:space="preserve"> Source : Division of Economy &amp; Transportation Policy</t>
  </si>
  <si>
    <t>Unit : person, ton, 1,000 won</t>
  </si>
  <si>
    <t>연별 및 역별
Year &amp; Station</t>
  </si>
  <si>
    <t>여 객
Passenger</t>
  </si>
  <si>
    <t>화 물
Freight</t>
  </si>
  <si>
    <t>승차인원
on-boarding</t>
  </si>
  <si>
    <t>강차인원
off-boarding</t>
  </si>
  <si>
    <t>여객수입
Revenues</t>
  </si>
  <si>
    <t>발송톤수
Sending</t>
  </si>
  <si>
    <t>도착톤수
Arriving</t>
  </si>
  <si>
    <t>화물수입
Revenues</t>
  </si>
  <si>
    <t>경산 Gyeongsan</t>
  </si>
  <si>
    <t>삼성 Samsung</t>
  </si>
  <si>
    <t>남성현 Namsunghyun</t>
  </si>
  <si>
    <t>청도 Cheongdo</t>
  </si>
  <si>
    <t>청천 Cheongcheon</t>
  </si>
  <si>
    <t>하양 Hayang</t>
  </si>
  <si>
    <t>금호 Geumho</t>
  </si>
  <si>
    <t>봉정 Bongjeong</t>
  </si>
  <si>
    <t>북영천 Bukyeongcheon</t>
  </si>
  <si>
    <t>영천 Yeongcheon</t>
  </si>
  <si>
    <t>임포 Impo</t>
  </si>
  <si>
    <t>아화 Ahwa</t>
  </si>
  <si>
    <t>건천 Geoncheon</t>
  </si>
  <si>
    <t>모량 Moryang</t>
  </si>
  <si>
    <t>서경주 Seogyeongju</t>
  </si>
  <si>
    <t>경주 Gyeongju</t>
  </si>
  <si>
    <t>자료 : 한국철도공사 대구본부, 경북본부</t>
  </si>
  <si>
    <t xml:space="preserve"> Source : Korea Railroad daegu, Gyeongbuk Regional Office</t>
  </si>
  <si>
    <t>주 : 한국철도공사 조직개편( 2009.9.21, 대구지사, 경북남부지사, 경북북부지사 → 대구본부, 경북본부 )</t>
  </si>
  <si>
    <t>7. 철도수송(계속)</t>
  </si>
  <si>
    <t>불국사 Bulguksa</t>
  </si>
  <si>
    <t>입실 Ipsil</t>
  </si>
  <si>
    <t>나원 Nawon</t>
  </si>
  <si>
    <t>사방 Sabang</t>
  </si>
  <si>
    <t>안강 Angang</t>
  </si>
  <si>
    <t>부조 Bujo</t>
  </si>
  <si>
    <t>효자 Hyoja</t>
  </si>
  <si>
    <t>포항 Pohang</t>
  </si>
  <si>
    <t>괴동 Geodong</t>
  </si>
  <si>
    <t>직지사 Jikjisa</t>
  </si>
  <si>
    <t>김천 Gimcheon</t>
  </si>
  <si>
    <t>대신 Daesin</t>
  </si>
  <si>
    <t>아포 Apo</t>
  </si>
  <si>
    <t>구미 Gumi</t>
  </si>
  <si>
    <t>사곡 Sagok</t>
  </si>
  <si>
    <t>약목 Yangmog</t>
  </si>
  <si>
    <t>왜관 Waegwan</t>
  </si>
  <si>
    <t>연화 Yonhwa</t>
  </si>
  <si>
    <t>신동 Sindong</t>
  </si>
  <si>
    <t>지천 Jichon</t>
  </si>
  <si>
    <t>신경주 Singyeongju</t>
  </si>
  <si>
    <t>김천구미 Gimcheongumi</t>
  </si>
  <si>
    <t>신동화물 Sindonghwamul</t>
  </si>
  <si>
    <t>옥산 Ogsan</t>
  </si>
  <si>
    <t>청리 Cheongri</t>
  </si>
  <si>
    <t>상주 Sangju</t>
  </si>
  <si>
    <t>백원 Beagwon</t>
  </si>
  <si>
    <t>함창 Hamchang</t>
  </si>
  <si>
    <t>점촌 Cheomchon</t>
  </si>
  <si>
    <t>주평 Jupyong</t>
  </si>
  <si>
    <t>희방사 Huibangsa</t>
  </si>
  <si>
    <t>풍기 Punggi</t>
  </si>
  <si>
    <t>안정 Anjung</t>
  </si>
  <si>
    <t>영주 Yongju</t>
  </si>
  <si>
    <t>문수 Munsu</t>
  </si>
  <si>
    <t>평은 Pyongeun</t>
  </si>
  <si>
    <t>옹천 Ongcheon</t>
  </si>
  <si>
    <t>마사 Masa</t>
  </si>
  <si>
    <t>이하 Iha</t>
  </si>
  <si>
    <t>안동 Andong</t>
  </si>
  <si>
    <t>무릉 Mulung</t>
  </si>
  <si>
    <t>운산 Unsan</t>
  </si>
  <si>
    <t>단촌 Danchon</t>
  </si>
  <si>
    <t>의성 Uisong</t>
  </si>
  <si>
    <t>탑리 Tabri</t>
  </si>
  <si>
    <t>우보 Ubo</t>
  </si>
  <si>
    <t xml:space="preserve">화본 Hwabon </t>
  </si>
  <si>
    <t>봉림 Bongnim</t>
  </si>
  <si>
    <t>신녕 Sinryong</t>
  </si>
  <si>
    <t>화산 Hawsan</t>
  </si>
  <si>
    <t>용궁 Yonggyung</t>
  </si>
  <si>
    <t>개포 Gaepo</t>
  </si>
  <si>
    <t>예천 Yechon</t>
  </si>
  <si>
    <t>어등 Odung</t>
  </si>
  <si>
    <t>봉화 Bonghwa</t>
  </si>
  <si>
    <t>거촌 Geocheon</t>
  </si>
  <si>
    <t>봉성 Bongseong</t>
  </si>
  <si>
    <t>법전 Beobjeon</t>
  </si>
  <si>
    <t>춘양 Chunyang</t>
  </si>
  <si>
    <t>녹동 Nogdong</t>
  </si>
  <si>
    <t>임기 Imgi</t>
  </si>
  <si>
    <t>현동 Hyeondong</t>
  </si>
  <si>
    <t>분천 Buncheon</t>
  </si>
  <si>
    <t>승부 Sungbu</t>
  </si>
  <si>
    <t>석포 Seokpo</t>
  </si>
  <si>
    <t xml:space="preserve">포항, 호미곶, 대보 </t>
  </si>
  <si>
    <t xml:space="preserve"> 치산 </t>
  </si>
  <si>
    <t xml:space="preserve"> 의성탑산온천 </t>
  </si>
  <si>
    <t xml:space="preserve"> 다덕약수</t>
  </si>
  <si>
    <t>영주, 부석, 북지</t>
  </si>
  <si>
    <t>청도, 운문, 방지</t>
  </si>
  <si>
    <t>울릉, 서면, 태하</t>
  </si>
  <si>
    <t xml:space="preserve"> 청송주왕산 </t>
  </si>
  <si>
    <t>2012-06-11</t>
  </si>
  <si>
    <t>2012-07-23</t>
  </si>
  <si>
    <t>2012-12-31</t>
  </si>
  <si>
    <t>2013</t>
  </si>
  <si>
    <t>등급미정
Undecied class</t>
    <phoneticPr fontId="40" type="noConversion"/>
  </si>
  <si>
    <t xml:space="preserve">     2013년 자료부터 "외국인 관광 도시민박업" 항목 추가</t>
    <phoneticPr fontId="20" type="noConversion"/>
  </si>
  <si>
    <t>1) Establishments registered as both Domestic and Overseas travel agencies are classified as Domestic &amp; Overseas Travel Agencies</t>
    <phoneticPr fontId="20" type="noConversion"/>
  </si>
  <si>
    <t>3) Korean Style House Experience under Tourist  Convenience Facilities were added in 2009</t>
    <phoneticPr fontId="20" type="noConversion"/>
  </si>
  <si>
    <t xml:space="preserve">2) Other Hotels include Marine Tourism Hotels, Traditonal Korean Hotels and Hotels  </t>
    <phoneticPr fontId="20" type="noConversion"/>
  </si>
  <si>
    <t>영일대</t>
  </si>
  <si>
    <t>칠포</t>
  </si>
  <si>
    <t>Chilpo</t>
  </si>
  <si>
    <t>월포</t>
  </si>
  <si>
    <t>Wolpo</t>
  </si>
  <si>
    <t>화진</t>
  </si>
  <si>
    <t>Hwajin</t>
  </si>
  <si>
    <t>구룡포</t>
  </si>
  <si>
    <t>Guryongpo</t>
  </si>
  <si>
    <t>도구</t>
  </si>
  <si>
    <t>Dogu</t>
  </si>
  <si>
    <t>오류</t>
  </si>
  <si>
    <t>Oryu</t>
  </si>
  <si>
    <t>전촌</t>
  </si>
  <si>
    <t>Jeonchon</t>
  </si>
  <si>
    <t>나정</t>
  </si>
  <si>
    <t>Najeong</t>
  </si>
  <si>
    <t>봉길</t>
  </si>
  <si>
    <t>Bonggil</t>
  </si>
  <si>
    <t>관성</t>
  </si>
  <si>
    <t>Gwanseong</t>
  </si>
  <si>
    <t>장사</t>
  </si>
  <si>
    <t>Jangsa</t>
  </si>
  <si>
    <t>대진</t>
  </si>
  <si>
    <t>Daejin</t>
  </si>
  <si>
    <t>고래불</t>
  </si>
  <si>
    <t>Goraebul</t>
  </si>
  <si>
    <t>남호</t>
  </si>
  <si>
    <t>Namho</t>
  </si>
  <si>
    <t>하저</t>
  </si>
  <si>
    <t>hajeo</t>
  </si>
  <si>
    <t>오보</t>
  </si>
  <si>
    <t>Obo</t>
  </si>
  <si>
    <t>경정</t>
  </si>
  <si>
    <t>나곡</t>
  </si>
  <si>
    <t>Nagok</t>
  </si>
  <si>
    <t>후정</t>
  </si>
  <si>
    <t>Hujeong</t>
  </si>
  <si>
    <t>봉평</t>
  </si>
  <si>
    <t>Bonpyeong</t>
  </si>
  <si>
    <t>망양정</t>
  </si>
  <si>
    <t>Manyang-jeong</t>
  </si>
  <si>
    <t>기성망양</t>
  </si>
  <si>
    <t>Giseong mangyang</t>
  </si>
  <si>
    <t>구산</t>
  </si>
  <si>
    <t>Gusan</t>
  </si>
  <si>
    <t>후포</t>
  </si>
  <si>
    <t>Hupo</t>
  </si>
  <si>
    <t>주 : 2008년 자료부터 서식 변경(시설물중 "뜀대, 망루대, 공동수도" 항목 추가)</t>
    <phoneticPr fontId="40" type="noConversion"/>
  </si>
  <si>
    <t xml:space="preserve">위  치
Location </t>
    <phoneticPr fontId="40" type="noConversion"/>
  </si>
  <si>
    <t>7. Railroad Transportation(Cont'd)</t>
    <phoneticPr fontId="20" type="noConversion"/>
  </si>
  <si>
    <t>7. 철도수송(계속)</t>
    <phoneticPr fontId="20" type="noConversion"/>
  </si>
  <si>
    <t>7. Railroad Transportation(Cont'd)</t>
    <phoneticPr fontId="20" type="noConversion"/>
  </si>
  <si>
    <t xml:space="preserve">안동, 도산, 서부 </t>
  </si>
  <si>
    <t xml:space="preserve"> 부석사</t>
  </si>
  <si>
    <t xml:space="preserve"> 문수</t>
  </si>
  <si>
    <t>영주, 문수, 탄산</t>
  </si>
  <si>
    <t xml:space="preserve"> 회상나루</t>
  </si>
  <si>
    <t>상주, 중동, 회상</t>
  </si>
  <si>
    <t xml:space="preserve"> 청도 신화랑</t>
  </si>
  <si>
    <t xml:space="preserve"> 고령부례</t>
  </si>
  <si>
    <t>고령, 우곡, 예곡</t>
  </si>
  <si>
    <t xml:space="preserve">예천, 풍양, 삼강 </t>
  </si>
  <si>
    <t xml:space="preserve"> 개척사</t>
  </si>
  <si>
    <t xml:space="preserve"> 예안현</t>
  </si>
  <si>
    <t>2014-02-27</t>
  </si>
  <si>
    <t>2013-12-30</t>
  </si>
  <si>
    <t xml:space="preserve"> 1987-12-15 </t>
  </si>
  <si>
    <t xml:space="preserve"> 예천삼강 </t>
  </si>
  <si>
    <t>…</t>
    <phoneticPr fontId="20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</si>
  <si>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 Total </t>
    </r>
    <phoneticPr fontId="38" type="noConversion"/>
  </si>
  <si>
    <t xml:space="preserve">합계 Total </t>
    <phoneticPr fontId="38" type="noConversion"/>
  </si>
  <si>
    <t>4. 천연가스 버스 현황</t>
    <phoneticPr fontId="20" type="noConversion"/>
  </si>
  <si>
    <t>2014</t>
  </si>
  <si>
    <t>2015</t>
  </si>
  <si>
    <t>주 : 2015년 자료는 활주로 공사로 인한 운항 중단으로 자료 없음.</t>
    <phoneticPr fontId="20" type="noConversion"/>
  </si>
  <si>
    <t>39개소</t>
    <phoneticPr fontId="20" type="noConversion"/>
  </si>
  <si>
    <t>34개소</t>
    <phoneticPr fontId="20" type="noConversion"/>
  </si>
  <si>
    <t>478</t>
    <phoneticPr fontId="40" type="noConversion"/>
  </si>
  <si>
    <t>Source : Environmental Policy Division</t>
    <phoneticPr fontId="20" type="noConversion"/>
  </si>
  <si>
    <t>2016</t>
  </si>
  <si>
    <t>관광극장
유흥업
Entertainment Theater Business for tourists</t>
    <phoneticPr fontId="20" type="noConversion"/>
  </si>
  <si>
    <t xml:space="preserve">     2016년 자료부터 "관광극장 유흥업" 항목 추가</t>
    <phoneticPr fontId="20" type="noConversion"/>
  </si>
  <si>
    <t>37개소</t>
  </si>
  <si>
    <t>단위 : 개수, km</t>
    <phoneticPr fontId="20" type="noConversion"/>
  </si>
  <si>
    <t>계
Total</t>
    <phoneticPr fontId="43" type="noConversion"/>
  </si>
  <si>
    <t>자전거전용도로
Exclusive bicycle path</t>
    <phoneticPr fontId="43" type="noConversion"/>
  </si>
  <si>
    <t>자전거전용차로
Exclusive bicycle lane</t>
    <phoneticPr fontId="43" type="noConversion"/>
  </si>
  <si>
    <t>자전거우선도로
Bicycle priority path</t>
    <phoneticPr fontId="43" type="noConversion"/>
  </si>
  <si>
    <t>노선수
No. of paths</t>
    <phoneticPr fontId="43" type="noConversion"/>
  </si>
  <si>
    <t>길이
Length</t>
    <phoneticPr fontId="43" type="noConversion"/>
  </si>
  <si>
    <t>Source : Urban Planning Division</t>
    <phoneticPr fontId="20" type="noConversion"/>
  </si>
  <si>
    <t>주 : 2011년 자료부터 수록</t>
    <phoneticPr fontId="38" type="noConversion"/>
  </si>
  <si>
    <t xml:space="preserve">  Source : Division of Living Economy and Transportation</t>
    <phoneticPr fontId="38" type="noConversion"/>
  </si>
  <si>
    <t>주 : 2010년도부터 문화체육관광부에서 공표하는『관광지 방문객 보고통계』에서 지정한 주요관광지와 해당 관광지 방문객 수의</t>
    <phoneticPr fontId="20" type="noConversion"/>
  </si>
  <si>
    <t>주 : 2008년 자료부터 수록, 시외버스 현황은 차고지 기준임.</t>
    <phoneticPr fontId="40" type="noConversion"/>
  </si>
  <si>
    <t>1. Registered Motor Vehicles</t>
    <phoneticPr fontId="38" type="noConversion"/>
  </si>
  <si>
    <t>Bicycle Paths based on one-way (For two-way path, count as two)</t>
    <phoneticPr fontId="20" type="noConversion"/>
  </si>
  <si>
    <t>유료  Toll</t>
    <phoneticPr fontId="40" type="noConversion"/>
  </si>
  <si>
    <t>무료  Free</t>
    <phoneticPr fontId="40" type="noConversion"/>
  </si>
  <si>
    <t>공영  Public</t>
    <phoneticPr fontId="40" type="noConversion"/>
  </si>
  <si>
    <t>민영  Private</t>
    <phoneticPr fontId="40" type="noConversion"/>
  </si>
  <si>
    <t>국제회의업
Organizing International Meeting</t>
    <phoneticPr fontId="40" type="noConversion"/>
  </si>
  <si>
    <t>국 외Overseas</t>
    <phoneticPr fontId="40" type="noConversion"/>
  </si>
  <si>
    <t>휴양콘도
미니엄업
Condominium</t>
    <phoneticPr fontId="40" type="noConversion"/>
  </si>
  <si>
    <t>종합유원
시설업
Recreational Complex Facilities</t>
    <phoneticPr fontId="40" type="noConversion"/>
  </si>
  <si>
    <t>관광편의시설업
Tourist convenience facilities</t>
    <phoneticPr fontId="40" type="noConversion"/>
  </si>
  <si>
    <t>국내외
여행업
Domestic
&amp;Overseas</t>
    <phoneticPr fontId="40" type="noConversion"/>
  </si>
  <si>
    <t>집계 관광지수
No. of tourist attractions</t>
    <phoneticPr fontId="40" type="noConversion"/>
  </si>
  <si>
    <t>14. Designation of Tourist Attractions and The Visitors</t>
    <phoneticPr fontId="20" type="noConversion"/>
  </si>
  <si>
    <t xml:space="preserve">단위 : ㎡ , km, 개소, 명 </t>
    <phoneticPr fontId="40" type="noConversion"/>
  </si>
  <si>
    <t xml:space="preserve"> Unit : ㎡, km, number, person</t>
    <phoneticPr fontId="40" type="noConversion"/>
  </si>
  <si>
    <t>망루대
Observatory</t>
    <phoneticPr fontId="40" type="noConversion"/>
  </si>
  <si>
    <t>종합관리소
management office</t>
    <phoneticPr fontId="20" type="noConversion"/>
  </si>
  <si>
    <t>Yeongildae</t>
    <phoneticPr fontId="20" type="noConversion"/>
  </si>
  <si>
    <t>Gyeongjeong</t>
    <phoneticPr fontId="20" type="noConversion"/>
  </si>
  <si>
    <t xml:space="preserve"> 선바위 </t>
    <phoneticPr fontId="20" type="noConversion"/>
  </si>
  <si>
    <t xml:space="preserve"> 오전약수</t>
    <phoneticPr fontId="20" type="noConversion"/>
  </si>
  <si>
    <t xml:space="preserve">자료 : 관광정책과, 한국문화관광연구원 2007년 자료부터 수록   </t>
    <phoneticPr fontId="40" type="noConversion"/>
  </si>
  <si>
    <t xml:space="preserve">조성면적
Area </t>
    <phoneticPr fontId="40" type="noConversion"/>
  </si>
  <si>
    <t>주 : '합계'에 이륜자동차 미포함.</t>
    <phoneticPr fontId="38" type="noConversion"/>
  </si>
  <si>
    <t>주 : '합계'에 이륜자동차 미포함.</t>
    <phoneticPr fontId="38" type="noConversion"/>
  </si>
  <si>
    <t>자전거보행자겸용도로
Bicycle &amp; pedestrian path</t>
    <phoneticPr fontId="43" type="noConversion"/>
  </si>
  <si>
    <t>연 별</t>
    <phoneticPr fontId="40" type="noConversion"/>
  </si>
  <si>
    <t>주 : 2006년 자료부터 노상에서 유료, 무료 구분,  노외에서 공영, 민영 구분</t>
    <phoneticPr fontId="20" type="noConversion"/>
  </si>
  <si>
    <t>자료 : 한국철도공사 대구본부, 경북본부</t>
    <phoneticPr fontId="20" type="noConversion"/>
  </si>
  <si>
    <t>단위 : 명, 천톤</t>
    <phoneticPr fontId="20" type="noConversion"/>
  </si>
  <si>
    <t xml:space="preserve">      2012년 자료부터 "종합관리소" 항목추가, "대탄" 항목삭제</t>
    <phoneticPr fontId="20" type="noConversion"/>
  </si>
  <si>
    <t xml:space="preserve">      2015년부터 "진리"해수욕장 지정 취소</t>
    <phoneticPr fontId="20" type="noConversion"/>
  </si>
  <si>
    <t xml:space="preserve">     2013년부터 '방문객'수는 유료방문객 기준으로 작성</t>
    <phoneticPr fontId="20" type="noConversion"/>
  </si>
  <si>
    <t>한국철도공사경북본부
Korea Railroad Gyeongbuk Headquarters Office</t>
    <phoneticPr fontId="20" type="noConversion"/>
  </si>
  <si>
    <t>한국철도공사대구본부
Korea Railroad Daegu Headquarters Office</t>
    <phoneticPr fontId="20" type="noConversion"/>
  </si>
  <si>
    <t>자료 : 한국공항공사</t>
    <phoneticPr fontId="40" type="noConversion"/>
  </si>
  <si>
    <t>주 : 주요 관광지만을 대상으로 방문객수를 중복 집계하였기에 실제 방문객수와 차이가 있을 수 있음.</t>
    <phoneticPr fontId="40" type="noConversion"/>
  </si>
  <si>
    <t xml:space="preserve">      관광지수는 공식지정된 현황임. </t>
    <phoneticPr fontId="40" type="noConversion"/>
  </si>
  <si>
    <t xml:space="preserve">     2013년 자료부터 "숙박업"항목 추가, "집계관광지수"에 무료관광지 중 관광객수 카운트가 어려운곳은 관광지에서 제외됨.</t>
    <phoneticPr fontId="20" type="noConversion"/>
  </si>
  <si>
    <t xml:space="preserve">     2014년 자료부터 "숙박업"항목 삭제</t>
    <phoneticPr fontId="20" type="noConversion"/>
  </si>
  <si>
    <t xml:space="preserve">  통계치를 수록함. 단, 방문객수가 공란인 경우에는 관광지 조성사업이 시행중에 있거나『관광지 방문객 보고통계』의 조사지 아님.</t>
    <phoneticPr fontId="20" type="noConversion"/>
  </si>
  <si>
    <t xml:space="preserve">      자전거도로는 편도기준(양방향인 경우 각각 인정)</t>
    <phoneticPr fontId="20" type="noConversion"/>
  </si>
  <si>
    <t xml:space="preserve">     2016년 자료부터 "자전거우선도로" 항목 추가</t>
    <phoneticPr fontId="20" type="noConversion"/>
  </si>
  <si>
    <t>2008</t>
    <phoneticPr fontId="20" type="noConversion"/>
  </si>
  <si>
    <t>2008</t>
    <phoneticPr fontId="38" type="noConversion"/>
  </si>
  <si>
    <t>2017</t>
  </si>
  <si>
    <t>CNG</t>
    <phoneticPr fontId="20" type="noConversion"/>
  </si>
  <si>
    <t>휘발유</t>
    <phoneticPr fontId="20" type="noConversion"/>
  </si>
  <si>
    <t>경유</t>
    <phoneticPr fontId="20" type="noConversion"/>
  </si>
  <si>
    <t>전기</t>
    <phoneticPr fontId="20" type="noConversion"/>
  </si>
  <si>
    <t>하이브리드</t>
    <phoneticPr fontId="20" type="noConversion"/>
  </si>
  <si>
    <t>수소</t>
    <phoneticPr fontId="20" type="noConversion"/>
  </si>
  <si>
    <t xml:space="preserve"> 주 : 1) 이륜자동차 미포함  Excluding Motorcycle</t>
    <phoneticPr fontId="43" type="noConversion"/>
  </si>
  <si>
    <t>LPG</t>
    <phoneticPr fontId="20" type="noConversion"/>
  </si>
  <si>
    <t>기타연료</t>
    <phoneticPr fontId="20" type="noConversion"/>
  </si>
  <si>
    <t>하이
브리드</t>
    <phoneticPr fontId="20" type="noConversion"/>
  </si>
  <si>
    <t>단위 : 명, 톤, kg</t>
    <phoneticPr fontId="40" type="noConversion"/>
  </si>
  <si>
    <t>단위 : 명, 톤, kg</t>
    <phoneticPr fontId="40" type="noConversion"/>
  </si>
  <si>
    <t xml:space="preserve"> Unit : person, ton, kg</t>
    <phoneticPr fontId="40" type="noConversion"/>
  </si>
  <si>
    <t xml:space="preserve"> Unit : person, ton, kg</t>
    <phoneticPr fontId="40" type="noConversion"/>
  </si>
  <si>
    <t xml:space="preserve">      3) 2018년 자료부터 항목 변경(목재,선어,기타광석,기계류,철재) 및 추가(화학공업 생산품 총 9개 분류)</t>
    <phoneticPr fontId="40" type="noConversion"/>
  </si>
  <si>
    <t xml:space="preserve">  화학공업
 생산품
Chemicals</t>
    <phoneticPr fontId="20" type="noConversion"/>
  </si>
  <si>
    <t>외국인관광도시민박업</t>
    <phoneticPr fontId="40" type="noConversion"/>
  </si>
  <si>
    <t>관광면세업</t>
    <phoneticPr fontId="40" type="noConversion"/>
  </si>
  <si>
    <t xml:space="preserve">     2018년 자료부터 통계명 변경</t>
    <phoneticPr fontId="20" type="noConversion"/>
  </si>
  <si>
    <t>합계 Total</t>
    <phoneticPr fontId="20" type="noConversion"/>
  </si>
  <si>
    <t>호텔업</t>
    <phoneticPr fontId="40" type="noConversion"/>
  </si>
  <si>
    <t>5성급 
5-star hotel</t>
    <phoneticPr fontId="20" type="noConversion"/>
  </si>
  <si>
    <t>4성급</t>
    <phoneticPr fontId="20" type="noConversion"/>
  </si>
  <si>
    <t>3성급</t>
    <phoneticPr fontId="20" type="noConversion"/>
  </si>
  <si>
    <t>2성급</t>
    <phoneticPr fontId="20" type="noConversion"/>
  </si>
  <si>
    <t>1성급</t>
    <phoneticPr fontId="20" type="noConversion"/>
  </si>
  <si>
    <t>전통호텔업</t>
    <phoneticPr fontId="20" type="noConversion"/>
  </si>
  <si>
    <t>가족호텔
Family hotel</t>
    <phoneticPr fontId="20" type="noConversion"/>
  </si>
  <si>
    <t>호스텔
Hostel</t>
    <phoneticPr fontId="20" type="noConversion"/>
  </si>
  <si>
    <t>소형호텔
Small hotel</t>
    <phoneticPr fontId="20" type="noConversion"/>
  </si>
  <si>
    <t>업체수</t>
  </si>
  <si>
    <t>업체수</t>
    <phoneticPr fontId="40" type="noConversion"/>
  </si>
  <si>
    <t>관광호텔업</t>
    <phoneticPr fontId="20" type="noConversion"/>
  </si>
  <si>
    <t>관광호텔외</t>
    <phoneticPr fontId="40" type="noConversion"/>
  </si>
  <si>
    <t>객실수Rooms</t>
  </si>
  <si>
    <t>휴양콘도업</t>
    <phoneticPr fontId="20" type="noConversion"/>
  </si>
  <si>
    <t>5성급</t>
    <phoneticPr fontId="20" type="noConversion"/>
  </si>
  <si>
    <t>4성급</t>
    <phoneticPr fontId="20" type="noConversion"/>
  </si>
  <si>
    <t>2성급</t>
    <phoneticPr fontId="20" type="noConversion"/>
  </si>
  <si>
    <t>호스텔</t>
    <phoneticPr fontId="20" type="noConversion"/>
  </si>
  <si>
    <t>합계</t>
    <phoneticPr fontId="20" type="noConversion"/>
  </si>
  <si>
    <t>객실</t>
    <phoneticPr fontId="20" type="noConversion"/>
  </si>
  <si>
    <t>객  실  이  용  률
Room occupancy rate</t>
    <phoneticPr fontId="20" type="noConversion"/>
  </si>
  <si>
    <t>주 : 1) 이륜자동차 미포함  Excluding Motorcycle</t>
    <phoneticPr fontId="43" type="noConversion"/>
  </si>
  <si>
    <t xml:space="preserve">      2) 하이브리드 : LPG+전기, 휘발유+전기, 경유+전기, CNG+전기</t>
    <phoneticPr fontId="43" type="noConversion"/>
  </si>
  <si>
    <t>연별</t>
    <phoneticPr fontId="40" type="noConversion"/>
  </si>
  <si>
    <t>주 : 2018년 부터 (현행) 연별, 월별로 작성 (변경)연으로 작성(연별) 월별삭제</t>
  </si>
  <si>
    <t>여객 
Passenger</t>
    <phoneticPr fontId="20" type="noConversion"/>
  </si>
  <si>
    <t>2017</t>
    <phoneticPr fontId="20" type="noConversion"/>
  </si>
  <si>
    <t>-</t>
    <phoneticPr fontId="20" type="noConversion"/>
  </si>
  <si>
    <t>외 항 화 물
Oceangoing freight
(국적선,외국선)</t>
    <phoneticPr fontId="40" type="noConversion"/>
  </si>
  <si>
    <t xml:space="preserve">      2) 여객선 화물 제외, 컨테이너 수송화물 포함. </t>
    <phoneticPr fontId="40" type="noConversion"/>
  </si>
  <si>
    <t>주 : 1) 2010년 자료부터 서식 변경 ("유류" 항목 추가)</t>
    <phoneticPr fontId="40" type="noConversion"/>
  </si>
  <si>
    <t>기 타
Others</t>
    <phoneticPr fontId="40" type="noConversion"/>
  </si>
  <si>
    <t>철광석
Ores</t>
    <phoneticPr fontId="40" type="noConversion"/>
  </si>
  <si>
    <t>유연탄
bituminous</t>
    <phoneticPr fontId="40" type="noConversion"/>
  </si>
  <si>
    <t>무연탄
Anthracite</t>
    <phoneticPr fontId="40" type="noConversion"/>
  </si>
  <si>
    <t>시멘트
Cement</t>
    <phoneticPr fontId="40" type="noConversion"/>
  </si>
  <si>
    <t>비 료
Fertilizer</t>
    <phoneticPr fontId="40" type="noConversion"/>
  </si>
  <si>
    <t>동식물성 
유지류 Animal and vegetable fats and oils</t>
    <phoneticPr fontId="40" type="noConversion"/>
  </si>
  <si>
    <t>양 곡
Grain</t>
    <phoneticPr fontId="40" type="noConversion"/>
  </si>
  <si>
    <t>연별 및 
월별</t>
    <phoneticPr fontId="40" type="noConversion"/>
  </si>
  <si>
    <t xml:space="preserve"> Unit : ton</t>
    <phoneticPr fontId="40" type="noConversion"/>
  </si>
  <si>
    <t xml:space="preserve">     2018년 자료부터 야영장업은 2015년 관광진흥법 시행령 개정에 따라 2015년 조사대상으로 포함</t>
    <phoneticPr fontId="20" type="noConversion"/>
  </si>
  <si>
    <t xml:space="preserve">     외국인관광도시민박업은 2016년 관광진흥법 개정에 따라 관광객이용시설업으로 재분류</t>
    <phoneticPr fontId="20" type="noConversion"/>
  </si>
  <si>
    <t xml:space="preserve">야영장업
</t>
    <phoneticPr fontId="40" type="noConversion"/>
  </si>
  <si>
    <t>13. 주요 관광지 방문객 수</t>
    <phoneticPr fontId="20" type="noConversion"/>
  </si>
  <si>
    <t>2018</t>
    <phoneticPr fontId="38" type="noConversion"/>
  </si>
  <si>
    <t>주 : 2018년 자료부터 항목명 수정 및 제목명 변경 (관광호텔 등록 →관광숙박업 등록현황)</t>
    <phoneticPr fontId="40" type="noConversion"/>
  </si>
  <si>
    <t xml:space="preserve"> 1-2. 시·군별 자동차연료종류별 등록</t>
    <phoneticPr fontId="40" type="noConversion"/>
  </si>
  <si>
    <t>15. 해수욕장 이용</t>
    <phoneticPr fontId="20" type="noConversion"/>
  </si>
  <si>
    <t>15. Use of Sea Bathing Resorts</t>
    <phoneticPr fontId="20" type="noConversion"/>
  </si>
  <si>
    <t>16. 관광숙박업 등록현황</t>
    <phoneticPr fontId="20" type="noConversion"/>
  </si>
  <si>
    <t>16. Registered Tourist Hotels</t>
    <phoneticPr fontId="20" type="noConversion"/>
  </si>
  <si>
    <t>2. Transportation Companies by Business Type</t>
    <phoneticPr fontId="40" type="noConversion"/>
  </si>
  <si>
    <t>2. Transportation Companies by Business Type(Cont'd)</t>
    <phoneticPr fontId="40" type="noConversion"/>
  </si>
  <si>
    <t>6. Parking Lots</t>
    <phoneticPr fontId="20" type="noConversion"/>
  </si>
  <si>
    <t>6. Parking Lots(Cont'd)</t>
    <phoneticPr fontId="20" type="noConversion"/>
  </si>
  <si>
    <t>8. Aviation Traffics</t>
    <phoneticPr fontId="20" type="noConversion"/>
  </si>
  <si>
    <t>8.Aviation Traffics(Cont'd)</t>
    <phoneticPr fontId="20" type="noConversion"/>
  </si>
  <si>
    <t>9. Registered Vessels</t>
    <phoneticPr fontId="20" type="noConversion"/>
  </si>
  <si>
    <t>9. Registered Vessels(Cont'd)</t>
    <phoneticPr fontId="20" type="noConversion"/>
  </si>
  <si>
    <t>10. Passenger ship transport</t>
    <phoneticPr fontId="20" type="noConversion"/>
  </si>
  <si>
    <t>11. Freight Carried on Vessel</t>
    <phoneticPr fontId="20" type="noConversion"/>
  </si>
  <si>
    <t>12. Registered Tour Service Establishments</t>
    <phoneticPr fontId="20" type="noConversion"/>
  </si>
  <si>
    <t>12. Registered Tour Service Establishments(Cont'd)</t>
    <phoneticPr fontId="20" type="noConversion"/>
  </si>
  <si>
    <t>13. Number of Visitors to Major Attractions</t>
    <phoneticPr fontId="20" type="noConversion"/>
  </si>
  <si>
    <t>15. 해수욕장이용</t>
    <phoneticPr fontId="40" type="noConversion"/>
  </si>
  <si>
    <t>16. 관광숙박업등록현황</t>
    <phoneticPr fontId="40" type="noConversion"/>
  </si>
  <si>
    <t>무인역</t>
  </si>
  <si>
    <t>화물취급역</t>
  </si>
  <si>
    <t>-</t>
    <phoneticPr fontId="20" type="noConversion"/>
  </si>
  <si>
    <t xml:space="preserve"> - </t>
  </si>
  <si>
    <t>-</t>
  </si>
  <si>
    <t>무인역</t>
    <phoneticPr fontId="20" type="noConversion"/>
  </si>
  <si>
    <t xml:space="preserve"> Pohang</t>
    <phoneticPr fontId="40" type="noConversion"/>
  </si>
  <si>
    <t xml:space="preserve"> Gyeongju</t>
    <phoneticPr fontId="40" type="noConversion"/>
  </si>
  <si>
    <t xml:space="preserve"> Andong</t>
    <phoneticPr fontId="40" type="noConversion"/>
  </si>
  <si>
    <t xml:space="preserve"> Yeongju</t>
    <phoneticPr fontId="40" type="noConversion"/>
  </si>
  <si>
    <t xml:space="preserve"> Yeongcheon</t>
    <phoneticPr fontId="40" type="noConversion"/>
  </si>
  <si>
    <t xml:space="preserve"> Sangju</t>
    <phoneticPr fontId="40" type="noConversion"/>
  </si>
  <si>
    <t xml:space="preserve"> Gyeongsan</t>
    <phoneticPr fontId="40" type="noConversion"/>
  </si>
  <si>
    <t xml:space="preserve"> Cheongsong</t>
    <phoneticPr fontId="40" type="noConversion"/>
  </si>
  <si>
    <t xml:space="preserve"> Yeongdeok</t>
    <phoneticPr fontId="40" type="noConversion"/>
  </si>
  <si>
    <t xml:space="preserve"> Seongju</t>
    <phoneticPr fontId="40" type="noConversion"/>
  </si>
  <si>
    <t xml:space="preserve"> Chilgok</t>
    <phoneticPr fontId="40" type="noConversion"/>
  </si>
  <si>
    <t>자료 : 관광마케팅과, 2007년 자료부터 서식 변경</t>
    <phoneticPr fontId="40" type="noConversion"/>
  </si>
  <si>
    <t>자료 : 포항지방해양수산청</t>
    <phoneticPr fontId="40" type="noConversion"/>
  </si>
  <si>
    <t>자료 : 포항지방해양수산청</t>
    <phoneticPr fontId="40" type="noConversion"/>
  </si>
  <si>
    <t>자료 : 교통정책과</t>
    <phoneticPr fontId="20" type="noConversion"/>
  </si>
  <si>
    <t>자료 : 교통정책과</t>
    <phoneticPr fontId="38" type="noConversion"/>
  </si>
  <si>
    <t>자료 : 교통정책과</t>
    <phoneticPr fontId="38" type="noConversion"/>
  </si>
  <si>
    <t>자료 : 교통정책과</t>
    <phoneticPr fontId="38" type="noConversion"/>
  </si>
  <si>
    <t>자료 : 교통정책과</t>
    <phoneticPr fontId="40" type="noConversion"/>
  </si>
  <si>
    <t>자료 : 교통정책과</t>
    <phoneticPr fontId="20" type="noConversion"/>
  </si>
  <si>
    <t>32개소</t>
    <phoneticPr fontId="20" type="noConversion"/>
  </si>
  <si>
    <t>없음</t>
    <phoneticPr fontId="20" type="noConversion"/>
  </si>
  <si>
    <t>선성현문화단지</t>
    <phoneticPr fontId="20" type="noConversion"/>
  </si>
  <si>
    <t>소수서원</t>
    <phoneticPr fontId="20" type="noConversion"/>
  </si>
  <si>
    <t>부석사</t>
    <phoneticPr fontId="20" type="noConversion"/>
  </si>
  <si>
    <t>무섬마을</t>
    <phoneticPr fontId="20" type="noConversion"/>
  </si>
  <si>
    <t>치산관광지캠핑장</t>
    <phoneticPr fontId="20" type="noConversion"/>
  </si>
  <si>
    <t>문경온천</t>
    <phoneticPr fontId="20" type="noConversion"/>
  </si>
  <si>
    <t>탑산온천</t>
    <phoneticPr fontId="20" type="noConversion"/>
  </si>
  <si>
    <t>선바위관광지</t>
    <phoneticPr fontId="20" type="noConversion"/>
  </si>
  <si>
    <t>청도신화랑풍류마을</t>
    <phoneticPr fontId="20" type="noConversion"/>
  </si>
  <si>
    <t>한화콘도온천이용</t>
    <phoneticPr fontId="20" type="noConversion"/>
  </si>
  <si>
    <t>성류굴</t>
    <phoneticPr fontId="20" type="noConversion"/>
  </si>
  <si>
    <t>죽도</t>
    <phoneticPr fontId="20" type="noConversion"/>
  </si>
  <si>
    <t xml:space="preserve"> 하회마을</t>
  </si>
  <si>
    <t xml:space="preserve">안동, 풍천, 하회 </t>
  </si>
  <si>
    <t>하회동탈박물관</t>
    <phoneticPr fontId="20" type="noConversion"/>
  </si>
  <si>
    <t>자료 : 관광마케팅과</t>
    <phoneticPr fontId="20" type="noConversion"/>
  </si>
  <si>
    <t xml:space="preserve"> Bonghwa</t>
    <phoneticPr fontId="40" type="noConversion"/>
  </si>
  <si>
    <t xml:space="preserve"> Source : Division of Transportation Polocoes</t>
    <phoneticPr fontId="38" type="noConversion"/>
  </si>
  <si>
    <t>Source : Division of Transportation Polocoes</t>
    <phoneticPr fontId="38" type="noConversion"/>
  </si>
  <si>
    <t xml:space="preserve"> Source : Division of Transportation Polocoes</t>
    <phoneticPr fontId="38" type="noConversion"/>
  </si>
  <si>
    <t>Source : Division of Transportation Polocoes</t>
    <phoneticPr fontId="20" type="noConversion"/>
  </si>
  <si>
    <t>Source : Division of Transportation Polocoes</t>
    <phoneticPr fontId="38" type="noConversion"/>
  </si>
  <si>
    <t>Source : Division of Transportation Polocoes</t>
    <phoneticPr fontId="38" type="noConversion"/>
  </si>
  <si>
    <t>3. Transportation by Business Type of Commercial Vehicles</t>
    <phoneticPr fontId="20" type="noConversion"/>
  </si>
  <si>
    <t>자료 : 도시계획과</t>
    <phoneticPr fontId="38" type="noConversion"/>
  </si>
  <si>
    <t xml:space="preserve"> Source : Division of Transportation Polocoes</t>
    <phoneticPr fontId="38" type="noConversion"/>
  </si>
  <si>
    <t>단위 : 개소, 면</t>
    <phoneticPr fontId="20" type="noConversion"/>
  </si>
  <si>
    <t>Unit : number, plane</t>
    <phoneticPr fontId="20" type="noConversion"/>
  </si>
  <si>
    <t>자료 : 포항지방해양수산청, 2007년 자료부터 수록</t>
    <phoneticPr fontId="40" type="noConversion"/>
  </si>
  <si>
    <t>자료 : 포항지방해양수산청, 2007년 자료부터 수록</t>
    <phoneticPr fontId="40" type="noConversion"/>
  </si>
  <si>
    <t xml:space="preserve"> Source : Pohang Regional Office of Oceans and Fisheries</t>
    <phoneticPr fontId="40" type="noConversion"/>
  </si>
  <si>
    <t xml:space="preserve"> Source : Pohang Regional Office of Oceans and Fisheries</t>
    <phoneticPr fontId="40" type="noConversion"/>
  </si>
  <si>
    <t>Source : Pohang Regional Office of Oceans and Fisheries</t>
    <phoneticPr fontId="20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</si>
  <si>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40" type="noConversion"/>
  </si>
  <si>
    <t>-</t>
    <phoneticPr fontId="20" type="noConversion"/>
  </si>
  <si>
    <t>-</t>
    <phoneticPr fontId="20" type="noConversion"/>
  </si>
  <si>
    <t>자료 : 관광정책과</t>
    <phoneticPr fontId="40" type="noConversion"/>
  </si>
  <si>
    <t xml:space="preserve"> Source : Division of Tourism Policy</t>
    <phoneticPr fontId="40" type="noConversion"/>
  </si>
  <si>
    <t xml:space="preserve"> Source : Division of Tourism Policy</t>
    <phoneticPr fontId="20" type="noConversion"/>
  </si>
  <si>
    <t xml:space="preserve"> Source : Division of Tourism Promotion</t>
    <phoneticPr fontId="20" type="noConversion"/>
  </si>
  <si>
    <t>Source : Division of Tourism Promotion</t>
    <phoneticPr fontId="40" type="noConversion"/>
  </si>
  <si>
    <t>자료 : 해양레저관광과, 2007년 자료부터 수록</t>
    <phoneticPr fontId="40" type="noConversion"/>
  </si>
  <si>
    <t xml:space="preserve"> Source : Division of Marine Leisure and Tourism</t>
    <phoneticPr fontId="40" type="noConversion"/>
  </si>
  <si>
    <t>ⅩⅠ. Transportation, Tourism and Information Telecommunications / 483</t>
    <phoneticPr fontId="38" type="noConversion"/>
  </si>
  <si>
    <t>1-2. 시·군별 자동차연료종류별 등록</t>
    <phoneticPr fontId="38" type="noConversion"/>
  </si>
  <si>
    <t>1-2. 시·군별 자동차연료종류별 등록(계속)</t>
    <phoneticPr fontId="38" type="noConversion"/>
  </si>
  <si>
    <t>연별 및 시군별
Year and Si, Gun</t>
    <phoneticPr fontId="38" type="noConversion"/>
  </si>
  <si>
    <t xml:space="preserve">승합차  Buses </t>
    <phoneticPr fontId="38" type="noConversion"/>
  </si>
  <si>
    <t xml:space="preserve">특수차  Special cars </t>
    <phoneticPr fontId="38" type="noConversion"/>
  </si>
  <si>
    <t>Year &amp;
Si, Gun</t>
    <phoneticPr fontId="38" type="noConversion"/>
  </si>
  <si>
    <t>이륜자동차  Motor cycle</t>
    <phoneticPr fontId="38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</si>
  <si>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 Total </t>
    </r>
    <phoneticPr fontId="38" type="noConversion"/>
  </si>
  <si>
    <r>
      <t>하이
브리드</t>
    </r>
    <r>
      <rPr>
        <vertAlign val="superscript"/>
        <sz val="9"/>
        <color theme="1"/>
        <rFont val="돋움"/>
        <family val="3"/>
        <charset val="129"/>
      </rPr>
      <t>2)</t>
    </r>
    <phoneticPr fontId="20" type="noConversion"/>
  </si>
  <si>
    <t>ⅩⅠ. Transportation, Tourism and Information Telecommunications / 445</t>
    <phoneticPr fontId="38" type="noConversion"/>
  </si>
  <si>
    <t>446 / ⅩⅠ. 교통, 관광 및 정보통신</t>
    <phoneticPr fontId="38" type="noConversion"/>
  </si>
  <si>
    <t>ⅩⅠ. Transportation, Tourism and Information Telecommunications / 447</t>
    <phoneticPr fontId="38" type="noConversion"/>
  </si>
  <si>
    <t>448 / ⅩⅠ. 교통, 관광 및 정보통신</t>
    <phoneticPr fontId="38" type="noConversion"/>
  </si>
  <si>
    <t>ⅩⅠ. Transportation, Tourism and Information Telecommunications / 449</t>
    <phoneticPr fontId="38" type="noConversion"/>
  </si>
  <si>
    <t>450 / ⅩⅠ. 교통, 관광 및 정보통신</t>
    <phoneticPr fontId="38" type="noConversion"/>
  </si>
  <si>
    <t>ⅩⅠ. Transportation, Tourism and Information Telecommunications / 451</t>
    <phoneticPr fontId="38" type="noConversion"/>
  </si>
  <si>
    <t>452 / ⅩⅠ. 교통, 관광 및 정보통신</t>
    <phoneticPr fontId="38" type="noConversion"/>
  </si>
  <si>
    <t>Source : Division of Transportation Polocoes</t>
  </si>
  <si>
    <t>Unit : each</t>
  </si>
  <si>
    <t>1-2. Registered Motor Vehicles by car fuel type in city and Gun</t>
    <phoneticPr fontId="38" type="noConversion"/>
  </si>
  <si>
    <t xml:space="preserve">승합차  Buses </t>
  </si>
  <si>
    <t>승용차  Passenger cars</t>
  </si>
  <si>
    <t>기타
연료</t>
    <phoneticPr fontId="20" type="noConversion"/>
  </si>
  <si>
    <t>화물차  Trucks</t>
  </si>
  <si>
    <t>ⅩⅠ. Transportation, Tourism and Information Telecommunications / 453</t>
    <phoneticPr fontId="38" type="noConversion"/>
  </si>
  <si>
    <t>454 / ⅩⅠ. 교통, 관광 및 정보통신</t>
    <phoneticPr fontId="20" type="noConversion"/>
  </si>
  <si>
    <t>ⅩⅠ. Transportation, Tourism and Information Telecommunications / 455</t>
    <phoneticPr fontId="20" type="noConversion"/>
  </si>
  <si>
    <t>1-2. 시·군별 자동차연료종류별 등록(계속)</t>
  </si>
  <si>
    <t>1-2. Registered Motor Vehicles by car fuel type in city and Gun(Cont'd)</t>
    <phoneticPr fontId="20" type="noConversion"/>
  </si>
  <si>
    <t>1-2. Registered Motor Vehicles by car fuel type in city and Gun(Cont'd)</t>
    <phoneticPr fontId="38" type="noConversion"/>
  </si>
  <si>
    <t>456 / ⅩⅠ. 교통, 관광 및 정보통신</t>
    <phoneticPr fontId="20" type="noConversion"/>
  </si>
  <si>
    <t>ⅩⅠ. Transportation, Tourism and Information Telecommunications / 457</t>
    <phoneticPr fontId="20" type="noConversion"/>
  </si>
  <si>
    <t>458 / ⅩⅠ. 교통, 관광 및 정보통신</t>
    <phoneticPr fontId="20" type="noConversion"/>
  </si>
  <si>
    <t>ⅩⅠ. Transportation, Tourism and Information Telecommunications / 459</t>
    <phoneticPr fontId="38" type="noConversion"/>
  </si>
  <si>
    <t>460 / ⅩⅠ. 교통, 관광 및 정보통신</t>
    <phoneticPr fontId="38" type="noConversion"/>
  </si>
  <si>
    <t>ⅩⅠ. Transportation, Tourism and Information Telecommunications / 461</t>
    <phoneticPr fontId="38" type="noConversion"/>
  </si>
  <si>
    <t>462 / ⅩⅠ. 교통, 관광 및 정보통신</t>
    <phoneticPr fontId="38" type="noConversion"/>
  </si>
  <si>
    <t>2018</t>
    <phoneticPr fontId="20" type="noConversion"/>
  </si>
  <si>
    <t>ⅩⅠ. Transportation, Tourism and Information Telecommunications / 463</t>
    <phoneticPr fontId="20" type="noConversion"/>
  </si>
  <si>
    <t>464 / ⅩⅠ. 교통, 관광 및 정보통신</t>
    <phoneticPr fontId="38" type="noConversion"/>
  </si>
  <si>
    <t>ⅩⅠ. Transportation, Tourism and Information Telecommunications / 465</t>
    <phoneticPr fontId="38" type="noConversion"/>
  </si>
  <si>
    <t>466 / ⅩⅠ. 교통, 관광 및 정보통신</t>
    <phoneticPr fontId="38" type="noConversion"/>
  </si>
  <si>
    <t>ⅩⅠ. Transportation, Tourism and Information Telecommunications / 467</t>
    <phoneticPr fontId="20" type="noConversion"/>
  </si>
  <si>
    <t>ⅩⅠ. Transportation, Tourism and Information Telecommunications / 473</t>
    <phoneticPr fontId="38" type="noConversion"/>
  </si>
  <si>
    <t>474 / ⅩⅠ. 교통, 관광 및 정보통신</t>
    <phoneticPr fontId="38" type="noConversion"/>
  </si>
  <si>
    <t>ⅩⅠ. Transportation, Tourism and Information Telecommunications / 475</t>
    <phoneticPr fontId="38" type="noConversion"/>
  </si>
  <si>
    <t>476 / ⅩⅠ. 교통, 관광 및 정보통신</t>
    <phoneticPr fontId="38" type="noConversion"/>
  </si>
  <si>
    <t>ⅩⅠ. Transportation, Tourism and Information Telecommunications / 477</t>
    <phoneticPr fontId="38" type="noConversion"/>
  </si>
  <si>
    <t>478 / ⅩⅠ. 교통, 관광 및 정보통신</t>
    <phoneticPr fontId="38" type="noConversion"/>
  </si>
  <si>
    <t xml:space="preserve">      2) 하이브리드 : LPG+전기, 휘발유+전기, 경유+전기, CNG+전기</t>
    <phoneticPr fontId="43" type="noConversion"/>
  </si>
  <si>
    <t>468 / ⅩⅠ. 교통, 관광 및 정보통신</t>
    <phoneticPr fontId="20" type="noConversion"/>
  </si>
  <si>
    <t>ⅩⅠ. Transportation, Tourism and Information Telecommunications / 469</t>
    <phoneticPr fontId="20" type="noConversion"/>
  </si>
  <si>
    <t>470 / ⅩⅠ. 교통, 관광 및 정보통신</t>
    <phoneticPr fontId="20" type="noConversion"/>
  </si>
  <si>
    <t>ⅩⅠ. Transportation, Tourism and Information Telecommunications / 471</t>
    <phoneticPr fontId="38" type="noConversion"/>
  </si>
  <si>
    <t>472 / ⅩⅠ. 교통, 관광 및 정보통신</t>
    <phoneticPr fontId="38" type="noConversion"/>
  </si>
  <si>
    <t>480 / ⅩⅠ. 교통, 관광 및 정보통신</t>
    <phoneticPr fontId="38" type="noConversion"/>
  </si>
  <si>
    <t>482 / ⅩⅠ. 교통, 관광 및 정보통신</t>
    <phoneticPr fontId="38" type="noConversion"/>
  </si>
  <si>
    <t>484 / ⅩⅠ. 교통, 관광 및 정보통신</t>
    <phoneticPr fontId="38" type="noConversion"/>
  </si>
  <si>
    <t>ⅩⅠ. Transportation, Tourism and Information Telecommunications / 485</t>
    <phoneticPr fontId="38" type="noConversion"/>
  </si>
  <si>
    <t>486 / ⅩⅠ. 교통, 관광 및 정보통신</t>
    <phoneticPr fontId="38" type="noConversion"/>
  </si>
  <si>
    <t>ⅩⅠ. Transportation, Tourism and Information Telecommunications / 479</t>
    <phoneticPr fontId="20" type="noConversion"/>
  </si>
  <si>
    <t>관광순환
버스업</t>
    <phoneticPr fontId="20" type="noConversion"/>
  </si>
  <si>
    <t>여객자동차 
터미널시설업</t>
    <phoneticPr fontId="40" type="noConversion"/>
  </si>
  <si>
    <t>12. 관광사업체 등록(계속)</t>
    <phoneticPr fontId="20" type="noConversion"/>
  </si>
  <si>
    <t>ⅩⅠ. Transportation, Tourism and Information Telecommunications / 481</t>
    <phoneticPr fontId="20" type="noConversion"/>
  </si>
  <si>
    <t>ⅩⅠ. Transportation, Tourism and Information Telecommunications / 487</t>
    <phoneticPr fontId="20" type="noConversion"/>
  </si>
  <si>
    <t>16. 관광숙박업 등록현황(계속)</t>
    <phoneticPr fontId="20" type="noConversion"/>
  </si>
  <si>
    <t>16. Registered Tourist Hotels(Cont'd)</t>
    <phoneticPr fontId="20" type="noConversion"/>
  </si>
  <si>
    <t>488 / ⅩⅠ. 교통, 관광 및 정보통신</t>
    <phoneticPr fontId="20" type="noConversion"/>
  </si>
  <si>
    <t>연별 및 시군별
Year &amp; Si, Gun</t>
    <phoneticPr fontId="40" type="noConversion"/>
  </si>
  <si>
    <t>등급
미정</t>
    <phoneticPr fontId="20" type="noConversion"/>
  </si>
  <si>
    <t>전통
호텔</t>
    <phoneticPr fontId="20" type="noConversion"/>
  </si>
  <si>
    <t>가족
호텔</t>
    <phoneticPr fontId="20" type="noConversion"/>
  </si>
  <si>
    <t>소형
호텔</t>
    <phoneticPr fontId="40" type="noConversion"/>
  </si>
  <si>
    <t>휴양
콘도업</t>
    <phoneticPr fontId="40" type="noConversion"/>
  </si>
  <si>
    <t>부대
시설</t>
    <phoneticPr fontId="20" type="noConversion"/>
  </si>
  <si>
    <t>연별 및 
시군별
Year 
&amp; Si, Gun</t>
    <phoneticPr fontId="20" type="noConversion"/>
  </si>
  <si>
    <t>관광호텔업</t>
  </si>
  <si>
    <t>7. Railroad Transportation</t>
    <phoneticPr fontId="20" type="noConversion"/>
  </si>
  <si>
    <t>14. 지정(법정) 관광지 현황 및 방문객 수</t>
    <phoneticPr fontId="20" type="noConversion"/>
  </si>
  <si>
    <t>5. 자전거 도로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</si>
</sst>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9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0_ "/>
    <numFmt numFmtId="180" formatCode="#,##0_ "/>
    <numFmt numFmtId="181" formatCode="&quot;₩&quot;#,##0.00;&quot;₩&quot;\-#,##0.00"/>
    <numFmt numFmtId="182" formatCode="_ * #,##0.00_ ;_ * \-#,##0.00_ ;_ * &quot;-&quot;_ ;_ @_ "/>
    <numFmt numFmtId="183" formatCode="_-* #,##0.0_-;\-* #,##0.0_-;_-* &quot;-&quot;?_-;_-@_-"/>
    <numFmt numFmtId="184" formatCode="_-[$€-2]* #,##0.00_-;\-[$€-2]* #,##0.00_-;_-[$€-2]* &quot;-&quot;??_-"/>
    <numFmt numFmtId="185" formatCode="&quot;₩&quot;#,##0;[Red]&quot;₩&quot;&quot;₩&quot;\-#,##0"/>
    <numFmt numFmtId="18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_-* #,##0_-;\-* #,##0_-;_-* &quot;-&quot;?_-;_-@_-"/>
    <numFmt numFmtId="192" formatCode="_ &quot;₩&quot;* #,##0_ ;_ &quot;₩&quot;* \-#,##0_ ;_ &quot;₩&quot;* &quot;-&quot;_ ;_ @_ "/>
    <numFmt numFmtId="193" formatCode="_ &quot;₩&quot;* #,##0.00_ ;_ &quot;₩&quot;* \-#,##0.00_ ;_ &quot;₩&quot;* &quot;-&quot;??_ ;_ @_ "/>
    <numFmt numFmtId="194" formatCode="&quot;₩&quot;#,##0.00;[Red]&quot;₩&quot;\-#,##0.00"/>
    <numFmt numFmtId="195" formatCode="&quot;$&quot;#,##0_);[Red]\(&quot;$&quot;#,##0\)"/>
    <numFmt numFmtId="196" formatCode="&quot;₩&quot;#,##0;[Red]&quot;₩&quot;\-#,##0"/>
    <numFmt numFmtId="197" formatCode="&quot;$&quot;#,##0.00_);[Red]\(&quot;$&quot;#,##0.00\)"/>
    <numFmt numFmtId="198" formatCode="#,##0;[Red]&quot;-&quot;#,##0"/>
    <numFmt numFmtId="199" formatCode="#,##0.00;[Red]&quot;-&quot;#,##0.00"/>
    <numFmt numFmtId="200" formatCode="_-* #,##0_-;\!\-* #,##0_-;_-* &quot;-&quot;_-;_-@_-"/>
    <numFmt numFmtId="201" formatCode="0.0_);[Red]\(0.0\)"/>
    <numFmt numFmtId="202" formatCode="#,##0,"/>
    <numFmt numFmtId="203" formatCode="#,##0\ ;\-#,##0\ ;&quot;-&quot;\ ;@\ "/>
    <numFmt numFmtId="204" formatCode="#,##0_-;\-#,##0_-;&quot;-&quot;_-;@_-"/>
    <numFmt numFmtId="205" formatCode="#,##0\ ;\-#,##0\ ;&quot;-&quot;;@\ "/>
    <numFmt numFmtId="206" formatCode="_ * #,##0_ ;_ * \-#,##0_ ;_ * &quot;-&quot;_ ;@"/>
    <numFmt numFmtId="207" formatCode="#,##0.0_-;\-#,##0.0_-;&quot;-&quot;_-;@_-"/>
    <numFmt numFmtId="208" formatCode="_-* #,##0.0_-;\-* #,##0.0_-;_-* &quot;-&quot;_-;_-@_-"/>
    <numFmt numFmtId="209" formatCode="_ * #,##0.000_ ;_ * \-#,##0.000_ ;_ * &quot;-&quot;_ ;_ @_ "/>
    <numFmt numFmtId="210" formatCode="_ * #,##0_ ;_ * &quot;₩&quot;&quot;₩&quot;\-#,##0_ ;_ * &quot;-&quot;_ ;_ @_ "/>
    <numFmt numFmtId="211" formatCode="_ &quot;₩&quot;* #,##0.00_ ;_ &quot;₩&quot;* &quot;₩&quot;&quot;₩&quot;\-#,##0.00_ ;_ &quot;₩&quot;* &quot;-&quot;??_ ;_ @_ "/>
    <numFmt numFmtId="212" formatCode="_ &quot;₩&quot;* #,##0_ ;_ &quot;₩&quot;* &quot;₩&quot;&quot;₩&quot;\-#,##0_ ;_ &quot;₩&quot;* &quot;-&quot;_ ;_ @_ "/>
    <numFmt numFmtId="213" formatCode="&quot;₩&quot;#,##0.00;[Red]&quot;₩&quot;&quot;₩&quot;&quot;₩&quot;\-#,##0.00"/>
    <numFmt numFmtId="214" formatCode="_ * #,##0.00_ ;_ * &quot;₩&quot;&quot;₩&quot;\-#,##0.00_ ;_ * &quot;-&quot;??_ ;_ @_ "/>
    <numFmt numFmtId="215" formatCode="&quot;R$&quot;#,##0_);[Red]\(&quot;R$&quot;#,##0\)"/>
    <numFmt numFmtId="216" formatCode="&quot;R$&quot;#,##0_);\(&quot;R$&quot;#,##0\)"/>
    <numFmt numFmtId="217" formatCode="_ &quot;₩&quot;* #,##0.00_ ;_ &quot;₩&quot;* &quot;₩&quot;\-#,##0.00_ ;_ &quot;₩&quot;* &quot;-&quot;??_ ;_ @_ "/>
    <numFmt numFmtId="218" formatCode="&quot;₩&quot;#,##0;&quot;₩&quot;&quot;₩&quot;&quot;₩&quot;\-#,##0"/>
    <numFmt numFmtId="219" formatCode="&quot;₩&quot;#,##0.00;&quot;₩&quot;&quot;₩&quot;&quot;₩&quot;&quot;₩&quot;&quot;₩&quot;&quot;₩&quot;\-#,##0.00"/>
    <numFmt numFmtId="220" formatCode="_-* #,##0.0_-;&quot;₩&quot;\!\-* #,##0.0_-;_-* &quot;-&quot;_-;_-@_-"/>
    <numFmt numFmtId="221" formatCode="#,##0&quot; / XⅢ. 환경&quot;"/>
    <numFmt numFmtId="222" formatCode="&quot;Ⅵ. Agriculture, Forestry and Fishing / &quot;#,##0"/>
    <numFmt numFmtId="223" formatCode="#,##0&quot; / Ⅵ. 농림수산업&quot;"/>
    <numFmt numFmtId="224" formatCode="&quot;Ⅹ. Housing and Construction /  &quot;#,##0"/>
    <numFmt numFmtId="225" formatCode="#,##0&quot; / Ⅹ. 주택, 건설&quot;"/>
    <numFmt numFmtId="226" formatCode="_-&quot;₩&quot;* #,##0_-;\!\-&quot;₩&quot;* #,##0_-;_-&quot;₩&quot;* &quot;-&quot;_-;_-@_-"/>
    <numFmt numFmtId="227" formatCode="#,##0&quot; / XⅡ. 보건 및 사회보장&quot;"/>
    <numFmt numFmtId="228" formatCode="0.0"/>
    <numFmt numFmtId="229" formatCode="_(* #,##0.00_);_(* &quot;₩&quot;&quot;₩&quot;&quot;₩&quot;&quot;₩&quot;\(#,##0.00&quot;₩&quot;&quot;₩&quot;&quot;₩&quot;&quot;₩&quot;\);_(* &quot;-&quot;??_);_(@_)"/>
    <numFmt numFmtId="230" formatCode="mm&quot;월&quot;dd&quot;일&quot;"/>
    <numFmt numFmtId="231" formatCode="&quot;A$&quot;\ #,##0.0;&quot;$&quot;\-#,##0.0"/>
    <numFmt numFmtId="232" formatCode="&quot;$&quot;#,##0;\(&quot;$&quot;#,##0\)"/>
    <numFmt numFmtId="233" formatCode=".000"/>
    <numFmt numFmtId="234" formatCode="@\ &quot;주임&quot;"/>
    <numFmt numFmtId="235" formatCode="#,##0.0;\(#,##0.0\);\ &quot;-&quot;\ "/>
    <numFmt numFmtId="236" formatCode="mm\.dd"/>
    <numFmt numFmtId="237" formatCode="_(&quot;R$&quot;* #,##0.00_);_(&quot;R$&quot;* \(#,##0.00\);_(&quot;R$&quot;* &quot;-&quot;??_);_(@_)"/>
    <numFmt numFmtId="238" formatCode="[$-F800]dddd\,\ mmmm\ dd\,\ yyyy"/>
    <numFmt numFmtId="239" formatCode="_-* #,##0.000_-;\-* #,##0.000_-;_-* &quot;-&quot;???_-;_-@_-"/>
    <numFmt numFmtId="240" formatCode="#,##0\ ;\-#,##0\ ;&quot;-&quot;\ ;@_-"/>
    <numFmt numFmtId="241" formatCode="\ @"/>
    <numFmt numFmtId="242" formatCode="#,##0;\(#,##0\)"/>
  </numFmts>
  <fonts count="20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0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바탕체"/>
      <family val="1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음"/>
      <family val="3"/>
      <charset val="129"/>
    </font>
    <font>
      <sz val="8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0"/>
      <name val="μ¸¿oA¼"/>
      <family val="3"/>
      <charset val="129"/>
    </font>
    <font>
      <u/>
      <sz val="10"/>
      <color indexed="36"/>
      <name val="바탕"/>
      <family val="1"/>
      <charset val="129"/>
    </font>
    <font>
      <sz val="10"/>
      <color indexed="12"/>
      <name val="굴림체"/>
      <family val="3"/>
      <charset val="129"/>
    </font>
    <font>
      <sz val="11"/>
      <color theme="1"/>
      <name val="맑은 고딕"/>
      <family val="3"/>
      <charset val="129"/>
    </font>
    <font>
      <u/>
      <sz val="12"/>
      <color indexed="20"/>
      <name val="Arial"/>
      <family val="2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  <font>
      <sz val="10"/>
      <color theme="1"/>
      <name val="바탕체"/>
      <family val="1"/>
      <charset val="129"/>
    </font>
    <font>
      <sz val="10"/>
      <color theme="1"/>
      <name val="돋움"/>
      <family val="3"/>
      <charset val="129"/>
    </font>
    <font>
      <b/>
      <sz val="10"/>
      <color theme="1"/>
      <name val="바탕체"/>
      <family val="1"/>
      <charset val="129"/>
    </font>
    <font>
      <sz val="17"/>
      <color theme="1"/>
      <name val="바탕체"/>
      <family val="1"/>
      <charset val="129"/>
    </font>
    <font>
      <b/>
      <sz val="14"/>
      <color theme="1"/>
      <name val="굴림"/>
      <family val="3"/>
      <charset val="129"/>
    </font>
    <font>
      <b/>
      <sz val="17"/>
      <name val="굴림"/>
      <family val="3"/>
      <charset val="129"/>
    </font>
    <font>
      <sz val="12"/>
      <name val="바탕"/>
      <family val="1"/>
      <charset val="129"/>
    </font>
    <font>
      <sz val="8.5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8"/>
      <color indexed="8"/>
      <name val="굴림"/>
      <family val="3"/>
      <charset val="129"/>
    </font>
    <font>
      <sz val="12"/>
      <color rgb="FFFF0000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color theme="1"/>
      <name val="HY견고딕"/>
      <family val="1"/>
      <charset val="129"/>
    </font>
    <font>
      <sz val="8"/>
      <color rgb="FFFF0000"/>
      <name val="HY견고딕"/>
      <family val="1"/>
      <charset val="129"/>
    </font>
    <font>
      <sz val="7.5"/>
      <color theme="1"/>
      <name val="돋움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6.5"/>
      <color theme="1"/>
      <name val="돋움"/>
      <family val="3"/>
      <charset val="129"/>
    </font>
    <font>
      <b/>
      <sz val="6.5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name val="바탕체"/>
      <family val="1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hair">
        <color indexed="64"/>
      </top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</borders>
  <cellStyleXfs count="10550">
    <xf numFmtId="0" fontId="0" fillId="0" borderId="0"/>
    <xf numFmtId="0" fontId="7" fillId="0" borderId="0" applyFont="0" applyFill="0" applyBorder="0" applyAlignment="0" applyProtection="0"/>
    <xf numFmtId="0" fontId="45" fillId="0" borderId="0"/>
    <xf numFmtId="0" fontId="8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194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192" fontId="50" fillId="0" borderId="0" applyFont="0" applyFill="0" applyBorder="0" applyAlignment="0" applyProtection="0"/>
    <xf numFmtId="194" fontId="49" fillId="0" borderId="0" applyFont="0" applyFill="0" applyBorder="0" applyAlignment="0" applyProtection="0"/>
    <xf numFmtId="192" fontId="5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5" fontId="52" fillId="0" borderId="0" applyFont="0" applyFill="0" applyBorder="0" applyAlignment="0" applyProtection="0"/>
    <xf numFmtId="195" fontId="52" fillId="0" borderId="0" applyFont="0" applyFill="0" applyBorder="0" applyAlignment="0" applyProtection="0"/>
    <xf numFmtId="195" fontId="52" fillId="0" borderId="0" applyFont="0" applyFill="0" applyBorder="0" applyAlignment="0" applyProtection="0"/>
    <xf numFmtId="195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6" fontId="48" fillId="0" borderId="0" applyFont="0" applyFill="0" applyBorder="0" applyAlignment="0" applyProtection="0"/>
    <xf numFmtId="196" fontId="49" fillId="0" borderId="0" applyFont="0" applyFill="0" applyBorder="0" applyAlignment="0" applyProtection="0"/>
    <xf numFmtId="193" fontId="50" fillId="0" borderId="0" applyFont="0" applyFill="0" applyBorder="0" applyAlignment="0" applyProtection="0"/>
    <xf numFmtId="196" fontId="49" fillId="0" borderId="0" applyFont="0" applyFill="0" applyBorder="0" applyAlignment="0" applyProtection="0"/>
    <xf numFmtId="193" fontId="50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8" fontId="48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198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199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3" fillId="0" borderId="0"/>
    <xf numFmtId="0" fontId="48" fillId="0" borderId="0"/>
    <xf numFmtId="0" fontId="49" fillId="0" borderId="0"/>
    <xf numFmtId="0" fontId="50" fillId="0" borderId="0"/>
    <xf numFmtId="0" fontId="49" fillId="0" borderId="0"/>
    <xf numFmtId="0" fontId="51" fillId="0" borderId="0"/>
    <xf numFmtId="0" fontId="53" fillId="0" borderId="0"/>
    <xf numFmtId="0" fontId="5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53" fillId="0" borderId="0"/>
    <xf numFmtId="0" fontId="50" fillId="0" borderId="0"/>
    <xf numFmtId="0" fontId="54" fillId="0" borderId="0"/>
    <xf numFmtId="0" fontId="55" fillId="0" borderId="0"/>
    <xf numFmtId="0" fontId="52" fillId="0" borderId="0"/>
    <xf numFmtId="0" fontId="52" fillId="0" borderId="0"/>
    <xf numFmtId="0" fontId="54" fillId="0" borderId="0"/>
    <xf numFmtId="0" fontId="55" fillId="0" borderId="0"/>
    <xf numFmtId="0" fontId="12" fillId="0" borderId="0"/>
    <xf numFmtId="0" fontId="51" fillId="0" borderId="0"/>
    <xf numFmtId="0" fontId="56" fillId="0" borderId="0"/>
    <xf numFmtId="177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7" fillId="0" borderId="0" applyFont="0" applyFill="0" applyBorder="0" applyAlignment="0" applyProtection="0"/>
    <xf numFmtId="182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184" fontId="16" fillId="0" borderId="0" applyFont="0" applyFill="0" applyBorder="0" applyAlignment="0" applyProtection="0"/>
    <xf numFmtId="2" fontId="14" fillId="0" borderId="0" applyFont="0" applyFill="0" applyBorder="0" applyAlignment="0" applyProtection="0"/>
    <xf numFmtId="38" fontId="57" fillId="16" borderId="0" applyNumberFormat="0" applyBorder="0" applyAlignment="0" applyProtection="0"/>
    <xf numFmtId="0" fontId="58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0" fontId="19" fillId="0" borderId="4"/>
    <xf numFmtId="0" fontId="16" fillId="0" borderId="0"/>
    <xf numFmtId="0" fontId="14" fillId="0" borderId="0"/>
    <xf numFmtId="10" fontId="14" fillId="0" borderId="0" applyFont="0" applyFill="0" applyBorder="0" applyAlignment="0" applyProtection="0"/>
    <xf numFmtId="0" fontId="19" fillId="0" borderId="0"/>
    <xf numFmtId="0" fontId="14" fillId="0" borderId="5" applyNumberFormat="0" applyFont="0" applyFill="0" applyAlignment="0" applyProtection="0"/>
    <xf numFmtId="0" fontId="20" fillId="0" borderId="6">
      <alignment horizontal="left"/>
    </xf>
    <xf numFmtId="0" fontId="9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188" fontId="16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25" fillId="0" borderId="0">
      <protection locked="0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62" fillId="0" borderId="0">
      <alignment vertical="center"/>
    </xf>
    <xf numFmtId="9" fontId="16" fillId="0" borderId="0" applyFont="0" applyFill="0" applyBorder="0" applyAlignment="0" applyProtection="0"/>
    <xf numFmtId="0" fontId="26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64" fillId="0" borderId="0"/>
    <xf numFmtId="0" fontId="2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185" fontId="14" fillId="0" borderId="0">
      <alignment vertical="center"/>
    </xf>
    <xf numFmtId="176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193" fontId="16" fillId="0" borderId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29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" fontId="25" fillId="0" borderId="0">
      <protection locked="0"/>
    </xf>
    <xf numFmtId="189" fontId="16" fillId="0" borderId="0">
      <protection locked="0"/>
    </xf>
    <xf numFmtId="0" fontId="70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176" fontId="16" fillId="0" borderId="0" applyProtection="0"/>
    <xf numFmtId="176" fontId="16" fillId="0" borderId="0" applyProtection="0"/>
    <xf numFmtId="0" fontId="73" fillId="0" borderId="0">
      <alignment vertical="center"/>
    </xf>
    <xf numFmtId="187" fontId="16" fillId="0" borderId="0">
      <protection locked="0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16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25" fillId="0" borderId="5">
      <protection locked="0"/>
    </xf>
    <xf numFmtId="186" fontId="16" fillId="0" borderId="0">
      <protection locked="0"/>
    </xf>
    <xf numFmtId="190" fontId="16" fillId="0" borderId="0">
      <protection locked="0"/>
    </xf>
    <xf numFmtId="0" fontId="19" fillId="0" borderId="81"/>
    <xf numFmtId="0" fontId="81" fillId="0" borderId="0">
      <alignment vertical="center"/>
    </xf>
    <xf numFmtId="0" fontId="5" fillId="0" borderId="0">
      <alignment vertical="center"/>
    </xf>
    <xf numFmtId="0" fontId="16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176" fontId="16" fillId="0" borderId="0" applyFont="0" applyFill="0" applyBorder="0" applyAlignment="0" applyProtection="0"/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4" fillId="0" borderId="0">
      <alignment vertical="center"/>
    </xf>
    <xf numFmtId="0" fontId="16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9" fillId="0" borderId="4"/>
    <xf numFmtId="193" fontId="16" fillId="0" borderId="0" applyProtection="0"/>
    <xf numFmtId="0" fontId="126" fillId="3" borderId="0" applyNumberFormat="0" applyBorder="0" applyAlignment="0" applyProtection="0">
      <alignment vertical="center"/>
    </xf>
    <xf numFmtId="0" fontId="84" fillId="0" borderId="0" applyFill="0" applyBorder="0" applyProtection="0">
      <alignment horizontal="centerContinuous" vertical="center"/>
    </xf>
    <xf numFmtId="0" fontId="85" fillId="16" borderId="0" applyFill="0" applyBorder="0" applyProtection="0">
      <alignment horizontal="center" vertical="center"/>
    </xf>
    <xf numFmtId="0" fontId="19" fillId="0" borderId="4"/>
    <xf numFmtId="0" fontId="6" fillId="8" borderId="0" applyNumberFormat="0" applyBorder="0" applyAlignment="0" applyProtection="0">
      <alignment vertical="center"/>
    </xf>
    <xf numFmtId="210" fontId="15" fillId="0" borderId="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123" fillId="14" borderId="0" applyNumberFormat="0" applyBorder="0" applyAlignment="0" applyProtection="0">
      <alignment vertical="center"/>
    </xf>
    <xf numFmtId="9" fontId="86" fillId="16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176" fontId="16" fillId="0" borderId="0" applyProtection="0"/>
    <xf numFmtId="41" fontId="15" fillId="0" borderId="0" applyFont="0" applyFill="0" applyBorder="0" applyAlignment="0" applyProtection="0"/>
    <xf numFmtId="0" fontId="16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176" fontId="16" fillId="0" borderId="0" applyProtection="0"/>
    <xf numFmtId="176" fontId="16" fillId="0" borderId="0" applyFont="0" applyFill="0" applyBorder="0" applyAlignment="0" applyProtection="0"/>
    <xf numFmtId="211" fontId="15" fillId="0" borderId="0">
      <protection locked="0"/>
    </xf>
    <xf numFmtId="0" fontId="16" fillId="0" borderId="0" applyProtection="0"/>
    <xf numFmtId="0" fontId="121" fillId="0" borderId="0"/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215" fontId="15" fillId="16" borderId="0" applyFill="0" applyBorder="0" applyProtection="0">
      <alignment horizontal="right"/>
    </xf>
    <xf numFmtId="212" fontId="15" fillId="0" borderId="0">
      <protection locked="0"/>
    </xf>
    <xf numFmtId="0" fontId="16" fillId="0" borderId="0"/>
    <xf numFmtId="0" fontId="16" fillId="0" borderId="0"/>
    <xf numFmtId="0" fontId="15" fillId="0" borderId="0"/>
    <xf numFmtId="0" fontId="16" fillId="0" borderId="0"/>
    <xf numFmtId="0" fontId="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/>
    <xf numFmtId="0" fontId="15" fillId="0" borderId="0"/>
    <xf numFmtId="0" fontId="16" fillId="0" borderId="0"/>
    <xf numFmtId="0" fontId="16" fillId="0" borderId="0" applyProtection="0"/>
    <xf numFmtId="0" fontId="83" fillId="0" borderId="0" applyNumberFormat="0" applyFill="0" applyBorder="0" applyAlignment="0" applyProtection="0">
      <alignment vertical="top"/>
      <protection locked="0"/>
    </xf>
    <xf numFmtId="213" fontId="15" fillId="0" borderId="0">
      <protection locked="0"/>
    </xf>
    <xf numFmtId="214" fontId="15" fillId="0" borderId="0">
      <protection locked="0"/>
    </xf>
    <xf numFmtId="0" fontId="19" fillId="0" borderId="81"/>
    <xf numFmtId="0" fontId="19" fillId="0" borderId="81"/>
    <xf numFmtId="0" fontId="19" fillId="0" borderId="81"/>
    <xf numFmtId="0" fontId="19" fillId="0" borderId="81"/>
    <xf numFmtId="0" fontId="87" fillId="0" borderId="0" applyFont="0" applyFill="0" applyBorder="0" applyAlignment="0" applyProtection="0"/>
    <xf numFmtId="0" fontId="88" fillId="2" borderId="0" applyNumberFormat="0" applyBorder="0" applyAlignment="0" applyProtection="0"/>
    <xf numFmtId="0" fontId="88" fillId="26" borderId="0" applyNumberFormat="0" applyBorder="0" applyAlignment="0" applyProtection="0"/>
    <xf numFmtId="0" fontId="88" fillId="3" borderId="0" applyNumberFormat="0" applyBorder="0" applyAlignment="0" applyProtection="0"/>
    <xf numFmtId="0" fontId="88" fillId="27" borderId="0" applyNumberFormat="0" applyBorder="0" applyAlignment="0" applyProtection="0"/>
    <xf numFmtId="0" fontId="88" fillId="4" borderId="0" applyNumberFormat="0" applyBorder="0" applyAlignment="0" applyProtection="0"/>
    <xf numFmtId="0" fontId="88" fillId="28" borderId="0" applyNumberFormat="0" applyBorder="0" applyAlignment="0" applyProtection="0"/>
    <xf numFmtId="0" fontId="88" fillId="5" borderId="0" applyNumberFormat="0" applyBorder="0" applyAlignment="0" applyProtection="0"/>
    <xf numFmtId="0" fontId="88" fillId="29" borderId="0" applyNumberFormat="0" applyBorder="0" applyAlignment="0" applyProtection="0"/>
    <xf numFmtId="0" fontId="88" fillId="6" borderId="0" applyNumberFormat="0" applyBorder="0" applyAlignment="0" applyProtection="0"/>
    <xf numFmtId="0" fontId="88" fillId="30" borderId="0" applyNumberFormat="0" applyBorder="0" applyAlignment="0" applyProtection="0"/>
    <xf numFmtId="0" fontId="88" fillId="7" borderId="0" applyNumberFormat="0" applyBorder="0" applyAlignment="0" applyProtection="0"/>
    <xf numFmtId="0" fontId="88" fillId="31" borderId="0" applyNumberFormat="0" applyBorder="0" applyAlignment="0" applyProtection="0"/>
    <xf numFmtId="0" fontId="46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32" borderId="0" applyNumberFormat="0" applyBorder="0" applyAlignment="0" applyProtection="0"/>
    <xf numFmtId="0" fontId="88" fillId="9" borderId="0" applyNumberFormat="0" applyBorder="0" applyAlignment="0" applyProtection="0"/>
    <xf numFmtId="0" fontId="88" fillId="33" borderId="0" applyNumberFormat="0" applyBorder="0" applyAlignment="0" applyProtection="0"/>
    <xf numFmtId="0" fontId="88" fillId="10" borderId="0" applyNumberFormat="0" applyBorder="0" applyAlignment="0" applyProtection="0"/>
    <xf numFmtId="0" fontId="88" fillId="34" borderId="0" applyNumberFormat="0" applyBorder="0" applyAlignment="0" applyProtection="0"/>
    <xf numFmtId="0" fontId="88" fillId="5" borderId="0" applyNumberFormat="0" applyBorder="0" applyAlignment="0" applyProtection="0"/>
    <xf numFmtId="0" fontId="88" fillId="29" borderId="0" applyNumberFormat="0" applyBorder="0" applyAlignment="0" applyProtection="0"/>
    <xf numFmtId="0" fontId="88" fillId="8" borderId="0" applyNumberFormat="0" applyBorder="0" applyAlignment="0" applyProtection="0"/>
    <xf numFmtId="0" fontId="88" fillId="32" borderId="0" applyNumberFormat="0" applyBorder="0" applyAlignment="0" applyProtection="0"/>
    <xf numFmtId="0" fontId="88" fillId="11" borderId="0" applyNumberFormat="0" applyBorder="0" applyAlignment="0" applyProtection="0"/>
    <xf numFmtId="0" fontId="88" fillId="35" borderId="0" applyNumberFormat="0" applyBorder="0" applyAlignment="0" applyProtection="0"/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36" borderId="0" applyNumberFormat="0" applyBorder="0" applyAlignment="0" applyProtection="0"/>
    <xf numFmtId="0" fontId="89" fillId="9" borderId="0" applyNumberFormat="0" applyBorder="0" applyAlignment="0" applyProtection="0"/>
    <xf numFmtId="0" fontId="89" fillId="33" borderId="0" applyNumberFormat="0" applyBorder="0" applyAlignment="0" applyProtection="0"/>
    <xf numFmtId="0" fontId="89" fillId="10" borderId="0" applyNumberFormat="0" applyBorder="0" applyAlignment="0" applyProtection="0"/>
    <xf numFmtId="0" fontId="89" fillId="34" borderId="0" applyNumberFormat="0" applyBorder="0" applyAlignment="0" applyProtection="0"/>
    <xf numFmtId="0" fontId="89" fillId="13" borderId="0" applyNumberFormat="0" applyBorder="0" applyAlignment="0" applyProtection="0"/>
    <xf numFmtId="0" fontId="89" fillId="37" borderId="0" applyNumberFormat="0" applyBorder="0" applyAlignment="0" applyProtection="0"/>
    <xf numFmtId="0" fontId="89" fillId="14" borderId="0" applyNumberFormat="0" applyBorder="0" applyAlignment="0" applyProtection="0"/>
    <xf numFmtId="0" fontId="89" fillId="38" borderId="0" applyNumberFormat="0" applyBorder="0" applyAlignment="0" applyProtection="0"/>
    <xf numFmtId="0" fontId="89" fillId="15" borderId="0" applyNumberFormat="0" applyBorder="0" applyAlignment="0" applyProtection="0"/>
    <xf numFmtId="0" fontId="89" fillId="39" borderId="0" applyNumberFormat="0" applyBorder="0" applyAlignment="0" applyProtection="0"/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89" fillId="17" borderId="0" applyNumberFormat="0" applyBorder="0" applyAlignment="0" applyProtection="0"/>
    <xf numFmtId="0" fontId="89" fillId="40" borderId="0" applyNumberFormat="0" applyBorder="0" applyAlignment="0" applyProtection="0"/>
    <xf numFmtId="0" fontId="89" fillId="18" borderId="0" applyNumberFormat="0" applyBorder="0" applyAlignment="0" applyProtection="0"/>
    <xf numFmtId="0" fontId="89" fillId="41" borderId="0" applyNumberFormat="0" applyBorder="0" applyAlignment="0" applyProtection="0"/>
    <xf numFmtId="0" fontId="89" fillId="19" borderId="0" applyNumberFormat="0" applyBorder="0" applyAlignment="0" applyProtection="0"/>
    <xf numFmtId="0" fontId="89" fillId="42" borderId="0" applyNumberFormat="0" applyBorder="0" applyAlignment="0" applyProtection="0"/>
    <xf numFmtId="0" fontId="89" fillId="13" borderId="0" applyNumberFormat="0" applyBorder="0" applyAlignment="0" applyProtection="0"/>
    <xf numFmtId="0" fontId="89" fillId="37" borderId="0" applyNumberFormat="0" applyBorder="0" applyAlignment="0" applyProtection="0"/>
    <xf numFmtId="0" fontId="89" fillId="14" borderId="0" applyNumberFormat="0" applyBorder="0" applyAlignment="0" applyProtection="0"/>
    <xf numFmtId="0" fontId="89" fillId="38" borderId="0" applyNumberFormat="0" applyBorder="0" applyAlignment="0" applyProtection="0"/>
    <xf numFmtId="0" fontId="89" fillId="20" borderId="0" applyNumberFormat="0" applyBorder="0" applyAlignment="0" applyProtection="0"/>
    <xf numFmtId="0" fontId="89" fillId="43" borderId="0" applyNumberFormat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195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197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2" fillId="3" borderId="0" applyNumberFormat="0" applyBorder="0" applyAlignment="0" applyProtection="0"/>
    <xf numFmtId="0" fontId="92" fillId="27" borderId="0" applyNumberFormat="0" applyBorder="0" applyAlignment="0" applyProtection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4" fillId="21" borderId="7" applyNumberFormat="0" applyAlignment="0" applyProtection="0"/>
    <xf numFmtId="0" fontId="94" fillId="44" borderId="7" applyNumberFormat="0" applyAlignment="0" applyProtection="0"/>
    <xf numFmtId="0" fontId="95" fillId="0" borderId="0"/>
    <xf numFmtId="0" fontId="96" fillId="24" borderId="9" applyNumberFormat="0" applyAlignment="0" applyProtection="0"/>
    <xf numFmtId="0" fontId="96" fillId="45" borderId="9" applyNumberFormat="0" applyAlignment="0" applyProtection="0"/>
    <xf numFmtId="3" fontId="97" fillId="0" borderId="0" applyFont="0" applyFill="0" applyBorder="0" applyAlignment="0" applyProtection="0"/>
    <xf numFmtId="0" fontId="87" fillId="0" borderId="0" applyFont="0" applyFill="0" applyBorder="0" applyAlignment="0" applyProtection="0"/>
    <xf numFmtId="181" fontId="46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0" borderId="0" applyNumberFormat="0" applyFill="0" applyBorder="0" applyAlignment="0" applyProtection="0"/>
    <xf numFmtId="2" fontId="97" fillId="0" borderId="0" applyFont="0" applyFill="0" applyBorder="0" applyAlignment="0" applyProtection="0"/>
    <xf numFmtId="0" fontId="99" fillId="4" borderId="0" applyNumberFormat="0" applyBorder="0" applyAlignment="0" applyProtection="0"/>
    <xf numFmtId="0" fontId="99" fillId="28" borderId="0" applyNumberFormat="0" applyBorder="0" applyAlignment="0" applyProtection="0"/>
    <xf numFmtId="38" fontId="100" fillId="16" borderId="0" applyNumberFormat="0" applyBorder="0" applyAlignment="0" applyProtection="0"/>
    <xf numFmtId="0" fontId="101" fillId="0" borderId="0">
      <alignment horizontal="left"/>
    </xf>
    <xf numFmtId="0" fontId="102" fillId="0" borderId="1" applyNumberFormat="0" applyAlignment="0" applyProtection="0">
      <alignment horizontal="left" vertical="center"/>
    </xf>
    <xf numFmtId="0" fontId="102" fillId="0" borderId="2">
      <alignment horizontal="left" vertical="center"/>
    </xf>
    <xf numFmtId="0" fontId="102" fillId="0" borderId="2">
      <alignment horizontal="left" vertical="center"/>
    </xf>
    <xf numFmtId="0" fontId="102" fillId="0" borderId="2">
      <alignment horizontal="left" vertical="center"/>
    </xf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5" fillId="7" borderId="7" applyNumberFormat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6" fillId="0" borderId="10" applyNumberFormat="0" applyFill="0" applyAlignment="0" applyProtection="0"/>
    <xf numFmtId="0" fontId="107" fillId="0" borderId="81"/>
    <xf numFmtId="0" fontId="108" fillId="23" borderId="0" applyNumberFormat="0" applyBorder="0" applyAlignment="0" applyProtection="0"/>
    <xf numFmtId="0" fontId="108" fillId="46" borderId="0" applyNumberFormat="0" applyBorder="0" applyAlignment="0" applyProtection="0"/>
    <xf numFmtId="0" fontId="15" fillId="22" borderId="8" applyNumberFormat="0" applyFont="0" applyAlignment="0" applyProtection="0"/>
    <xf numFmtId="0" fontId="46" fillId="47" borderId="8" applyNumberFormat="0" applyFont="0" applyAlignment="0" applyProtection="0"/>
    <xf numFmtId="0" fontId="109" fillId="21" borderId="15" applyNumberFormat="0" applyAlignment="0" applyProtection="0"/>
    <xf numFmtId="0" fontId="109" fillId="44" borderId="15" applyNumberFormat="0" applyAlignment="0" applyProtection="0"/>
    <xf numFmtId="10" fontId="97" fillId="0" borderId="0" applyFont="0" applyFill="0" applyBorder="0" applyAlignment="0" applyProtection="0"/>
    <xf numFmtId="0" fontId="107" fillId="0" borderId="0"/>
    <xf numFmtId="0" fontId="110" fillId="0" borderId="0" applyNumberFormat="0" applyFill="0" applyBorder="0" applyAlignment="0" applyProtection="0"/>
    <xf numFmtId="0" fontId="111" fillId="0" borderId="0" applyFill="0" applyBorder="0" applyProtection="0">
      <alignment horizontal="centerContinuous" vertical="center"/>
    </xf>
    <xf numFmtId="0" fontId="112" fillId="16" borderId="0" applyFill="0" applyBorder="0" applyProtection="0">
      <alignment horizontal="center" vertical="center"/>
    </xf>
    <xf numFmtId="0" fontId="97" fillId="0" borderId="5" applyNumberFormat="0" applyFont="0" applyFill="0" applyAlignment="0" applyProtection="0"/>
    <xf numFmtId="0" fontId="113" fillId="0" borderId="6">
      <alignment horizontal="left"/>
    </xf>
    <xf numFmtId="0" fontId="114" fillId="0" borderId="0" applyNumberFormat="0" applyFill="0" applyBorder="0" applyAlignment="0" applyProtection="0"/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19" fillId="0" borderId="4"/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210" fontId="46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61" fillId="27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116" fillId="0" borderId="0">
      <protection locked="0"/>
    </xf>
    <xf numFmtId="0" fontId="116" fillId="0" borderId="0">
      <protection locked="0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17" fillId="0" borderId="0">
      <alignment vertical="center"/>
    </xf>
    <xf numFmtId="9" fontId="118" fillId="16" borderId="0" applyFill="0" applyBorder="0" applyProtection="0">
      <alignment horizontal="right"/>
    </xf>
    <xf numFmtId="10" fontId="118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63" fillId="46" borderId="0" applyNumberFormat="0" applyBorder="0" applyAlignment="0" applyProtection="0">
      <alignment vertical="center"/>
    </xf>
    <xf numFmtId="0" fontId="136" fillId="31" borderId="7">
      <alignment vertical="center"/>
    </xf>
    <xf numFmtId="0" fontId="63" fillId="46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45" borderId="9" applyNumberFormat="0" applyAlignment="0" applyProtection="0">
      <alignment vertical="center"/>
    </xf>
    <xf numFmtId="185" fontId="97" fillId="0" borderId="0">
      <alignment vertical="center"/>
    </xf>
    <xf numFmtId="176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46" fillId="0" borderId="0" applyFont="0" applyFill="0" applyBorder="0" applyAlignment="0" applyProtection="0"/>
    <xf numFmtId="193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93" fontId="16" fillId="0" borderId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193" fontId="16" fillId="0" borderId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4" fontId="116" fillId="0" borderId="0">
      <protection locked="0"/>
    </xf>
    <xf numFmtId="211" fontId="46" fillId="0" borderId="0">
      <protection locked="0"/>
    </xf>
    <xf numFmtId="0" fontId="119" fillId="0" borderId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215" fontId="46" fillId="16" borderId="0" applyFill="0" applyBorder="0" applyProtection="0">
      <alignment horizontal="right"/>
    </xf>
    <xf numFmtId="0" fontId="120" fillId="0" borderId="0">
      <alignment vertical="center"/>
    </xf>
    <xf numFmtId="212" fontId="46" fillId="0" borderId="0">
      <protection locked="0"/>
    </xf>
    <xf numFmtId="0" fontId="15" fillId="0" borderId="0"/>
    <xf numFmtId="0" fontId="46" fillId="0" borderId="0"/>
    <xf numFmtId="0" fontId="6" fillId="0" borderId="0">
      <alignment vertical="center"/>
    </xf>
    <xf numFmtId="0" fontId="6" fillId="0" borderId="0">
      <alignment vertical="center"/>
    </xf>
    <xf numFmtId="0" fontId="121" fillId="0" borderId="0"/>
    <xf numFmtId="0" fontId="6" fillId="0" borderId="0">
      <alignment vertical="center"/>
    </xf>
    <xf numFmtId="0" fontId="46" fillId="0" borderId="0"/>
    <xf numFmtId="0" fontId="74" fillId="0" borderId="0">
      <alignment vertical="center"/>
    </xf>
    <xf numFmtId="0" fontId="46" fillId="0" borderId="0"/>
    <xf numFmtId="0" fontId="15" fillId="0" borderId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0" fontId="4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5" fillId="0" borderId="0"/>
    <xf numFmtId="0" fontId="16" fillId="0" borderId="0"/>
    <xf numFmtId="0" fontId="46" fillId="0" borderId="0"/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46" fillId="0" borderId="0">
      <alignment vertical="center"/>
    </xf>
    <xf numFmtId="0" fontId="15" fillId="0" borderId="0">
      <alignment vertical="center"/>
    </xf>
    <xf numFmtId="0" fontId="46" fillId="0" borderId="0">
      <alignment vertical="center"/>
    </xf>
    <xf numFmtId="0" fontId="116" fillId="0" borderId="5">
      <protection locked="0"/>
    </xf>
    <xf numFmtId="213" fontId="46" fillId="0" borderId="0">
      <protection locked="0"/>
    </xf>
    <xf numFmtId="214" fontId="46" fillId="0" borderId="0">
      <protection locked="0"/>
    </xf>
    <xf numFmtId="0" fontId="16" fillId="0" borderId="0"/>
    <xf numFmtId="0" fontId="16" fillId="0" borderId="0"/>
    <xf numFmtId="0" fontId="122" fillId="0" borderId="0"/>
    <xf numFmtId="0" fontId="122" fillId="0" borderId="0"/>
    <xf numFmtId="0" fontId="14" fillId="0" borderId="0" applyNumberFormat="0" applyFill="0" applyBorder="0" applyAlignment="0" applyProtection="0"/>
    <xf numFmtId="0" fontId="16" fillId="0" borderId="0"/>
    <xf numFmtId="0" fontId="16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5" fillId="0" borderId="0"/>
    <xf numFmtId="0" fontId="126" fillId="3" borderId="0" applyNumberFormat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94" fillId="21" borderId="7" applyNumberFormat="0" applyAlignment="0" applyProtection="0"/>
    <xf numFmtId="0" fontId="127" fillId="21" borderId="7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5" fillId="0" borderId="0"/>
    <xf numFmtId="181" fontId="15" fillId="0" borderId="0" applyFont="0" applyFill="0" applyBorder="0" applyAlignment="0" applyProtection="0"/>
    <xf numFmtId="0" fontId="129" fillId="0" borderId="0"/>
    <xf numFmtId="0" fontId="129" fillId="0" borderId="0"/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38" fontId="57" fillId="16" borderId="0" applyNumberFormat="0" applyBorder="0" applyAlignment="0" applyProtection="0"/>
    <xf numFmtId="38" fontId="57" fillId="44" borderId="0" applyNumberFormat="0" applyBorder="0" applyAlignment="0" applyProtection="0"/>
    <xf numFmtId="0" fontId="102" fillId="0" borderId="2">
      <alignment horizontal="left" vertical="center"/>
    </xf>
    <xf numFmtId="0" fontId="17" fillId="0" borderId="2">
      <alignment horizontal="left" vertical="center"/>
    </xf>
    <xf numFmtId="0" fontId="102" fillId="0" borderId="2">
      <alignment horizontal="left" vertical="center"/>
    </xf>
    <xf numFmtId="0" fontId="17" fillId="0" borderId="2">
      <alignment horizontal="left" vertical="center"/>
    </xf>
    <xf numFmtId="0" fontId="102" fillId="0" borderId="2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32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/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top"/>
      <protection locked="0"/>
    </xf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176" fontId="14" fillId="0" borderId="0" applyFont="0" applyFill="0" applyBorder="0" applyAlignment="0" applyProtection="0"/>
    <xf numFmtId="217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0" fontId="107" fillId="0" borderId="81"/>
    <xf numFmtId="0" fontId="19" fillId="0" borderId="81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8" fillId="23" borderId="0" applyNumberFormat="0" applyBorder="0" applyAlignment="0" applyProtection="0">
      <alignment vertical="center"/>
    </xf>
    <xf numFmtId="0" fontId="16" fillId="0" borderId="0"/>
    <xf numFmtId="219" fontId="16" fillId="0" borderId="0"/>
    <xf numFmtId="0" fontId="139" fillId="21" borderId="15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5" applyNumberFormat="0" applyFont="0" applyFill="0" applyAlignment="0" applyProtection="0"/>
    <xf numFmtId="0" fontId="140" fillId="0" borderId="11" applyNumberFormat="0" applyFill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43" fillId="52" borderId="86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6" fillId="54" borderId="90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62" fillId="0" borderId="0">
      <alignment vertical="center"/>
    </xf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45" fillId="50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42" fillId="0" borderId="0">
      <alignment horizontal="center" vertical="center"/>
    </xf>
    <xf numFmtId="0" fontId="82" fillId="0" borderId="0">
      <alignment horizontal="center" vertical="center"/>
    </xf>
    <xf numFmtId="0" fontId="130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7" fillId="53" borderId="8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220" fontId="15" fillId="0" borderId="0" applyFont="0" applyFill="0" applyBorder="0" applyAlignment="0" applyProtection="0"/>
    <xf numFmtId="216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216" fontId="16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221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16" fillId="0" borderId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0" fontId="16" fillId="0" borderId="0" applyProtection="0"/>
    <xf numFmtId="0" fontId="16" fillId="0" borderId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6" fillId="0" borderId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193" fontId="16" fillId="0" borderId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6" fillId="0" borderId="0" applyProtection="0"/>
    <xf numFmtId="188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22" fontId="16" fillId="0" borderId="0" applyFont="0" applyFill="0" applyBorder="0" applyAlignment="0" applyProtection="0"/>
    <xf numFmtId="223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224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225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14" fillId="0" borderId="0"/>
    <xf numFmtId="0" fontId="137" fillId="0" borderId="10" applyNumberFormat="0" applyFill="0" applyAlignment="0" applyProtection="0">
      <alignment vertical="center"/>
    </xf>
    <xf numFmtId="0" fontId="149" fillId="0" borderId="88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50" fillId="0" borderId="9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51" fillId="51" borderId="86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70" fillId="0" borderId="0">
      <alignment vertical="center"/>
    </xf>
    <xf numFmtId="0" fontId="132" fillId="0" borderId="12" applyNumberFormat="0" applyFill="0" applyAlignment="0" applyProtection="0">
      <alignment vertical="center"/>
    </xf>
    <xf numFmtId="0" fontId="152" fillId="0" borderId="83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53" fillId="0" borderId="84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85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57" fillId="52" borderId="87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3" fillId="0" borderId="0">
      <alignment vertical="center"/>
    </xf>
    <xf numFmtId="0" fontId="158" fillId="0" borderId="0"/>
    <xf numFmtId="0" fontId="73" fillId="0" borderId="0">
      <alignment vertical="center"/>
    </xf>
    <xf numFmtId="192" fontId="16" fillId="0" borderId="0" applyFont="0" applyFill="0" applyBorder="0" applyAlignment="0" applyProtection="0"/>
    <xf numFmtId="42" fontId="15" fillId="0" borderId="0" applyFont="0" applyFill="0" applyBorder="0" applyAlignment="0" applyProtection="0"/>
    <xf numFmtId="226" fontId="16" fillId="0" borderId="0" applyFont="0" applyFill="0" applyBorder="0" applyAlignment="0" applyProtection="0"/>
    <xf numFmtId="42" fontId="15" fillId="0" borderId="0" applyFont="0" applyFill="0" applyBorder="0" applyAlignment="0" applyProtection="0"/>
    <xf numFmtId="226" fontId="16" fillId="0" borderId="0" applyFont="0" applyFill="0" applyBorder="0" applyAlignment="0" applyProtection="0"/>
    <xf numFmtId="0" fontId="15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4" fillId="0" borderId="0"/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/>
    <xf numFmtId="0" fontId="74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4" fillId="0" borderId="0"/>
    <xf numFmtId="0" fontId="14" fillId="0" borderId="0"/>
    <xf numFmtId="0" fontId="15" fillId="0" borderId="0">
      <alignment vertical="center"/>
    </xf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>
      <alignment vertical="center"/>
    </xf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86" fillId="0" borderId="0"/>
    <xf numFmtId="0" fontId="15" fillId="0" borderId="0"/>
    <xf numFmtId="0" fontId="15" fillId="0" borderId="0"/>
    <xf numFmtId="0" fontId="62" fillId="0" borderId="0"/>
    <xf numFmtId="0" fontId="148" fillId="0" borderId="0"/>
    <xf numFmtId="0" fontId="15" fillId="0" borderId="0"/>
    <xf numFmtId="0" fontId="62" fillId="0" borderId="0"/>
    <xf numFmtId="0" fontId="86" fillId="0" borderId="0"/>
    <xf numFmtId="0" fontId="15" fillId="0" borderId="0"/>
    <xf numFmtId="0" fontId="62" fillId="0" borderId="0"/>
    <xf numFmtId="0" fontId="44" fillId="0" borderId="0"/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6" fillId="0" borderId="0">
      <alignment vertical="center"/>
    </xf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6" fillId="0" borderId="0"/>
    <xf numFmtId="0" fontId="16" fillId="0" borderId="0"/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6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4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5" fillId="0" borderId="0">
      <alignment vertical="center"/>
    </xf>
    <xf numFmtId="0" fontId="16" fillId="0" borderId="0"/>
    <xf numFmtId="0" fontId="6" fillId="0" borderId="0">
      <alignment vertical="center"/>
    </xf>
    <xf numFmtId="0" fontId="15" fillId="0" borderId="0">
      <alignment vertical="center"/>
    </xf>
    <xf numFmtId="0" fontId="16" fillId="0" borderId="0"/>
    <xf numFmtId="0" fontId="14" fillId="0" borderId="0"/>
    <xf numFmtId="0" fontId="16" fillId="0" borderId="0"/>
    <xf numFmtId="0" fontId="15" fillId="0" borderId="0">
      <alignment vertical="center"/>
    </xf>
    <xf numFmtId="0" fontId="6" fillId="0" borderId="0">
      <alignment vertical="center"/>
    </xf>
    <xf numFmtId="0" fontId="16" fillId="0" borderId="0"/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4" fillId="0" borderId="0">
      <alignment vertical="center"/>
    </xf>
    <xf numFmtId="0" fontId="16" fillId="0" borderId="0"/>
    <xf numFmtId="0" fontId="15" fillId="0" borderId="0"/>
    <xf numFmtId="0" fontId="16" fillId="0" borderId="0"/>
    <xf numFmtId="0" fontId="15" fillId="0" borderId="0">
      <alignment vertical="center"/>
    </xf>
    <xf numFmtId="0" fontId="15" fillId="0" borderId="0"/>
    <xf numFmtId="0" fontId="16" fillId="0" borderId="0"/>
    <xf numFmtId="0" fontId="15" fillId="0" borderId="0"/>
    <xf numFmtId="0" fontId="74" fillId="0" borderId="0">
      <alignment vertical="center"/>
    </xf>
    <xf numFmtId="0" fontId="16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6" fillId="0" borderId="0"/>
    <xf numFmtId="0" fontId="74" fillId="0" borderId="0">
      <alignment vertical="center"/>
    </xf>
    <xf numFmtId="0" fontId="16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16" fillId="0" borderId="0" applyProtection="0"/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6" fillId="0" borderId="0"/>
    <xf numFmtId="0" fontId="74" fillId="0" borderId="0">
      <alignment vertical="center"/>
    </xf>
    <xf numFmtId="0" fontId="15" fillId="0" borderId="0">
      <alignment vertical="center"/>
    </xf>
    <xf numFmtId="0" fontId="15" fillId="0" borderId="0"/>
    <xf numFmtId="0" fontId="14" fillId="0" borderId="0"/>
    <xf numFmtId="0" fontId="15" fillId="0" borderId="0"/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74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9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07" fillId="0" borderId="81"/>
    <xf numFmtId="0" fontId="107" fillId="0" borderId="81"/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15" borderId="0" applyNumberFormat="0" applyBorder="0" applyAlignment="0" applyProtection="0"/>
    <xf numFmtId="0" fontId="124" fillId="58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89" fillId="17" borderId="0" applyNumberFormat="0" applyBorder="0" applyAlignment="0" applyProtection="0"/>
    <xf numFmtId="0" fontId="89" fillId="18" borderId="0" applyNumberFormat="0" applyBorder="0" applyAlignment="0" applyProtection="0"/>
    <xf numFmtId="0" fontId="89" fillId="19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20" borderId="0" applyNumberFormat="0" applyBorder="0" applyAlignment="0" applyProtection="0"/>
    <xf numFmtId="194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2" fillId="3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96" fillId="24" borderId="9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00" fillId="16" borderId="0" applyNumberFormat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36" fillId="7" borderId="7" applyNumberFormat="0" applyAlignment="0" applyProtection="0">
      <alignment vertical="center"/>
    </xf>
    <xf numFmtId="0" fontId="106" fillId="0" borderId="10" applyNumberFormat="0" applyFill="0" applyAlignment="0" applyProtection="0"/>
    <xf numFmtId="0" fontId="19" fillId="0" borderId="81"/>
    <xf numFmtId="0" fontId="19" fillId="0" borderId="81"/>
    <xf numFmtId="0" fontId="19" fillId="0" borderId="81"/>
    <xf numFmtId="0" fontId="19" fillId="0" borderId="81"/>
    <xf numFmtId="0" fontId="107" fillId="0" borderId="81"/>
    <xf numFmtId="0" fontId="107" fillId="0" borderId="81"/>
    <xf numFmtId="0" fontId="107" fillId="0" borderId="81"/>
    <xf numFmtId="0" fontId="107" fillId="0" borderId="81"/>
    <xf numFmtId="0" fontId="19" fillId="0" borderId="81"/>
    <xf numFmtId="0" fontId="19" fillId="0" borderId="81"/>
    <xf numFmtId="0" fontId="107" fillId="0" borderId="81"/>
    <xf numFmtId="0" fontId="107" fillId="0" borderId="81"/>
    <xf numFmtId="0" fontId="107" fillId="0" borderId="81"/>
    <xf numFmtId="0" fontId="107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0" fontId="108" fillId="23" borderId="0" applyNumberFormat="0" applyBorder="0" applyAlignment="0" applyProtection="0"/>
    <xf numFmtId="0" fontId="15" fillId="22" borderId="8" applyNumberFormat="0" applyFont="0" applyAlignment="0" applyProtection="0"/>
    <xf numFmtId="0" fontId="109" fillId="21" borderId="15" applyNumberFormat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center"/>
    </xf>
    <xf numFmtId="0" fontId="97" fillId="0" borderId="5" applyNumberFormat="0" applyFont="0" applyFill="0" applyAlignment="0" applyProtection="0"/>
    <xf numFmtId="0" fontId="114" fillId="0" borderId="0" applyNumberFormat="0" applyFill="0" applyBorder="0" applyAlignment="0" applyProtection="0"/>
    <xf numFmtId="0" fontId="124" fillId="55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6" fillId="54" borderId="90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7" fillId="53" borderId="89" applyNumberFormat="0" applyAlignment="0" applyProtection="0">
      <alignment vertical="center"/>
    </xf>
    <xf numFmtId="0" fontId="147" fillId="53" borderId="8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0" fontId="16" fillId="0" borderId="0" applyProtection="0"/>
    <xf numFmtId="0" fontId="16" fillId="0" borderId="0" applyProtection="0"/>
    <xf numFmtId="176" fontId="16" fillId="0" borderId="0" applyProtection="0"/>
    <xf numFmtId="0" fontId="16" fillId="0" borderId="0" applyProtection="0"/>
    <xf numFmtId="0" fontId="16" fillId="0" borderId="0" applyProtection="0"/>
    <xf numFmtId="41" fontId="15" fillId="0" borderId="0" applyFont="0" applyFill="0" applyBorder="0" applyAlignment="0" applyProtection="0"/>
    <xf numFmtId="176" fontId="16" fillId="0" borderId="0" applyProtection="0"/>
    <xf numFmtId="176" fontId="16" fillId="0" borderId="0" applyProtection="0"/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9" fillId="0" borderId="88" applyNumberFormat="0" applyFill="0" applyAlignment="0" applyProtection="0">
      <alignment vertical="center"/>
    </xf>
    <xf numFmtId="0" fontId="149" fillId="0" borderId="88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52" fillId="0" borderId="83" applyNumberFormat="0" applyFill="0" applyAlignment="0" applyProtection="0">
      <alignment vertical="center"/>
    </xf>
    <xf numFmtId="0" fontId="152" fillId="0" borderId="83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3" fillId="0" borderId="84" applyNumberFormat="0" applyFill="0" applyAlignment="0" applyProtection="0">
      <alignment vertical="center"/>
    </xf>
    <xf numFmtId="0" fontId="153" fillId="0" borderId="84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4" fillId="0" borderId="85" applyNumberFormat="0" applyFill="0" applyAlignment="0" applyProtection="0">
      <alignment vertical="center"/>
    </xf>
    <xf numFmtId="0" fontId="154" fillId="0" borderId="85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20" fillId="0" borderId="0">
      <alignment vertical="center"/>
    </xf>
    <xf numFmtId="192" fontId="16" fillId="0" borderId="0" applyFont="0" applyFill="0" applyBorder="0" applyAlignment="0" applyProtection="0"/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74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5" fillId="0" borderId="0"/>
    <xf numFmtId="0" fontId="161" fillId="0" borderId="0"/>
    <xf numFmtId="0" fontId="161" fillId="0" borderId="0"/>
    <xf numFmtId="0" fontId="161" fillId="0" borderId="0"/>
    <xf numFmtId="0" fontId="148" fillId="0" borderId="0"/>
    <xf numFmtId="0" fontId="161" fillId="0" borderId="0"/>
    <xf numFmtId="0" fontId="161" fillId="0" borderId="0"/>
    <xf numFmtId="0" fontId="15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/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15" fillId="0" borderId="0">
      <alignment vertical="center"/>
    </xf>
    <xf numFmtId="0" fontId="16" fillId="0" borderId="0"/>
    <xf numFmtId="0" fontId="74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 applyProtection="0"/>
    <xf numFmtId="0" fontId="16" fillId="0" borderId="0"/>
    <xf numFmtId="0" fontId="16" fillId="0" borderId="0" applyProtection="0"/>
    <xf numFmtId="0" fontId="16" fillId="0" borderId="0"/>
    <xf numFmtId="0" fontId="16" fillId="0" borderId="0" applyProtection="0"/>
    <xf numFmtId="0" fontId="16" fillId="0" borderId="0" applyProtection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88" fillId="26" borderId="0" applyNumberFormat="0" applyBorder="0" applyAlignment="0" applyProtection="0"/>
    <xf numFmtId="0" fontId="88" fillId="27" borderId="0" applyNumberFormat="0" applyBorder="0" applyAlignment="0" applyProtection="0"/>
    <xf numFmtId="0" fontId="88" fillId="28" borderId="0" applyNumberFormat="0" applyBorder="0" applyAlignment="0" applyProtection="0"/>
    <xf numFmtId="0" fontId="88" fillId="29" borderId="0" applyNumberFormat="0" applyBorder="0" applyAlignment="0" applyProtection="0"/>
    <xf numFmtId="0" fontId="88" fillId="30" borderId="0" applyNumberFormat="0" applyBorder="0" applyAlignment="0" applyProtection="0"/>
    <xf numFmtId="0" fontId="88" fillId="31" borderId="0" applyNumberFormat="0" applyBorder="0" applyAlignment="0" applyProtection="0"/>
    <xf numFmtId="0" fontId="46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88" fillId="32" borderId="0" applyNumberFormat="0" applyBorder="0" applyAlignment="0" applyProtection="0"/>
    <xf numFmtId="0" fontId="88" fillId="33" borderId="0" applyNumberFormat="0" applyBorder="0" applyAlignment="0" applyProtection="0"/>
    <xf numFmtId="0" fontId="88" fillId="34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89" fillId="36" borderId="0" applyNumberFormat="0" applyBorder="0" applyAlignment="0" applyProtection="0"/>
    <xf numFmtId="0" fontId="89" fillId="33" borderId="0" applyNumberFormat="0" applyBorder="0" applyAlignment="0" applyProtection="0"/>
    <xf numFmtId="0" fontId="89" fillId="34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39" borderId="0" applyNumberFormat="0" applyBorder="0" applyAlignment="0" applyProtection="0"/>
    <xf numFmtId="0" fontId="47" fillId="36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89" fillId="40" borderId="0" applyNumberFormat="0" applyBorder="0" applyAlignment="0" applyProtection="0"/>
    <xf numFmtId="0" fontId="89" fillId="41" borderId="0" applyNumberFormat="0" applyBorder="0" applyAlignment="0" applyProtection="0"/>
    <xf numFmtId="0" fontId="89" fillId="42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43" borderId="0" applyNumberFormat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2" fillId="27" borderId="0" applyNumberFormat="0" applyBorder="0" applyAlignment="0" applyProtection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94" fillId="44" borderId="7" applyNumberFormat="0" applyAlignment="0" applyProtection="0"/>
    <xf numFmtId="0" fontId="96" fillId="45" borderId="9" applyNumberFormat="0" applyAlignment="0" applyProtection="0"/>
    <xf numFmtId="181" fontId="15" fillId="0" borderId="0" applyFont="0" applyFill="0" applyBorder="0" applyAlignment="0" applyProtection="0"/>
    <xf numFmtId="0" fontId="99" fillId="28" borderId="0" applyNumberFormat="0" applyBorder="0" applyAlignment="0" applyProtection="0"/>
    <xf numFmtId="0" fontId="134" fillId="0" borderId="14" applyNumberFormat="0" applyFill="0" applyAlignment="0" applyProtection="0">
      <alignment vertical="center"/>
    </xf>
    <xf numFmtId="0" fontId="105" fillId="31" borderId="7" applyNumberFormat="0" applyAlignment="0" applyProtection="0"/>
    <xf numFmtId="0" fontId="105" fillId="31" borderId="7" applyNumberFormat="0" applyAlignment="0" applyProtection="0"/>
    <xf numFmtId="0" fontId="107" fillId="0" borderId="81"/>
    <xf numFmtId="0" fontId="108" fillId="46" borderId="0" applyNumberFormat="0" applyBorder="0" applyAlignment="0" applyProtection="0"/>
    <xf numFmtId="0" fontId="46" fillId="47" borderId="8" applyNumberFormat="0" applyFont="0" applyAlignment="0" applyProtection="0"/>
    <xf numFmtId="0" fontId="109" fillId="44" borderId="15" applyNumberFormat="0" applyAlignment="0" applyProtection="0"/>
    <xf numFmtId="0" fontId="47" fillId="40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62" fillId="0" borderId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63" fillId="46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147" fillId="53" borderId="89" applyNumberFormat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45" borderId="9" applyNumberFormat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176" fontId="16" fillId="0" borderId="0" applyProtection="0"/>
    <xf numFmtId="41" fontId="15" fillId="0" borderId="0" applyFont="0" applyFill="0" applyBorder="0" applyAlignment="0" applyProtection="0"/>
    <xf numFmtId="176" fontId="16" fillId="0" borderId="0" applyProtection="0"/>
    <xf numFmtId="220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176" fontId="16" fillId="0" borderId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176" fontId="16" fillId="0" borderId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200" fontId="16" fillId="0" borderId="0" applyFont="0" applyFill="0" applyBorder="0" applyAlignment="0" applyProtection="0"/>
    <xf numFmtId="0" fontId="67" fillId="0" borderId="10" applyNumberFormat="0" applyFill="0" applyAlignment="0" applyProtection="0">
      <alignment vertical="center"/>
    </xf>
    <xf numFmtId="0" fontId="149" fillId="0" borderId="88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70" fillId="0" borderId="0">
      <alignment vertical="center"/>
    </xf>
    <xf numFmtId="0" fontId="33" fillId="0" borderId="12" applyNumberFormat="0" applyFill="0" applyAlignment="0" applyProtection="0">
      <alignment vertical="center"/>
    </xf>
    <xf numFmtId="0" fontId="152" fillId="0" borderId="8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53" fillId="0" borderId="8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85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54" fillId="0" borderId="85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0" fontId="73" fillId="0" borderId="0">
      <alignment vertical="center"/>
    </xf>
    <xf numFmtId="0" fontId="46" fillId="0" borderId="0"/>
    <xf numFmtId="0" fontId="15" fillId="0" borderId="0"/>
    <xf numFmtId="0" fontId="6" fillId="0" borderId="0">
      <alignment vertical="center"/>
    </xf>
    <xf numFmtId="0" fontId="15" fillId="0" borderId="0">
      <alignment vertical="center"/>
    </xf>
    <xf numFmtId="0" fontId="1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>
      <alignment vertical="center"/>
    </xf>
    <xf numFmtId="0" fontId="15" fillId="0" borderId="0"/>
    <xf numFmtId="0" fontId="15" fillId="0" borderId="0"/>
    <xf numFmtId="0" fontId="46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38" fillId="0" borderId="0"/>
    <xf numFmtId="0" fontId="46" fillId="0" borderId="0"/>
    <xf numFmtId="0" fontId="46" fillId="0" borderId="0">
      <alignment vertical="center"/>
    </xf>
    <xf numFmtId="0" fontId="15" fillId="0" borderId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5" fillId="0" borderId="0"/>
    <xf numFmtId="0" fontId="15" fillId="0" borderId="0"/>
    <xf numFmtId="0" fontId="46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5" fillId="0" borderId="0"/>
    <xf numFmtId="0" fontId="16" fillId="0" borderId="0" applyProtection="0"/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5" fillId="0" borderId="0"/>
    <xf numFmtId="0" fontId="15" fillId="0" borderId="0"/>
    <xf numFmtId="0" fontId="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" fillId="22" borderId="8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/>
    <xf numFmtId="0" fontId="3" fillId="56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4" borderId="0" applyNumberFormat="0" applyBorder="0" applyAlignment="0" applyProtection="0">
      <alignment vertical="center"/>
    </xf>
    <xf numFmtId="0" fontId="3" fillId="68" borderId="0" applyNumberFormat="0" applyBorder="0" applyAlignment="0" applyProtection="0">
      <alignment vertical="center"/>
    </xf>
    <xf numFmtId="0" fontId="3" fillId="72" borderId="0" applyNumberFormat="0" applyBorder="0" applyAlignment="0" applyProtection="0">
      <alignment vertical="center"/>
    </xf>
    <xf numFmtId="0" fontId="3" fillId="7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65" borderId="0" applyNumberFormat="0" applyBorder="0" applyAlignment="0" applyProtection="0">
      <alignment vertical="center"/>
    </xf>
    <xf numFmtId="0" fontId="3" fillId="69" borderId="0" applyNumberFormat="0" applyBorder="0" applyAlignment="0" applyProtection="0">
      <alignment vertical="center"/>
    </xf>
    <xf numFmtId="0" fontId="3" fillId="73" borderId="0" applyNumberFormat="0" applyBorder="0" applyAlignment="0" applyProtection="0">
      <alignment vertical="center"/>
    </xf>
    <xf numFmtId="0" fontId="3" fillId="77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14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3" fillId="0" borderId="0">
      <alignment vertical="center"/>
    </xf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15" borderId="0" applyNumberFormat="0" applyBorder="0" applyAlignment="0" applyProtection="0"/>
    <xf numFmtId="0" fontId="89" fillId="17" borderId="0" applyNumberFormat="0" applyBorder="0" applyAlignment="0" applyProtection="0"/>
    <xf numFmtId="0" fontId="89" fillId="18" borderId="0" applyNumberFormat="0" applyBorder="0" applyAlignment="0" applyProtection="0"/>
    <xf numFmtId="0" fontId="89" fillId="19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20" borderId="0" applyNumberFormat="0" applyBorder="0" applyAlignment="0" applyProtection="0"/>
    <xf numFmtId="0" fontId="92" fillId="3" borderId="0" applyNumberFormat="0" applyBorder="0" applyAlignment="0" applyProtection="0"/>
    <xf numFmtId="0" fontId="94" fillId="21" borderId="7" applyNumberFormat="0" applyAlignment="0" applyProtection="0"/>
    <xf numFmtId="0" fontId="96" fillId="24" borderId="9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00" fillId="16" borderId="0" applyNumberFormat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10" fontId="100" fillId="16" borderId="3" applyNumberFormat="0" applyBorder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6" fillId="0" borderId="10" applyNumberFormat="0" applyFill="0" applyAlignment="0" applyProtection="0"/>
    <xf numFmtId="0" fontId="108" fillId="23" borderId="0" applyNumberFormat="0" applyBorder="0" applyAlignment="0" applyProtection="0"/>
    <xf numFmtId="0" fontId="15" fillId="22" borderId="8" applyNumberFormat="0" applyFont="0" applyAlignment="0" applyProtection="0"/>
    <xf numFmtId="0" fontId="109" fillId="21" borderId="15" applyNumberFormat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97" fillId="0" borderId="5" applyNumberFormat="0" applyFont="0" applyFill="0" applyAlignment="0" applyProtection="0"/>
    <xf numFmtId="0" fontId="114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41" fontId="148" fillId="0" borderId="0" applyFont="0" applyFill="0" applyBorder="0" applyAlignment="0" applyProtection="0"/>
    <xf numFmtId="176" fontId="16" fillId="0" borderId="0" applyFont="0" applyFill="0" applyBorder="0" applyAlignment="0" applyProtection="0"/>
    <xf numFmtId="227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9" fillId="0" borderId="88" applyNumberFormat="0" applyFill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152" fillId="0" borderId="83" applyNumberFormat="0" applyFill="0" applyAlignment="0" applyProtection="0">
      <alignment vertical="center"/>
    </xf>
    <xf numFmtId="0" fontId="153" fillId="0" borderId="84" applyNumberFormat="0" applyFill="0" applyAlignment="0" applyProtection="0">
      <alignment vertical="center"/>
    </xf>
    <xf numFmtId="0" fontId="154" fillId="0" borderId="85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120" fillId="0" borderId="0">
      <alignment vertical="center"/>
    </xf>
    <xf numFmtId="192" fontId="16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15" fillId="0" borderId="0"/>
    <xf numFmtId="0" fontId="6" fillId="0" borderId="0">
      <alignment vertical="center"/>
    </xf>
    <xf numFmtId="0" fontId="15" fillId="0" borderId="0">
      <alignment vertical="center"/>
    </xf>
    <xf numFmtId="0" fontId="16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/>
    <xf numFmtId="0" fontId="16" fillId="0" borderId="0" applyProtection="0"/>
    <xf numFmtId="0" fontId="16" fillId="0" borderId="0" applyProtection="0"/>
    <xf numFmtId="0" fontId="74" fillId="0" borderId="0">
      <alignment vertical="center"/>
    </xf>
    <xf numFmtId="0" fontId="16" fillId="0" borderId="0"/>
    <xf numFmtId="0" fontId="3" fillId="56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4" borderId="0" applyNumberFormat="0" applyBorder="0" applyAlignment="0" applyProtection="0">
      <alignment vertical="center"/>
    </xf>
    <xf numFmtId="0" fontId="3" fillId="68" borderId="0" applyNumberFormat="0" applyBorder="0" applyAlignment="0" applyProtection="0">
      <alignment vertical="center"/>
    </xf>
    <xf numFmtId="0" fontId="3" fillId="72" borderId="0" applyNumberFormat="0" applyBorder="0" applyAlignment="0" applyProtection="0">
      <alignment vertical="center"/>
    </xf>
    <xf numFmtId="0" fontId="3" fillId="7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65" borderId="0" applyNumberFormat="0" applyBorder="0" applyAlignment="0" applyProtection="0">
      <alignment vertical="center"/>
    </xf>
    <xf numFmtId="0" fontId="3" fillId="69" borderId="0" applyNumberFormat="0" applyBorder="0" applyAlignment="0" applyProtection="0">
      <alignment vertical="center"/>
    </xf>
    <xf numFmtId="0" fontId="3" fillId="73" borderId="0" applyNumberFormat="0" applyBorder="0" applyAlignment="0" applyProtection="0">
      <alignment vertical="center"/>
    </xf>
    <xf numFmtId="0" fontId="3" fillId="77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" fillId="54" borderId="90" applyNumberFormat="0" applyFont="0" applyAlignment="0" applyProtection="0">
      <alignment vertical="center"/>
    </xf>
    <xf numFmtId="0" fontId="6" fillId="54" borderId="90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3" fillId="54" borderId="90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16" fillId="0" borderId="0" applyProtection="0"/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74" fillId="0" borderId="0">
      <alignment vertical="center"/>
    </xf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228" fontId="15" fillId="0" borderId="0" applyFont="0" applyFill="0" applyBorder="0" applyAlignment="0" applyProtection="0">
      <alignment vertical="center"/>
    </xf>
    <xf numFmtId="38" fontId="16" fillId="0" borderId="30">
      <alignment horizontal="right"/>
    </xf>
    <xf numFmtId="0" fontId="122" fillId="0" borderId="0"/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38" fontId="125" fillId="0" borderId="0" applyFont="0" applyFill="0" applyBorder="0" applyAlignment="0" applyProtection="0"/>
    <xf numFmtId="229" fontId="15" fillId="0" borderId="0"/>
    <xf numFmtId="229" fontId="15" fillId="0" borderId="0"/>
    <xf numFmtId="230" fontId="15" fillId="0" borderId="0"/>
    <xf numFmtId="231" fontId="15" fillId="0" borderId="0"/>
    <xf numFmtId="195" fontId="125" fillId="0" borderId="0" applyFont="0" applyFill="0" applyBorder="0" applyAlignment="0" applyProtection="0"/>
    <xf numFmtId="229" fontId="15" fillId="0" borderId="0"/>
    <xf numFmtId="229" fontId="15" fillId="0" borderId="0"/>
    <xf numFmtId="232" fontId="15" fillId="0" borderId="0"/>
    <xf numFmtId="0" fontId="14" fillId="0" borderId="0"/>
    <xf numFmtId="0" fontId="15" fillId="0" borderId="0"/>
    <xf numFmtId="233" fontId="15" fillId="0" borderId="0"/>
    <xf numFmtId="233" fontId="15" fillId="0" borderId="0"/>
    <xf numFmtId="234" fontId="15" fillId="0" borderId="0"/>
    <xf numFmtId="235" fontId="62" fillId="0" borderId="0"/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47" borderId="3" applyNumberFormat="0" applyBorder="0" applyAlignment="0" applyProtection="0"/>
    <xf numFmtId="0" fontId="19" fillId="0" borderId="81"/>
    <xf numFmtId="0" fontId="19" fillId="0" borderId="81"/>
    <xf numFmtId="196" fontId="16" fillId="0" borderId="0"/>
    <xf numFmtId="236" fontId="15" fillId="0" borderId="0"/>
    <xf numFmtId="0" fontId="127" fillId="44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237" fontId="15" fillId="0" borderId="0"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74" fillId="54" borderId="90" applyNumberFormat="0" applyFont="0" applyAlignment="0" applyProtection="0">
      <alignment vertical="center"/>
    </xf>
    <xf numFmtId="0" fontId="6" fillId="54" borderId="90" applyNumberFormat="0" applyFont="0" applyAlignment="0" applyProtection="0">
      <alignment vertical="center"/>
    </xf>
    <xf numFmtId="0" fontId="6" fillId="54" borderId="90" applyNumberFormat="0" applyFont="0" applyAlignment="0" applyProtection="0">
      <alignment vertical="center"/>
    </xf>
    <xf numFmtId="0" fontId="6" fillId="54" borderId="90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74" fillId="54" borderId="90" applyNumberFormat="0" applyFont="0" applyAlignment="0" applyProtection="0">
      <alignment vertical="center"/>
    </xf>
    <xf numFmtId="0" fontId="74" fillId="54" borderId="90" applyNumberFormat="0" applyFont="0" applyAlignment="0" applyProtection="0">
      <alignment vertical="center"/>
    </xf>
    <xf numFmtId="0" fontId="74" fillId="54" borderId="90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7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65" fillId="0" borderId="0">
      <alignment vertical="center"/>
    </xf>
    <xf numFmtId="0" fontId="69" fillId="7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31" borderId="7">
      <alignment vertical="center"/>
    </xf>
    <xf numFmtId="0" fontId="69" fillId="7" borderId="7" applyNumberFormat="0" applyAlignment="0" applyProtection="0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31" borderId="7">
      <alignment vertical="center"/>
    </xf>
    <xf numFmtId="0" fontId="31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180" fontId="15" fillId="0" borderId="0">
      <protection locked="0"/>
    </xf>
    <xf numFmtId="0" fontId="139" fillId="44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157" fillId="52" borderId="87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>
      <protection locked="0"/>
    </xf>
    <xf numFmtId="0" fontId="74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/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38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38" fontId="74" fillId="0" borderId="0">
      <alignment vertical="center"/>
    </xf>
    <xf numFmtId="238" fontId="74" fillId="0" borderId="0">
      <alignment vertical="center"/>
    </xf>
    <xf numFmtId="238" fontId="74" fillId="0" borderId="0">
      <alignment vertical="center"/>
    </xf>
    <xf numFmtId="238" fontId="74" fillId="0" borderId="0">
      <alignment vertical="center"/>
    </xf>
    <xf numFmtId="238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4" fillId="0" borderId="0"/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/>
    <xf numFmtId="0" fontId="15" fillId="0" borderId="0"/>
    <xf numFmtId="0" fontId="16" fillId="0" borderId="0">
      <protection locked="0"/>
    </xf>
    <xf numFmtId="239" fontId="15" fillId="0" borderId="0">
      <protection locked="0"/>
    </xf>
    <xf numFmtId="0" fontId="3" fillId="0" borderId="0">
      <alignment vertical="center"/>
    </xf>
    <xf numFmtId="0" fontId="47" fillId="12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07" fillId="0" borderId="81"/>
    <xf numFmtId="0" fontId="47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/>
    <xf numFmtId="0" fontId="63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4" fillId="0" borderId="0">
      <alignment vertical="center"/>
    </xf>
    <xf numFmtId="0" fontId="167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46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0" fontId="63" fillId="46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16" fillId="0" borderId="0" applyProtection="0"/>
    <xf numFmtId="220" fontId="15" fillId="0" borderId="0" applyFont="0" applyFill="0" applyBorder="0" applyAlignment="0" applyProtection="0"/>
    <xf numFmtId="188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221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41" fontId="6" fillId="0" borderId="0" applyFont="0" applyFill="0" applyBorder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6" fillId="0" borderId="0"/>
    <xf numFmtId="0" fontId="15" fillId="0" borderId="0"/>
    <xf numFmtId="0" fontId="161" fillId="0" borderId="0"/>
    <xf numFmtId="0" fontId="16" fillId="0" borderId="0"/>
    <xf numFmtId="0" fontId="6" fillId="0" borderId="0">
      <alignment vertical="center"/>
    </xf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6" fillId="0" borderId="0"/>
    <xf numFmtId="0" fontId="16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5" fillId="0" borderId="0"/>
    <xf numFmtId="41" fontId="3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4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41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6" fillId="0" borderId="0" applyProtection="0"/>
    <xf numFmtId="176" fontId="16" fillId="0" borderId="0" applyFont="0" applyFill="0" applyBorder="0" applyAlignment="0" applyProtection="0"/>
    <xf numFmtId="0" fontId="139" fillId="21" borderId="15" applyNumberForma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39" fillId="44" borderId="15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16" fillId="0" borderId="0"/>
    <xf numFmtId="0" fontId="15" fillId="0" borderId="0">
      <alignment vertical="center"/>
    </xf>
    <xf numFmtId="0" fontId="15" fillId="0" borderId="0"/>
    <xf numFmtId="0" fontId="16" fillId="0" borderId="0"/>
    <xf numFmtId="0" fontId="74" fillId="0" borderId="0">
      <alignment vertical="center"/>
    </xf>
    <xf numFmtId="0" fontId="37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176" fontId="16" fillId="0" borderId="0" applyFont="0" applyFill="0" applyBorder="0" applyAlignment="0" applyProtection="0"/>
    <xf numFmtId="0" fontId="145" fillId="50" borderId="0" applyNumberFormat="0" applyBorder="0" applyAlignment="0" applyProtection="0">
      <alignment vertical="center"/>
    </xf>
    <xf numFmtId="0" fontId="6" fillId="54" borderId="90" applyNumberFormat="0" applyFon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74" fillId="0" borderId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20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0" borderId="4"/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0" fontId="138" fillId="23" borderId="0" applyNumberFormat="0" applyBorder="0" applyAlignment="0" applyProtection="0">
      <alignment vertical="center"/>
    </xf>
    <xf numFmtId="0" fontId="107" fillId="0" borderId="4"/>
    <xf numFmtId="0" fontId="19" fillId="0" borderId="4"/>
    <xf numFmtId="0" fontId="19" fillId="0" borderId="4"/>
    <xf numFmtId="0" fontId="19" fillId="0" borderId="4"/>
    <xf numFmtId="0" fontId="107" fillId="0" borderId="4"/>
    <xf numFmtId="0" fontId="107" fillId="0" borderId="4"/>
    <xf numFmtId="0" fontId="131" fillId="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5" fillId="0" borderId="0"/>
    <xf numFmtId="0" fontId="107" fillId="0" borderId="4"/>
    <xf numFmtId="0" fontId="107" fillId="0" borderId="4"/>
    <xf numFmtId="0" fontId="107" fillId="0" borderId="4"/>
    <xf numFmtId="0" fontId="19" fillId="0" borderId="4"/>
    <xf numFmtId="9" fontId="16" fillId="0" borderId="0" applyFont="0" applyFill="0" applyBorder="0" applyAlignment="0" applyProtection="0"/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1" fillId="0" borderId="0"/>
    <xf numFmtId="0" fontId="16" fillId="0" borderId="0"/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5" fillId="0" borderId="0"/>
    <xf numFmtId="9" fontId="1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0" fontId="140" fillId="0" borderId="11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0" borderId="4"/>
    <xf numFmtId="0" fontId="107" fillId="0" borderId="4"/>
    <xf numFmtId="0" fontId="107" fillId="0" borderId="4"/>
    <xf numFmtId="0" fontId="19" fillId="0" borderId="4"/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9" fillId="0" borderId="4"/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3" fillId="0" borderId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6" fillId="0" borderId="0"/>
    <xf numFmtId="0" fontId="123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0" borderId="4"/>
    <xf numFmtId="0" fontId="6" fillId="11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16" fillId="0" borderId="0"/>
    <xf numFmtId="0" fontId="6" fillId="0" borderId="0">
      <alignment vertical="center"/>
    </xf>
    <xf numFmtId="0" fontId="19" fillId="0" borderId="4"/>
    <xf numFmtId="0" fontId="6" fillId="7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9" fillId="0" borderId="4"/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19" fillId="0" borderId="4"/>
    <xf numFmtId="0" fontId="15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44" fillId="0" borderId="0"/>
    <xf numFmtId="0" fontId="28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74" fillId="0" borderId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16" fillId="0" borderId="0"/>
    <xf numFmtId="0" fontId="156" fillId="48" borderId="0" applyNumberFormat="0" applyBorder="0" applyAlignment="0" applyProtection="0">
      <alignment vertical="center"/>
    </xf>
    <xf numFmtId="0" fontId="16" fillId="0" borderId="0" applyProtection="0"/>
    <xf numFmtId="0" fontId="147" fillId="53" borderId="89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0" borderId="0"/>
    <xf numFmtId="200" fontId="16" fillId="0" borderId="0" applyFont="0" applyFill="0" applyBorder="0" applyAlignment="0" applyProtection="0"/>
    <xf numFmtId="0" fontId="107" fillId="0" borderId="4"/>
    <xf numFmtId="0" fontId="107" fillId="0" borderId="4"/>
    <xf numFmtId="0" fontId="6" fillId="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0" borderId="4"/>
    <xf numFmtId="0" fontId="19" fillId="0" borderId="4"/>
    <xf numFmtId="176" fontId="16" fillId="0" borderId="0" applyFont="0" applyFill="0" applyBorder="0" applyAlignment="0" applyProtection="0"/>
    <xf numFmtId="0" fontId="19" fillId="0" borderId="4"/>
    <xf numFmtId="0" fontId="124" fillId="71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6" fillId="0" borderId="0">
      <alignment vertical="center"/>
    </xf>
    <xf numFmtId="0" fontId="19" fillId="0" borderId="4"/>
    <xf numFmtId="0" fontId="15" fillId="22" borderId="8" applyNumberFormat="0" applyFont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9" fillId="0" borderId="4"/>
    <xf numFmtId="0" fontId="124" fillId="74" borderId="0" applyNumberFormat="0" applyBorder="0" applyAlignment="0" applyProtection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/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/>
    <xf numFmtId="0" fontId="74" fillId="0" borderId="0">
      <alignment vertical="center"/>
    </xf>
    <xf numFmtId="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6" fillId="0" borderId="0"/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5" fillId="0" borderId="0">
      <alignment vertical="center"/>
    </xf>
    <xf numFmtId="0" fontId="12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0" borderId="4"/>
    <xf numFmtId="0" fontId="6" fillId="8" borderId="0" applyNumberFormat="0" applyBorder="0" applyAlignment="0" applyProtection="0">
      <alignment vertical="center"/>
    </xf>
    <xf numFmtId="0" fontId="15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54" borderId="90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07" fillId="0" borderId="4"/>
    <xf numFmtId="0" fontId="6" fillId="10" borderId="0" applyNumberFormat="0" applyBorder="0" applyAlignment="0" applyProtection="0">
      <alignment vertical="center"/>
    </xf>
    <xf numFmtId="0" fontId="19" fillId="0" borderId="4"/>
    <xf numFmtId="0" fontId="107" fillId="0" borderId="4"/>
    <xf numFmtId="0" fontId="107" fillId="0" borderId="4"/>
    <xf numFmtId="0" fontId="107" fillId="0" borderId="4"/>
    <xf numFmtId="0" fontId="19" fillId="0" borderId="4"/>
    <xf numFmtId="0" fontId="19" fillId="0" borderId="4"/>
    <xf numFmtId="0" fontId="128" fillId="24" borderId="9" applyNumberFormat="0" applyAlignment="0" applyProtection="0">
      <alignment vertical="center"/>
    </xf>
    <xf numFmtId="0" fontId="16" fillId="0" borderId="0" applyProtection="0"/>
    <xf numFmtId="0" fontId="121" fillId="0" borderId="0"/>
    <xf numFmtId="41" fontId="15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15" fillId="0" borderId="0"/>
    <xf numFmtId="0" fontId="16" fillId="0" borderId="0"/>
    <xf numFmtId="0" fontId="3" fillId="0" borderId="0">
      <alignment vertical="center"/>
    </xf>
    <xf numFmtId="0" fontId="124" fillId="59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9" borderId="0" applyNumberFormat="0" applyBorder="0" applyAlignment="0" applyProtection="0">
      <alignment vertical="center"/>
    </xf>
    <xf numFmtId="176" fontId="16" fillId="0" borderId="0" applyFont="0" applyFill="0" applyBorder="0" applyAlignment="0" applyProtection="0"/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19" fillId="0" borderId="81"/>
    <xf numFmtId="0" fontId="19" fillId="0" borderId="81"/>
    <xf numFmtId="0" fontId="2" fillId="0" borderId="0">
      <alignment vertical="center"/>
    </xf>
    <xf numFmtId="0" fontId="2" fillId="0" borderId="0">
      <alignment vertical="center"/>
    </xf>
    <xf numFmtId="0" fontId="19" fillId="0" borderId="81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" fillId="68" borderId="0" applyNumberFormat="0" applyBorder="0" applyAlignment="0" applyProtection="0">
      <alignment vertical="center"/>
    </xf>
    <xf numFmtId="0" fontId="2" fillId="72" borderId="0" applyNumberFormat="0" applyBorder="0" applyAlignment="0" applyProtection="0">
      <alignment vertical="center"/>
    </xf>
    <xf numFmtId="0" fontId="2" fillId="7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" fillId="69" borderId="0" applyNumberFormat="0" applyBorder="0" applyAlignment="0" applyProtection="0">
      <alignment vertical="center"/>
    </xf>
    <xf numFmtId="0" fontId="2" fillId="73" borderId="0" applyNumberFormat="0" applyBorder="0" applyAlignment="0" applyProtection="0">
      <alignment vertical="center"/>
    </xf>
    <xf numFmtId="0" fontId="2" fillId="77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" fillId="68" borderId="0" applyNumberFormat="0" applyBorder="0" applyAlignment="0" applyProtection="0">
      <alignment vertical="center"/>
    </xf>
    <xf numFmtId="0" fontId="2" fillId="72" borderId="0" applyNumberFormat="0" applyBorder="0" applyAlignment="0" applyProtection="0">
      <alignment vertical="center"/>
    </xf>
    <xf numFmtId="0" fontId="2" fillId="7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" fillId="69" borderId="0" applyNumberFormat="0" applyBorder="0" applyAlignment="0" applyProtection="0">
      <alignment vertical="center"/>
    </xf>
    <xf numFmtId="0" fontId="2" fillId="73" borderId="0" applyNumberFormat="0" applyBorder="0" applyAlignment="0" applyProtection="0">
      <alignment vertical="center"/>
    </xf>
    <xf numFmtId="0" fontId="2" fillId="77" borderId="0" applyNumberFormat="0" applyBorder="0" applyAlignment="0" applyProtection="0">
      <alignment vertical="center"/>
    </xf>
    <xf numFmtId="0" fontId="2" fillId="54" borderId="90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81"/>
    <xf numFmtId="0" fontId="19" fillId="0" borderId="81"/>
    <xf numFmtId="0" fontId="107" fillId="0" borderId="81"/>
    <xf numFmtId="0" fontId="19" fillId="0" borderId="81"/>
    <xf numFmtId="0" fontId="19" fillId="0" borderId="81"/>
    <xf numFmtId="0" fontId="19" fillId="0" borderId="81"/>
    <xf numFmtId="0" fontId="107" fillId="0" borderId="81"/>
    <xf numFmtId="0" fontId="107" fillId="0" borderId="81"/>
    <xf numFmtId="0" fontId="107" fillId="0" borderId="81"/>
    <xf numFmtId="0" fontId="107" fillId="0" borderId="81"/>
    <xf numFmtId="0" fontId="107" fillId="0" borderId="81"/>
    <xf numFmtId="0" fontId="19" fillId="0" borderId="81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81"/>
    <xf numFmtId="0" fontId="107" fillId="0" borderId="81"/>
    <xf numFmtId="0" fontId="107" fillId="0" borderId="81"/>
    <xf numFmtId="0" fontId="19" fillId="0" borderId="81"/>
    <xf numFmtId="0" fontId="19" fillId="0" borderId="81"/>
    <xf numFmtId="0" fontId="2" fillId="0" borderId="0">
      <alignment vertical="center"/>
    </xf>
    <xf numFmtId="0" fontId="19" fillId="0" borderId="81"/>
    <xf numFmtId="0" fontId="19" fillId="0" borderId="81"/>
    <xf numFmtId="0" fontId="19" fillId="0" borderId="81"/>
    <xf numFmtId="0" fontId="19" fillId="0" borderId="81"/>
    <xf numFmtId="0" fontId="107" fillId="0" borderId="81"/>
    <xf numFmtId="0" fontId="107" fillId="0" borderId="81"/>
    <xf numFmtId="0" fontId="19" fillId="0" borderId="81"/>
    <xf numFmtId="0" fontId="19" fillId="0" borderId="81"/>
    <xf numFmtId="0" fontId="19" fillId="0" borderId="81"/>
    <xf numFmtId="0" fontId="19" fillId="0" borderId="81"/>
    <xf numFmtId="41" fontId="2" fillId="0" borderId="0" applyFont="0" applyFill="0" applyBorder="0" applyAlignment="0" applyProtection="0">
      <alignment vertical="center"/>
    </xf>
    <xf numFmtId="0" fontId="19" fillId="0" borderId="81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81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7" fillId="0" borderId="81"/>
    <xf numFmtId="0" fontId="19" fillId="0" borderId="81"/>
    <xf numFmtId="0" fontId="107" fillId="0" borderId="81"/>
    <xf numFmtId="0" fontId="107" fillId="0" borderId="81"/>
    <xf numFmtId="0" fontId="107" fillId="0" borderId="81"/>
    <xf numFmtId="0" fontId="19" fillId="0" borderId="81"/>
    <xf numFmtId="0" fontId="19" fillId="0" borderId="81"/>
    <xf numFmtId="0" fontId="2" fillId="0" borderId="0">
      <alignment vertical="center"/>
    </xf>
    <xf numFmtId="0" fontId="2" fillId="0" borderId="0">
      <alignment vertical="center"/>
    </xf>
    <xf numFmtId="0" fontId="121" fillId="0" borderId="0"/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48" fillId="0" borderId="0" applyFont="0" applyFill="0" applyBorder="0" applyAlignment="0" applyProtection="0"/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0" fontId="1" fillId="54" borderId="90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0" fontId="1" fillId="54" borderId="9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1" fillId="0" borderId="0">
      <alignment vertical="center"/>
    </xf>
    <xf numFmtId="41" fontId="81" fillId="0" borderId="0" applyFont="0" applyFill="0" applyBorder="0" applyAlignment="0" applyProtection="0">
      <alignment vertical="center"/>
    </xf>
  </cellStyleXfs>
  <cellXfs count="904">
    <xf numFmtId="0" fontId="0" fillId="0" borderId="0" xfId="0"/>
    <xf numFmtId="49" fontId="39" fillId="16" borderId="0" xfId="0" applyNumberFormat="1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1" fillId="16" borderId="0" xfId="0" applyNumberFormat="1" applyFont="1" applyFill="1" applyBorder="1" applyAlignment="1" applyProtection="1">
      <alignment horizontal="left" vertical="center"/>
      <protection hidden="1"/>
    </xf>
    <xf numFmtId="49" fontId="41" fillId="16" borderId="0" xfId="0" applyNumberFormat="1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center" vertical="center"/>
      <protection hidden="1"/>
    </xf>
    <xf numFmtId="180" fontId="79" fillId="25" borderId="0" xfId="421" applyNumberFormat="1" applyFont="1" applyFill="1" applyBorder="1" applyAlignment="1" applyProtection="1">
      <alignment horizontal="right" vertical="center" wrapText="1"/>
      <protection hidden="1"/>
    </xf>
    <xf numFmtId="180" fontId="80" fillId="25" borderId="0" xfId="421" applyNumberFormat="1" applyFont="1" applyFill="1" applyBorder="1" applyProtection="1">
      <alignment vertical="center"/>
      <protection hidden="1"/>
    </xf>
    <xf numFmtId="178" fontId="77" fillId="25" borderId="0" xfId="345" applyNumberFormat="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0" xfId="0" quotePrefix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Alignment="1" applyProtection="1">
      <alignment horizontal="right" vertical="center"/>
      <protection hidden="1"/>
    </xf>
    <xf numFmtId="41" fontId="171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applyFont="1" applyFill="1" applyBorder="1" applyAlignment="1" applyProtection="1">
      <alignment horizontal="left" vertical="center"/>
      <protection hidden="1"/>
    </xf>
    <xf numFmtId="41" fontId="76" fillId="25" borderId="23" xfId="0" applyNumberFormat="1" applyFont="1" applyFill="1" applyBorder="1" applyAlignment="1" applyProtection="1">
      <alignment horizontal="right" vertical="center"/>
      <protection hidden="1"/>
    </xf>
    <xf numFmtId="178" fontId="75" fillId="25" borderId="29" xfId="0" applyNumberFormat="1" applyFont="1" applyFill="1" applyBorder="1" applyAlignment="1" applyProtection="1">
      <alignment horizontal="left"/>
      <protection hidden="1"/>
    </xf>
    <xf numFmtId="0" fontId="76" fillId="25" borderId="0" xfId="0" applyFont="1" applyFill="1" applyAlignment="1" applyProtection="1">
      <alignment horizontal="left" vertical="center"/>
      <protection hidden="1"/>
    </xf>
    <xf numFmtId="0" fontId="76" fillId="25" borderId="0" xfId="0" applyFont="1" applyFill="1" applyBorder="1" applyAlignment="1" applyProtection="1">
      <alignment horizontal="right" vertical="center"/>
      <protection hidden="1"/>
    </xf>
    <xf numFmtId="0" fontId="173" fillId="25" borderId="0" xfId="0" applyFont="1" applyFill="1" applyBorder="1" applyAlignment="1" applyProtection="1">
      <alignment horizontal="center" vertical="center"/>
      <protection hidden="1"/>
    </xf>
    <xf numFmtId="178" fontId="173" fillId="25" borderId="0" xfId="0" applyNumberFormat="1" applyFont="1" applyFill="1" applyBorder="1" applyAlignment="1" applyProtection="1">
      <alignment horizontal="center" vertical="center"/>
      <protection hidden="1"/>
    </xf>
    <xf numFmtId="178" fontId="168" fillId="25" borderId="0" xfId="0" applyNumberFormat="1" applyFont="1" applyFill="1" applyAlignment="1" applyProtection="1">
      <alignment vertical="center"/>
      <protection hidden="1"/>
    </xf>
    <xf numFmtId="178" fontId="76" fillId="25" borderId="0" xfId="0" applyNumberFormat="1" applyFont="1" applyFill="1" applyBorder="1" applyAlignment="1" applyProtection="1">
      <alignment horizontal="left" vertical="center"/>
      <protection hidden="1"/>
    </xf>
    <xf numFmtId="0" fontId="76" fillId="25" borderId="0" xfId="0" applyFont="1" applyFill="1" applyBorder="1" applyAlignment="1" applyProtection="1">
      <alignment horizontal="center" vertical="center"/>
      <protection hidden="1"/>
    </xf>
    <xf numFmtId="41" fontId="78" fillId="25" borderId="0" xfId="0" applyNumberFormat="1" applyFont="1" applyFill="1" applyBorder="1" applyAlignment="1" applyProtection="1">
      <alignment horizontal="right" vertical="center"/>
      <protection hidden="1"/>
    </xf>
    <xf numFmtId="0" fontId="171" fillId="25" borderId="0" xfId="0" applyFont="1" applyFill="1" applyBorder="1" applyAlignment="1" applyProtection="1">
      <alignment horizontal="center" vertical="center"/>
      <protection hidden="1"/>
    </xf>
    <xf numFmtId="41" fontId="175" fillId="25" borderId="0" xfId="0" applyNumberFormat="1" applyFont="1" applyFill="1" applyBorder="1" applyAlignment="1" applyProtection="1">
      <alignment horizontal="right" vertical="center"/>
      <protection hidden="1"/>
    </xf>
    <xf numFmtId="178" fontId="78" fillId="25" borderId="16" xfId="0" applyNumberFormat="1" applyFont="1" applyFill="1" applyBorder="1" applyAlignment="1" applyProtection="1">
      <alignment horizontal="center" vertical="center"/>
      <protection hidden="1"/>
    </xf>
    <xf numFmtId="178" fontId="78" fillId="25" borderId="0" xfId="0" applyNumberFormat="1" applyFont="1" applyFill="1" applyBorder="1" applyAlignment="1" applyProtection="1">
      <alignment horizontal="center" vertical="center"/>
      <protection hidden="1"/>
    </xf>
    <xf numFmtId="41" fontId="78" fillId="25" borderId="17" xfId="419" applyNumberFormat="1" applyFont="1" applyFill="1" applyBorder="1" applyAlignment="1" applyProtection="1">
      <alignment horizontal="right" vertical="center"/>
      <protection hidden="1"/>
    </xf>
    <xf numFmtId="41" fontId="78" fillId="25" borderId="0" xfId="419" applyNumberFormat="1" applyFont="1" applyFill="1" applyBorder="1" applyAlignment="1" applyProtection="1">
      <alignment horizontal="right" vertical="center"/>
      <protection hidden="1"/>
    </xf>
    <xf numFmtId="41" fontId="78" fillId="25" borderId="23" xfId="419" applyNumberFormat="1" applyFont="1" applyFill="1" applyBorder="1" applyAlignment="1" applyProtection="1">
      <alignment horizontal="right" vertical="center"/>
      <protection hidden="1"/>
    </xf>
    <xf numFmtId="41" fontId="78" fillId="25" borderId="81" xfId="419" applyNumberFormat="1" applyFont="1" applyFill="1" applyBorder="1" applyAlignment="1" applyProtection="1">
      <alignment horizontal="right" vertical="center"/>
      <protection hidden="1"/>
    </xf>
    <xf numFmtId="0" fontId="75" fillId="25" borderId="0" xfId="0" applyNumberFormat="1" applyFont="1" applyFill="1" applyBorder="1" applyAlignment="1" applyProtection="1">
      <alignment horizontal="left"/>
      <protection hidden="1"/>
    </xf>
    <xf numFmtId="0" fontId="75" fillId="25" borderId="0" xfId="0" applyNumberFormat="1" applyFont="1" applyFill="1" applyBorder="1" applyAlignment="1" applyProtection="1">
      <alignment horizontal="center"/>
      <protection hidden="1"/>
    </xf>
    <xf numFmtId="0" fontId="75" fillId="25" borderId="0" xfId="0" applyNumberFormat="1" applyFont="1" applyFill="1" applyBorder="1" applyAlignment="1" applyProtection="1">
      <alignment horizontal="right"/>
      <protection hidden="1"/>
    </xf>
    <xf numFmtId="0" fontId="75" fillId="25" borderId="0" xfId="0" applyNumberFormat="1" applyFont="1" applyFill="1" applyBorder="1" applyAlignment="1" applyProtection="1">
      <protection hidden="1"/>
    </xf>
    <xf numFmtId="0" fontId="75" fillId="25" borderId="0" xfId="0" applyFont="1" applyFill="1" applyBorder="1" applyAlignment="1" applyProtection="1">
      <alignment horizontal="right"/>
      <protection hidden="1"/>
    </xf>
    <xf numFmtId="0" fontId="75" fillId="25" borderId="0" xfId="0" applyFont="1" applyFill="1" applyAlignment="1" applyProtection="1">
      <alignment horizontal="left"/>
      <protection hidden="1"/>
    </xf>
    <xf numFmtId="0" fontId="75" fillId="25" borderId="0" xfId="0" applyFont="1" applyFill="1" applyBorder="1" applyAlignment="1" applyProtection="1">
      <alignment horizontal="center"/>
      <protection hidden="1"/>
    </xf>
    <xf numFmtId="178" fontId="75" fillId="25" borderId="0" xfId="0" applyNumberFormat="1" applyFont="1" applyFill="1" applyBorder="1" applyAlignment="1" applyProtection="1">
      <alignment horizontal="center"/>
      <protection hidden="1"/>
    </xf>
    <xf numFmtId="0" fontId="76" fillId="25" borderId="0" xfId="0" applyFont="1" applyFill="1" applyAlignment="1" applyProtection="1">
      <alignment horizontal="center" vertical="center"/>
      <protection hidden="1"/>
    </xf>
    <xf numFmtId="178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72" fillId="25" borderId="0" xfId="0" applyFont="1" applyFill="1" applyAlignment="1" applyProtection="1">
      <alignment horizontal="center" vertical="center"/>
      <protection hidden="1"/>
    </xf>
    <xf numFmtId="0" fontId="76" fillId="25" borderId="0" xfId="0" applyFont="1" applyFill="1" applyAlignment="1" applyProtection="1">
      <alignment horizontal="right" vertical="center"/>
      <protection hidden="1"/>
    </xf>
    <xf numFmtId="178" fontId="76" fillId="25" borderId="0" xfId="0" applyNumberFormat="1" applyFont="1" applyFill="1" applyAlignment="1" applyProtection="1">
      <alignment horizontal="center" vertical="center"/>
      <protection hidden="1"/>
    </xf>
    <xf numFmtId="0" fontId="76" fillId="25" borderId="17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7" xfId="0" quotePrefix="1" applyNumberFormat="1" applyFont="1" applyFill="1" applyBorder="1" applyAlignment="1" applyProtection="1">
      <alignment horizontal="center" vertical="center"/>
      <protection hidden="1"/>
    </xf>
    <xf numFmtId="176" fontId="171" fillId="25" borderId="0" xfId="341" applyFont="1" applyFill="1" applyBorder="1" applyAlignment="1" applyProtection="1">
      <alignment horizontal="right" vertical="center"/>
      <protection hidden="1"/>
    </xf>
    <xf numFmtId="0" fontId="75" fillId="25" borderId="29" xfId="0" applyFont="1" applyFill="1" applyBorder="1" applyAlignment="1" applyProtection="1">
      <protection hidden="1"/>
    </xf>
    <xf numFmtId="0" fontId="75" fillId="25" borderId="0" xfId="0" applyFont="1" applyFill="1" applyBorder="1" applyAlignment="1" applyProtection="1">
      <alignment horizontal="left"/>
      <protection hidden="1"/>
    </xf>
    <xf numFmtId="0" fontId="75" fillId="25" borderId="0" xfId="0" applyFont="1" applyFill="1" applyAlignment="1" applyProtection="1">
      <alignment horizontal="left" vertical="center"/>
      <protection hidden="1"/>
    </xf>
    <xf numFmtId="0" fontId="75" fillId="25" borderId="0" xfId="0" applyFont="1" applyFill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center" vertical="center"/>
      <protection hidden="1"/>
    </xf>
    <xf numFmtId="178" fontId="75" fillId="25" borderId="0" xfId="0" applyNumberFormat="1" applyFont="1" applyFill="1" applyBorder="1" applyAlignment="1" applyProtection="1">
      <alignment horizontal="left"/>
      <protection hidden="1"/>
    </xf>
    <xf numFmtId="0" fontId="76" fillId="25" borderId="0" xfId="0" applyFont="1" applyFill="1" applyAlignment="1" applyProtection="1">
      <alignment horizontal="left" vertical="top"/>
      <protection hidden="1"/>
    </xf>
    <xf numFmtId="0" fontId="76" fillId="25" borderId="0" xfId="0" applyFont="1" applyFill="1" applyAlignment="1" applyProtection="1">
      <alignment horizontal="center" vertical="top"/>
      <protection hidden="1"/>
    </xf>
    <xf numFmtId="0" fontId="76" fillId="25" borderId="0" xfId="0" applyFont="1" applyFill="1" applyAlignment="1" applyProtection="1">
      <alignment horizontal="right" vertical="top"/>
      <protection hidden="1"/>
    </xf>
    <xf numFmtId="0" fontId="76" fillId="25" borderId="0" xfId="0" applyFont="1" applyFill="1" applyBorder="1" applyAlignment="1" applyProtection="1">
      <alignment horizontal="center" vertical="top"/>
      <protection hidden="1"/>
    </xf>
    <xf numFmtId="0" fontId="76" fillId="25" borderId="0" xfId="0" applyFont="1" applyFill="1" applyBorder="1" applyAlignment="1" applyProtection="1">
      <alignment vertical="center"/>
      <protection hidden="1"/>
    </xf>
    <xf numFmtId="41" fontId="76" fillId="25" borderId="17" xfId="0" quotePrefix="1" applyNumberFormat="1" applyFont="1" applyFill="1" applyBorder="1" applyAlignment="1" applyProtection="1">
      <alignment horizontal="center" vertical="center"/>
      <protection hidden="1"/>
    </xf>
    <xf numFmtId="183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horizontal="left" vertical="center"/>
      <protection hidden="1"/>
    </xf>
    <xf numFmtId="41" fontId="76" fillId="25" borderId="18" xfId="0" applyNumberFormat="1" applyFont="1" applyFill="1" applyBorder="1" applyAlignment="1" applyProtection="1">
      <alignment horizontal="left" vertical="center"/>
      <protection hidden="1"/>
    </xf>
    <xf numFmtId="0" fontId="75" fillId="25" borderId="0" xfId="0" applyFont="1" applyFill="1" applyBorder="1" applyAlignment="1" applyProtection="1">
      <alignment vertical="center"/>
      <protection hidden="1"/>
    </xf>
    <xf numFmtId="0" fontId="76" fillId="25" borderId="4" xfId="0" applyFont="1" applyFill="1" applyBorder="1" applyAlignment="1" applyProtection="1">
      <alignment horizontal="right" vertical="center"/>
      <protection hidden="1"/>
    </xf>
    <xf numFmtId="0" fontId="76" fillId="25" borderId="16" xfId="0" quotePrefix="1" applyFont="1" applyFill="1" applyBorder="1" applyAlignment="1" applyProtection="1">
      <alignment horizontal="center" vertical="center"/>
      <protection hidden="1"/>
    </xf>
    <xf numFmtId="203" fontId="76" fillId="25" borderId="0" xfId="0" applyNumberFormat="1" applyFont="1" applyFill="1" applyAlignment="1" applyProtection="1">
      <alignment horizontal="right" vertical="center"/>
      <protection hidden="1"/>
    </xf>
    <xf numFmtId="205" fontId="76" fillId="25" borderId="0" xfId="0" applyNumberFormat="1" applyFont="1" applyFill="1" applyAlignment="1" applyProtection="1">
      <alignment horizontal="right" vertical="center"/>
      <protection hidden="1"/>
    </xf>
    <xf numFmtId="178" fontId="171" fillId="25" borderId="0" xfId="0" applyNumberFormat="1" applyFont="1" applyFill="1" applyBorder="1" applyAlignment="1" applyProtection="1">
      <alignment horizontal="center" vertical="center"/>
      <protection hidden="1"/>
    </xf>
    <xf numFmtId="203" fontId="171" fillId="25" borderId="0" xfId="0" applyNumberFormat="1" applyFont="1" applyFill="1" applyAlignment="1" applyProtection="1">
      <alignment horizontal="right" vertical="center"/>
      <protection hidden="1"/>
    </xf>
    <xf numFmtId="205" fontId="171" fillId="25" borderId="0" xfId="0" applyNumberFormat="1" applyFont="1" applyFill="1" applyAlignment="1" applyProtection="1">
      <alignment horizontal="right" vertical="center"/>
      <protection hidden="1"/>
    </xf>
    <xf numFmtId="0" fontId="171" fillId="25" borderId="16" xfId="0" applyNumberFormat="1" applyFont="1" applyFill="1" applyBorder="1" applyAlignment="1" applyProtection="1">
      <alignment horizontal="center" vertical="center"/>
      <protection hidden="1"/>
    </xf>
    <xf numFmtId="42" fontId="76" fillId="25" borderId="16" xfId="0" applyNumberFormat="1" applyFont="1" applyFill="1" applyBorder="1" applyAlignment="1" applyProtection="1">
      <alignment horizontal="left" vertical="center"/>
      <protection hidden="1"/>
    </xf>
    <xf numFmtId="41" fontId="76" fillId="25" borderId="0" xfId="352" applyFont="1" applyFill="1" applyBorder="1" applyAlignment="1" applyProtection="1">
      <alignment horizontal="right" vertical="center"/>
      <protection hidden="1"/>
    </xf>
    <xf numFmtId="0" fontId="178" fillId="25" borderId="0" xfId="0" applyFont="1" applyFill="1" applyBorder="1" applyAlignment="1" applyProtection="1">
      <alignment horizontal="center" vertical="center"/>
      <protection hidden="1"/>
    </xf>
    <xf numFmtId="42" fontId="76" fillId="25" borderId="16" xfId="0" applyNumberFormat="1" applyFont="1" applyFill="1" applyBorder="1" applyAlignment="1" applyProtection="1">
      <alignment horizontal="left" vertical="center" shrinkToFit="1"/>
      <protection hidden="1"/>
    </xf>
    <xf numFmtId="178" fontId="75" fillId="25" borderId="29" xfId="0" applyNumberFormat="1" applyFont="1" applyFill="1" applyBorder="1" applyAlignment="1" applyProtection="1">
      <alignment horizontal="right"/>
      <protection hidden="1"/>
    </xf>
    <xf numFmtId="178" fontId="75" fillId="25" borderId="0" xfId="0" applyNumberFormat="1" applyFont="1" applyFill="1" applyBorder="1" applyAlignment="1" applyProtection="1">
      <alignment horizontal="right"/>
      <protection hidden="1"/>
    </xf>
    <xf numFmtId="178" fontId="75" fillId="25" borderId="0" xfId="0" applyNumberFormat="1" applyFont="1" applyFill="1" applyBorder="1" applyAlignment="1" applyProtection="1">
      <alignment horizontal="left" vertical="center"/>
      <protection hidden="1"/>
    </xf>
    <xf numFmtId="0" fontId="179" fillId="25" borderId="0" xfId="0" applyFont="1" applyFill="1" applyBorder="1" applyAlignment="1" applyProtection="1">
      <alignment horizontal="center" vertical="center"/>
      <protection hidden="1"/>
    </xf>
    <xf numFmtId="0" fontId="180" fillId="25" borderId="0" xfId="0" applyFont="1" applyFill="1" applyBorder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center"/>
      <protection hidden="1"/>
    </xf>
    <xf numFmtId="0" fontId="173" fillId="25" borderId="0" xfId="0" applyFont="1" applyFill="1" applyProtection="1">
      <protection hidden="1"/>
    </xf>
    <xf numFmtId="41" fontId="173" fillId="25" borderId="0" xfId="0" applyNumberFormat="1" applyFont="1" applyFill="1" applyProtection="1">
      <protection hidden="1"/>
    </xf>
    <xf numFmtId="178" fontId="77" fillId="25" borderId="0" xfId="352" applyNumberFormat="1" applyFont="1" applyFill="1" applyBorder="1" applyAlignment="1" applyProtection="1">
      <alignment horizontal="right" vertical="center"/>
      <protection hidden="1"/>
    </xf>
    <xf numFmtId="41" fontId="77" fillId="25" borderId="0" xfId="345" applyFont="1" applyFill="1" applyBorder="1" applyAlignment="1" applyProtection="1">
      <alignment horizontal="right" vertical="center"/>
      <protection hidden="1"/>
    </xf>
    <xf numFmtId="0" fontId="76" fillId="25" borderId="4" xfId="0" applyFont="1" applyFill="1" applyBorder="1" applyAlignment="1" applyProtection="1">
      <alignment vertical="center"/>
      <protection hidden="1"/>
    </xf>
    <xf numFmtId="178" fontId="75" fillId="25" borderId="29" xfId="0" applyNumberFormat="1" applyFont="1" applyFill="1" applyBorder="1" applyAlignment="1" applyProtection="1">
      <alignment horizontal="left" vertical="center"/>
      <protection hidden="1"/>
    </xf>
    <xf numFmtId="178" fontId="75" fillId="25" borderId="29" xfId="0" applyNumberFormat="1" applyFont="1" applyFill="1" applyBorder="1" applyAlignment="1" applyProtection="1">
      <alignment horizontal="right" vertical="center"/>
      <protection hidden="1"/>
    </xf>
    <xf numFmtId="180" fontId="76" fillId="25" borderId="0" xfId="0" applyNumberFormat="1" applyFont="1" applyFill="1" applyBorder="1" applyAlignment="1" applyProtection="1">
      <alignment horizontal="right" vertical="center"/>
      <protection hidden="1"/>
    </xf>
    <xf numFmtId="178" fontId="76" fillId="25" borderId="4" xfId="0" applyNumberFormat="1" applyFont="1" applyFill="1" applyBorder="1" applyAlignment="1" applyProtection="1">
      <alignment horizontal="center" vertical="center"/>
      <protection hidden="1"/>
    </xf>
    <xf numFmtId="176" fontId="76" fillId="25" borderId="23" xfId="341" applyFont="1" applyFill="1" applyBorder="1" applyAlignment="1" applyProtection="1">
      <alignment horizontal="right" vertical="center"/>
      <protection hidden="1"/>
    </xf>
    <xf numFmtId="176" fontId="76" fillId="25" borderId="4" xfId="341" applyFont="1" applyFill="1" applyBorder="1" applyAlignment="1" applyProtection="1">
      <alignment horizontal="right" vertical="center"/>
      <protection hidden="1"/>
    </xf>
    <xf numFmtId="176" fontId="75" fillId="25" borderId="0" xfId="414" applyFont="1" applyFill="1" applyBorder="1" applyAlignment="1" applyProtection="1">
      <alignment horizontal="left"/>
      <protection hidden="1"/>
    </xf>
    <xf numFmtId="0" fontId="75" fillId="25" borderId="0" xfId="414" applyNumberFormat="1" applyFont="1" applyFill="1" applyBorder="1" applyAlignment="1" applyProtection="1">
      <alignment horizontal="left"/>
      <protection hidden="1"/>
    </xf>
    <xf numFmtId="41" fontId="76" fillId="25" borderId="81" xfId="0" applyNumberFormat="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Alignment="1" applyProtection="1">
      <alignment horizontal="right" vertical="center"/>
      <protection hidden="1"/>
    </xf>
    <xf numFmtId="49" fontId="76" fillId="25" borderId="16" xfId="0" applyNumberFormat="1" applyFont="1" applyFill="1" applyBorder="1" applyAlignment="1" applyProtection="1">
      <alignment horizontal="center" vertical="center"/>
      <protection hidden="1"/>
    </xf>
    <xf numFmtId="41" fontId="76" fillId="25" borderId="23" xfId="0" applyNumberFormat="1" applyFont="1" applyFill="1" applyBorder="1" applyAlignment="1" applyProtection="1">
      <alignment horizontal="center" vertical="center"/>
      <protection hidden="1"/>
    </xf>
    <xf numFmtId="0" fontId="75" fillId="25" borderId="0" xfId="0" applyNumberFormat="1" applyFont="1" applyFill="1" applyAlignment="1" applyProtection="1">
      <alignment horizontal="left"/>
      <protection hidden="1"/>
    </xf>
    <xf numFmtId="0" fontId="75" fillId="25" borderId="0" xfId="0" applyFont="1" applyFill="1" applyBorder="1" applyAlignment="1" applyProtection="1">
      <alignment horizontal="left" vertical="center"/>
      <protection hidden="1"/>
    </xf>
    <xf numFmtId="41" fontId="76" fillId="25" borderId="0" xfId="0" applyNumberFormat="1" applyFont="1" applyFill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left" vertical="top"/>
      <protection hidden="1"/>
    </xf>
    <xf numFmtId="0" fontId="76" fillId="25" borderId="0" xfId="0" applyFont="1" applyFill="1" applyBorder="1" applyAlignment="1" applyProtection="1">
      <alignment horizontal="right" vertical="top"/>
      <protection hidden="1"/>
    </xf>
    <xf numFmtId="0" fontId="76" fillId="25" borderId="17" xfId="0" quotePrefix="1" applyFont="1" applyFill="1" applyBorder="1" applyAlignment="1" applyProtection="1">
      <alignment horizontal="center" vertical="center"/>
      <protection hidden="1"/>
    </xf>
    <xf numFmtId="0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29" xfId="0" applyFont="1" applyFill="1" applyBorder="1" applyAlignment="1" applyProtection="1">
      <alignment horizontal="center"/>
      <protection hidden="1"/>
    </xf>
    <xf numFmtId="0" fontId="172" fillId="25" borderId="0" xfId="0" applyFont="1" applyFill="1" applyBorder="1" applyAlignment="1" applyProtection="1">
      <alignment horizontal="center" vertical="center"/>
      <protection hidden="1"/>
    </xf>
    <xf numFmtId="0" fontId="76" fillId="25" borderId="16" xfId="0" applyFont="1" applyFill="1" applyBorder="1" applyAlignment="1" applyProtection="1">
      <alignment horizontal="center" vertical="center"/>
      <protection hidden="1"/>
    </xf>
    <xf numFmtId="180" fontId="76" fillId="25" borderId="0" xfId="0" applyNumberFormat="1" applyFont="1" applyFill="1" applyAlignment="1" applyProtection="1">
      <alignment horizontal="right" vertical="center"/>
      <protection hidden="1"/>
    </xf>
    <xf numFmtId="178" fontId="76" fillId="25" borderId="17" xfId="0" applyNumberFormat="1" applyFont="1" applyFill="1" applyBorder="1" applyAlignment="1" applyProtection="1">
      <alignment horizontal="center" vertical="center"/>
      <protection hidden="1"/>
    </xf>
    <xf numFmtId="0" fontId="76" fillId="25" borderId="17" xfId="0" applyNumberFormat="1" applyFont="1" applyFill="1" applyBorder="1" applyAlignment="1" applyProtection="1">
      <alignment horizontal="center" vertical="center"/>
      <protection hidden="1"/>
    </xf>
    <xf numFmtId="0" fontId="75" fillId="25" borderId="29" xfId="0" applyFont="1" applyFill="1" applyBorder="1" applyAlignment="1" applyProtection="1">
      <alignment horizontal="left" vertical="center"/>
      <protection hidden="1"/>
    </xf>
    <xf numFmtId="176" fontId="76" fillId="25" borderId="0" xfId="414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left" vertical="center"/>
      <protection hidden="1"/>
    </xf>
    <xf numFmtId="0" fontId="172" fillId="25" borderId="0" xfId="449" applyFont="1" applyFill="1" applyAlignment="1" applyProtection="1">
      <alignment horizontal="center" vertical="center"/>
      <protection hidden="1"/>
    </xf>
    <xf numFmtId="0" fontId="173" fillId="25" borderId="0" xfId="449" applyFont="1" applyFill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right" vertical="center"/>
      <protection hidden="1"/>
    </xf>
    <xf numFmtId="0" fontId="173" fillId="25" borderId="0" xfId="449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Border="1" applyAlignment="1" applyProtection="1">
      <alignment horizontal="center" vertical="center"/>
      <protection hidden="1"/>
    </xf>
    <xf numFmtId="0" fontId="169" fillId="25" borderId="0" xfId="449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Border="1" applyAlignment="1" applyProtection="1">
      <alignment horizontal="left" vertical="center"/>
      <protection hidden="1"/>
    </xf>
    <xf numFmtId="0" fontId="76" fillId="25" borderId="0" xfId="449" applyFont="1" applyFill="1" applyBorder="1" applyAlignment="1" applyProtection="1">
      <alignment horizontal="right" vertical="center"/>
      <protection hidden="1"/>
    </xf>
    <xf numFmtId="0" fontId="75" fillId="25" borderId="0" xfId="449" applyFont="1" applyFill="1" applyBorder="1" applyAlignment="1" applyProtection="1">
      <alignment horizontal="center" vertical="center"/>
      <protection hidden="1"/>
    </xf>
    <xf numFmtId="0" fontId="75" fillId="25" borderId="21" xfId="449" applyFont="1" applyFill="1" applyBorder="1" applyAlignment="1" applyProtection="1">
      <alignment vertical="center"/>
      <protection hidden="1"/>
    </xf>
    <xf numFmtId="0" fontId="75" fillId="25" borderId="19" xfId="449" applyFont="1" applyFill="1" applyBorder="1" applyAlignment="1" applyProtection="1">
      <alignment vertical="center"/>
      <protection hidden="1"/>
    </xf>
    <xf numFmtId="0" fontId="75" fillId="25" borderId="16" xfId="449" quotePrefix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right" vertical="center"/>
      <protection hidden="1"/>
    </xf>
    <xf numFmtId="176" fontId="75" fillId="25" borderId="0" xfId="449" applyNumberFormat="1" applyFont="1" applyFill="1" applyBorder="1" applyAlignment="1" applyProtection="1">
      <alignment horizontal="right" vertical="center"/>
      <protection hidden="1"/>
    </xf>
    <xf numFmtId="0" fontId="176" fillId="25" borderId="0" xfId="449" applyFont="1" applyFill="1" applyBorder="1" applyAlignment="1" applyProtection="1">
      <alignment horizontal="center" vertical="center"/>
      <protection hidden="1"/>
    </xf>
    <xf numFmtId="0" fontId="176" fillId="25" borderId="16" xfId="449" quotePrefix="1" applyNumberFormat="1" applyFont="1" applyFill="1" applyBorder="1" applyAlignment="1" applyProtection="1">
      <alignment horizontal="center" vertical="center"/>
      <protection hidden="1"/>
    </xf>
    <xf numFmtId="41" fontId="176" fillId="25" borderId="0" xfId="351" applyNumberFormat="1" applyFont="1" applyFill="1" applyBorder="1" applyAlignment="1" applyProtection="1">
      <alignment horizontal="right" vertical="center"/>
      <protection hidden="1"/>
    </xf>
    <xf numFmtId="209" fontId="176" fillId="25" borderId="0" xfId="351" applyNumberFormat="1" applyFont="1" applyFill="1" applyBorder="1" applyAlignment="1" applyProtection="1">
      <alignment horizontal="right" vertical="center"/>
      <protection hidden="1"/>
    </xf>
    <xf numFmtId="176" fontId="176" fillId="25" borderId="0" xfId="351" applyFont="1" applyFill="1" applyBorder="1" applyAlignment="1" applyProtection="1">
      <alignment horizontal="right" vertical="center"/>
      <protection hidden="1"/>
    </xf>
    <xf numFmtId="178" fontId="75" fillId="25" borderId="16" xfId="449" applyNumberFormat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center" vertical="center"/>
      <protection hidden="1"/>
    </xf>
    <xf numFmtId="180" fontId="75" fillId="25" borderId="0" xfId="449" applyNumberFormat="1" applyFont="1" applyFill="1" applyBorder="1" applyAlignment="1" applyProtection="1">
      <alignment horizontal="right" vertical="center"/>
      <protection hidden="1"/>
    </xf>
    <xf numFmtId="0" fontId="75" fillId="25" borderId="0" xfId="449" applyFont="1" applyFill="1" applyBorder="1" applyAlignment="1" applyProtection="1">
      <alignment horizontal="left"/>
      <protection hidden="1"/>
    </xf>
    <xf numFmtId="178" fontId="75" fillId="25" borderId="0" xfId="449" applyNumberFormat="1" applyFont="1" applyFill="1" applyBorder="1" applyAlignment="1" applyProtection="1">
      <alignment horizontal="left"/>
      <protection hidden="1"/>
    </xf>
    <xf numFmtId="0" fontId="75" fillId="25" borderId="0" xfId="449" applyFont="1" applyFill="1" applyBorder="1" applyAlignment="1" applyProtection="1">
      <alignment horizontal="center"/>
      <protection hidden="1"/>
    </xf>
    <xf numFmtId="0" fontId="76" fillId="25" borderId="0" xfId="449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vertical="center"/>
      <protection hidden="1"/>
    </xf>
    <xf numFmtId="0" fontId="76" fillId="25" borderId="19" xfId="449" applyFont="1" applyFill="1" applyBorder="1" applyAlignment="1" applyProtection="1">
      <protection hidden="1"/>
    </xf>
    <xf numFmtId="0" fontId="76" fillId="25" borderId="19" xfId="449" applyFont="1" applyFill="1" applyBorder="1" applyAlignment="1" applyProtection="1">
      <alignment horizontal="center" vertical="center" wrapText="1"/>
      <protection hidden="1"/>
    </xf>
    <xf numFmtId="0" fontId="76" fillId="25" borderId="20" xfId="449" applyFont="1" applyFill="1" applyBorder="1" applyAlignment="1" applyProtection="1">
      <alignment horizontal="center" vertical="center" wrapText="1"/>
      <protection hidden="1"/>
    </xf>
    <xf numFmtId="0" fontId="76" fillId="25" borderId="16" xfId="449" quotePrefix="1" applyFont="1" applyFill="1" applyBorder="1" applyAlignment="1" applyProtection="1">
      <alignment horizontal="center" vertical="center"/>
      <protection hidden="1"/>
    </xf>
    <xf numFmtId="176" fontId="76" fillId="25" borderId="0" xfId="449" applyNumberFormat="1" applyFont="1" applyFill="1" applyBorder="1" applyAlignment="1" applyProtection="1">
      <alignment horizontal="right" vertical="center"/>
      <protection hidden="1"/>
    </xf>
    <xf numFmtId="176" fontId="76" fillId="25" borderId="0" xfId="449" applyNumberFormat="1" applyFont="1" applyFill="1" applyAlignment="1" applyProtection="1">
      <alignment horizontal="right" vertical="center"/>
      <protection hidden="1"/>
    </xf>
    <xf numFmtId="0" fontId="171" fillId="25" borderId="0" xfId="449" applyFont="1" applyFill="1" applyBorder="1" applyAlignment="1" applyProtection="1">
      <alignment horizontal="center" vertical="center"/>
      <protection hidden="1"/>
    </xf>
    <xf numFmtId="0" fontId="75" fillId="25" borderId="0" xfId="449" applyNumberFormat="1" applyFont="1" applyFill="1" applyBorder="1" applyAlignment="1" applyProtection="1">
      <alignment horizontal="left"/>
      <protection hidden="1"/>
    </xf>
    <xf numFmtId="0" fontId="75" fillId="25" borderId="29" xfId="449" applyNumberFormat="1" applyFont="1" applyFill="1" applyBorder="1" applyAlignment="1" applyProtection="1">
      <alignment horizontal="left"/>
      <protection hidden="1"/>
    </xf>
    <xf numFmtId="0" fontId="75" fillId="25" borderId="29" xfId="449" applyNumberFormat="1" applyFont="1" applyFill="1" applyBorder="1" applyAlignment="1" applyProtection="1">
      <alignment horizontal="right"/>
      <protection hidden="1"/>
    </xf>
    <xf numFmtId="0" fontId="75" fillId="25" borderId="0" xfId="449" applyNumberFormat="1" applyFont="1" applyFill="1" applyBorder="1" applyAlignment="1" applyProtection="1">
      <protection hidden="1"/>
    </xf>
    <xf numFmtId="0" fontId="75" fillId="25" borderId="0" xfId="449" applyNumberFormat="1" applyFont="1" applyFill="1" applyBorder="1" applyAlignment="1" applyProtection="1">
      <alignment wrapText="1"/>
      <protection hidden="1"/>
    </xf>
    <xf numFmtId="0" fontId="75" fillId="25" borderId="0" xfId="414" applyNumberFormat="1" applyFont="1" applyFill="1" applyBorder="1" applyAlignment="1" applyProtection="1">
      <alignment horizontal="center"/>
      <protection hidden="1"/>
    </xf>
    <xf numFmtId="0" fontId="75" fillId="25" borderId="0" xfId="449" applyNumberFormat="1" applyFont="1" applyFill="1" applyAlignment="1" applyProtection="1">
      <alignment horizontal="center"/>
      <protection hidden="1"/>
    </xf>
    <xf numFmtId="0" fontId="75" fillId="25" borderId="0" xfId="449" applyNumberFormat="1" applyFont="1" applyFill="1" applyBorder="1" applyAlignment="1" applyProtection="1">
      <alignment horizontal="center"/>
      <protection hidden="1"/>
    </xf>
    <xf numFmtId="176" fontId="75" fillId="25" borderId="0" xfId="414" applyFont="1" applyFill="1" applyBorder="1" applyAlignment="1" applyProtection="1">
      <alignment horizontal="left" vertical="center"/>
      <protection hidden="1"/>
    </xf>
    <xf numFmtId="183" fontId="76" fillId="25" borderId="0" xfId="448" applyNumberFormat="1" applyFont="1" applyFill="1" applyBorder="1" applyAlignment="1" applyProtection="1">
      <alignment horizontal="right" vertical="center"/>
      <protection hidden="1"/>
    </xf>
    <xf numFmtId="183" fontId="171" fillId="25" borderId="0" xfId="0" applyNumberFormat="1" applyFont="1" applyFill="1" applyBorder="1" applyAlignment="1" applyProtection="1">
      <alignment horizontal="right" vertical="center"/>
      <protection hidden="1"/>
    </xf>
    <xf numFmtId="183" fontId="171" fillId="25" borderId="0" xfId="448" applyNumberFormat="1" applyFont="1" applyFill="1" applyBorder="1" applyAlignment="1" applyProtection="1">
      <alignment horizontal="right" vertical="center"/>
      <protection hidden="1"/>
    </xf>
    <xf numFmtId="41" fontId="171" fillId="25" borderId="0" xfId="448" applyNumberFormat="1" applyFont="1" applyFill="1" applyBorder="1" applyAlignment="1" applyProtection="1">
      <alignment horizontal="right" vertical="center"/>
      <protection hidden="1"/>
    </xf>
    <xf numFmtId="42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vertical="center"/>
      <protection hidden="1"/>
    </xf>
    <xf numFmtId="42" fontId="76" fillId="25" borderId="4" xfId="0" applyNumberFormat="1" applyFont="1" applyFill="1" applyBorder="1" applyAlignment="1" applyProtection="1">
      <alignment horizontal="right" vertical="center"/>
      <protection hidden="1"/>
    </xf>
    <xf numFmtId="41" fontId="76" fillId="25" borderId="18" xfId="0" applyNumberFormat="1" applyFont="1" applyFill="1" applyBorder="1" applyAlignment="1" applyProtection="1">
      <alignment vertical="center"/>
      <protection hidden="1"/>
    </xf>
    <xf numFmtId="183" fontId="76" fillId="25" borderId="81" xfId="448" applyNumberFormat="1" applyFont="1" applyFill="1" applyBorder="1" applyAlignment="1" applyProtection="1">
      <alignment horizontal="right" vertical="center"/>
      <protection hidden="1"/>
    </xf>
    <xf numFmtId="0" fontId="75" fillId="25" borderId="0" xfId="448" applyFont="1" applyFill="1" applyBorder="1" applyAlignment="1" applyProtection="1">
      <alignment horizontal="left"/>
      <protection hidden="1"/>
    </xf>
    <xf numFmtId="41" fontId="76" fillId="25" borderId="0" xfId="341" applyNumberFormat="1" applyFont="1" applyFill="1" applyAlignment="1" applyProtection="1">
      <alignment vertical="center"/>
      <protection hidden="1"/>
    </xf>
    <xf numFmtId="41" fontId="76" fillId="25" borderId="0" xfId="349" applyFont="1" applyFill="1" applyProtection="1">
      <alignment vertical="center"/>
      <protection hidden="1"/>
    </xf>
    <xf numFmtId="41" fontId="76" fillId="25" borderId="0" xfId="350" applyFont="1" applyFill="1" applyProtection="1">
      <alignment vertical="center"/>
      <protection hidden="1"/>
    </xf>
    <xf numFmtId="202" fontId="76" fillId="25" borderId="0" xfId="350" applyNumberFormat="1" applyFont="1" applyFill="1" applyProtection="1">
      <alignment vertical="center"/>
      <protection hidden="1"/>
    </xf>
    <xf numFmtId="179" fontId="76" fillId="25" borderId="0" xfId="0" applyNumberFormat="1" applyFont="1" applyFill="1" applyBorder="1" applyAlignment="1" applyProtection="1">
      <alignment horizontal="left" vertical="center"/>
      <protection hidden="1"/>
    </xf>
    <xf numFmtId="179" fontId="76" fillId="25" borderId="0" xfId="0" applyNumberFormat="1" applyFont="1" applyFill="1" applyBorder="1" applyAlignment="1" applyProtection="1">
      <alignment horizontal="right" vertical="center"/>
      <protection hidden="1"/>
    </xf>
    <xf numFmtId="3" fontId="75" fillId="25" borderId="0" xfId="0" applyNumberFormat="1" applyFont="1" applyFill="1" applyAlignment="1" applyProtection="1">
      <alignment horizontal="right" vertical="center"/>
      <protection hidden="1"/>
    </xf>
    <xf numFmtId="3" fontId="76" fillId="25" borderId="0" xfId="0" applyNumberFormat="1" applyFont="1" applyFill="1" applyAlignment="1" applyProtection="1">
      <alignment horizontal="center" vertical="center"/>
      <protection hidden="1"/>
    </xf>
    <xf numFmtId="3" fontId="76" fillId="25" borderId="0" xfId="0" applyNumberFormat="1" applyFont="1" applyFill="1" applyBorder="1" applyAlignment="1" applyProtection="1">
      <alignment horizontal="center" vertical="center"/>
      <protection hidden="1"/>
    </xf>
    <xf numFmtId="203" fontId="76" fillId="25" borderId="23" xfId="0" applyNumberFormat="1" applyFont="1" applyFill="1" applyBorder="1" applyAlignment="1" applyProtection="1">
      <alignment horizontal="right" vertical="center"/>
      <protection hidden="1"/>
    </xf>
    <xf numFmtId="207" fontId="76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16" xfId="0" applyNumberFormat="1" applyFont="1" applyFill="1" applyBorder="1" applyAlignment="1" applyProtection="1">
      <alignment horizontal="center" vertical="center"/>
      <protection hidden="1"/>
    </xf>
    <xf numFmtId="176" fontId="76" fillId="25" borderId="17" xfId="34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8" fillId="25" borderId="16" xfId="418" applyNumberFormat="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Alignment="1" applyProtection="1">
      <alignment horizontal="right" vertical="center"/>
      <protection locked="0" hidden="1"/>
    </xf>
    <xf numFmtId="176" fontId="76" fillId="25" borderId="81" xfId="34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Alignment="1" applyProtection="1">
      <alignment horizontal="right" vertical="center"/>
      <protection locked="0" hidden="1"/>
    </xf>
    <xf numFmtId="41" fontId="76" fillId="25" borderId="81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Alignment="1" applyProtection="1">
      <alignment horizontal="center" vertical="center"/>
      <protection locked="0" hidden="1"/>
    </xf>
    <xf numFmtId="41" fontId="76" fillId="25" borderId="81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176" fontId="76" fillId="25" borderId="0" xfId="341" applyFont="1" applyFill="1" applyBorder="1" applyAlignment="1" applyProtection="1">
      <alignment horizontal="right" vertical="center"/>
      <protection locked="0" hidden="1"/>
    </xf>
    <xf numFmtId="41" fontId="76" fillId="25" borderId="17" xfId="341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341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352" applyFont="1" applyFill="1" applyBorder="1" applyAlignment="1" applyProtection="1">
      <alignment horizontal="right" vertical="center"/>
      <protection locked="0" hidden="1"/>
    </xf>
    <xf numFmtId="203" fontId="76" fillId="25" borderId="0" xfId="352" applyNumberFormat="1" applyFont="1" applyFill="1" applyBorder="1" applyAlignment="1" applyProtection="1">
      <alignment horizontal="right" vertical="center"/>
      <protection locked="0" hidden="1"/>
    </xf>
    <xf numFmtId="203" fontId="77" fillId="25" borderId="0" xfId="352" applyNumberFormat="1" applyFont="1" applyFill="1" applyBorder="1" applyAlignment="1" applyProtection="1">
      <alignment horizontal="right" vertical="center"/>
      <protection locked="0" hidden="1"/>
    </xf>
    <xf numFmtId="203" fontId="77" fillId="25" borderId="0" xfId="345" applyNumberFormat="1" applyFont="1" applyFill="1" applyBorder="1" applyAlignment="1" applyProtection="1">
      <alignment horizontal="right" vertical="center"/>
      <protection locked="0" hidden="1"/>
    </xf>
    <xf numFmtId="203" fontId="77" fillId="25" borderId="17" xfId="352" applyNumberFormat="1" applyFont="1" applyFill="1" applyBorder="1" applyAlignment="1" applyProtection="1">
      <alignment horizontal="right" vertical="center"/>
      <protection locked="0" hidden="1"/>
    </xf>
    <xf numFmtId="203" fontId="77" fillId="25" borderId="17" xfId="345" applyNumberFormat="1" applyFont="1" applyFill="1" applyBorder="1" applyAlignment="1" applyProtection="1">
      <alignment horizontal="right" vertical="center"/>
      <protection locked="0" hidden="1"/>
    </xf>
    <xf numFmtId="203" fontId="76" fillId="25" borderId="0" xfId="345" applyNumberFormat="1" applyFont="1" applyFill="1" applyBorder="1" applyAlignment="1" applyProtection="1">
      <alignment vertical="center"/>
      <protection locked="0" hidden="1"/>
    </xf>
    <xf numFmtId="203" fontId="77" fillId="25" borderId="23" xfId="345" applyNumberFormat="1" applyFont="1" applyFill="1" applyBorder="1" applyAlignment="1" applyProtection="1">
      <alignment horizontal="right" vertical="center"/>
      <protection locked="0" hidden="1"/>
    </xf>
    <xf numFmtId="203" fontId="77" fillId="25" borderId="81" xfId="345" applyNumberFormat="1" applyFont="1" applyFill="1" applyBorder="1" applyAlignment="1" applyProtection="1">
      <alignment horizontal="right" vertical="center"/>
      <protection locked="0" hidden="1"/>
    </xf>
    <xf numFmtId="41" fontId="76" fillId="25" borderId="31" xfId="345" applyFont="1" applyFill="1" applyBorder="1" applyAlignment="1" applyProtection="1">
      <alignment vertical="center"/>
      <protection locked="0" hidden="1"/>
    </xf>
    <xf numFmtId="41" fontId="76" fillId="25" borderId="0" xfId="345" applyFont="1" applyFill="1" applyBorder="1" applyAlignment="1" applyProtection="1">
      <alignment vertical="center"/>
      <protection locked="0" hidden="1"/>
    </xf>
    <xf numFmtId="178" fontId="76" fillId="25" borderId="0" xfId="0" applyNumberFormat="1" applyFont="1" applyFill="1" applyAlignment="1" applyProtection="1">
      <alignment vertical="center"/>
      <protection locked="0" hidden="1"/>
    </xf>
    <xf numFmtId="203" fontId="76" fillId="25" borderId="0" xfId="341" applyNumberFormat="1" applyFont="1" applyFill="1" applyBorder="1" applyAlignment="1" applyProtection="1">
      <alignment vertical="center"/>
      <protection locked="0" hidden="1"/>
    </xf>
    <xf numFmtId="203" fontId="76" fillId="25" borderId="0" xfId="341" applyNumberFormat="1" applyFont="1" applyFill="1" applyBorder="1" applyAlignment="1" applyProtection="1">
      <alignment horizontal="right" vertical="center"/>
      <protection locked="0" hidden="1"/>
    </xf>
    <xf numFmtId="240" fontId="76" fillId="25" borderId="0" xfId="341" applyNumberFormat="1" applyFont="1" applyFill="1" applyBorder="1" applyAlignment="1" applyProtection="1">
      <alignment vertical="center"/>
      <protection locked="0" hidden="1"/>
    </xf>
    <xf numFmtId="41" fontId="171" fillId="25" borderId="81" xfId="0" applyNumberFormat="1" applyFont="1" applyFill="1" applyBorder="1" applyAlignment="1" applyProtection="1">
      <alignment vertical="center" wrapText="1"/>
      <protection locked="0" hidden="1"/>
    </xf>
    <xf numFmtId="201" fontId="76" fillId="25" borderId="0" xfId="342" applyNumberFormat="1" applyFont="1" applyFill="1" applyBorder="1" applyAlignment="1" applyProtection="1">
      <alignment horizontal="right" vertical="center" shrinkToFit="1"/>
      <protection locked="0" hidden="1"/>
    </xf>
    <xf numFmtId="208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01" fontId="76" fillId="25" borderId="81" xfId="342" applyNumberFormat="1" applyFont="1" applyFill="1" applyBorder="1" applyAlignment="1" applyProtection="1">
      <alignment horizontal="right" vertical="center" shrinkToFit="1"/>
      <protection locked="0" hidden="1"/>
    </xf>
    <xf numFmtId="208" fontId="76" fillId="25" borderId="81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78" fillId="25" borderId="0" xfId="419" applyNumberFormat="1" applyFont="1" applyFill="1" applyBorder="1" applyAlignment="1" applyProtection="1">
      <alignment horizontal="right" vertical="center"/>
      <protection locked="0" hidden="1"/>
    </xf>
    <xf numFmtId="41" fontId="42" fillId="25" borderId="0" xfId="0" applyNumberFormat="1" applyFont="1" applyFill="1" applyBorder="1" applyAlignment="1" applyProtection="1">
      <alignment horizontal="right" vertical="center"/>
      <protection locked="0" hidden="1"/>
    </xf>
    <xf numFmtId="0" fontId="42" fillId="25" borderId="0" xfId="0" applyFont="1" applyFill="1" applyAlignment="1" applyProtection="1">
      <alignment horizontal="center" vertical="center"/>
      <protection hidden="1"/>
    </xf>
    <xf numFmtId="0" fontId="42" fillId="25" borderId="0" xfId="0" applyFont="1" applyFill="1" applyAlignment="1" applyProtection="1">
      <alignment horizontal="right" vertical="center"/>
      <protection hidden="1"/>
    </xf>
    <xf numFmtId="0" fontId="42" fillId="25" borderId="0" xfId="0" applyFont="1" applyFill="1" applyAlignment="1" applyProtection="1">
      <alignment horizontal="left" vertical="center"/>
      <protection hidden="1"/>
    </xf>
    <xf numFmtId="0" fontId="42" fillId="25" borderId="0" xfId="0" applyFont="1" applyFill="1" applyBorder="1" applyAlignment="1" applyProtection="1">
      <alignment horizontal="center" vertical="center"/>
      <protection hidden="1"/>
    </xf>
    <xf numFmtId="0" fontId="42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42" fillId="25" borderId="81" xfId="0" applyNumberFormat="1" applyFont="1" applyFill="1" applyBorder="1" applyAlignment="1" applyProtection="1">
      <alignment horizontal="right" vertical="center"/>
      <protection locked="0" hidden="1"/>
    </xf>
    <xf numFmtId="0" fontId="43" fillId="25" borderId="0" xfId="414" applyNumberFormat="1" applyFont="1" applyFill="1" applyBorder="1" applyAlignment="1" applyProtection="1">
      <alignment horizontal="left"/>
      <protection hidden="1"/>
    </xf>
    <xf numFmtId="180" fontId="42" fillId="25" borderId="0" xfId="0" applyNumberFormat="1" applyFont="1" applyFill="1" applyAlignment="1" applyProtection="1">
      <alignment horizontal="center" vertical="center"/>
      <protection hidden="1"/>
    </xf>
    <xf numFmtId="0" fontId="184" fillId="25" borderId="0" xfId="0" applyFont="1" applyFill="1" applyAlignment="1" applyProtection="1">
      <alignment horizontal="center" vertical="center"/>
      <protection hidden="1"/>
    </xf>
    <xf numFmtId="0" fontId="0" fillId="25" borderId="0" xfId="0" applyFont="1" applyFill="1" applyAlignment="1" applyProtection="1">
      <alignment horizontal="center" vertical="center"/>
      <protection hidden="1"/>
    </xf>
    <xf numFmtId="0" fontId="0" fillId="25" borderId="0" xfId="0" applyFont="1" applyFill="1" applyBorder="1" applyAlignment="1" applyProtection="1">
      <alignment horizontal="center" vertical="center"/>
      <protection hidden="1"/>
    </xf>
    <xf numFmtId="0" fontId="43" fillId="25" borderId="0" xfId="0" applyFont="1" applyFill="1" applyBorder="1" applyAlignment="1" applyProtection="1">
      <alignment horizontal="left"/>
      <protection hidden="1"/>
    </xf>
    <xf numFmtId="0" fontId="43" fillId="25" borderId="0" xfId="0" applyNumberFormat="1" applyFont="1" applyFill="1" applyBorder="1" applyAlignment="1" applyProtection="1">
      <alignment horizontal="right"/>
      <protection hidden="1"/>
    </xf>
    <xf numFmtId="178" fontId="43" fillId="25" borderId="0" xfId="0" applyNumberFormat="1" applyFont="1" applyFill="1" applyBorder="1" applyAlignment="1" applyProtection="1">
      <alignment horizontal="left"/>
      <protection hidden="1"/>
    </xf>
    <xf numFmtId="178" fontId="42" fillId="25" borderId="0" xfId="0" applyNumberFormat="1" applyFont="1" applyFill="1" applyAlignment="1" applyProtection="1">
      <alignment horizontal="center" vertical="center"/>
      <protection hidden="1"/>
    </xf>
    <xf numFmtId="178" fontId="185" fillId="25" borderId="16" xfId="0" applyNumberFormat="1" applyFont="1" applyFill="1" applyBorder="1" applyAlignment="1" applyProtection="1">
      <alignment horizontal="center" vertical="center"/>
      <protection hidden="1"/>
    </xf>
    <xf numFmtId="178" fontId="0" fillId="25" borderId="0" xfId="0" applyNumberFormat="1" applyFont="1" applyFill="1" applyAlignment="1" applyProtection="1">
      <alignment horizontal="center" vertical="center"/>
      <protection hidden="1"/>
    </xf>
    <xf numFmtId="178" fontId="76" fillId="25" borderId="0" xfId="0" applyNumberFormat="1" applyFont="1" applyFill="1" applyBorder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horizontal="left" vertical="top"/>
      <protection hidden="1"/>
    </xf>
    <xf numFmtId="0" fontId="76" fillId="25" borderId="0" xfId="449" applyFont="1" applyFill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horizontal="right" vertical="top"/>
      <protection hidden="1"/>
    </xf>
    <xf numFmtId="0" fontId="76" fillId="25" borderId="0" xfId="449" applyFont="1" applyFill="1" applyBorder="1" applyAlignment="1" applyProtection="1">
      <alignment horizontal="center" vertical="top"/>
      <protection hidden="1"/>
    </xf>
    <xf numFmtId="0" fontId="42" fillId="25" borderId="0" xfId="0" applyFont="1" applyFill="1" applyBorder="1" applyAlignment="1" applyProtection="1">
      <alignment horizontal="center" vertical="top"/>
      <protection hidden="1"/>
    </xf>
    <xf numFmtId="0" fontId="42" fillId="25" borderId="0" xfId="0" applyFont="1" applyFill="1" applyAlignment="1" applyProtection="1">
      <alignment horizontal="left" vertical="top"/>
      <protection hidden="1"/>
    </xf>
    <xf numFmtId="0" fontId="42" fillId="25" borderId="0" xfId="0" applyFont="1" applyFill="1" applyAlignment="1" applyProtection="1">
      <alignment horizontal="right" vertical="top"/>
      <protection hidden="1"/>
    </xf>
    <xf numFmtId="0" fontId="42" fillId="25" borderId="0" xfId="0" applyFont="1" applyFill="1" applyAlignment="1" applyProtection="1">
      <alignment horizontal="center" vertical="top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0" fontId="183" fillId="25" borderId="0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 wrapText="1"/>
      <protection hidden="1"/>
    </xf>
    <xf numFmtId="0" fontId="182" fillId="25" borderId="0" xfId="0" applyFont="1" applyFill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0" fontId="76" fillId="25" borderId="25" xfId="0" applyFont="1" applyFill="1" applyBorder="1" applyAlignment="1" applyProtection="1">
      <alignment horizontal="center" vertical="center" wrapText="1"/>
      <protection hidden="1"/>
    </xf>
    <xf numFmtId="0" fontId="76" fillId="25" borderId="27" xfId="0" applyFont="1" applyFill="1" applyBorder="1" applyAlignment="1" applyProtection="1">
      <alignment horizontal="center" vertical="center" wrapText="1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171" fillId="25" borderId="4" xfId="0" applyNumberFormat="1" applyFont="1" applyFill="1" applyBorder="1" applyAlignment="1" applyProtection="1">
      <alignment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41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203" fontId="77" fillId="25" borderId="17" xfId="345" applyNumberFormat="1" applyFont="1" applyFill="1" applyBorder="1" applyAlignment="1" applyProtection="1">
      <alignment horizontal="right" vertical="center"/>
      <protection hidden="1"/>
    </xf>
    <xf numFmtId="41" fontId="78" fillId="25" borderId="81" xfId="419" applyNumberFormat="1" applyFont="1" applyFill="1" applyBorder="1" applyAlignment="1" applyProtection="1">
      <alignment horizontal="right" vertical="center"/>
      <protection locked="0" hidden="1"/>
    </xf>
    <xf numFmtId="0" fontId="173" fillId="25" borderId="0" xfId="0" applyFont="1" applyFill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0" fontId="42" fillId="25" borderId="17" xfId="0" applyNumberFormat="1" applyFont="1" applyFill="1" applyBorder="1" applyAlignment="1" applyProtection="1">
      <alignment horizontal="center" vertical="center"/>
      <protection hidden="1"/>
    </xf>
    <xf numFmtId="41" fontId="42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42" fillId="25" borderId="23" xfId="0" quotePrefix="1" applyNumberFormat="1" applyFont="1" applyFill="1" applyBorder="1" applyAlignment="1" applyProtection="1">
      <alignment horizontal="center" vertical="center"/>
      <protection hidden="1"/>
    </xf>
    <xf numFmtId="0" fontId="43" fillId="25" borderId="0" xfId="0" applyNumberFormat="1" applyFont="1" applyFill="1" applyBorder="1" applyAlignment="1" applyProtection="1">
      <alignment horizontal="left"/>
      <protection hidden="1"/>
    </xf>
    <xf numFmtId="0" fontId="43" fillId="25" borderId="0" xfId="0" applyNumberFormat="1" applyFont="1" applyFill="1" applyAlignment="1" applyProtection="1">
      <alignment horizontal="left"/>
      <protection hidden="1"/>
    </xf>
    <xf numFmtId="3" fontId="43" fillId="25" borderId="0" xfId="0" applyNumberFormat="1" applyFont="1" applyFill="1" applyBorder="1" applyAlignment="1" applyProtection="1">
      <alignment horizontal="left"/>
      <protection hidden="1"/>
    </xf>
    <xf numFmtId="176" fontId="43" fillId="25" borderId="0" xfId="414" applyFont="1" applyFill="1" applyBorder="1" applyAlignment="1" applyProtection="1">
      <alignment horizontal="left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179" fontId="171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locked="0" hidden="1"/>
    </xf>
    <xf numFmtId="179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6" xfId="449" quotePrefix="1" applyNumberFormat="1" applyFont="1" applyFill="1" applyBorder="1" applyAlignment="1" applyProtection="1">
      <alignment horizontal="center" vertical="center"/>
      <protection locked="0" hidden="1"/>
    </xf>
    <xf numFmtId="176" fontId="171" fillId="25" borderId="0" xfId="351" applyFont="1" applyFill="1" applyAlignment="1" applyProtection="1">
      <alignment horizontal="right" vertical="center"/>
      <protection locked="0" hidden="1"/>
    </xf>
    <xf numFmtId="0" fontId="171" fillId="25" borderId="0" xfId="449" applyFont="1" applyFill="1" applyBorder="1" applyAlignment="1" applyProtection="1">
      <alignment horizontal="center" vertical="center"/>
      <protection locked="0" hidden="1"/>
    </xf>
    <xf numFmtId="41" fontId="76" fillId="25" borderId="0" xfId="449" applyNumberFormat="1" applyFont="1" applyFill="1" applyBorder="1" applyAlignment="1" applyProtection="1">
      <alignment horizontal="center" vertical="center"/>
      <protection locked="0" hidden="1"/>
    </xf>
    <xf numFmtId="180" fontId="76" fillId="25" borderId="0" xfId="449" applyNumberFormat="1" applyFont="1" applyFill="1" applyAlignment="1" applyProtection="1">
      <alignment horizontal="right" vertical="center"/>
      <protection locked="0" hidden="1"/>
    </xf>
    <xf numFmtId="0" fontId="76" fillId="25" borderId="0" xfId="449" applyFont="1" applyFill="1" applyBorder="1" applyAlignment="1" applyProtection="1">
      <alignment horizontal="center" vertical="center"/>
      <protection locked="0" hidden="1"/>
    </xf>
    <xf numFmtId="0" fontId="76" fillId="25" borderId="16" xfId="449" applyNumberFormat="1" applyFont="1" applyFill="1" applyBorder="1" applyAlignment="1" applyProtection="1">
      <alignment horizontal="left" vertical="center" indent="1"/>
      <protection locked="0" hidden="1"/>
    </xf>
    <xf numFmtId="41" fontId="171" fillId="25" borderId="81" xfId="0" applyNumberFormat="1" applyFont="1" applyFill="1" applyBorder="1" applyAlignment="1" applyProtection="1">
      <alignment vertical="center"/>
      <protection locked="0" hidden="1"/>
    </xf>
    <xf numFmtId="41" fontId="186" fillId="25" borderId="0" xfId="0" applyNumberFormat="1" applyFont="1" applyFill="1" applyBorder="1" applyAlignment="1" applyProtection="1">
      <alignment horizontal="center" vertical="center"/>
      <protection hidden="1"/>
    </xf>
    <xf numFmtId="41" fontId="187" fillId="25" borderId="0" xfId="0" applyNumberFormat="1" applyFont="1" applyFill="1" applyBorder="1" applyAlignment="1" applyProtection="1">
      <alignment horizontal="center" vertical="center"/>
      <protection hidden="1"/>
    </xf>
    <xf numFmtId="41" fontId="188" fillId="0" borderId="0" xfId="9561" applyNumberFormat="1" applyFont="1" applyBorder="1" applyAlignment="1" applyProtection="1">
      <alignment horizontal="right" vertical="center"/>
      <protection locked="0"/>
    </xf>
    <xf numFmtId="41" fontId="76" fillId="25" borderId="0" xfId="341" applyNumberFormat="1" applyFont="1" applyFill="1" applyAlignment="1" applyProtection="1">
      <alignment horizontal="right" vertical="center"/>
      <protection locked="0" hidden="1"/>
    </xf>
    <xf numFmtId="41" fontId="76" fillId="25" borderId="81" xfId="341" applyNumberFormat="1" applyFont="1" applyFill="1" applyBorder="1" applyAlignment="1" applyProtection="1">
      <alignment horizontal="right" vertical="center"/>
      <protection locked="0" hidden="1"/>
    </xf>
    <xf numFmtId="41" fontId="171" fillId="25" borderId="81" xfId="0" applyNumberFormat="1" applyFont="1" applyFill="1" applyBorder="1" applyAlignment="1" applyProtection="1">
      <alignment horizontal="right" vertical="center"/>
      <protection locked="0" hidden="1"/>
    </xf>
    <xf numFmtId="203" fontId="76" fillId="25" borderId="81" xfId="341" applyNumberFormat="1" applyFont="1" applyFill="1" applyBorder="1" applyAlignment="1" applyProtection="1">
      <alignment horizontal="right" vertical="center"/>
      <protection locked="0" hidden="1"/>
    </xf>
    <xf numFmtId="179" fontId="171" fillId="25" borderId="82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left" vertical="center" wrapText="1"/>
      <protection hidden="1"/>
    </xf>
    <xf numFmtId="3" fontId="75" fillId="25" borderId="0" xfId="0" applyNumberFormat="1" applyFont="1" applyFill="1" applyBorder="1" applyAlignment="1" applyProtection="1">
      <alignment horizontal="right" vertical="center"/>
      <protection hidden="1"/>
    </xf>
    <xf numFmtId="178" fontId="76" fillId="25" borderId="0" xfId="0" applyNumberFormat="1" applyFont="1" applyFill="1" applyBorder="1" applyAlignment="1" applyProtection="1">
      <alignment vertical="center"/>
      <protection locked="0" hidden="1"/>
    </xf>
    <xf numFmtId="41" fontId="76" fillId="25" borderId="31" xfId="345" applyFont="1" applyFill="1" applyBorder="1" applyAlignment="1" applyProtection="1">
      <alignment horizontal="right" vertical="center"/>
      <protection locked="0" hidden="1"/>
    </xf>
    <xf numFmtId="41" fontId="76" fillId="25" borderId="0" xfId="345" applyFont="1" applyFill="1" applyBorder="1" applyAlignment="1" applyProtection="1">
      <alignment horizontal="right" vertical="center"/>
      <protection locked="0" hidden="1"/>
    </xf>
    <xf numFmtId="41" fontId="76" fillId="25" borderId="82" xfId="0" applyNumberFormat="1" applyFont="1" applyFill="1" applyBorder="1" applyAlignment="1" applyProtection="1">
      <alignment horizontal="left" vertical="center"/>
      <protection hidden="1"/>
    </xf>
    <xf numFmtId="178" fontId="75" fillId="25" borderId="0" xfId="0" applyNumberFormat="1" applyFont="1" applyFill="1" applyBorder="1" applyAlignment="1" applyProtection="1">
      <alignment vertical="center"/>
      <protection hidden="1"/>
    </xf>
    <xf numFmtId="0" fontId="75" fillId="25" borderId="0" xfId="0" applyFont="1" applyFill="1" applyBorder="1" applyAlignment="1" applyProtection="1">
      <alignment horizontal="right" vertical="center"/>
      <protection hidden="1"/>
    </xf>
    <xf numFmtId="203" fontId="76" fillId="25" borderId="0" xfId="0" applyNumberFormat="1" applyFont="1" applyFill="1" applyBorder="1" applyAlignment="1" applyProtection="1">
      <alignment horizontal="right" vertical="center"/>
      <protection hidden="1"/>
    </xf>
    <xf numFmtId="240" fontId="76" fillId="25" borderId="0" xfId="0" applyNumberFormat="1" applyFont="1" applyFill="1" applyBorder="1" applyAlignment="1" applyProtection="1">
      <alignment vertical="center"/>
      <protection hidden="1"/>
    </xf>
    <xf numFmtId="240" fontId="171" fillId="25" borderId="0" xfId="0" applyNumberFormat="1" applyFont="1" applyFill="1" applyBorder="1" applyAlignment="1" applyProtection="1">
      <alignment vertical="center"/>
      <protection hidden="1"/>
    </xf>
    <xf numFmtId="41" fontId="76" fillId="25" borderId="82" xfId="0" applyNumberFormat="1" applyFont="1" applyFill="1" applyBorder="1" applyAlignment="1" applyProtection="1">
      <alignment horizontal="center" vertical="center"/>
      <protection hidden="1"/>
    </xf>
    <xf numFmtId="203" fontId="76" fillId="25" borderId="81" xfId="0" applyNumberFormat="1" applyFont="1" applyFill="1" applyBorder="1" applyAlignment="1" applyProtection="1">
      <alignment horizontal="right" vertical="center"/>
      <protection hidden="1"/>
    </xf>
    <xf numFmtId="203" fontId="76" fillId="25" borderId="81" xfId="341" applyNumberFormat="1" applyFont="1" applyFill="1" applyBorder="1" applyAlignment="1" applyProtection="1">
      <alignment vertical="center"/>
      <protection locked="0" hidden="1"/>
    </xf>
    <xf numFmtId="240" fontId="76" fillId="25" borderId="81" xfId="341" applyNumberFormat="1" applyFont="1" applyFill="1" applyBorder="1" applyAlignment="1" applyProtection="1">
      <alignment vertical="center"/>
      <protection locked="0" hidden="1"/>
    </xf>
    <xf numFmtId="0" fontId="75" fillId="25" borderId="0" xfId="449" applyFont="1" applyFill="1" applyBorder="1" applyAlignment="1" applyProtection="1">
      <alignment horizontal="center" vertical="center"/>
      <protection locked="0" hidden="1"/>
    </xf>
    <xf numFmtId="0" fontId="75" fillId="25" borderId="0" xfId="449" applyFont="1" applyFill="1" applyBorder="1" applyAlignment="1" applyProtection="1">
      <alignment horizontal="center" vertical="top"/>
      <protection locked="0" hidden="1"/>
    </xf>
    <xf numFmtId="0" fontId="75" fillId="25" borderId="0" xfId="449" applyFont="1" applyFill="1" applyBorder="1" applyAlignment="1" applyProtection="1">
      <alignment horizontal="right"/>
      <protection hidden="1"/>
    </xf>
    <xf numFmtId="0" fontId="75" fillId="25" borderId="0" xfId="449" applyFont="1" applyFill="1" applyBorder="1" applyAlignment="1" applyProtection="1">
      <alignment vertical="center"/>
      <protection hidden="1"/>
    </xf>
    <xf numFmtId="0" fontId="75" fillId="25" borderId="0" xfId="449" applyFont="1" applyFill="1" applyBorder="1" applyAlignment="1" applyProtection="1">
      <alignment wrapText="1"/>
      <protection hidden="1"/>
    </xf>
    <xf numFmtId="179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81" xfId="0" quotePrefix="1" applyNumberFormat="1" applyFont="1" applyFill="1" applyBorder="1" applyAlignment="1" applyProtection="1">
      <alignment vertical="center"/>
      <protection locked="0" hidden="1"/>
    </xf>
    <xf numFmtId="207" fontId="171" fillId="25" borderId="0" xfId="0" applyNumberFormat="1" applyFont="1" applyFill="1" applyBorder="1" applyAlignment="1" applyProtection="1">
      <alignment horizontal="right" vertical="center"/>
      <protection hidden="1"/>
    </xf>
    <xf numFmtId="178" fontId="76" fillId="25" borderId="16" xfId="449" quotePrefix="1" applyNumberFormat="1" applyFont="1" applyFill="1" applyBorder="1" applyAlignment="1" applyProtection="1">
      <alignment horizontal="center" vertical="center"/>
      <protection locked="0" hidden="1"/>
    </xf>
    <xf numFmtId="41" fontId="171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171" fillId="25" borderId="0" xfId="0" quotePrefix="1" applyNumberFormat="1" applyFont="1" applyFill="1" applyAlignment="1" applyProtection="1">
      <alignment horizontal="right" vertical="center"/>
      <protection hidden="1"/>
    </xf>
    <xf numFmtId="0" fontId="176" fillId="25" borderId="0" xfId="449" quotePrefix="1" applyFont="1" applyFill="1" applyBorder="1" applyAlignment="1" applyProtection="1">
      <alignment horizontal="center" vertical="center"/>
      <protection hidden="1"/>
    </xf>
    <xf numFmtId="0" fontId="76" fillId="25" borderId="0" xfId="449" quotePrefix="1" applyFont="1" applyFill="1" applyBorder="1" applyAlignment="1" applyProtection="1">
      <alignment horizontal="center" vertical="center"/>
      <protection locked="0" hidden="1"/>
    </xf>
    <xf numFmtId="208" fontId="171" fillId="25" borderId="0" xfId="0" quotePrefix="1" applyNumberFormat="1" applyFont="1" applyFill="1" applyBorder="1" applyAlignment="1" applyProtection="1">
      <alignment horizontal="right" vertical="center"/>
      <protection hidden="1"/>
    </xf>
    <xf numFmtId="203" fontId="76" fillId="25" borderId="0" xfId="0" quotePrefix="1" applyNumberFormat="1" applyFont="1" applyFill="1" applyBorder="1" applyAlignment="1" applyProtection="1">
      <alignment horizontal="right" vertical="center"/>
      <protection hidden="1"/>
    </xf>
    <xf numFmtId="0" fontId="171" fillId="25" borderId="0" xfId="0" quotePrefix="1" applyFont="1" applyFill="1" applyBorder="1" applyAlignment="1" applyProtection="1">
      <alignment horizontal="center" vertical="center"/>
      <protection hidden="1"/>
    </xf>
    <xf numFmtId="176" fontId="76" fillId="25" borderId="0" xfId="341" quotePrefix="1" applyFont="1" applyFill="1" applyBorder="1" applyAlignment="1" applyProtection="1">
      <alignment horizontal="right" vertical="center"/>
      <protection hidden="1"/>
    </xf>
    <xf numFmtId="41" fontId="187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89" fillId="25" borderId="0" xfId="0" applyFont="1" applyFill="1" applyAlignment="1" applyProtection="1">
      <alignment horizontal="center" vertical="center"/>
      <protection hidden="1"/>
    </xf>
    <xf numFmtId="0" fontId="186" fillId="25" borderId="0" xfId="0" applyFont="1" applyFill="1" applyAlignment="1" applyProtection="1">
      <alignment horizontal="center" vertical="center"/>
      <protection hidden="1"/>
    </xf>
    <xf numFmtId="0" fontId="75" fillId="25" borderId="17" xfId="419" applyFont="1" applyFill="1" applyBorder="1" applyAlignment="1" applyProtection="1">
      <alignment horizontal="left" vertical="center" shrinkToFit="1"/>
      <protection hidden="1"/>
    </xf>
    <xf numFmtId="41" fontId="76" fillId="25" borderId="0" xfId="419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419" applyNumberFormat="1" applyFont="1" applyFill="1" applyAlignment="1" applyProtection="1">
      <alignment horizontal="right" vertical="center"/>
      <protection locked="0" hidden="1"/>
    </xf>
    <xf numFmtId="176" fontId="76" fillId="25" borderId="0" xfId="343" applyFont="1" applyFill="1" applyBorder="1" applyAlignment="1" applyProtection="1">
      <alignment horizontal="center" vertical="center"/>
      <protection locked="0" hidden="1"/>
    </xf>
    <xf numFmtId="204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0" fontId="173" fillId="25" borderId="0" xfId="0" applyFont="1" applyFill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vertical="center" shrinkToFit="1"/>
      <protection hidden="1"/>
    </xf>
    <xf numFmtId="0" fontId="182" fillId="25" borderId="0" xfId="0" applyFont="1" applyFill="1" applyAlignment="1" applyProtection="1">
      <alignment vertical="center"/>
      <protection hidden="1"/>
    </xf>
    <xf numFmtId="178" fontId="76" fillId="25" borderId="82" xfId="0" applyNumberFormat="1" applyFont="1" applyFill="1" applyBorder="1" applyAlignment="1" applyProtection="1">
      <alignment horizontal="center" vertical="center"/>
      <protection hidden="1"/>
    </xf>
    <xf numFmtId="178" fontId="76" fillId="25" borderId="81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205" fontId="171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9" fontId="76" fillId="25" borderId="82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176" fontId="76" fillId="25" borderId="0" xfId="351" applyFont="1" applyFill="1" applyBorder="1" applyAlignment="1" applyProtection="1">
      <alignment horizontal="right" vertical="center"/>
      <protection locked="0" hidden="1"/>
    </xf>
    <xf numFmtId="176" fontId="76" fillId="25" borderId="0" xfId="351" applyFont="1" applyFill="1" applyAlignment="1" applyProtection="1">
      <alignment horizontal="right" vertical="center"/>
      <protection locked="0" hidden="1"/>
    </xf>
    <xf numFmtId="176" fontId="171" fillId="25" borderId="0" xfId="351" applyFont="1" applyFill="1" applyBorder="1" applyAlignment="1" applyProtection="1">
      <alignment horizontal="right" vertical="center"/>
      <protection locked="0" hidden="1"/>
    </xf>
    <xf numFmtId="0" fontId="76" fillId="25" borderId="82" xfId="449" applyNumberFormat="1" applyFont="1" applyFill="1" applyBorder="1" applyAlignment="1" applyProtection="1">
      <alignment horizontal="left" vertical="center" indent="1"/>
      <protection locked="0" hidden="1"/>
    </xf>
    <xf numFmtId="176" fontId="75" fillId="25" borderId="0" xfId="341" applyFont="1" applyFill="1" applyBorder="1" applyAlignment="1" applyProtection="1">
      <alignment horizontal="right" vertical="center"/>
      <protection locked="0" hidden="1"/>
    </xf>
    <xf numFmtId="176" fontId="75" fillId="25" borderId="0" xfId="351" applyFont="1" applyFill="1" applyBorder="1" applyAlignment="1" applyProtection="1">
      <alignment horizontal="right" vertical="center"/>
      <protection locked="0" hidden="1"/>
    </xf>
    <xf numFmtId="0" fontId="192" fillId="25" borderId="0" xfId="0" applyFont="1" applyFill="1" applyProtection="1">
      <protection locked="0" hidden="1"/>
    </xf>
    <xf numFmtId="0" fontId="193" fillId="79" borderId="0" xfId="0" applyFont="1" applyFill="1" applyProtection="1">
      <protection locked="0" hidden="1"/>
    </xf>
    <xf numFmtId="0" fontId="193" fillId="25" borderId="0" xfId="0" applyFont="1" applyFill="1" applyProtection="1">
      <protection locked="0" hidden="1"/>
    </xf>
    <xf numFmtId="176" fontId="75" fillId="0" borderId="0" xfId="351" applyFont="1" applyFill="1" applyBorder="1" applyAlignment="1" applyProtection="1">
      <alignment horizontal="right" vertical="center"/>
      <protection locked="0" hidden="1"/>
    </xf>
    <xf numFmtId="176" fontId="75" fillId="25" borderId="81" xfId="351" applyFont="1" applyFill="1" applyBorder="1" applyAlignment="1" applyProtection="1">
      <alignment horizontal="right" vertical="top"/>
      <protection locked="0" hidden="1"/>
    </xf>
    <xf numFmtId="0" fontId="193" fillId="25" borderId="0" xfId="0" applyFont="1" applyFill="1" applyAlignment="1" applyProtection="1">
      <alignment vertical="top"/>
      <protection locked="0" hidden="1"/>
    </xf>
    <xf numFmtId="0" fontId="169" fillId="25" borderId="0" xfId="0" applyFont="1" applyFill="1" applyAlignment="1" applyProtection="1">
      <alignment horizontal="center" vertical="center"/>
      <protection hidden="1"/>
    </xf>
    <xf numFmtId="0" fontId="42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vertical="center"/>
      <protection locked="0"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 shrinkToFit="1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176" fontId="76" fillId="25" borderId="81" xfId="34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horizontal="left" vertical="center"/>
      <protection hidden="1"/>
    </xf>
    <xf numFmtId="41" fontId="76" fillId="25" borderId="17" xfId="0" applyNumberFormat="1" applyFont="1" applyFill="1" applyBorder="1" applyAlignment="1" applyProtection="1">
      <alignment horizontal="left" vertical="center"/>
      <protection hidden="1"/>
    </xf>
    <xf numFmtId="41" fontId="76" fillId="25" borderId="0" xfId="0" applyNumberFormat="1" applyFont="1" applyFill="1" applyBorder="1" applyAlignment="1" applyProtection="1">
      <alignment horizontal="left" vertical="center"/>
      <protection locked="0" hidden="1"/>
    </xf>
    <xf numFmtId="41" fontId="76" fillId="25" borderId="23" xfId="0" applyNumberFormat="1" applyFont="1" applyFill="1" applyBorder="1" applyAlignment="1" applyProtection="1">
      <alignment horizontal="left" vertical="center"/>
      <protection hidden="1"/>
    </xf>
    <xf numFmtId="41" fontId="76" fillId="25" borderId="16" xfId="0" applyNumberFormat="1" applyFont="1" applyFill="1" applyBorder="1" applyAlignment="1" applyProtection="1">
      <alignment horizontal="right" vertical="center"/>
      <protection hidden="1"/>
    </xf>
    <xf numFmtId="0" fontId="75" fillId="25" borderId="29" xfId="414" applyNumberFormat="1" applyFont="1" applyFill="1" applyBorder="1" applyAlignment="1" applyProtection="1">
      <alignment horizontal="left"/>
      <protection hidden="1"/>
    </xf>
    <xf numFmtId="0" fontId="75" fillId="25" borderId="29" xfId="0" applyNumberFormat="1" applyFont="1" applyFill="1" applyBorder="1" applyAlignment="1" applyProtection="1">
      <alignment horizontal="left"/>
      <protection hidden="1"/>
    </xf>
    <xf numFmtId="0" fontId="75" fillId="25" borderId="29" xfId="0" applyNumberFormat="1" applyFont="1" applyFill="1" applyBorder="1" applyAlignment="1" applyProtection="1">
      <alignment horizontal="right"/>
      <protection hidden="1"/>
    </xf>
    <xf numFmtId="0" fontId="75" fillId="25" borderId="0" xfId="0" applyNumberFormat="1" applyFont="1" applyFill="1" applyAlignment="1" applyProtection="1">
      <alignment horizontal="center"/>
      <protection hidden="1"/>
    </xf>
    <xf numFmtId="0" fontId="75" fillId="25" borderId="0" xfId="0" applyNumberFormat="1" applyFont="1" applyFill="1" applyAlignment="1" applyProtection="1">
      <alignment horizontal="right"/>
      <protection hidden="1"/>
    </xf>
    <xf numFmtId="178" fontId="169" fillId="25" borderId="0" xfId="0" applyNumberFormat="1" applyFont="1" applyFill="1" applyAlignment="1" applyProtection="1">
      <alignment vertical="center"/>
      <protection hidden="1"/>
    </xf>
    <xf numFmtId="0" fontId="169" fillId="25" borderId="0" xfId="0" applyFont="1" applyFill="1" applyBorder="1" applyAlignment="1" applyProtection="1">
      <alignment vertical="center"/>
      <protection hidden="1"/>
    </xf>
    <xf numFmtId="3" fontId="75" fillId="25" borderId="0" xfId="0" applyNumberFormat="1" applyFont="1" applyFill="1" applyBorder="1" applyAlignment="1" applyProtection="1">
      <alignment horizontal="left"/>
      <protection hidden="1"/>
    </xf>
    <xf numFmtId="207" fontId="76" fillId="25" borderId="0" xfId="0" quotePrefix="1" applyNumberFormat="1" applyFont="1" applyFill="1" applyBorder="1" applyAlignment="1" applyProtection="1">
      <alignment horizontal="right" vertical="center"/>
      <protection hidden="1"/>
    </xf>
    <xf numFmtId="207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07" fontId="76" fillId="25" borderId="81" xfId="0" applyNumberFormat="1" applyFont="1" applyFill="1" applyBorder="1" applyAlignment="1" applyProtection="1">
      <alignment horizontal="right" vertical="center"/>
      <protection hidden="1"/>
    </xf>
    <xf numFmtId="207" fontId="76" fillId="25" borderId="81" xfId="0" applyNumberFormat="1" applyFont="1" applyFill="1" applyBorder="1" applyAlignment="1" applyProtection="1">
      <alignment horizontal="right" vertical="center"/>
      <protection locked="0" hidden="1"/>
    </xf>
    <xf numFmtId="0" fontId="78" fillId="25" borderId="0" xfId="0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right" vertical="center"/>
      <protection hidden="1"/>
    </xf>
    <xf numFmtId="41" fontId="75" fillId="25" borderId="0" xfId="0" applyNumberFormat="1" applyFont="1" applyFill="1" applyAlignment="1" applyProtection="1">
      <alignment horizontal="right" vertical="center"/>
      <protection hidden="1"/>
    </xf>
    <xf numFmtId="204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8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176" fillId="25" borderId="0" xfId="0" applyNumberFormat="1" applyFont="1" applyFill="1" applyBorder="1" applyAlignment="1" applyProtection="1">
      <alignment horizontal="right" vertical="center"/>
      <protection hidden="1"/>
    </xf>
    <xf numFmtId="41" fontId="176" fillId="25" borderId="0" xfId="0" applyNumberFormat="1" applyFont="1" applyFill="1" applyAlignment="1" applyProtection="1">
      <alignment horizontal="right" vertical="center"/>
      <protection hidden="1"/>
    </xf>
    <xf numFmtId="204" fontId="171" fillId="25" borderId="0" xfId="0" applyNumberFormat="1" applyFont="1" applyFill="1" applyAlignment="1" applyProtection="1">
      <alignment horizontal="right" vertical="center"/>
      <protection hidden="1"/>
    </xf>
    <xf numFmtId="0" fontId="75" fillId="25" borderId="17" xfId="0" applyNumberFormat="1" applyFont="1" applyFill="1" applyBorder="1" applyAlignment="1" applyProtection="1">
      <alignment horizontal="center" vertical="center"/>
      <protection hidden="1"/>
    </xf>
    <xf numFmtId="204" fontId="76" fillId="25" borderId="0" xfId="0" applyNumberFormat="1" applyFont="1" applyFill="1" applyBorder="1" applyAlignment="1" applyProtection="1">
      <alignment horizontal="center" vertical="center"/>
      <protection hidden="1"/>
    </xf>
    <xf numFmtId="41" fontId="76" fillId="25" borderId="81" xfId="419" applyNumberFormat="1" applyFont="1" applyFill="1" applyBorder="1" applyAlignment="1" applyProtection="1">
      <alignment horizontal="right" vertical="center"/>
      <protection locked="0" hidden="1"/>
    </xf>
    <xf numFmtId="0" fontId="75" fillId="25" borderId="23" xfId="419" applyFont="1" applyFill="1" applyBorder="1" applyAlignment="1" applyProtection="1">
      <alignment horizontal="left" vertical="center" shrinkToFit="1"/>
      <protection hidden="1"/>
    </xf>
    <xf numFmtId="1" fontId="75" fillId="25" borderId="29" xfId="0" applyNumberFormat="1" applyFont="1" applyFill="1" applyBorder="1" applyAlignment="1" applyProtection="1">
      <alignment horizontal="left"/>
      <protection hidden="1"/>
    </xf>
    <xf numFmtId="0" fontId="75" fillId="25" borderId="29" xfId="0" applyFont="1" applyFill="1" applyBorder="1" applyAlignment="1" applyProtection="1">
      <alignment horizontal="left"/>
      <protection hidden="1"/>
    </xf>
    <xf numFmtId="0" fontId="194" fillId="25" borderId="0" xfId="0" applyFont="1" applyFill="1" applyAlignment="1" applyProtection="1">
      <alignment horizontal="right"/>
      <protection hidden="1"/>
    </xf>
    <xf numFmtId="178" fontId="75" fillId="25" borderId="0" xfId="0" applyNumberFormat="1" applyFont="1" applyFill="1" applyAlignment="1" applyProtection="1">
      <alignment horizontal="center" vertical="center"/>
      <protection hidden="1"/>
    </xf>
    <xf numFmtId="0" fontId="75" fillId="25" borderId="16" xfId="444" applyNumberFormat="1" applyFont="1" applyFill="1" applyBorder="1" applyAlignment="1" applyProtection="1">
      <alignment horizontal="left" vertical="center"/>
      <protection locked="0" hidden="1"/>
    </xf>
    <xf numFmtId="241" fontId="75" fillId="25" borderId="0" xfId="419" applyNumberFormat="1" applyFont="1" applyFill="1" applyBorder="1" applyAlignment="1" applyProtection="1">
      <alignment horizontal="left" vertical="center"/>
      <protection locked="0" hidden="1"/>
    </xf>
    <xf numFmtId="14" fontId="75" fillId="25" borderId="0" xfId="419" applyNumberFormat="1" applyFont="1" applyFill="1" applyBorder="1" applyAlignment="1" applyProtection="1">
      <alignment horizontal="center" vertical="center"/>
      <protection locked="0" hidden="1"/>
    </xf>
    <xf numFmtId="209" fontId="75" fillId="25" borderId="0" xfId="351" applyNumberFormat="1" applyFont="1" applyFill="1" applyBorder="1" applyAlignment="1" applyProtection="1">
      <alignment horizontal="right" vertical="center"/>
      <protection locked="0" hidden="1"/>
    </xf>
    <xf numFmtId="49" fontId="75" fillId="25" borderId="0" xfId="419" applyNumberFormat="1" applyFont="1" applyFill="1" applyBorder="1" applyAlignment="1" applyProtection="1">
      <alignment horizontal="center" vertical="center"/>
      <protection locked="0" hidden="1"/>
    </xf>
    <xf numFmtId="241" fontId="75" fillId="25" borderId="0" xfId="444" applyNumberFormat="1" applyFont="1" applyFill="1" applyBorder="1" applyAlignment="1" applyProtection="1">
      <alignment horizontal="left" vertical="center"/>
      <protection locked="0" hidden="1"/>
    </xf>
    <xf numFmtId="49" fontId="75" fillId="25" borderId="0" xfId="444" applyNumberFormat="1" applyFont="1" applyFill="1" applyBorder="1" applyAlignment="1" applyProtection="1">
      <alignment horizontal="center" vertical="center"/>
      <protection locked="0" hidden="1"/>
    </xf>
    <xf numFmtId="49" fontId="75" fillId="25" borderId="82" xfId="414" applyNumberFormat="1" applyFont="1" applyFill="1" applyBorder="1" applyAlignment="1" applyProtection="1">
      <alignment horizontal="left" vertical="top"/>
      <protection locked="0" hidden="1"/>
    </xf>
    <xf numFmtId="241" fontId="75" fillId="25" borderId="81" xfId="419" applyNumberFormat="1" applyFont="1" applyFill="1" applyBorder="1" applyAlignment="1" applyProtection="1">
      <alignment horizontal="left" vertical="top"/>
      <protection locked="0" hidden="1"/>
    </xf>
    <xf numFmtId="14" fontId="75" fillId="25" borderId="81" xfId="419" applyNumberFormat="1" applyFont="1" applyFill="1" applyBorder="1" applyAlignment="1" applyProtection="1">
      <alignment horizontal="center" vertical="top"/>
      <protection locked="0" hidden="1"/>
    </xf>
    <xf numFmtId="209" fontId="75" fillId="25" borderId="81" xfId="351" applyNumberFormat="1" applyFont="1" applyFill="1" applyBorder="1" applyAlignment="1" applyProtection="1">
      <alignment horizontal="right" vertical="top"/>
      <protection locked="0" hidden="1"/>
    </xf>
    <xf numFmtId="176" fontId="195" fillId="25" borderId="17" xfId="542" applyNumberFormat="1" applyFont="1" applyFill="1" applyBorder="1" applyAlignment="1" applyProtection="1">
      <alignment vertical="center"/>
      <protection locked="0"/>
    </xf>
    <xf numFmtId="176" fontId="195" fillId="25" borderId="0" xfId="542" applyNumberFormat="1" applyFont="1" applyFill="1" applyBorder="1" applyAlignment="1" applyProtection="1">
      <alignment vertical="center"/>
      <protection locked="0"/>
    </xf>
    <xf numFmtId="176" fontId="195" fillId="25" borderId="0" xfId="542" applyNumberFormat="1" applyFont="1" applyFill="1" applyBorder="1" applyAlignment="1" applyProtection="1">
      <alignment horizontal="center" vertical="center"/>
      <protection locked="0"/>
    </xf>
    <xf numFmtId="176" fontId="196" fillId="25" borderId="0" xfId="542" applyNumberFormat="1" applyFont="1" applyFill="1" applyBorder="1" applyAlignment="1" applyProtection="1">
      <alignment horizontal="right" vertical="center"/>
      <protection locked="0"/>
    </xf>
    <xf numFmtId="176" fontId="195" fillId="25" borderId="0" xfId="2886" applyNumberFormat="1" applyFont="1" applyFill="1" applyBorder="1" applyAlignment="1" applyProtection="1">
      <alignment horizontal="center" vertical="center"/>
      <protection locked="0"/>
    </xf>
    <xf numFmtId="0" fontId="42" fillId="25" borderId="82" xfId="0" quotePrefix="1" applyNumberFormat="1" applyFont="1" applyFill="1" applyBorder="1" applyAlignment="1" applyProtection="1">
      <alignment horizontal="center" vertical="center"/>
      <protection hidden="1"/>
    </xf>
    <xf numFmtId="176" fontId="195" fillId="25" borderId="23" xfId="542" applyNumberFormat="1" applyFont="1" applyFill="1" applyBorder="1" applyAlignment="1" applyProtection="1">
      <alignment vertical="center"/>
      <protection locked="0"/>
    </xf>
    <xf numFmtId="176" fontId="195" fillId="25" borderId="81" xfId="542" applyNumberFormat="1" applyFont="1" applyFill="1" applyBorder="1" applyAlignment="1" applyProtection="1">
      <alignment vertical="center"/>
      <protection locked="0"/>
    </xf>
    <xf numFmtId="176" fontId="195" fillId="25" borderId="81" xfId="542" applyNumberFormat="1" applyFont="1" applyFill="1" applyBorder="1" applyAlignment="1" applyProtection="1">
      <alignment horizontal="center" vertical="center"/>
      <protection locked="0"/>
    </xf>
    <xf numFmtId="176" fontId="196" fillId="25" borderId="81" xfId="542" applyNumberFormat="1" applyFont="1" applyFill="1" applyBorder="1" applyAlignment="1" applyProtection="1">
      <alignment horizontal="right" vertical="center"/>
      <protection locked="0"/>
    </xf>
    <xf numFmtId="176" fontId="195" fillId="25" borderId="81" xfId="2886" applyNumberFormat="1" applyFont="1" applyFill="1" applyBorder="1" applyAlignment="1" applyProtection="1">
      <alignment horizontal="center" vertical="center"/>
      <protection locked="0"/>
    </xf>
    <xf numFmtId="41" fontId="76" fillId="25" borderId="0" xfId="0" applyNumberFormat="1" applyFont="1" applyFill="1" applyBorder="1" applyAlignment="1" applyProtection="1">
      <alignment horizontal="right" vertical="center" shrinkToFit="1"/>
      <protection hidden="1"/>
    </xf>
    <xf numFmtId="41" fontId="76" fillId="25" borderId="16" xfId="0" applyNumberFormat="1" applyFont="1" applyFill="1" applyBorder="1" applyAlignment="1" applyProtection="1">
      <alignment horizontal="center" vertical="center" shrinkToFit="1"/>
      <protection hidden="1"/>
    </xf>
    <xf numFmtId="41" fontId="76" fillId="25" borderId="17" xfId="0" applyNumberFormat="1" applyFont="1" applyFill="1" applyBorder="1" applyAlignment="1" applyProtection="1">
      <alignment horizontal="center" vertical="center" shrinkToFit="1"/>
      <protection hidden="1"/>
    </xf>
    <xf numFmtId="41" fontId="76" fillId="25" borderId="17" xfId="0" applyNumberFormat="1" applyFont="1" applyFill="1" applyBorder="1" applyAlignment="1" applyProtection="1">
      <alignment horizontal="left" vertical="center" shrinkToFit="1"/>
      <protection hidden="1"/>
    </xf>
    <xf numFmtId="41" fontId="76" fillId="25" borderId="16" xfId="0" applyNumberFormat="1" applyFont="1" applyFill="1" applyBorder="1" applyAlignment="1" applyProtection="1">
      <alignment horizontal="left" vertical="center" shrinkToFit="1"/>
      <protection hidden="1"/>
    </xf>
    <xf numFmtId="41" fontId="76" fillId="25" borderId="81" xfId="0" applyNumberFormat="1" applyFont="1" applyFill="1" applyBorder="1" applyAlignment="1" applyProtection="1">
      <alignment horizontal="right" vertical="center" shrinkToFit="1"/>
      <protection locked="0" hidden="1"/>
    </xf>
    <xf numFmtId="41" fontId="76" fillId="25" borderId="81" xfId="0" applyNumberFormat="1" applyFont="1" applyFill="1" applyBorder="1" applyAlignment="1" applyProtection="1">
      <alignment horizontal="right" vertical="center" shrinkToFit="1"/>
      <protection hidden="1"/>
    </xf>
    <xf numFmtId="41" fontId="76" fillId="25" borderId="23" xfId="0" applyNumberFormat="1" applyFont="1" applyFill="1" applyBorder="1" applyAlignment="1" applyProtection="1">
      <alignment horizontal="left" vertical="center" shrinkToFit="1"/>
      <protection hidden="1"/>
    </xf>
    <xf numFmtId="0" fontId="75" fillId="25" borderId="0" xfId="0" applyFont="1" applyFill="1" applyBorder="1" applyAlignment="1">
      <alignment vertical="center"/>
    </xf>
    <xf numFmtId="0" fontId="197" fillId="25" borderId="0" xfId="0" applyFont="1" applyFill="1" applyBorder="1" applyAlignment="1">
      <alignment vertical="center"/>
    </xf>
    <xf numFmtId="0" fontId="173" fillId="25" borderId="0" xfId="0" applyFont="1" applyFill="1" applyAlignment="1"/>
    <xf numFmtId="0" fontId="173" fillId="25" borderId="0" xfId="0" applyFont="1" applyFill="1" applyAlignment="1">
      <alignment vertical="center"/>
    </xf>
    <xf numFmtId="180" fontId="76" fillId="25" borderId="0" xfId="0" applyNumberFormat="1" applyFont="1" applyFill="1" applyAlignment="1" applyProtection="1">
      <alignment horizontal="center" vertical="center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179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203" fontId="171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29" xfId="0" applyFont="1" applyFill="1" applyBorder="1" applyAlignment="1" applyProtection="1">
      <alignment horizontal="right"/>
      <protection hidden="1"/>
    </xf>
    <xf numFmtId="0" fontId="75" fillId="25" borderId="0" xfId="0" applyFont="1" applyFill="1" applyBorder="1" applyAlignment="1" applyProtection="1">
      <alignment horizontal="right"/>
      <protection hidden="1"/>
    </xf>
    <xf numFmtId="0" fontId="175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8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right"/>
      <protection hidden="1"/>
    </xf>
    <xf numFmtId="41" fontId="75" fillId="25" borderId="0" xfId="0" applyNumberFormat="1" applyFont="1" applyFill="1" applyBorder="1" applyAlignment="1" applyProtection="1">
      <alignment horizontal="right" vertical="center" shrinkToFit="1"/>
      <protection hidden="1"/>
    </xf>
    <xf numFmtId="0" fontId="169" fillId="25" borderId="0" xfId="0" applyFont="1" applyFill="1" applyAlignment="1" applyProtection="1">
      <alignment vertical="center"/>
      <protection hidden="1"/>
    </xf>
    <xf numFmtId="0" fontId="76" fillId="25" borderId="49" xfId="0" applyFont="1" applyFill="1" applyBorder="1" applyAlignment="1" applyProtection="1">
      <alignment vertical="center" wrapText="1"/>
      <protection hidden="1"/>
    </xf>
    <xf numFmtId="41" fontId="75" fillId="25" borderId="0" xfId="0" applyNumberFormat="1" applyFont="1" applyFill="1" applyBorder="1" applyAlignment="1" applyProtection="1">
      <alignment horizontal="left" vertical="center" shrinkToFit="1"/>
      <protection locked="0" hidden="1"/>
    </xf>
    <xf numFmtId="41" fontId="75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75" fillId="25" borderId="81" xfId="0" applyNumberFormat="1" applyFont="1" applyFill="1" applyBorder="1" applyAlignment="1" applyProtection="1">
      <alignment horizontal="right" vertical="center" shrinkToFit="1"/>
      <protection locked="0" hidden="1"/>
    </xf>
    <xf numFmtId="41" fontId="171" fillId="25" borderId="16" xfId="0" applyNumberFormat="1" applyFont="1" applyFill="1" applyBorder="1" applyAlignment="1" applyProtection="1">
      <alignment horizontal="right" vertical="center"/>
      <protection hidden="1"/>
    </xf>
    <xf numFmtId="0" fontId="76" fillId="25" borderId="16" xfId="0" applyFont="1" applyFill="1" applyBorder="1" applyAlignment="1" applyProtection="1">
      <alignment horizontal="left" vertical="center"/>
      <protection hidden="1"/>
    </xf>
    <xf numFmtId="41" fontId="76" fillId="25" borderId="0" xfId="456" applyNumberFormat="1" applyFont="1" applyFill="1" applyBorder="1" applyAlignment="1" applyProtection="1">
      <alignment horizontal="right" vertical="center"/>
      <protection locked="0" hidden="1"/>
    </xf>
    <xf numFmtId="41" fontId="76" fillId="25" borderId="16" xfId="456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456" applyNumberFormat="1" applyFont="1" applyFill="1" applyAlignment="1" applyProtection="1">
      <alignment horizontal="right" vertical="center"/>
      <protection locked="0" hidden="1"/>
    </xf>
    <xf numFmtId="0" fontId="76" fillId="25" borderId="82" xfId="0" applyFont="1" applyFill="1" applyBorder="1" applyAlignment="1" applyProtection="1">
      <alignment horizontal="left" vertical="center"/>
      <protection hidden="1"/>
    </xf>
    <xf numFmtId="41" fontId="76" fillId="25" borderId="23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82" xfId="0" applyNumberFormat="1" applyFont="1" applyFill="1" applyBorder="1" applyAlignment="1" applyProtection="1">
      <alignment horizontal="right" vertical="center"/>
      <protection locked="0" hidden="1"/>
    </xf>
    <xf numFmtId="0" fontId="76" fillId="25" borderId="81" xfId="0" applyFont="1" applyFill="1" applyBorder="1" applyAlignment="1" applyProtection="1">
      <alignment horizontal="left" vertical="center"/>
      <protection hidden="1"/>
    </xf>
    <xf numFmtId="1" fontId="75" fillId="25" borderId="0" xfId="0" applyNumberFormat="1" applyFont="1" applyFill="1" applyBorder="1" applyAlignment="1" applyProtection="1">
      <alignment horizontal="left"/>
      <protection hidden="1"/>
    </xf>
    <xf numFmtId="41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179" fontId="176" fillId="25" borderId="82" xfId="0" quotePrefix="1" applyNumberFormat="1" applyFont="1" applyFill="1" applyBorder="1" applyAlignment="1" applyProtection="1">
      <alignment horizontal="center" vertical="center"/>
      <protection locked="0" hidden="1"/>
    </xf>
    <xf numFmtId="41" fontId="75" fillId="25" borderId="0" xfId="0" quotePrefix="1" applyNumberFormat="1" applyFont="1" applyFill="1" applyBorder="1" applyAlignment="1" applyProtection="1">
      <alignment horizontal="right" vertical="center"/>
      <protection hidden="1"/>
    </xf>
    <xf numFmtId="176" fontId="75" fillId="25" borderId="0" xfId="414" applyFont="1" applyFill="1" applyBorder="1" applyAlignment="1" applyProtection="1">
      <alignment horizontal="center" vertical="center"/>
      <protection hidden="1"/>
    </xf>
    <xf numFmtId="3" fontId="75" fillId="25" borderId="0" xfId="0" applyNumberFormat="1" applyFont="1" applyFill="1" applyBorder="1" applyAlignment="1" applyProtection="1">
      <alignment horizontal="center" vertical="center"/>
      <protection hidden="1"/>
    </xf>
    <xf numFmtId="3" fontId="75" fillId="25" borderId="0" xfId="0" applyNumberFormat="1" applyFont="1" applyFill="1" applyAlignment="1" applyProtection="1">
      <alignment horizontal="center" vertical="center"/>
      <protection hidden="1"/>
    </xf>
    <xf numFmtId="41" fontId="199" fillId="25" borderId="0" xfId="0" applyNumberFormat="1" applyFont="1" applyFill="1" applyBorder="1" applyAlignment="1" applyProtection="1">
      <alignment horizontal="right" vertical="center"/>
      <protection hidden="1"/>
    </xf>
    <xf numFmtId="41" fontId="200" fillId="25" borderId="81" xfId="0" applyNumberFormat="1" applyFont="1" applyFill="1" applyBorder="1" applyAlignment="1" applyProtection="1">
      <alignment horizontal="right" vertical="center"/>
      <protection locked="0" hidden="1"/>
    </xf>
    <xf numFmtId="41" fontId="199" fillId="25" borderId="0" xfId="0" quotePrefix="1" applyNumberFormat="1" applyFont="1" applyFill="1" applyBorder="1" applyAlignment="1" applyProtection="1">
      <alignment horizontal="right" vertical="center"/>
      <protection hidden="1"/>
    </xf>
    <xf numFmtId="203" fontId="42" fillId="25" borderId="0" xfId="0" applyNumberFormat="1" applyFont="1" applyFill="1" applyAlignment="1" applyProtection="1">
      <alignment horizontal="right" vertical="center"/>
      <protection hidden="1"/>
    </xf>
    <xf numFmtId="41" fontId="76" fillId="25" borderId="81" xfId="0" applyNumberFormat="1" applyFont="1" applyFill="1" applyBorder="1" applyAlignment="1" applyProtection="1">
      <alignment horizontal="left" vertical="center"/>
      <protection hidden="1"/>
    </xf>
    <xf numFmtId="191" fontId="76" fillId="25" borderId="0" xfId="0" applyNumberFormat="1" applyFont="1" applyFill="1" applyBorder="1" applyAlignment="1" applyProtection="1">
      <alignment horizontal="right" vertical="center"/>
      <protection hidden="1"/>
    </xf>
    <xf numFmtId="178" fontId="78" fillId="25" borderId="16" xfId="419" applyNumberFormat="1" applyFont="1" applyFill="1" applyBorder="1" applyAlignment="1" applyProtection="1">
      <alignment horizontal="center" vertical="center"/>
      <protection hidden="1"/>
    </xf>
    <xf numFmtId="178" fontId="78" fillId="25" borderId="82" xfId="419" applyNumberFormat="1" applyFont="1" applyFill="1" applyBorder="1" applyAlignment="1" applyProtection="1">
      <alignment horizontal="center" vertical="center"/>
      <protection hidden="1"/>
    </xf>
    <xf numFmtId="0" fontId="194" fillId="25" borderId="29" xfId="0" applyFont="1" applyFill="1" applyBorder="1" applyAlignment="1" applyProtection="1">
      <protection hidden="1"/>
    </xf>
    <xf numFmtId="0" fontId="194" fillId="25" borderId="29" xfId="0" applyFont="1" applyFill="1" applyBorder="1" applyAlignment="1" applyProtection="1">
      <alignment horizontal="left"/>
      <protection hidden="1"/>
    </xf>
    <xf numFmtId="178" fontId="194" fillId="25" borderId="29" xfId="0" applyNumberFormat="1" applyFont="1" applyFill="1" applyBorder="1" applyAlignment="1" applyProtection="1">
      <alignment horizontal="left"/>
      <protection hidden="1"/>
    </xf>
    <xf numFmtId="0" fontId="194" fillId="25" borderId="29" xfId="0" applyFont="1" applyFill="1" applyBorder="1" applyAlignment="1" applyProtection="1">
      <alignment horizontal="right"/>
      <protection hidden="1"/>
    </xf>
    <xf numFmtId="0" fontId="194" fillId="25" borderId="0" xfId="0" applyFont="1" applyFill="1" applyBorder="1" applyAlignment="1" applyProtection="1">
      <alignment horizontal="center"/>
      <protection hidden="1"/>
    </xf>
    <xf numFmtId="178" fontId="194" fillId="25" borderId="0" xfId="0" applyNumberFormat="1" applyFont="1" applyFill="1" applyBorder="1" applyAlignment="1" applyProtection="1">
      <alignment horizontal="center"/>
      <protection hidden="1"/>
    </xf>
    <xf numFmtId="0" fontId="194" fillId="25" borderId="0" xfId="0" applyFont="1" applyFill="1" applyBorder="1" applyAlignment="1" applyProtection="1">
      <alignment horizontal="center" vertical="center"/>
      <protection hidden="1"/>
    </xf>
    <xf numFmtId="178" fontId="194" fillId="25" borderId="0" xfId="0" applyNumberFormat="1" applyFont="1" applyFill="1" applyBorder="1" applyAlignment="1" applyProtection="1">
      <alignment horizontal="center" vertical="center"/>
      <protection hidden="1"/>
    </xf>
    <xf numFmtId="0" fontId="194" fillId="25" borderId="0" xfId="0" applyFont="1" applyFill="1" applyAlignment="1" applyProtection="1">
      <alignment horizontal="right" vertical="center"/>
      <protection hidden="1"/>
    </xf>
    <xf numFmtId="0" fontId="194" fillId="25" borderId="0" xfId="0" applyFont="1" applyFill="1" applyAlignment="1" applyProtection="1">
      <alignment horizontal="center" vertical="center"/>
      <protection hidden="1"/>
    </xf>
    <xf numFmtId="178" fontId="194" fillId="25" borderId="0" xfId="0" applyNumberFormat="1" applyFont="1" applyFill="1" applyAlignment="1" applyProtection="1">
      <alignment horizontal="center" vertical="center"/>
      <protection hidden="1"/>
    </xf>
    <xf numFmtId="0" fontId="194" fillId="25" borderId="29" xfId="0" applyFont="1" applyFill="1" applyBorder="1" applyAlignment="1" applyProtection="1">
      <alignment wrapText="1"/>
      <protection hidden="1"/>
    </xf>
    <xf numFmtId="0" fontId="194" fillId="25" borderId="0" xfId="0" applyFont="1" applyFill="1" applyAlignment="1" applyProtection="1">
      <alignment horizontal="center"/>
      <protection hidden="1"/>
    </xf>
    <xf numFmtId="0" fontId="194" fillId="25" borderId="0" xfId="0" applyFont="1" applyFill="1" applyBorder="1" applyAlignment="1" applyProtection="1">
      <alignment horizontal="left"/>
      <protection hidden="1"/>
    </xf>
    <xf numFmtId="41" fontId="78" fillId="25" borderId="0" xfId="0" applyNumberFormat="1" applyFont="1" applyFill="1" applyBorder="1" applyAlignment="1" applyProtection="1">
      <alignment vertical="center"/>
      <protection hidden="1"/>
    </xf>
    <xf numFmtId="41" fontId="78" fillId="25" borderId="0" xfId="419" applyNumberFormat="1" applyFont="1" applyFill="1" applyBorder="1" applyAlignment="1" applyProtection="1">
      <alignment vertical="center"/>
      <protection locked="0" hidden="1"/>
    </xf>
    <xf numFmtId="41" fontId="78" fillId="25" borderId="81" xfId="419" applyNumberFormat="1" applyFont="1" applyFill="1" applyBorder="1" applyAlignment="1" applyProtection="1">
      <alignment vertical="center"/>
      <protection locked="0" hidden="1"/>
    </xf>
    <xf numFmtId="0" fontId="175" fillId="25" borderId="17" xfId="0" quotePrefix="1" applyNumberFormat="1" applyFont="1" applyFill="1" applyBorder="1" applyAlignment="1" applyProtection="1">
      <alignment horizontal="center" vertical="center"/>
      <protection hidden="1"/>
    </xf>
    <xf numFmtId="178" fontId="78" fillId="25" borderId="17" xfId="0" applyNumberFormat="1" applyFont="1" applyFill="1" applyBorder="1" applyAlignment="1" applyProtection="1">
      <alignment horizontal="center" vertical="center"/>
      <protection hidden="1"/>
    </xf>
    <xf numFmtId="0" fontId="78" fillId="25" borderId="17" xfId="0" applyFont="1" applyFill="1" applyBorder="1" applyAlignment="1" applyProtection="1">
      <alignment horizontal="left" vertical="center"/>
      <protection hidden="1"/>
    </xf>
    <xf numFmtId="0" fontId="185" fillId="25" borderId="17" xfId="0" applyFont="1" applyFill="1" applyBorder="1" applyAlignment="1" applyProtection="1">
      <alignment horizontal="left" vertical="center"/>
      <protection hidden="1"/>
    </xf>
    <xf numFmtId="0" fontId="78" fillId="25" borderId="23" xfId="0" applyFont="1" applyFill="1" applyBorder="1" applyAlignment="1" applyProtection="1">
      <alignment horizontal="left" vertical="center"/>
      <protection hidden="1"/>
    </xf>
    <xf numFmtId="41" fontId="75" fillId="25" borderId="0" xfId="419" applyNumberFormat="1" applyFont="1" applyFill="1" applyBorder="1" applyAlignment="1" applyProtection="1">
      <alignment horizontal="right" vertical="center"/>
      <protection locked="0" hidden="1"/>
    </xf>
    <xf numFmtId="41" fontId="75" fillId="25" borderId="81" xfId="419" applyNumberFormat="1" applyFont="1" applyFill="1" applyBorder="1" applyAlignment="1" applyProtection="1">
      <alignment horizontal="right" vertical="center"/>
      <protection locked="0" hidden="1"/>
    </xf>
    <xf numFmtId="41" fontId="198" fillId="25" borderId="16" xfId="0" applyNumberFormat="1" applyFont="1" applyFill="1" applyBorder="1" applyAlignment="1" applyProtection="1">
      <alignment horizontal="left" vertical="center"/>
      <protection hidden="1"/>
    </xf>
    <xf numFmtId="178" fontId="78" fillId="25" borderId="81" xfId="0" applyNumberFormat="1" applyFont="1" applyFill="1" applyBorder="1" applyAlignment="1" applyProtection="1">
      <alignment horizontal="center" vertical="center"/>
      <protection hidden="1"/>
    </xf>
    <xf numFmtId="41" fontId="198" fillId="25" borderId="82" xfId="0" applyNumberFormat="1" applyFont="1" applyFill="1" applyBorder="1" applyAlignment="1" applyProtection="1">
      <alignment horizontal="left" vertical="center"/>
      <protection hidden="1"/>
    </xf>
    <xf numFmtId="178" fontId="78" fillId="25" borderId="82" xfId="0" applyNumberFormat="1" applyFont="1" applyFill="1" applyBorder="1" applyAlignment="1" applyProtection="1">
      <alignment horizontal="center" vertical="center"/>
      <protection hidden="1"/>
    </xf>
    <xf numFmtId="41" fontId="75" fillId="25" borderId="0" xfId="447" applyNumberFormat="1" applyFont="1" applyFill="1" applyBorder="1" applyAlignment="1" applyProtection="1">
      <alignment horizontal="right" vertical="center"/>
      <protection hidden="1"/>
    </xf>
    <xf numFmtId="41" fontId="75" fillId="25" borderId="0" xfId="418" applyNumberFormat="1" applyFont="1" applyFill="1" applyBorder="1" applyAlignment="1" applyProtection="1">
      <alignment horizontal="right" vertical="center"/>
      <protection locked="0" hidden="1"/>
    </xf>
    <xf numFmtId="41" fontId="75" fillId="25" borderId="81" xfId="418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178" fontId="76" fillId="25" borderId="0" xfId="0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right" vertical="center"/>
      <protection hidden="1"/>
    </xf>
    <xf numFmtId="242" fontId="201" fillId="0" borderId="0" xfId="10548" applyNumberFormat="1" applyFont="1" applyAlignment="1">
      <alignment horizontal="right" vertical="center"/>
    </xf>
    <xf numFmtId="41" fontId="201" fillId="0" borderId="0" xfId="10549" applyFont="1" applyAlignment="1">
      <alignment horizontal="right" vertical="center"/>
    </xf>
    <xf numFmtId="41" fontId="202" fillId="25" borderId="0" xfId="0" applyNumberFormat="1" applyFont="1" applyFill="1" applyBorder="1" applyAlignment="1" applyProtection="1">
      <alignment horizontal="right" vertical="center"/>
      <protection hidden="1"/>
    </xf>
    <xf numFmtId="0" fontId="39" fillId="25" borderId="17" xfId="0" quotePrefix="1" applyFont="1" applyFill="1" applyBorder="1" applyAlignment="1" applyProtection="1">
      <alignment horizontal="center" vertical="center"/>
      <protection hidden="1"/>
    </xf>
    <xf numFmtId="0" fontId="202" fillId="25" borderId="0" xfId="449" applyFont="1" applyFill="1" applyBorder="1" applyAlignment="1" applyProtection="1">
      <alignment horizontal="center" vertical="center"/>
      <protection hidden="1"/>
    </xf>
    <xf numFmtId="41" fontId="39" fillId="25" borderId="0" xfId="0" applyNumberFormat="1" applyFont="1" applyFill="1" applyBorder="1" applyAlignment="1" applyProtection="1">
      <alignment horizontal="right" vertical="center"/>
      <protection hidden="1"/>
    </xf>
    <xf numFmtId="0" fontId="39" fillId="25" borderId="0" xfId="0" applyFont="1" applyFill="1" applyBorder="1" applyAlignment="1" applyProtection="1">
      <alignment horizontal="center" vertical="center"/>
      <protection hidden="1"/>
    </xf>
    <xf numFmtId="41" fontId="39" fillId="25" borderId="0" xfId="0" applyNumberFormat="1" applyFont="1" applyFill="1" applyBorder="1" applyAlignment="1" applyProtection="1">
      <alignment vertical="center"/>
      <protection hidden="1"/>
    </xf>
    <xf numFmtId="178" fontId="202" fillId="25" borderId="0" xfId="0" applyNumberFormat="1" applyFont="1" applyFill="1" applyBorder="1" applyAlignment="1" applyProtection="1">
      <alignment horizontal="center" vertical="center"/>
      <protection hidden="1"/>
    </xf>
    <xf numFmtId="41" fontId="202" fillId="25" borderId="0" xfId="0" applyNumberFormat="1" applyFont="1" applyFill="1" applyBorder="1" applyAlignment="1" applyProtection="1">
      <alignment horizontal="center" vertical="center"/>
      <protection hidden="1"/>
    </xf>
    <xf numFmtId="41" fontId="176" fillId="79" borderId="0" xfId="0" applyNumberFormat="1" applyFont="1" applyFill="1" applyBorder="1" applyAlignment="1" applyProtection="1">
      <alignment horizontal="right" vertical="center"/>
      <protection hidden="1"/>
    </xf>
    <xf numFmtId="0" fontId="168" fillId="25" borderId="0" xfId="0" applyFont="1" applyFill="1" applyAlignment="1" applyProtection="1">
      <alignment horizontal="center" vertical="center"/>
      <protection hidden="1"/>
    </xf>
    <xf numFmtId="0" fontId="76" fillId="25" borderId="37" xfId="0" applyFont="1" applyFill="1" applyBorder="1" applyAlignment="1" applyProtection="1">
      <alignment horizontal="center" vertical="center"/>
      <protection hidden="1"/>
    </xf>
    <xf numFmtId="0" fontId="76" fillId="25" borderId="38" xfId="0" applyFont="1" applyFill="1" applyBorder="1" applyAlignment="1" applyProtection="1">
      <alignment horizontal="center" vertical="center"/>
      <protection hidden="1"/>
    </xf>
    <xf numFmtId="0" fontId="76" fillId="25" borderId="39" xfId="0" applyFont="1" applyFill="1" applyBorder="1" applyAlignment="1" applyProtection="1">
      <alignment horizontal="center" vertical="center"/>
      <protection hidden="1"/>
    </xf>
    <xf numFmtId="0" fontId="76" fillId="25" borderId="6" xfId="0" applyFont="1" applyFill="1" applyBorder="1" applyAlignment="1" applyProtection="1">
      <alignment horizontal="center" vertical="center"/>
      <protection hidden="1"/>
    </xf>
    <xf numFmtId="0" fontId="76" fillId="25" borderId="27" xfId="0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0" fontId="76" fillId="25" borderId="40" xfId="0" applyFont="1" applyFill="1" applyBorder="1" applyAlignment="1" applyProtection="1">
      <alignment horizontal="center" vertical="center"/>
      <protection hidden="1"/>
    </xf>
    <xf numFmtId="0" fontId="76" fillId="25" borderId="33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/>
      <protection hidden="1"/>
    </xf>
    <xf numFmtId="0" fontId="76" fillId="25" borderId="41" xfId="0" applyFont="1" applyFill="1" applyBorder="1" applyAlignment="1" applyProtection="1">
      <alignment horizontal="center" vertical="center"/>
      <protection hidden="1"/>
    </xf>
    <xf numFmtId="0" fontId="76" fillId="25" borderId="42" xfId="0" applyFont="1" applyFill="1" applyBorder="1" applyAlignment="1" applyProtection="1">
      <alignment horizontal="center" vertical="center"/>
      <protection hidden="1"/>
    </xf>
    <xf numFmtId="0" fontId="76" fillId="25" borderId="33" xfId="0" applyFont="1" applyFill="1" applyBorder="1" applyAlignment="1" applyProtection="1">
      <alignment horizontal="center" vertical="center" wrapText="1"/>
      <protection hidden="1"/>
    </xf>
    <xf numFmtId="0" fontId="76" fillId="25" borderId="46" xfId="0" applyFont="1" applyFill="1" applyBorder="1" applyAlignment="1" applyProtection="1">
      <alignment horizontal="center" vertical="center" wrapText="1"/>
      <protection hidden="1"/>
    </xf>
    <xf numFmtId="0" fontId="76" fillId="25" borderId="46" xfId="0" applyFont="1" applyFill="1" applyBorder="1" applyAlignment="1" applyProtection="1">
      <alignment horizontal="center" vertical="center"/>
      <protection hidden="1"/>
    </xf>
    <xf numFmtId="0" fontId="76" fillId="25" borderId="25" xfId="0" applyFont="1" applyFill="1" applyBorder="1" applyAlignment="1" applyProtection="1">
      <alignment horizontal="center" vertical="center"/>
      <protection hidden="1"/>
    </xf>
    <xf numFmtId="0" fontId="76" fillId="25" borderId="47" xfId="0" applyFont="1" applyFill="1" applyBorder="1" applyAlignment="1" applyProtection="1">
      <alignment horizontal="center" vertical="center" wrapText="1"/>
      <protection hidden="1"/>
    </xf>
    <xf numFmtId="0" fontId="76" fillId="25" borderId="47" xfId="0" applyFont="1" applyFill="1" applyBorder="1" applyAlignment="1" applyProtection="1">
      <alignment horizontal="center" vertical="center"/>
      <protection hidden="1"/>
    </xf>
    <xf numFmtId="0" fontId="76" fillId="25" borderId="28" xfId="0" applyFont="1" applyFill="1" applyBorder="1" applyAlignment="1" applyProtection="1">
      <alignment horizontal="center" vertical="center"/>
      <protection hidden="1"/>
    </xf>
    <xf numFmtId="0" fontId="76" fillId="25" borderId="48" xfId="0" applyFont="1" applyFill="1" applyBorder="1" applyAlignment="1" applyProtection="1">
      <alignment horizontal="center" vertical="center"/>
      <protection hidden="1"/>
    </xf>
    <xf numFmtId="176" fontId="76" fillId="25" borderId="43" xfId="414" applyFont="1" applyFill="1" applyBorder="1" applyAlignment="1" applyProtection="1">
      <alignment horizontal="center" vertical="center" wrapText="1"/>
      <protection hidden="1"/>
    </xf>
    <xf numFmtId="176" fontId="76" fillId="25" borderId="44" xfId="414" applyFont="1" applyFill="1" applyBorder="1" applyAlignment="1" applyProtection="1">
      <alignment horizontal="center" vertical="center" wrapText="1"/>
      <protection hidden="1"/>
    </xf>
    <xf numFmtId="176" fontId="76" fillId="25" borderId="45" xfId="414" applyFont="1" applyFill="1" applyBorder="1" applyAlignment="1" applyProtection="1">
      <alignment horizontal="center" vertical="center" wrapText="1"/>
      <protection hidden="1"/>
    </xf>
    <xf numFmtId="0" fontId="76" fillId="25" borderId="50" xfId="0" applyFont="1" applyFill="1" applyBorder="1" applyAlignment="1" applyProtection="1">
      <alignment horizontal="center" vertical="center"/>
      <protection hidden="1"/>
    </xf>
    <xf numFmtId="0" fontId="76" fillId="25" borderId="49" xfId="0" applyFont="1" applyFill="1" applyBorder="1" applyAlignment="1" applyProtection="1">
      <alignment horizontal="center" vertical="center"/>
      <protection hidden="1"/>
    </xf>
    <xf numFmtId="0" fontId="76" fillId="25" borderId="54" xfId="0" applyFont="1" applyFill="1" applyBorder="1" applyAlignment="1" applyProtection="1">
      <alignment horizontal="center" vertical="center" wrapText="1"/>
      <protection hidden="1"/>
    </xf>
    <xf numFmtId="0" fontId="76" fillId="25" borderId="54" xfId="0" applyFont="1" applyFill="1" applyBorder="1" applyAlignment="1" applyProtection="1">
      <alignment horizontal="center" vertical="center"/>
      <protection hidden="1"/>
    </xf>
    <xf numFmtId="0" fontId="76" fillId="25" borderId="55" xfId="0" applyFont="1" applyFill="1" applyBorder="1" applyAlignment="1" applyProtection="1">
      <alignment horizontal="center" vertical="center"/>
      <protection hidden="1"/>
    </xf>
    <xf numFmtId="0" fontId="76" fillId="25" borderId="6" xfId="0" applyFont="1" applyFill="1" applyBorder="1" applyAlignment="1" applyProtection="1">
      <alignment horizontal="center" vertical="center" wrapText="1"/>
      <protection hidden="1"/>
    </xf>
    <xf numFmtId="0" fontId="76" fillId="25" borderId="51" xfId="0" applyFont="1" applyFill="1" applyBorder="1" applyAlignment="1" applyProtection="1">
      <alignment horizontal="center" vertical="center" wrapText="1"/>
      <protection hidden="1"/>
    </xf>
    <xf numFmtId="0" fontId="76" fillId="25" borderId="32" xfId="0" applyFont="1" applyFill="1" applyBorder="1" applyAlignment="1" applyProtection="1">
      <alignment horizontal="center" vertical="center" wrapText="1"/>
      <protection hidden="1"/>
    </xf>
    <xf numFmtId="0" fontId="76" fillId="25" borderId="20" xfId="0" applyFont="1" applyFill="1" applyBorder="1" applyAlignment="1" applyProtection="1">
      <alignment horizontal="center" vertical="center" wrapText="1"/>
      <protection hidden="1"/>
    </xf>
    <xf numFmtId="0" fontId="76" fillId="25" borderId="29" xfId="0" applyFont="1" applyFill="1" applyBorder="1" applyAlignment="1" applyProtection="1">
      <alignment horizontal="center" vertical="center"/>
      <protection hidden="1"/>
    </xf>
    <xf numFmtId="0" fontId="76" fillId="25" borderId="52" xfId="0" applyFont="1" applyFill="1" applyBorder="1" applyAlignment="1" applyProtection="1">
      <alignment horizontal="center" vertical="center"/>
      <protection hidden="1"/>
    </xf>
    <xf numFmtId="0" fontId="76" fillId="25" borderId="53" xfId="0" applyFont="1" applyFill="1" applyBorder="1" applyAlignment="1" applyProtection="1">
      <alignment horizontal="center" vertical="center"/>
      <protection hidden="1"/>
    </xf>
    <xf numFmtId="176" fontId="76" fillId="25" borderId="34" xfId="414" applyFont="1" applyFill="1" applyBorder="1" applyAlignment="1" applyProtection="1">
      <alignment horizontal="center" vertical="center" wrapText="1"/>
      <protection hidden="1"/>
    </xf>
    <xf numFmtId="176" fontId="76" fillId="25" borderId="35" xfId="414" applyFont="1" applyFill="1" applyBorder="1" applyAlignment="1" applyProtection="1">
      <alignment horizontal="center" vertical="center" wrapText="1"/>
      <protection hidden="1"/>
    </xf>
    <xf numFmtId="176" fontId="76" fillId="25" borderId="36" xfId="414" applyFont="1" applyFill="1" applyBorder="1" applyAlignment="1" applyProtection="1">
      <alignment horizontal="center" vertical="center" wrapText="1"/>
      <protection hidden="1"/>
    </xf>
    <xf numFmtId="179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179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57" xfId="0" applyFont="1" applyFill="1" applyBorder="1" applyAlignment="1" applyProtection="1">
      <alignment horizontal="center" vertical="center" wrapText="1"/>
      <protection hidden="1"/>
    </xf>
    <xf numFmtId="0" fontId="76" fillId="25" borderId="21" xfId="0" applyFont="1" applyFill="1" applyBorder="1" applyAlignment="1" applyProtection="1">
      <alignment horizontal="center" vertical="center" wrapText="1"/>
      <protection hidden="1"/>
    </xf>
    <xf numFmtId="0" fontId="76" fillId="25" borderId="19" xfId="0" applyFont="1" applyFill="1" applyBorder="1" applyAlignment="1" applyProtection="1">
      <alignment horizontal="center" vertical="center" wrapText="1"/>
      <protection hidden="1"/>
    </xf>
    <xf numFmtId="0" fontId="76" fillId="25" borderId="29" xfId="0" applyFont="1" applyFill="1" applyBorder="1" applyAlignment="1" applyProtection="1">
      <alignment horizontal="center" vertical="center" wrapText="1"/>
      <protection hidden="1"/>
    </xf>
    <xf numFmtId="0" fontId="76" fillId="25" borderId="53" xfId="0" applyFont="1" applyFill="1" applyBorder="1" applyAlignment="1" applyProtection="1">
      <alignment horizontal="center" vertical="center" wrapText="1"/>
      <protection hidden="1"/>
    </xf>
    <xf numFmtId="0" fontId="76" fillId="25" borderId="0" xfId="0" applyFont="1" applyFill="1" applyBorder="1" applyAlignment="1" applyProtection="1">
      <alignment horizontal="center" vertical="center" wrapText="1"/>
      <protection hidden="1"/>
    </xf>
    <xf numFmtId="0" fontId="76" fillId="25" borderId="16" xfId="0" applyFont="1" applyFill="1" applyBorder="1" applyAlignment="1" applyProtection="1">
      <alignment horizontal="center" vertical="center" wrapText="1"/>
      <protection hidden="1"/>
    </xf>
    <xf numFmtId="0" fontId="76" fillId="25" borderId="22" xfId="0" applyFont="1" applyFill="1" applyBorder="1" applyAlignment="1" applyProtection="1">
      <alignment horizontal="center" vertical="center" wrapText="1"/>
      <protection hidden="1"/>
    </xf>
    <xf numFmtId="0" fontId="76" fillId="25" borderId="56" xfId="0" applyFont="1" applyFill="1" applyBorder="1" applyAlignment="1" applyProtection="1">
      <alignment horizontal="center" vertical="center" wrapText="1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21" xfId="0" applyFont="1" applyFill="1" applyBorder="1" applyAlignment="1" applyProtection="1">
      <alignment horizontal="center" vertical="center"/>
      <protection hidden="1"/>
    </xf>
    <xf numFmtId="0" fontId="76" fillId="25" borderId="19" xfId="0" applyFont="1" applyFill="1" applyBorder="1" applyAlignment="1" applyProtection="1">
      <alignment horizontal="center" vertical="center"/>
      <protection hidden="1"/>
    </xf>
    <xf numFmtId="0" fontId="76" fillId="25" borderId="58" xfId="0" applyFont="1" applyFill="1" applyBorder="1" applyAlignment="1" applyProtection="1">
      <alignment horizontal="center" vertical="center"/>
      <protection hidden="1"/>
    </xf>
    <xf numFmtId="0" fontId="76" fillId="25" borderId="59" xfId="0" applyFont="1" applyFill="1" applyBorder="1" applyAlignment="1" applyProtection="1">
      <alignment horizontal="center" vertical="center"/>
      <protection hidden="1"/>
    </xf>
    <xf numFmtId="0" fontId="183" fillId="25" borderId="0" xfId="0" applyFont="1" applyFill="1" applyAlignment="1" applyProtection="1">
      <alignment horizontal="center" vertical="center"/>
      <protection hidden="1"/>
    </xf>
    <xf numFmtId="0" fontId="76" fillId="25" borderId="34" xfId="0" applyFont="1" applyFill="1" applyBorder="1" applyAlignment="1" applyProtection="1">
      <alignment horizontal="center" vertical="center"/>
      <protection hidden="1"/>
    </xf>
    <xf numFmtId="0" fontId="76" fillId="25" borderId="60" xfId="0" applyFont="1" applyFill="1" applyBorder="1" applyAlignment="1" applyProtection="1">
      <alignment horizontal="center" vertical="center" wrapText="1"/>
      <protection hidden="1"/>
    </xf>
    <xf numFmtId="0" fontId="76" fillId="25" borderId="61" xfId="0" applyFont="1" applyFill="1" applyBorder="1" applyAlignment="1" applyProtection="1">
      <alignment horizontal="center" vertical="center" wrapText="1"/>
      <protection hidden="1"/>
    </xf>
    <xf numFmtId="0" fontId="76" fillId="25" borderId="62" xfId="0" applyFont="1" applyFill="1" applyBorder="1" applyAlignment="1" applyProtection="1">
      <alignment horizontal="center" vertical="center" wrapText="1"/>
      <protection hidden="1"/>
    </xf>
    <xf numFmtId="0" fontId="76" fillId="25" borderId="63" xfId="0" applyFont="1" applyFill="1" applyBorder="1" applyAlignment="1" applyProtection="1">
      <alignment horizontal="center" vertical="center" wrapText="1"/>
      <protection hidden="1"/>
    </xf>
    <xf numFmtId="0" fontId="76" fillId="25" borderId="64" xfId="0" applyFont="1" applyFill="1" applyBorder="1" applyAlignment="1" applyProtection="1">
      <alignment horizontal="center" vertical="center" wrapText="1"/>
      <protection hidden="1"/>
    </xf>
    <xf numFmtId="0" fontId="76" fillId="25" borderId="24" xfId="0" applyFont="1" applyFill="1" applyBorder="1" applyAlignment="1" applyProtection="1">
      <alignment horizontal="center" vertical="center" wrapText="1"/>
      <protection hidden="1"/>
    </xf>
    <xf numFmtId="0" fontId="76" fillId="25" borderId="49" xfId="0" applyFont="1" applyFill="1" applyBorder="1" applyAlignment="1" applyProtection="1">
      <alignment horizontal="center" vertical="center" wrapText="1"/>
      <protection hidden="1"/>
    </xf>
    <xf numFmtId="0" fontId="76" fillId="25" borderId="17" xfId="0" applyFont="1" applyFill="1" applyBorder="1" applyAlignment="1" applyProtection="1">
      <alignment horizontal="center" vertical="center" wrapText="1"/>
      <protection hidden="1"/>
    </xf>
    <xf numFmtId="0" fontId="76" fillId="25" borderId="65" xfId="0" applyFont="1" applyFill="1" applyBorder="1" applyAlignment="1" applyProtection="1">
      <alignment horizontal="center" vertical="center" wrapText="1"/>
      <protection hidden="1"/>
    </xf>
    <xf numFmtId="176" fontId="76" fillId="25" borderId="53" xfId="415" applyFont="1" applyFill="1" applyBorder="1" applyAlignment="1" applyProtection="1">
      <alignment horizontal="center" vertical="center" wrapText="1"/>
      <protection hidden="1"/>
    </xf>
    <xf numFmtId="176" fontId="76" fillId="25" borderId="16" xfId="415" applyFont="1" applyFill="1" applyBorder="1" applyAlignment="1" applyProtection="1">
      <alignment horizontal="center" vertical="center" wrapText="1"/>
      <protection hidden="1"/>
    </xf>
    <xf numFmtId="176" fontId="76" fillId="25" borderId="56" xfId="415" applyFont="1" applyFill="1" applyBorder="1" applyAlignment="1" applyProtection="1">
      <alignment horizontal="center" vertical="center" wrapText="1"/>
      <protection hidden="1"/>
    </xf>
    <xf numFmtId="0" fontId="76" fillId="25" borderId="64" xfId="0" applyFont="1" applyFill="1" applyBorder="1" applyAlignment="1" applyProtection="1">
      <alignment horizontal="center" vertical="center"/>
      <protection hidden="1"/>
    </xf>
    <xf numFmtId="0" fontId="76" fillId="25" borderId="24" xfId="0" applyFont="1" applyFill="1" applyBorder="1" applyAlignment="1" applyProtection="1">
      <alignment horizontal="center" vertical="center"/>
      <protection hidden="1"/>
    </xf>
    <xf numFmtId="0" fontId="76" fillId="25" borderId="67" xfId="0" applyFont="1" applyFill="1" applyBorder="1" applyAlignment="1" applyProtection="1">
      <alignment horizontal="center" vertical="center" wrapText="1"/>
      <protection hidden="1"/>
    </xf>
    <xf numFmtId="0" fontId="76" fillId="25" borderId="58" xfId="0" applyFont="1" applyFill="1" applyBorder="1" applyAlignment="1" applyProtection="1">
      <alignment horizontal="center" vertical="center" wrapText="1"/>
      <protection hidden="1"/>
    </xf>
    <xf numFmtId="0" fontId="76" fillId="25" borderId="59" xfId="0" applyFont="1" applyFill="1" applyBorder="1" applyAlignment="1" applyProtection="1">
      <alignment horizontal="center" vertical="center" wrapText="1"/>
      <protection hidden="1"/>
    </xf>
    <xf numFmtId="0" fontId="75" fillId="25" borderId="0" xfId="0" applyFont="1" applyFill="1" applyBorder="1" applyAlignment="1">
      <alignment horizontal="left" vertical="center"/>
    </xf>
    <xf numFmtId="0" fontId="76" fillId="25" borderId="69" xfId="0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Alignment="1" applyProtection="1">
      <alignment horizontal="center" vertical="center" shrinkToFit="1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 shrinkToFit="1"/>
      <protection hidden="1"/>
    </xf>
    <xf numFmtId="0" fontId="168" fillId="25" borderId="0" xfId="0" applyFont="1" applyFill="1" applyAlignment="1" applyProtection="1">
      <alignment horizontal="center" vertical="center" shrinkToFit="1"/>
      <protection hidden="1"/>
    </xf>
    <xf numFmtId="0" fontId="182" fillId="25" borderId="0" xfId="0" applyFont="1" applyFill="1" applyBorder="1" applyAlignment="1" applyProtection="1">
      <alignment horizontal="center" vertical="center" shrinkToFit="1"/>
      <protection hidden="1"/>
    </xf>
    <xf numFmtId="0" fontId="76" fillId="25" borderId="66" xfId="0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3" fillId="25" borderId="16" xfId="0" applyFont="1" applyFill="1" applyBorder="1" applyAlignment="1" applyProtection="1">
      <alignment horizontal="center" vertical="center"/>
      <protection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169" fillId="25" borderId="0" xfId="0" applyNumberFormat="1" applyFont="1" applyFill="1" applyAlignment="1" applyProtection="1">
      <alignment horizontal="center" vertical="center"/>
      <protection hidden="1"/>
    </xf>
    <xf numFmtId="176" fontId="76" fillId="25" borderId="43" xfId="415" applyFont="1" applyFill="1" applyBorder="1" applyAlignment="1" applyProtection="1">
      <alignment horizontal="center" vertical="center" wrapText="1"/>
      <protection hidden="1"/>
    </xf>
    <xf numFmtId="176" fontId="76" fillId="25" borderId="68" xfId="415" applyFont="1" applyFill="1" applyBorder="1" applyAlignment="1" applyProtection="1">
      <alignment horizontal="center" vertical="center" wrapText="1"/>
      <protection hidden="1"/>
    </xf>
    <xf numFmtId="176" fontId="76" fillId="25" borderId="44" xfId="415" applyFont="1" applyFill="1" applyBorder="1" applyAlignment="1" applyProtection="1">
      <alignment horizontal="center" vertical="center"/>
      <protection hidden="1"/>
    </xf>
    <xf numFmtId="176" fontId="76" fillId="25" borderId="45" xfId="415" applyFont="1" applyFill="1" applyBorder="1" applyAlignment="1" applyProtection="1">
      <alignment horizontal="center" vertical="center"/>
      <protection hidden="1"/>
    </xf>
    <xf numFmtId="0" fontId="76" fillId="25" borderId="69" xfId="0" applyFont="1" applyFill="1" applyBorder="1" applyAlignment="1" applyProtection="1">
      <alignment horizontal="center" vertical="center" wrapText="1"/>
      <protection hidden="1"/>
    </xf>
    <xf numFmtId="0" fontId="76" fillId="25" borderId="66" xfId="0" applyFont="1" applyFill="1" applyBorder="1" applyAlignment="1" applyProtection="1">
      <alignment horizontal="center" vertical="center" wrapText="1"/>
      <protection hidden="1"/>
    </xf>
    <xf numFmtId="0" fontId="76" fillId="25" borderId="70" xfId="0" applyFont="1" applyFill="1" applyBorder="1" applyAlignment="1" applyProtection="1">
      <alignment horizontal="center" vertical="center"/>
      <protection hidden="1"/>
    </xf>
    <xf numFmtId="0" fontId="76" fillId="25" borderId="71" xfId="0" applyFont="1" applyFill="1" applyBorder="1" applyAlignment="1" applyProtection="1">
      <alignment horizontal="center" vertical="center"/>
      <protection hidden="1"/>
    </xf>
    <xf numFmtId="0" fontId="76" fillId="25" borderId="68" xfId="0" applyFont="1" applyFill="1" applyBorder="1" applyAlignment="1" applyProtection="1">
      <alignment horizontal="center" vertical="center"/>
      <protection hidden="1"/>
    </xf>
    <xf numFmtId="0" fontId="76" fillId="25" borderId="52" xfId="0" applyFont="1" applyFill="1" applyBorder="1" applyAlignment="1" applyProtection="1">
      <alignment horizontal="center" vertical="center" wrapText="1"/>
      <protection hidden="1"/>
    </xf>
    <xf numFmtId="0" fontId="76" fillId="25" borderId="72" xfId="0" applyFont="1" applyFill="1" applyBorder="1" applyAlignment="1" applyProtection="1">
      <alignment horizontal="center" vertical="center"/>
      <protection hidden="1"/>
    </xf>
    <xf numFmtId="178" fontId="168" fillId="25" borderId="0" xfId="0" applyNumberFormat="1" applyFont="1" applyFill="1" applyAlignment="1" applyProtection="1">
      <alignment horizontal="center" vertical="center"/>
      <protection hidden="1"/>
    </xf>
    <xf numFmtId="176" fontId="76" fillId="25" borderId="29" xfId="415" applyFont="1" applyFill="1" applyBorder="1" applyAlignment="1" applyProtection="1">
      <alignment horizontal="center" vertical="center" wrapText="1"/>
      <protection hidden="1"/>
    </xf>
    <xf numFmtId="0" fontId="173" fillId="25" borderId="53" xfId="0" applyFont="1" applyFill="1" applyBorder="1" applyAlignment="1" applyProtection="1">
      <alignment horizontal="center" vertical="center"/>
      <protection hidden="1"/>
    </xf>
    <xf numFmtId="176" fontId="76" fillId="25" borderId="0" xfId="415" applyFont="1" applyFill="1" applyBorder="1" applyAlignment="1" applyProtection="1">
      <alignment horizontal="center" vertical="center" wrapText="1"/>
      <protection hidden="1"/>
    </xf>
    <xf numFmtId="176" fontId="76" fillId="25" borderId="0" xfId="415" applyFont="1" applyFill="1" applyBorder="1" applyAlignment="1" applyProtection="1">
      <alignment horizontal="center" vertical="center"/>
      <protection hidden="1"/>
    </xf>
    <xf numFmtId="176" fontId="76" fillId="25" borderId="22" xfId="415" applyFont="1" applyFill="1" applyBorder="1" applyAlignment="1" applyProtection="1">
      <alignment horizontal="center" vertical="center"/>
      <protection hidden="1"/>
    </xf>
    <xf numFmtId="0" fontId="173" fillId="25" borderId="56" xfId="0" applyFont="1" applyFill="1" applyBorder="1" applyAlignment="1" applyProtection="1">
      <alignment horizontal="center" vertical="center"/>
      <protection hidden="1"/>
    </xf>
    <xf numFmtId="0" fontId="75" fillId="25" borderId="33" xfId="0" applyFont="1" applyFill="1" applyBorder="1" applyAlignment="1" applyProtection="1">
      <alignment horizontal="center" vertical="center" wrapText="1"/>
      <protection hidden="1"/>
    </xf>
    <xf numFmtId="0" fontId="75" fillId="25" borderId="46" xfId="0" applyFont="1" applyFill="1" applyBorder="1" applyAlignment="1" applyProtection="1">
      <alignment horizontal="center" vertical="center"/>
      <protection hidden="1"/>
    </xf>
    <xf numFmtId="0" fontId="75" fillId="25" borderId="33" xfId="0" applyFont="1" applyFill="1" applyBorder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176" fontId="75" fillId="25" borderId="43" xfId="414" applyFont="1" applyFill="1" applyBorder="1" applyAlignment="1" applyProtection="1">
      <alignment horizontal="center" vertical="center" wrapText="1"/>
      <protection hidden="1"/>
    </xf>
    <xf numFmtId="176" fontId="75" fillId="25" borderId="44" xfId="414" applyFont="1" applyFill="1" applyBorder="1" applyAlignment="1" applyProtection="1">
      <alignment horizontal="center" vertical="center"/>
      <protection hidden="1"/>
    </xf>
    <xf numFmtId="176" fontId="75" fillId="25" borderId="45" xfId="414" applyFont="1" applyFill="1" applyBorder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horizontal="center" vertical="center" shrinkToFit="1"/>
      <protection hidden="1"/>
    </xf>
    <xf numFmtId="0" fontId="75" fillId="25" borderId="51" xfId="0" applyFont="1" applyFill="1" applyBorder="1" applyAlignment="1" applyProtection="1">
      <alignment horizontal="center" vertical="center" wrapText="1"/>
      <protection hidden="1"/>
    </xf>
    <xf numFmtId="0" fontId="75" fillId="25" borderId="72" xfId="0" applyFont="1" applyFill="1" applyBorder="1" applyAlignment="1" applyProtection="1">
      <alignment horizontal="center" vertical="center" wrapText="1"/>
      <protection hidden="1"/>
    </xf>
    <xf numFmtId="0" fontId="75" fillId="25" borderId="46" xfId="0" applyFont="1" applyFill="1" applyBorder="1" applyAlignment="1" applyProtection="1">
      <alignment horizontal="center" vertical="center" wrapText="1"/>
      <protection hidden="1"/>
    </xf>
    <xf numFmtId="0" fontId="75" fillId="25" borderId="25" xfId="0" applyFont="1" applyFill="1" applyBorder="1" applyAlignment="1" applyProtection="1">
      <alignment horizontal="center" vertical="center" wrapText="1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0" fontId="75" fillId="25" borderId="34" xfId="0" applyFont="1" applyFill="1" applyBorder="1" applyAlignment="1" applyProtection="1">
      <alignment horizontal="center" vertical="center"/>
      <protection hidden="1"/>
    </xf>
    <xf numFmtId="0" fontId="75" fillId="25" borderId="69" xfId="0" applyFont="1" applyFill="1" applyBorder="1" applyAlignment="1" applyProtection="1">
      <alignment horizontal="center" vertical="center"/>
      <protection hidden="1"/>
    </xf>
    <xf numFmtId="0" fontId="75" fillId="25" borderId="26" xfId="0" applyFont="1" applyFill="1" applyBorder="1" applyAlignment="1" applyProtection="1">
      <alignment horizontal="center" vertical="center" wrapText="1"/>
      <protection hidden="1"/>
    </xf>
    <xf numFmtId="0" fontId="75" fillId="25" borderId="49" xfId="0" applyFont="1" applyFill="1" applyBorder="1" applyAlignment="1" applyProtection="1">
      <alignment horizontal="center" vertical="center" wrapText="1"/>
      <protection hidden="1"/>
    </xf>
    <xf numFmtId="0" fontId="75" fillId="25" borderId="17" xfId="0" applyFont="1" applyFill="1" applyBorder="1" applyAlignment="1" applyProtection="1">
      <alignment horizontal="center" vertical="center"/>
      <protection hidden="1"/>
    </xf>
    <xf numFmtId="0" fontId="75" fillId="25" borderId="75" xfId="0" applyFont="1" applyFill="1" applyBorder="1" applyAlignment="1" applyProtection="1">
      <alignment horizontal="center" vertical="center"/>
      <protection hidden="1"/>
    </xf>
    <xf numFmtId="0" fontId="75" fillId="25" borderId="42" xfId="0" applyFont="1" applyFill="1" applyBorder="1" applyAlignment="1" applyProtection="1">
      <alignment horizontal="center" vertical="center"/>
      <protection hidden="1"/>
    </xf>
    <xf numFmtId="0" fontId="75" fillId="25" borderId="74" xfId="0" applyFont="1" applyFill="1" applyBorder="1" applyAlignment="1" applyProtection="1">
      <alignment horizontal="center" vertical="center" wrapText="1"/>
      <protection hidden="1"/>
    </xf>
    <xf numFmtId="0" fontId="75" fillId="25" borderId="66" xfId="0" applyFont="1" applyFill="1" applyBorder="1" applyAlignment="1" applyProtection="1">
      <alignment horizontal="center" vertical="center" wrapText="1"/>
      <protection hidden="1"/>
    </xf>
    <xf numFmtId="0" fontId="75" fillId="25" borderId="57" xfId="0" applyFont="1" applyFill="1" applyBorder="1" applyAlignment="1" applyProtection="1">
      <alignment horizontal="center" vertical="center" wrapText="1"/>
      <protection hidden="1"/>
    </xf>
    <xf numFmtId="0" fontId="75" fillId="25" borderId="19" xfId="0" applyFont="1" applyFill="1" applyBorder="1" applyAlignment="1" applyProtection="1">
      <alignment horizontal="center" vertical="center" wrapText="1"/>
      <protection hidden="1"/>
    </xf>
    <xf numFmtId="0" fontId="75" fillId="25" borderId="20" xfId="0" applyFont="1" applyFill="1" applyBorder="1" applyAlignment="1" applyProtection="1">
      <alignment horizontal="center" vertical="center" wrapText="1"/>
      <protection hidden="1"/>
    </xf>
    <xf numFmtId="0" fontId="75" fillId="25" borderId="80" xfId="0" applyFont="1" applyFill="1" applyBorder="1" applyAlignment="1" applyProtection="1">
      <alignment horizontal="center" vertical="center" wrapText="1"/>
      <protection hidden="1"/>
    </xf>
    <xf numFmtId="0" fontId="75" fillId="25" borderId="65" xfId="0" applyFont="1" applyFill="1" applyBorder="1" applyAlignment="1" applyProtection="1">
      <alignment horizontal="center" vertical="center" wrapText="1"/>
      <protection hidden="1"/>
    </xf>
    <xf numFmtId="0" fontId="75" fillId="25" borderId="6" xfId="0" applyFont="1" applyFill="1" applyBorder="1" applyAlignment="1" applyProtection="1">
      <alignment horizontal="center" vertical="center" wrapText="1"/>
      <protection hidden="1"/>
    </xf>
    <xf numFmtId="0" fontId="75" fillId="25" borderId="6" xfId="0" applyFont="1" applyFill="1" applyBorder="1" applyAlignment="1" applyProtection="1">
      <alignment horizontal="center" vertical="center"/>
      <protection hidden="1"/>
    </xf>
    <xf numFmtId="0" fontId="75" fillId="25" borderId="27" xfId="0" applyFont="1" applyFill="1" applyBorder="1" applyAlignment="1" applyProtection="1">
      <alignment horizontal="center" vertical="center" wrapText="1"/>
      <protection hidden="1"/>
    </xf>
    <xf numFmtId="0" fontId="76" fillId="25" borderId="38" xfId="0" applyFont="1" applyFill="1" applyBorder="1" applyAlignment="1" applyProtection="1">
      <alignment horizontal="center" vertical="center" wrapText="1"/>
      <protection hidden="1"/>
    </xf>
    <xf numFmtId="0" fontId="76" fillId="25" borderId="57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 wrapText="1"/>
      <protection hidden="1"/>
    </xf>
    <xf numFmtId="41" fontId="171" fillId="0" borderId="23" xfId="0" applyNumberFormat="1" applyFont="1" applyFill="1" applyBorder="1" applyAlignment="1" applyProtection="1">
      <alignment horizontal="center" vertical="center"/>
      <protection locked="0" hidden="1"/>
    </xf>
    <xf numFmtId="41" fontId="171" fillId="0" borderId="81" xfId="0" applyNumberFormat="1" applyFont="1" applyFill="1" applyBorder="1" applyAlignment="1" applyProtection="1">
      <alignment horizontal="center" vertical="center"/>
      <protection locked="0" hidden="1"/>
    </xf>
    <xf numFmtId="41" fontId="171" fillId="25" borderId="81" xfId="0" applyNumberFormat="1" applyFont="1" applyFill="1" applyBorder="1" applyAlignment="1" applyProtection="1">
      <alignment horizontal="center" vertical="center"/>
      <protection locked="0" hidden="1"/>
    </xf>
    <xf numFmtId="176" fontId="76" fillId="25" borderId="17" xfId="341" applyFont="1" applyFill="1" applyBorder="1" applyAlignment="1" applyProtection="1">
      <alignment horizontal="center" vertical="center"/>
      <protection hidden="1"/>
    </xf>
    <xf numFmtId="176" fontId="76" fillId="25" borderId="0" xfId="34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176" fontId="76" fillId="25" borderId="70" xfId="414" applyFont="1" applyFill="1" applyBorder="1" applyAlignment="1" applyProtection="1">
      <alignment horizontal="center" vertical="center"/>
      <protection hidden="1"/>
    </xf>
    <xf numFmtId="176" fontId="76" fillId="25" borderId="71" xfId="414" applyFont="1" applyFill="1" applyBorder="1" applyAlignment="1" applyProtection="1">
      <alignment horizontal="center" vertical="center"/>
      <protection hidden="1"/>
    </xf>
    <xf numFmtId="0" fontId="76" fillId="25" borderId="37" xfId="0" applyFont="1" applyFill="1" applyBorder="1" applyAlignment="1" applyProtection="1">
      <alignment horizontal="center" vertical="center" wrapText="1"/>
      <protection hidden="1"/>
    </xf>
    <xf numFmtId="0" fontId="76" fillId="25" borderId="40" xfId="0" applyFont="1" applyFill="1" applyBorder="1" applyAlignment="1" applyProtection="1">
      <alignment horizontal="center" vertical="center" wrapText="1"/>
      <protection hidden="1"/>
    </xf>
    <xf numFmtId="176" fontId="76" fillId="25" borderId="53" xfId="414" applyFont="1" applyFill="1" applyBorder="1" applyAlignment="1" applyProtection="1">
      <alignment horizontal="center" vertical="center" wrapText="1"/>
      <protection hidden="1"/>
    </xf>
    <xf numFmtId="176" fontId="76" fillId="25" borderId="16" xfId="414" applyFont="1" applyFill="1" applyBorder="1" applyAlignment="1" applyProtection="1">
      <alignment horizontal="center" vertical="center" wrapText="1"/>
      <protection hidden="1"/>
    </xf>
    <xf numFmtId="176" fontId="76" fillId="25" borderId="56" xfId="414" applyFont="1" applyFill="1" applyBorder="1" applyAlignment="1" applyProtection="1">
      <alignment horizontal="center" vertical="center" wrapText="1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39" fillId="25" borderId="0" xfId="0" applyNumberFormat="1" applyFont="1" applyFill="1" applyBorder="1" applyAlignment="1" applyProtection="1">
      <alignment vertical="center"/>
      <protection hidden="1"/>
    </xf>
    <xf numFmtId="41" fontId="76" fillId="25" borderId="31" xfId="0" applyNumberFormat="1" applyFont="1" applyFill="1" applyBorder="1" applyAlignment="1" applyProtection="1">
      <alignment horizontal="center" vertical="center"/>
      <protection hidden="1"/>
    </xf>
    <xf numFmtId="41" fontId="171" fillId="25" borderId="81" xfId="0" applyNumberFormat="1" applyFont="1" applyFill="1" applyBorder="1" applyAlignment="1" applyProtection="1">
      <alignment vertical="center"/>
      <protection hidden="1"/>
    </xf>
    <xf numFmtId="41" fontId="171" fillId="25" borderId="81" xfId="0" applyNumberFormat="1" applyFont="1" applyFill="1" applyBorder="1" applyAlignment="1" applyProtection="1">
      <alignment vertical="center"/>
      <protection locked="0" hidden="1"/>
    </xf>
    <xf numFmtId="41" fontId="171" fillId="25" borderId="81" xfId="0" quotePrefix="1" applyNumberFormat="1" applyFont="1" applyFill="1" applyBorder="1" applyAlignment="1" applyProtection="1">
      <alignment vertical="center"/>
      <protection locked="0" hidden="1"/>
    </xf>
    <xf numFmtId="41" fontId="76" fillId="25" borderId="0" xfId="0" applyNumberFormat="1" applyFont="1" applyFill="1" applyBorder="1" applyAlignment="1" applyProtection="1">
      <alignment horizontal="center" vertical="center" shrinkToFit="1"/>
      <protection hidden="1"/>
    </xf>
    <xf numFmtId="41" fontId="76" fillId="25" borderId="0" xfId="0" applyNumberFormat="1" applyFont="1" applyFill="1" applyBorder="1" applyAlignment="1" applyProtection="1">
      <alignment vertical="center"/>
      <protection locked="0" hidden="1"/>
    </xf>
    <xf numFmtId="41" fontId="76" fillId="25" borderId="17" xfId="0" applyNumberFormat="1" applyFont="1" applyFill="1" applyBorder="1" applyAlignment="1" applyProtection="1">
      <alignment vertical="center"/>
      <protection hidden="1"/>
    </xf>
    <xf numFmtId="0" fontId="75" fillId="25" borderId="38" xfId="0" applyFont="1" applyFill="1" applyBorder="1" applyAlignment="1" applyProtection="1">
      <alignment horizontal="center" vertical="center" wrapText="1"/>
      <protection hidden="1"/>
    </xf>
    <xf numFmtId="0" fontId="75" fillId="25" borderId="73" xfId="0" applyFont="1" applyFill="1" applyBorder="1" applyAlignment="1" applyProtection="1">
      <alignment horizontal="center" vertical="center" wrapText="1"/>
      <protection hidden="1"/>
    </xf>
    <xf numFmtId="0" fontId="75" fillId="25" borderId="38" xfId="0" applyFont="1" applyFill="1" applyBorder="1" applyAlignment="1" applyProtection="1">
      <alignment horizontal="center" vertical="center"/>
      <protection hidden="1"/>
    </xf>
    <xf numFmtId="41" fontId="76" fillId="25" borderId="0" xfId="0" quotePrefix="1" applyNumberFormat="1" applyFont="1" applyFill="1" applyBorder="1" applyAlignment="1" applyProtection="1">
      <alignment vertical="center"/>
      <protection locked="0" hidden="1"/>
    </xf>
    <xf numFmtId="0" fontId="181" fillId="25" borderId="0" xfId="0" applyFont="1" applyFill="1" applyBorder="1" applyAlignment="1" applyProtection="1">
      <alignment horizontal="center" vertical="center"/>
      <protection hidden="1"/>
    </xf>
    <xf numFmtId="0" fontId="173" fillId="25" borderId="29" xfId="0" applyFont="1" applyFill="1" applyBorder="1" applyAlignment="1" applyProtection="1">
      <alignment horizontal="center" vertical="center"/>
      <protection hidden="1"/>
    </xf>
    <xf numFmtId="0" fontId="173" fillId="25" borderId="0" xfId="0" applyFont="1" applyFill="1" applyBorder="1" applyAlignment="1" applyProtection="1">
      <alignment horizontal="center" vertical="center"/>
      <protection hidden="1"/>
    </xf>
    <xf numFmtId="0" fontId="173" fillId="25" borderId="22" xfId="0" applyFont="1" applyFill="1" applyBorder="1" applyAlignment="1" applyProtection="1">
      <alignment horizontal="center" vertical="center"/>
      <protection hidden="1"/>
    </xf>
    <xf numFmtId="0" fontId="174" fillId="25" borderId="53" xfId="0" applyFont="1" applyFill="1" applyBorder="1" applyAlignment="1" applyProtection="1">
      <alignment horizontal="center" vertical="center"/>
      <protection hidden="1"/>
    </xf>
    <xf numFmtId="0" fontId="174" fillId="25" borderId="16" xfId="0" applyFont="1" applyFill="1" applyBorder="1" applyAlignment="1" applyProtection="1">
      <alignment horizontal="center" vertical="center"/>
      <protection hidden="1"/>
    </xf>
    <xf numFmtId="0" fontId="174" fillId="25" borderId="56" xfId="0" applyFont="1" applyFill="1" applyBorder="1" applyAlignment="1" applyProtection="1">
      <alignment horizontal="center" vertical="center"/>
      <protection hidden="1"/>
    </xf>
    <xf numFmtId="0" fontId="76" fillId="25" borderId="50" xfId="0" applyFont="1" applyFill="1" applyBorder="1" applyAlignment="1" applyProtection="1">
      <alignment horizontal="center" vertical="center" wrapText="1"/>
      <protection hidden="1"/>
    </xf>
    <xf numFmtId="0" fontId="76" fillId="25" borderId="48" xfId="0" applyFont="1" applyFill="1" applyBorder="1" applyAlignment="1" applyProtection="1">
      <alignment horizontal="center" vertical="center" wrapText="1"/>
      <protection hidden="1"/>
    </xf>
    <xf numFmtId="0" fontId="174" fillId="25" borderId="47" xfId="0" applyFont="1" applyFill="1" applyBorder="1" applyAlignment="1" applyProtection="1">
      <alignment horizontal="center" vertical="center"/>
      <protection hidden="1"/>
    </xf>
    <xf numFmtId="0" fontId="174" fillId="25" borderId="33" xfId="0" applyFont="1" applyFill="1" applyBorder="1" applyAlignment="1" applyProtection="1">
      <alignment horizontal="center" vertical="center"/>
      <protection hidden="1"/>
    </xf>
    <xf numFmtId="0" fontId="76" fillId="25" borderId="42" xfId="0" applyFont="1" applyFill="1" applyBorder="1" applyAlignment="1" applyProtection="1">
      <alignment horizontal="center" vertical="center" wrapText="1"/>
      <protection hidden="1"/>
    </xf>
    <xf numFmtId="0" fontId="174" fillId="25" borderId="46" xfId="0" applyFont="1" applyFill="1" applyBorder="1" applyAlignment="1" applyProtection="1">
      <alignment horizontal="center" vertical="center"/>
      <protection hidden="1"/>
    </xf>
    <xf numFmtId="0" fontId="76" fillId="25" borderId="25" xfId="0" applyFont="1" applyFill="1" applyBorder="1" applyAlignment="1" applyProtection="1">
      <alignment horizontal="center" vertical="center" wrapText="1"/>
      <protection hidden="1"/>
    </xf>
    <xf numFmtId="0" fontId="76" fillId="25" borderId="74" xfId="0" applyFont="1" applyFill="1" applyBorder="1" applyAlignment="1" applyProtection="1">
      <alignment horizontal="center" vertical="center" wrapText="1"/>
      <protection hidden="1"/>
    </xf>
    <xf numFmtId="178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72" xfId="0" applyFont="1" applyFill="1" applyBorder="1" applyAlignment="1" applyProtection="1">
      <alignment horizontal="center" vertical="center" wrapText="1"/>
      <protection hidden="1"/>
    </xf>
    <xf numFmtId="0" fontId="76" fillId="25" borderId="28" xfId="0" applyFont="1" applyFill="1" applyBorder="1" applyAlignment="1" applyProtection="1">
      <alignment horizontal="center" vertical="center" wrapText="1"/>
      <protection hidden="1"/>
    </xf>
    <xf numFmtId="0" fontId="39" fillId="25" borderId="47" xfId="0" applyFont="1" applyFill="1" applyBorder="1" applyAlignment="1" applyProtection="1">
      <alignment horizontal="center" vertical="center" wrapText="1"/>
      <protection hidden="1"/>
    </xf>
    <xf numFmtId="178" fontId="171" fillId="25" borderId="16" xfId="423" applyNumberFormat="1" applyFont="1" applyFill="1" applyBorder="1" applyAlignment="1" applyProtection="1">
      <alignment horizontal="center" vertical="center" wrapText="1"/>
      <protection hidden="1"/>
    </xf>
    <xf numFmtId="203" fontId="171" fillId="25" borderId="31" xfId="0" applyNumberFormat="1" applyFont="1" applyFill="1" applyBorder="1" applyAlignment="1" applyProtection="1">
      <alignment horizontal="right" vertical="center"/>
      <protection hidden="1"/>
    </xf>
    <xf numFmtId="203" fontId="171" fillId="25" borderId="0" xfId="0" applyNumberFormat="1" applyFont="1" applyFill="1" applyBorder="1" applyAlignment="1" applyProtection="1">
      <alignment horizontal="right" vertical="center"/>
      <protection hidden="1"/>
    </xf>
    <xf numFmtId="203" fontId="171" fillId="25" borderId="30" xfId="0" applyNumberFormat="1" applyFont="1" applyFill="1" applyBorder="1" applyAlignment="1" applyProtection="1">
      <alignment horizontal="right" vertical="center"/>
      <protection hidden="1"/>
    </xf>
    <xf numFmtId="203" fontId="171" fillId="25" borderId="17" xfId="0" applyNumberFormat="1" applyFont="1" applyFill="1" applyBorder="1" applyAlignment="1" applyProtection="1">
      <alignment horizontal="right" vertical="center"/>
      <protection hidden="1"/>
    </xf>
    <xf numFmtId="178" fontId="171" fillId="25" borderId="16" xfId="427" applyNumberFormat="1" applyFont="1" applyFill="1" applyBorder="1" applyAlignment="1" applyProtection="1">
      <alignment horizontal="center" vertical="center" wrapText="1"/>
      <protection hidden="1"/>
    </xf>
    <xf numFmtId="41" fontId="171" fillId="25" borderId="17" xfId="0" applyNumberFormat="1" applyFont="1" applyFill="1" applyBorder="1" applyAlignment="1" applyProtection="1">
      <alignment horizontal="right" vertical="center"/>
      <protection hidden="1"/>
    </xf>
    <xf numFmtId="41" fontId="171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43" xfId="0" applyFont="1" applyFill="1" applyBorder="1" applyAlignment="1" applyProtection="1">
      <alignment horizontal="center" vertical="center" wrapText="1"/>
      <protection hidden="1"/>
    </xf>
    <xf numFmtId="0" fontId="76" fillId="25" borderId="44" xfId="0" applyFont="1" applyFill="1" applyBorder="1" applyAlignment="1" applyProtection="1">
      <alignment horizontal="center" vertical="center"/>
      <protection hidden="1"/>
    </xf>
    <xf numFmtId="0" fontId="76" fillId="25" borderId="45" xfId="0" applyFont="1" applyFill="1" applyBorder="1" applyAlignment="1" applyProtection="1">
      <alignment horizontal="center" vertical="center"/>
      <protection hidden="1"/>
    </xf>
    <xf numFmtId="0" fontId="76" fillId="25" borderId="43" xfId="0" applyFont="1" applyFill="1" applyBorder="1" applyAlignment="1" applyProtection="1">
      <alignment horizontal="center" vertical="center"/>
      <protection hidden="1"/>
    </xf>
    <xf numFmtId="0" fontId="76" fillId="25" borderId="34" xfId="0" applyFont="1" applyFill="1" applyBorder="1" applyAlignment="1" applyProtection="1">
      <alignment horizontal="center" vertical="center" wrapText="1"/>
      <protection hidden="1"/>
    </xf>
    <xf numFmtId="0" fontId="76" fillId="25" borderId="35" xfId="0" applyFont="1" applyFill="1" applyBorder="1" applyAlignment="1" applyProtection="1">
      <alignment horizontal="center" vertical="center"/>
      <protection hidden="1"/>
    </xf>
    <xf numFmtId="0" fontId="76" fillId="25" borderId="36" xfId="0" applyFont="1" applyFill="1" applyBorder="1" applyAlignment="1" applyProtection="1">
      <alignment horizontal="center" vertical="center"/>
      <protection hidden="1"/>
    </xf>
    <xf numFmtId="0" fontId="39" fillId="25" borderId="56" xfId="0" applyFont="1" applyFill="1" applyBorder="1" applyAlignment="1" applyProtection="1">
      <alignment horizontal="center" vertical="center" wrapText="1"/>
      <protection hidden="1"/>
    </xf>
    <xf numFmtId="0" fontId="174" fillId="25" borderId="27" xfId="0" applyFont="1" applyFill="1" applyBorder="1" applyAlignment="1" applyProtection="1">
      <alignment horizontal="center" vertical="center"/>
      <protection hidden="1"/>
    </xf>
    <xf numFmtId="0" fontId="174" fillId="25" borderId="26" xfId="0" applyFont="1" applyFill="1" applyBorder="1" applyAlignment="1" applyProtection="1">
      <alignment horizontal="center" vertical="center"/>
      <protection hidden="1"/>
    </xf>
    <xf numFmtId="0" fontId="174" fillId="25" borderId="28" xfId="0" applyFont="1" applyFill="1" applyBorder="1" applyAlignment="1" applyProtection="1">
      <alignment horizontal="center" vertical="center"/>
      <protection hidden="1"/>
    </xf>
    <xf numFmtId="0" fontId="76" fillId="25" borderId="73" xfId="0" applyFont="1" applyFill="1" applyBorder="1" applyAlignment="1" applyProtection="1">
      <alignment horizontal="center" vertical="center"/>
      <protection hidden="1"/>
    </xf>
    <xf numFmtId="0" fontId="75" fillId="25" borderId="0" xfId="0" applyNumberFormat="1" applyFont="1" applyFill="1" applyBorder="1" applyAlignment="1" applyProtection="1">
      <alignment horizontal="left" wrapText="1"/>
      <protection hidden="1"/>
    </xf>
    <xf numFmtId="0" fontId="174" fillId="25" borderId="25" xfId="0" applyFont="1" applyFill="1" applyBorder="1" applyAlignment="1" applyProtection="1">
      <alignment horizontal="center" vertical="center"/>
      <protection hidden="1"/>
    </xf>
    <xf numFmtId="0" fontId="75" fillId="25" borderId="29" xfId="0" applyFont="1" applyFill="1" applyBorder="1" applyAlignment="1" applyProtection="1">
      <alignment horizontal="right"/>
      <protection hidden="1"/>
    </xf>
    <xf numFmtId="0" fontId="75" fillId="25" borderId="0" xfId="0" applyFont="1" applyFill="1" applyBorder="1" applyAlignment="1" applyProtection="1">
      <alignment horizontal="right"/>
      <protection hidden="1"/>
    </xf>
    <xf numFmtId="0" fontId="78" fillId="25" borderId="51" xfId="0" applyFont="1" applyFill="1" applyBorder="1" applyAlignment="1" applyProtection="1">
      <alignment horizontal="center" vertical="center" wrapText="1"/>
      <protection hidden="1"/>
    </xf>
    <xf numFmtId="0" fontId="78" fillId="25" borderId="32" xfId="0" applyFont="1" applyFill="1" applyBorder="1" applyAlignment="1" applyProtection="1">
      <alignment horizontal="center" vertical="center"/>
      <protection hidden="1"/>
    </xf>
    <xf numFmtId="0" fontId="78" fillId="25" borderId="20" xfId="0" applyFont="1" applyFill="1" applyBorder="1" applyAlignment="1" applyProtection="1">
      <alignment horizontal="center" vertical="center"/>
      <protection hidden="1"/>
    </xf>
    <xf numFmtId="178" fontId="75" fillId="25" borderId="29" xfId="0" applyNumberFormat="1" applyFont="1" applyFill="1" applyBorder="1" applyAlignment="1" applyProtection="1">
      <alignment horizontal="center" vertical="center" wrapText="1"/>
      <protection hidden="1"/>
    </xf>
    <xf numFmtId="178" fontId="75" fillId="25" borderId="0" xfId="0" applyNumberFormat="1" applyFont="1" applyFill="1" applyBorder="1" applyAlignment="1" applyProtection="1">
      <alignment horizontal="center" vertical="center" wrapText="1"/>
      <protection hidden="1"/>
    </xf>
    <xf numFmtId="178" fontId="75" fillId="25" borderId="22" xfId="0" applyNumberFormat="1" applyFont="1" applyFill="1" applyBorder="1" applyAlignment="1" applyProtection="1">
      <alignment horizontal="center" vertical="center" wrapText="1"/>
      <protection hidden="1"/>
    </xf>
    <xf numFmtId="0" fontId="78" fillId="25" borderId="33" xfId="0" applyFont="1" applyFill="1" applyBorder="1" applyAlignment="1" applyProtection="1">
      <alignment horizontal="center" vertical="center" wrapText="1"/>
      <protection hidden="1"/>
    </xf>
    <xf numFmtId="0" fontId="78" fillId="25" borderId="33" xfId="0" applyFont="1" applyFill="1" applyBorder="1" applyAlignment="1" applyProtection="1">
      <alignment horizontal="center" vertical="center"/>
      <protection hidden="1"/>
    </xf>
    <xf numFmtId="0" fontId="78" fillId="25" borderId="26" xfId="0" applyFont="1" applyFill="1" applyBorder="1" applyAlignment="1" applyProtection="1">
      <alignment horizontal="center" vertical="center"/>
      <protection hidden="1"/>
    </xf>
    <xf numFmtId="0" fontId="78" fillId="25" borderId="46" xfId="0" applyFont="1" applyFill="1" applyBorder="1" applyAlignment="1" applyProtection="1">
      <alignment horizontal="center" vertical="center" wrapText="1"/>
      <protection hidden="1"/>
    </xf>
    <xf numFmtId="0" fontId="78" fillId="25" borderId="46" xfId="0" applyFont="1" applyFill="1" applyBorder="1" applyAlignment="1" applyProtection="1">
      <alignment horizontal="center" vertical="center"/>
      <protection hidden="1"/>
    </xf>
    <xf numFmtId="0" fontId="78" fillId="25" borderId="25" xfId="0" applyFont="1" applyFill="1" applyBorder="1" applyAlignment="1" applyProtection="1">
      <alignment horizontal="center" vertical="center"/>
      <protection hidden="1"/>
    </xf>
    <xf numFmtId="178" fontId="78" fillId="25" borderId="57" xfId="0" applyNumberFormat="1" applyFont="1" applyFill="1" applyBorder="1" applyAlignment="1" applyProtection="1">
      <alignment horizontal="center" vertical="center" wrapText="1"/>
      <protection hidden="1"/>
    </xf>
    <xf numFmtId="178" fontId="78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78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78" fillId="25" borderId="57" xfId="0" applyFont="1" applyFill="1" applyBorder="1" applyAlignment="1" applyProtection="1">
      <alignment horizontal="center" vertical="center" wrapText="1"/>
      <protection hidden="1"/>
    </xf>
    <xf numFmtId="0" fontId="78" fillId="25" borderId="21" xfId="0" applyFont="1" applyFill="1" applyBorder="1" applyAlignment="1" applyProtection="1">
      <alignment horizontal="center" vertical="center" wrapText="1"/>
      <protection hidden="1"/>
    </xf>
    <xf numFmtId="0" fontId="78" fillId="25" borderId="19" xfId="0" applyFont="1" applyFill="1" applyBorder="1" applyAlignment="1" applyProtection="1">
      <alignment horizontal="center" vertical="center" wrapText="1"/>
      <protection hidden="1"/>
    </xf>
    <xf numFmtId="0" fontId="78" fillId="25" borderId="67" xfId="0" applyFont="1" applyFill="1" applyBorder="1" applyAlignment="1" applyProtection="1">
      <alignment horizontal="center" vertical="center" wrapText="1"/>
      <protection hidden="1"/>
    </xf>
    <xf numFmtId="0" fontId="78" fillId="25" borderId="58" xfId="0" applyFont="1" applyFill="1" applyBorder="1" applyAlignment="1" applyProtection="1">
      <alignment horizontal="center" vertical="center" wrapText="1"/>
      <protection hidden="1"/>
    </xf>
    <xf numFmtId="0" fontId="78" fillId="25" borderId="59" xfId="0" applyFont="1" applyFill="1" applyBorder="1" applyAlignment="1" applyProtection="1">
      <alignment horizontal="center" vertical="center" wrapText="1"/>
      <protection hidden="1"/>
    </xf>
    <xf numFmtId="178" fontId="78" fillId="25" borderId="51" xfId="0" applyNumberFormat="1" applyFont="1" applyFill="1" applyBorder="1" applyAlignment="1" applyProtection="1">
      <alignment horizontal="center" vertical="center" wrapText="1"/>
      <protection hidden="1"/>
    </xf>
    <xf numFmtId="178" fontId="78" fillId="25" borderId="32" xfId="0" applyNumberFormat="1" applyFont="1" applyFill="1" applyBorder="1" applyAlignment="1" applyProtection="1">
      <alignment horizontal="center" vertical="center" wrapText="1"/>
      <protection hidden="1"/>
    </xf>
    <xf numFmtId="178" fontId="78" fillId="25" borderId="20" xfId="0" applyNumberFormat="1" applyFont="1" applyFill="1" applyBorder="1" applyAlignment="1" applyProtection="1">
      <alignment horizontal="center" vertical="center" wrapText="1"/>
      <protection hidden="1"/>
    </xf>
    <xf numFmtId="178" fontId="39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78" fillId="25" borderId="74" xfId="0" applyNumberFormat="1" applyFont="1" applyFill="1" applyBorder="1" applyAlignment="1" applyProtection="1">
      <alignment horizontal="center" vertical="center" wrapText="1"/>
      <protection hidden="1"/>
    </xf>
    <xf numFmtId="178" fontId="78" fillId="25" borderId="0" xfId="0" applyNumberFormat="1" applyFont="1" applyFill="1" applyBorder="1" applyAlignment="1" applyProtection="1">
      <alignment horizontal="center" vertical="center" wrapText="1"/>
      <protection hidden="1"/>
    </xf>
    <xf numFmtId="178" fontId="78" fillId="25" borderId="22" xfId="0" applyNumberFormat="1" applyFont="1" applyFill="1" applyBorder="1" applyAlignment="1" applyProtection="1">
      <alignment horizontal="center" vertical="center" wrapText="1"/>
      <protection hidden="1"/>
    </xf>
    <xf numFmtId="178" fontId="168" fillId="25" borderId="0" xfId="0" applyNumberFormat="1" applyFont="1" applyFill="1" applyBorder="1" applyAlignment="1" applyProtection="1">
      <alignment horizontal="center" vertical="center"/>
      <protection hidden="1"/>
    </xf>
    <xf numFmtId="0" fontId="78" fillId="25" borderId="74" xfId="0" applyFont="1" applyFill="1" applyBorder="1" applyAlignment="1" applyProtection="1">
      <alignment horizontal="center" vertical="center" wrapText="1"/>
      <protection hidden="1"/>
    </xf>
    <xf numFmtId="0" fontId="78" fillId="25" borderId="72" xfId="0" applyFont="1" applyFill="1" applyBorder="1" applyAlignment="1" applyProtection="1">
      <alignment horizontal="center" vertical="center" wrapText="1"/>
      <protection hidden="1"/>
    </xf>
    <xf numFmtId="0" fontId="78" fillId="25" borderId="66" xfId="0" applyFont="1" applyFill="1" applyBorder="1" applyAlignment="1" applyProtection="1">
      <alignment horizontal="center" vertical="center" wrapText="1"/>
      <protection hidden="1"/>
    </xf>
    <xf numFmtId="176" fontId="78" fillId="25" borderId="53" xfId="415" applyFont="1" applyFill="1" applyBorder="1" applyAlignment="1" applyProtection="1">
      <alignment horizontal="center" vertical="center" wrapText="1"/>
      <protection hidden="1"/>
    </xf>
    <xf numFmtId="176" fontId="78" fillId="25" borderId="16" xfId="415" applyFont="1" applyFill="1" applyBorder="1" applyAlignment="1" applyProtection="1">
      <alignment horizontal="center" vertical="center" wrapText="1"/>
      <protection hidden="1"/>
    </xf>
    <xf numFmtId="176" fontId="78" fillId="25" borderId="56" xfId="415" applyFont="1" applyFill="1" applyBorder="1" applyAlignment="1" applyProtection="1">
      <alignment horizontal="center" vertical="center" wrapText="1"/>
      <protection hidden="1"/>
    </xf>
    <xf numFmtId="178" fontId="76" fillId="25" borderId="52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29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72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66" xfId="0" applyNumberFormat="1" applyFont="1" applyFill="1" applyBorder="1" applyAlignment="1" applyProtection="1">
      <alignment horizontal="center" vertical="center" wrapText="1"/>
      <protection hidden="1"/>
    </xf>
    <xf numFmtId="0" fontId="78" fillId="25" borderId="57" xfId="0" applyFont="1" applyFill="1" applyBorder="1" applyAlignment="1" applyProtection="1">
      <alignment horizontal="center" vertical="center" wrapText="1" shrinkToFit="1"/>
      <protection hidden="1"/>
    </xf>
    <xf numFmtId="0" fontId="78" fillId="25" borderId="21" xfId="0" applyFont="1" applyFill="1" applyBorder="1" applyAlignment="1" applyProtection="1">
      <alignment horizontal="center" vertical="center" shrinkToFit="1"/>
      <protection hidden="1"/>
    </xf>
    <xf numFmtId="0" fontId="78" fillId="25" borderId="19" xfId="0" applyFont="1" applyFill="1" applyBorder="1" applyAlignment="1" applyProtection="1">
      <alignment horizontal="center" vertical="center" shrinkToFit="1"/>
      <protection hidden="1"/>
    </xf>
    <xf numFmtId="0" fontId="76" fillId="25" borderId="68" xfId="0" applyFont="1" applyFill="1" applyBorder="1" applyAlignment="1" applyProtection="1">
      <alignment horizontal="center" vertical="center" wrapText="1"/>
      <protection hidden="1"/>
    </xf>
    <xf numFmtId="0" fontId="75" fillId="25" borderId="65" xfId="0" applyFont="1" applyFill="1" applyBorder="1" applyAlignment="1" applyProtection="1">
      <alignment horizontal="center" vertical="center"/>
      <protection hidden="1"/>
    </xf>
    <xf numFmtId="0" fontId="78" fillId="25" borderId="63" xfId="0" applyFont="1" applyFill="1" applyBorder="1" applyAlignment="1" applyProtection="1">
      <alignment horizontal="center" vertical="center" wrapText="1"/>
      <protection hidden="1"/>
    </xf>
    <xf numFmtId="0" fontId="78" fillId="25" borderId="64" xfId="0" applyFont="1" applyFill="1" applyBorder="1" applyAlignment="1" applyProtection="1">
      <alignment horizontal="center" vertical="center"/>
      <protection hidden="1"/>
    </xf>
    <xf numFmtId="0" fontId="78" fillId="25" borderId="24" xfId="0" applyFont="1" applyFill="1" applyBorder="1" applyAlignment="1" applyProtection="1">
      <alignment horizontal="center" vertical="center"/>
      <protection hidden="1"/>
    </xf>
    <xf numFmtId="0" fontId="78" fillId="25" borderId="47" xfId="0" applyFont="1" applyFill="1" applyBorder="1" applyAlignment="1" applyProtection="1">
      <alignment horizontal="center" vertical="center" wrapText="1"/>
      <protection hidden="1"/>
    </xf>
    <xf numFmtId="0" fontId="78" fillId="25" borderId="47" xfId="0" applyFont="1" applyFill="1" applyBorder="1" applyAlignment="1" applyProtection="1">
      <alignment horizontal="center" vertical="center"/>
      <protection hidden="1"/>
    </xf>
    <xf numFmtId="0" fontId="78" fillId="25" borderId="28" xfId="0" applyFont="1" applyFill="1" applyBorder="1" applyAlignment="1" applyProtection="1">
      <alignment horizontal="center" vertical="center"/>
      <protection hidden="1"/>
    </xf>
    <xf numFmtId="0" fontId="78" fillId="25" borderId="21" xfId="0" applyFont="1" applyFill="1" applyBorder="1" applyAlignment="1" applyProtection="1">
      <alignment horizontal="center" vertical="center"/>
      <protection hidden="1"/>
    </xf>
    <xf numFmtId="0" fontId="78" fillId="25" borderId="19" xfId="0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Alignment="1" applyProtection="1">
      <alignment horizontal="center" vertical="center"/>
      <protection hidden="1"/>
    </xf>
    <xf numFmtId="0" fontId="169" fillId="25" borderId="0" xfId="449" applyFont="1" applyFill="1" applyAlignment="1" applyProtection="1">
      <alignment horizontal="center" vertical="center"/>
      <protection hidden="1"/>
    </xf>
    <xf numFmtId="206" fontId="76" fillId="25" borderId="76" xfId="414" applyNumberFormat="1" applyFont="1" applyFill="1" applyBorder="1" applyAlignment="1" applyProtection="1">
      <alignment horizontal="center" vertical="center" wrapText="1"/>
      <protection hidden="1"/>
    </xf>
    <xf numFmtId="206" fontId="76" fillId="25" borderId="64" xfId="414" applyNumberFormat="1" applyFont="1" applyFill="1" applyBorder="1" applyAlignment="1" applyProtection="1">
      <alignment horizontal="center" vertical="center" wrapText="1"/>
      <protection hidden="1"/>
    </xf>
    <xf numFmtId="206" fontId="76" fillId="25" borderId="24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2" xfId="449" applyFont="1" applyFill="1" applyBorder="1" applyAlignment="1" applyProtection="1">
      <alignment horizontal="center" vertical="center"/>
      <protection hidden="1"/>
    </xf>
    <xf numFmtId="0" fontId="76" fillId="25" borderId="69" xfId="449" applyFont="1" applyFill="1" applyBorder="1" applyAlignment="1" applyProtection="1">
      <alignment horizontal="center" vertical="center"/>
      <protection hidden="1"/>
    </xf>
    <xf numFmtId="0" fontId="76" fillId="25" borderId="50" xfId="449" applyFont="1" applyFill="1" applyBorder="1" applyAlignment="1" applyProtection="1">
      <alignment horizontal="center" vertical="center"/>
      <protection hidden="1"/>
    </xf>
    <xf numFmtId="0" fontId="76" fillId="25" borderId="52" xfId="449" applyFont="1" applyFill="1" applyBorder="1" applyAlignment="1" applyProtection="1">
      <alignment horizontal="center" vertical="center" wrapText="1"/>
      <protection hidden="1"/>
    </xf>
    <xf numFmtId="0" fontId="76" fillId="25" borderId="32" xfId="449" applyFont="1" applyFill="1" applyBorder="1" applyAlignment="1" applyProtection="1">
      <alignment horizontal="center" vertical="center"/>
      <protection hidden="1"/>
    </xf>
    <xf numFmtId="0" fontId="76" fillId="25" borderId="20" xfId="449" applyFont="1" applyFill="1" applyBorder="1" applyAlignment="1" applyProtection="1">
      <alignment horizontal="center" vertical="center"/>
      <protection hidden="1"/>
    </xf>
    <xf numFmtId="0" fontId="76" fillId="25" borderId="51" xfId="449" applyFont="1" applyFill="1" applyBorder="1" applyAlignment="1" applyProtection="1">
      <alignment horizontal="center" vertical="center" wrapText="1"/>
      <protection hidden="1"/>
    </xf>
    <xf numFmtId="0" fontId="76" fillId="25" borderId="70" xfId="449" applyFont="1" applyFill="1" applyBorder="1" applyAlignment="1" applyProtection="1">
      <alignment horizontal="center" vertical="center" wrapText="1"/>
      <protection hidden="1"/>
    </xf>
    <xf numFmtId="0" fontId="76" fillId="25" borderId="47" xfId="449" applyFont="1" applyFill="1" applyBorder="1" applyAlignment="1" applyProtection="1">
      <alignment horizontal="center" vertical="center" wrapText="1"/>
      <protection hidden="1"/>
    </xf>
    <xf numFmtId="176" fontId="75" fillId="25" borderId="0" xfId="414" applyFont="1" applyFill="1" applyBorder="1" applyAlignment="1" applyProtection="1">
      <alignment horizontal="center" wrapText="1"/>
      <protection hidden="1"/>
    </xf>
    <xf numFmtId="0" fontId="75" fillId="25" borderId="46" xfId="449" applyFont="1" applyFill="1" applyBorder="1" applyAlignment="1" applyProtection="1">
      <alignment horizontal="center" vertical="center" wrapText="1"/>
      <protection hidden="1"/>
    </xf>
    <xf numFmtId="0" fontId="75" fillId="25" borderId="25" xfId="449" applyFont="1" applyFill="1" applyBorder="1" applyAlignment="1" applyProtection="1">
      <alignment horizontal="center" vertical="center" wrapText="1"/>
      <protection hidden="1"/>
    </xf>
    <xf numFmtId="176" fontId="75" fillId="25" borderId="44" xfId="414" applyFont="1" applyFill="1" applyBorder="1" applyAlignment="1" applyProtection="1">
      <alignment horizontal="center" vertical="center" wrapText="1"/>
      <protection hidden="1"/>
    </xf>
    <xf numFmtId="176" fontId="75" fillId="25" borderId="45" xfId="414" applyFont="1" applyFill="1" applyBorder="1" applyAlignment="1" applyProtection="1">
      <alignment horizontal="center" vertical="center" wrapText="1"/>
      <protection hidden="1"/>
    </xf>
    <xf numFmtId="176" fontId="75" fillId="25" borderId="76" xfId="414" applyFont="1" applyFill="1" applyBorder="1" applyAlignment="1" applyProtection="1">
      <alignment horizontal="center" vertical="center" wrapText="1"/>
      <protection hidden="1"/>
    </xf>
    <xf numFmtId="176" fontId="75" fillId="25" borderId="64" xfId="414" applyFont="1" applyFill="1" applyBorder="1" applyAlignment="1" applyProtection="1">
      <alignment horizontal="center" vertical="center" wrapText="1"/>
      <protection hidden="1"/>
    </xf>
    <xf numFmtId="176" fontId="75" fillId="25" borderId="24" xfId="414" applyFont="1" applyFill="1" applyBorder="1" applyAlignment="1" applyProtection="1">
      <alignment horizontal="center" vertical="center" wrapText="1"/>
      <protection hidden="1"/>
    </xf>
    <xf numFmtId="0" fontId="75" fillId="25" borderId="41" xfId="449" applyFont="1" applyFill="1" applyBorder="1" applyAlignment="1" applyProtection="1">
      <alignment horizontal="center" vertical="center" wrapText="1"/>
      <protection hidden="1"/>
    </xf>
    <xf numFmtId="0" fontId="75" fillId="25" borderId="21" xfId="449" applyFont="1" applyFill="1" applyBorder="1" applyAlignment="1" applyProtection="1">
      <alignment horizontal="center" vertical="center"/>
      <protection hidden="1"/>
    </xf>
    <xf numFmtId="0" fontId="75" fillId="25" borderId="19" xfId="449" applyFont="1" applyFill="1" applyBorder="1" applyAlignment="1" applyProtection="1">
      <alignment horizontal="center" vertical="center"/>
      <protection hidden="1"/>
    </xf>
    <xf numFmtId="0" fontId="75" fillId="25" borderId="52" xfId="449" applyFont="1" applyFill="1" applyBorder="1" applyAlignment="1" applyProtection="1">
      <alignment horizontal="center" vertical="center"/>
      <protection hidden="1"/>
    </xf>
    <xf numFmtId="0" fontId="75" fillId="25" borderId="29" xfId="449" applyFont="1" applyFill="1" applyBorder="1" applyAlignment="1" applyProtection="1">
      <alignment horizontal="center" vertical="center"/>
      <protection hidden="1"/>
    </xf>
    <xf numFmtId="0" fontId="75" fillId="25" borderId="47" xfId="449" applyFont="1" applyFill="1" applyBorder="1" applyAlignment="1" applyProtection="1">
      <alignment horizontal="center" vertical="center" wrapText="1"/>
      <protection hidden="1"/>
    </xf>
    <xf numFmtId="0" fontId="75" fillId="25" borderId="47" xfId="449" applyFont="1" applyFill="1" applyBorder="1" applyAlignment="1" applyProtection="1">
      <alignment horizontal="center" vertical="center"/>
      <protection hidden="1"/>
    </xf>
    <xf numFmtId="0" fontId="75" fillId="25" borderId="28" xfId="449" applyFont="1" applyFill="1" applyBorder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left" vertical="center" wrapText="1"/>
      <protection hidden="1"/>
    </xf>
    <xf numFmtId="0" fontId="76" fillId="25" borderId="43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4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76" xfId="0" applyFont="1" applyFill="1" applyBorder="1" applyAlignment="1" applyProtection="1">
      <alignment horizontal="center" vertical="center" wrapText="1"/>
      <protection hidden="1"/>
    </xf>
    <xf numFmtId="0" fontId="76" fillId="25" borderId="34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3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36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57" xfId="0" applyFont="1" applyFill="1" applyBorder="1" applyAlignment="1" applyProtection="1">
      <alignment horizontal="center" vertical="center" wrapText="1" shrinkToFit="1"/>
      <protection hidden="1"/>
    </xf>
    <xf numFmtId="0" fontId="76" fillId="25" borderId="21" xfId="0" applyFont="1" applyFill="1" applyBorder="1" applyAlignment="1" applyProtection="1">
      <alignment horizontal="center" vertical="center" wrapText="1" shrinkToFit="1"/>
      <protection hidden="1"/>
    </xf>
    <xf numFmtId="0" fontId="76" fillId="25" borderId="19" xfId="0" applyFont="1" applyFill="1" applyBorder="1" applyAlignment="1" applyProtection="1">
      <alignment horizontal="center" vertical="center" wrapText="1" shrinkToFit="1"/>
      <protection hidden="1"/>
    </xf>
    <xf numFmtId="178" fontId="78" fillId="25" borderId="0" xfId="0" applyNumberFormat="1" applyFont="1" applyFill="1" applyBorder="1" applyAlignment="1" applyProtection="1">
      <alignment horizontal="center" vertical="center"/>
      <protection hidden="1"/>
    </xf>
    <xf numFmtId="178" fontId="78" fillId="25" borderId="16" xfId="0" applyNumberFormat="1" applyFont="1" applyFill="1" applyBorder="1" applyAlignment="1" applyProtection="1">
      <alignment horizontal="center" vertical="center"/>
      <protection hidden="1"/>
    </xf>
    <xf numFmtId="0" fontId="78" fillId="25" borderId="70" xfId="0" applyFont="1" applyFill="1" applyBorder="1" applyAlignment="1" applyProtection="1">
      <alignment horizontal="center" vertical="center" wrapText="1"/>
      <protection hidden="1"/>
    </xf>
    <xf numFmtId="0" fontId="78" fillId="25" borderId="93" xfId="0" applyFont="1" applyFill="1" applyBorder="1" applyAlignment="1" applyProtection="1">
      <alignment horizontal="center" vertical="center" wrapText="1"/>
      <protection hidden="1"/>
    </xf>
    <xf numFmtId="0" fontId="78" fillId="25" borderId="94" xfId="0" applyFont="1" applyFill="1" applyBorder="1" applyAlignment="1" applyProtection="1">
      <alignment horizontal="center" vertical="center" wrapText="1"/>
      <protection hidden="1"/>
    </xf>
    <xf numFmtId="0" fontId="78" fillId="25" borderId="92" xfId="0" applyFont="1" applyFill="1" applyBorder="1" applyAlignment="1" applyProtection="1">
      <alignment horizontal="center" vertical="center" wrapText="1"/>
      <protection hidden="1"/>
    </xf>
    <xf numFmtId="0" fontId="78" fillId="25" borderId="78" xfId="0" applyFont="1" applyFill="1" applyBorder="1" applyAlignment="1" applyProtection="1">
      <alignment horizontal="center" vertical="center" wrapText="1"/>
      <protection hidden="1"/>
    </xf>
    <xf numFmtId="0" fontId="78" fillId="25" borderId="20" xfId="0" applyFont="1" applyFill="1" applyBorder="1" applyAlignment="1" applyProtection="1">
      <alignment horizontal="center" vertical="center" wrapText="1"/>
      <protection hidden="1"/>
    </xf>
    <xf numFmtId="0" fontId="78" fillId="25" borderId="79" xfId="0" applyFont="1" applyFill="1" applyBorder="1" applyAlignment="1" applyProtection="1">
      <alignment horizontal="center" vertical="center" wrapText="1"/>
      <protection hidden="1"/>
    </xf>
    <xf numFmtId="0" fontId="78" fillId="25" borderId="77" xfId="0" applyFont="1" applyFill="1" applyBorder="1" applyAlignment="1" applyProtection="1">
      <alignment horizontal="center" vertical="center" wrapText="1"/>
      <protection hidden="1"/>
    </xf>
    <xf numFmtId="0" fontId="78" fillId="25" borderId="42" xfId="0" applyFont="1" applyFill="1" applyBorder="1" applyAlignment="1" applyProtection="1">
      <alignment horizontal="center" vertical="center" wrapText="1"/>
      <protection hidden="1"/>
    </xf>
    <xf numFmtId="0" fontId="78" fillId="25" borderId="69" xfId="0" applyFont="1" applyFill="1" applyBorder="1" applyAlignment="1" applyProtection="1">
      <alignment horizontal="center" vertical="center" wrapText="1"/>
      <protection hidden="1"/>
    </xf>
    <xf numFmtId="0" fontId="78" fillId="25" borderId="50" xfId="0" applyFont="1" applyFill="1" applyBorder="1" applyAlignment="1" applyProtection="1">
      <alignment horizontal="center" vertical="center" wrapText="1"/>
      <protection hidden="1"/>
    </xf>
    <xf numFmtId="176" fontId="78" fillId="25" borderId="43" xfId="415" applyFont="1" applyFill="1" applyBorder="1" applyAlignment="1" applyProtection="1">
      <alignment horizontal="center" vertical="center" wrapText="1"/>
      <protection hidden="1"/>
    </xf>
    <xf numFmtId="176" fontId="78" fillId="25" borderId="44" xfId="415" applyFont="1" applyFill="1" applyBorder="1" applyAlignment="1" applyProtection="1">
      <alignment horizontal="center" vertical="center"/>
      <protection hidden="1"/>
    </xf>
    <xf numFmtId="176" fontId="78" fillId="25" borderId="45" xfId="415" applyFont="1" applyFill="1" applyBorder="1" applyAlignment="1" applyProtection="1">
      <alignment horizontal="center" vertical="center"/>
      <protection hidden="1"/>
    </xf>
    <xf numFmtId="0" fontId="78" fillId="25" borderId="35" xfId="0" applyFont="1" applyFill="1" applyBorder="1" applyAlignment="1" applyProtection="1">
      <alignment horizontal="center" vertical="center" wrapText="1"/>
      <protection hidden="1"/>
    </xf>
    <xf numFmtId="0" fontId="78" fillId="25" borderId="49" xfId="0" applyFont="1" applyFill="1" applyBorder="1" applyAlignment="1" applyProtection="1">
      <alignment horizontal="center" vertical="center" wrapText="1"/>
      <protection hidden="1"/>
    </xf>
    <xf numFmtId="0" fontId="78" fillId="25" borderId="37" xfId="0" applyFont="1" applyFill="1" applyBorder="1" applyAlignment="1" applyProtection="1">
      <alignment horizontal="center" vertical="center" wrapText="1"/>
      <protection hidden="1"/>
    </xf>
    <xf numFmtId="0" fontId="78" fillId="25" borderId="52" xfId="0" applyFont="1" applyFill="1" applyBorder="1" applyAlignment="1" applyProtection="1">
      <alignment horizontal="center" vertical="center" wrapText="1"/>
      <protection hidden="1"/>
    </xf>
    <xf numFmtId="0" fontId="78" fillId="25" borderId="29" xfId="0" applyFont="1" applyFill="1" applyBorder="1" applyAlignment="1" applyProtection="1">
      <alignment horizontal="center" vertical="center" wrapText="1"/>
      <protection hidden="1"/>
    </xf>
    <xf numFmtId="0" fontId="78" fillId="25" borderId="24" xfId="0" applyFont="1" applyFill="1" applyBorder="1" applyAlignment="1" applyProtection="1">
      <alignment horizontal="center" vertical="center" wrapText="1"/>
      <protection hidden="1"/>
    </xf>
    <xf numFmtId="0" fontId="78" fillId="25" borderId="97" xfId="0" applyFont="1" applyFill="1" applyBorder="1" applyAlignment="1" applyProtection="1">
      <alignment horizontal="center" vertical="center" wrapText="1"/>
      <protection hidden="1"/>
    </xf>
    <xf numFmtId="0" fontId="78" fillId="25" borderId="98" xfId="0" applyFont="1" applyFill="1" applyBorder="1" applyAlignment="1" applyProtection="1">
      <alignment horizontal="center" vertical="center" wrapText="1"/>
      <protection hidden="1"/>
    </xf>
    <xf numFmtId="0" fontId="78" fillId="25" borderId="34" xfId="0" applyFont="1" applyFill="1" applyBorder="1" applyAlignment="1" applyProtection="1">
      <alignment horizontal="center" vertical="center" wrapText="1"/>
      <protection hidden="1"/>
    </xf>
    <xf numFmtId="0" fontId="78" fillId="25" borderId="35" xfId="0" applyFont="1" applyFill="1" applyBorder="1" applyAlignment="1" applyProtection="1">
      <alignment horizontal="center" vertical="center"/>
      <protection hidden="1"/>
    </xf>
    <xf numFmtId="0" fontId="78" fillId="25" borderId="36" xfId="0" applyFont="1" applyFill="1" applyBorder="1" applyAlignment="1" applyProtection="1">
      <alignment horizontal="center" vertical="center"/>
      <protection hidden="1"/>
    </xf>
    <xf numFmtId="0" fontId="175" fillId="25" borderId="31" xfId="0" quotePrefix="1" applyNumberFormat="1" applyFont="1" applyFill="1" applyBorder="1" applyAlignment="1" applyProtection="1">
      <alignment horizontal="center" vertical="center"/>
      <protection hidden="1"/>
    </xf>
    <xf numFmtId="0" fontId="175" fillId="25" borderId="96" xfId="0" quotePrefix="1" applyNumberFormat="1" applyFont="1" applyFill="1" applyBorder="1" applyAlignment="1" applyProtection="1">
      <alignment horizontal="center" vertical="center"/>
      <protection hidden="1"/>
    </xf>
    <xf numFmtId="0" fontId="78" fillId="25" borderId="53" xfId="0" applyFont="1" applyFill="1" applyBorder="1" applyAlignment="1" applyProtection="1">
      <alignment horizontal="center" vertical="center" wrapText="1"/>
      <protection hidden="1"/>
    </xf>
    <xf numFmtId="0" fontId="78" fillId="25" borderId="0" xfId="0" applyFont="1" applyFill="1" applyBorder="1" applyAlignment="1" applyProtection="1">
      <alignment horizontal="center" vertical="center" wrapText="1"/>
      <protection hidden="1"/>
    </xf>
    <xf numFmtId="0" fontId="78" fillId="25" borderId="16" xfId="0" applyFont="1" applyFill="1" applyBorder="1" applyAlignment="1" applyProtection="1">
      <alignment horizontal="center" vertical="center" wrapText="1"/>
      <protection hidden="1"/>
    </xf>
    <xf numFmtId="0" fontId="78" fillId="25" borderId="22" xfId="0" applyFont="1" applyFill="1" applyBorder="1" applyAlignment="1" applyProtection="1">
      <alignment horizontal="center" vertical="center" wrapText="1"/>
      <protection hidden="1"/>
    </xf>
    <xf numFmtId="0" fontId="78" fillId="25" borderId="56" xfId="0" applyFont="1" applyFill="1" applyBorder="1" applyAlignment="1" applyProtection="1">
      <alignment horizontal="center" vertical="center" wrapText="1"/>
      <protection hidden="1"/>
    </xf>
    <xf numFmtId="0" fontId="78" fillId="25" borderId="32" xfId="0" applyFont="1" applyFill="1" applyBorder="1" applyAlignment="1" applyProtection="1">
      <alignment horizontal="center" vertical="center" wrapText="1"/>
      <protection hidden="1"/>
    </xf>
    <xf numFmtId="0" fontId="78" fillId="25" borderId="95" xfId="0" applyFont="1" applyFill="1" applyBorder="1" applyAlignment="1" applyProtection="1">
      <alignment horizontal="center" vertical="center" wrapText="1"/>
      <protection hidden="1"/>
    </xf>
    <xf numFmtId="0" fontId="78" fillId="25" borderId="99" xfId="0" applyFont="1" applyFill="1" applyBorder="1" applyAlignment="1" applyProtection="1">
      <alignment horizontal="center" vertical="center" wrapText="1"/>
      <protection hidden="1"/>
    </xf>
    <xf numFmtId="0" fontId="78" fillId="25" borderId="48" xfId="0" applyFont="1" applyFill="1" applyBorder="1" applyAlignment="1" applyProtection="1">
      <alignment horizontal="center" vertical="center" wrapText="1"/>
      <protection hidden="1"/>
    </xf>
  </cellXfs>
  <cellStyles count="10550">
    <cellStyle name=" 1" xfId="1"/>
    <cellStyle name=" 1 2" xfId="565"/>
    <cellStyle name="(##.00)" xfId="8029"/>
    <cellStyle name="(표준)" xfId="8030"/>
    <cellStyle name="??&amp;O?&amp;H?_x0008__x000f__x0007_?_x0007__x0001__x0001_" xfId="2968"/>
    <cellStyle name="??&amp;O?&amp;H?_x0008_??_x0007__x0001__x0001_" xfId="500"/>
    <cellStyle name="_02-수치지도(1년차)" xfId="8031"/>
    <cellStyle name="_Book1" xfId="2969"/>
    <cellStyle name="_Capex Tracking Control Sheet -ADMIN " xfId="2970"/>
    <cellStyle name="_Project tracking Puri (Diana) per March'06 " xfId="2971"/>
    <cellStyle name="_Recon with FAR " xfId="2972"/>
    <cellStyle name="_금융점포(광주)" xfId="2973"/>
    <cellStyle name="_은행별 점포현황(202011년12월말기준)" xfId="2974"/>
    <cellStyle name="¤@?e_TEST-1 " xfId="2"/>
    <cellStyle name="20% - Accent1" xfId="566"/>
    <cellStyle name="20% - Accent1 2" xfId="567"/>
    <cellStyle name="20% - Accent1 2 2" xfId="4483"/>
    <cellStyle name="20% - Accent1 2 2 2" xfId="8925"/>
    <cellStyle name="20% - Accent1 2 3" xfId="9151"/>
    <cellStyle name="20% - Accent1 3" xfId="3887"/>
    <cellStyle name="20% - Accent1 4" xfId="7853"/>
    <cellStyle name="20% - Accent1_010_주택건설" xfId="2975"/>
    <cellStyle name="20% - Accent2" xfId="568"/>
    <cellStyle name="20% - Accent2 2" xfId="569"/>
    <cellStyle name="20% - Accent2 2 2" xfId="4484"/>
    <cellStyle name="20% - Accent2 2 2 2" xfId="8924"/>
    <cellStyle name="20% - Accent2 2 3" xfId="8887"/>
    <cellStyle name="20% - Accent2 3" xfId="3888"/>
    <cellStyle name="20% - Accent2 4" xfId="7854"/>
    <cellStyle name="20% - Accent2_010_주택건설" xfId="2976"/>
    <cellStyle name="20% - Accent3" xfId="570"/>
    <cellStyle name="20% - Accent3 2" xfId="571"/>
    <cellStyle name="20% - Accent3 2 2" xfId="4485"/>
    <cellStyle name="20% - Accent3 2 2 2" xfId="8923"/>
    <cellStyle name="20% - Accent3 2 3" xfId="8886"/>
    <cellStyle name="20% - Accent3 3" xfId="3889"/>
    <cellStyle name="20% - Accent3 4" xfId="7855"/>
    <cellStyle name="20% - Accent3_010_주택건설" xfId="2977"/>
    <cellStyle name="20% - Accent4" xfId="572"/>
    <cellStyle name="20% - Accent4 2" xfId="573"/>
    <cellStyle name="20% - Accent4 2 2" xfId="4486"/>
    <cellStyle name="20% - Accent4 2 2 2" xfId="8922"/>
    <cellStyle name="20% - Accent4 2 3" xfId="9083"/>
    <cellStyle name="20% - Accent4 3" xfId="3890"/>
    <cellStyle name="20% - Accent4 4" xfId="7856"/>
    <cellStyle name="20% - Accent4_010_주택건설" xfId="2978"/>
    <cellStyle name="20% - Accent5" xfId="574"/>
    <cellStyle name="20% - Accent5 2" xfId="575"/>
    <cellStyle name="20% - Accent5 2 2" xfId="4487"/>
    <cellStyle name="20% - Accent5 2 2 2" xfId="8921"/>
    <cellStyle name="20% - Accent5 2 3" xfId="9088"/>
    <cellStyle name="20% - Accent5 3" xfId="3891"/>
    <cellStyle name="20% - Accent5 4" xfId="7857"/>
    <cellStyle name="20% - Accent5_010_주택건설" xfId="2979"/>
    <cellStyle name="20% - Accent6" xfId="576"/>
    <cellStyle name="20% - Accent6 2" xfId="577"/>
    <cellStyle name="20% - Accent6 2 2" xfId="4488"/>
    <cellStyle name="20% - Accent6 2 2 2" xfId="8920"/>
    <cellStyle name="20% - Accent6 2 3" xfId="9096"/>
    <cellStyle name="20% - Accent6 3" xfId="3892"/>
    <cellStyle name="20% - Accent6 4" xfId="7858"/>
    <cellStyle name="20% - Accent6_010_주택건설" xfId="2980"/>
    <cellStyle name="20% - 강조색1" xfId="3" builtinId="30" customBuiltin="1"/>
    <cellStyle name="20% - 강조색1 10" xfId="3893"/>
    <cellStyle name="20% - 강조색1 2" xfId="4"/>
    <cellStyle name="20% - 강조색1 2 2" xfId="5"/>
    <cellStyle name="20% - 강조색1 2 2 2" xfId="2981"/>
    <cellStyle name="20% - 강조색1 2 2 2 2" xfId="8774"/>
    <cellStyle name="20% - 강조색1 2 2 2 2 2" xfId="9171"/>
    <cellStyle name="20% - 강조색1 2 2 2 3" xfId="8775"/>
    <cellStyle name="20% - 강조색1 2 2 2 3 2" xfId="9170"/>
    <cellStyle name="20% - 강조색1 2 2 3" xfId="2982"/>
    <cellStyle name="20% - 강조색1 2 2 3 2" xfId="2983"/>
    <cellStyle name="20% - 강조색1 2 2 3 3" xfId="3894"/>
    <cellStyle name="20% - 강조색1 2 2 4" xfId="3895"/>
    <cellStyle name="20% - 강조색1 2 2 5" xfId="4489"/>
    <cellStyle name="20% - 강조색1 2 2 5 2" xfId="9078"/>
    <cellStyle name="20% - 강조색1 2 2 6" xfId="578"/>
    <cellStyle name="20% - 강조색1 2 2_012_보건및사회보장" xfId="2984"/>
    <cellStyle name="20% - 강조색1 2 3" xfId="6"/>
    <cellStyle name="20% - 강조색1 2 3 2" xfId="2986"/>
    <cellStyle name="20% - 강조색1 2 3 3" xfId="2985"/>
    <cellStyle name="20% - 강조색1 2 4" xfId="2987"/>
    <cellStyle name="20% - 강조색1 2 5" xfId="2988"/>
    <cellStyle name="20% - 강조색1 2 6" xfId="2989"/>
    <cellStyle name="20% - 강조색1 2 6 2" xfId="4490"/>
    <cellStyle name="20% - 강조색1 2 6 3" xfId="4491"/>
    <cellStyle name="20% - 강조색1 2_014_교육및문화" xfId="2990"/>
    <cellStyle name="20% - 강조색1 3" xfId="7"/>
    <cellStyle name="20% - 강조색1 3 2" xfId="8"/>
    <cellStyle name="20% - 강조색1 3 2 2" xfId="580"/>
    <cellStyle name="20% - 강조색1 3 2 2 2" xfId="4492"/>
    <cellStyle name="20% - 강조색1 3 2 2 2 2" xfId="9127"/>
    <cellStyle name="20% - 강조색1 3 2 2 3" xfId="9084"/>
    <cellStyle name="20% - 강조색1 3 2 3" xfId="2991"/>
    <cellStyle name="20% - 강조색1 3 2 4" xfId="7859"/>
    <cellStyle name="20% - 강조색1 3 2 5" xfId="579"/>
    <cellStyle name="20% - 강조색1 3 2_004_노동" xfId="2992"/>
    <cellStyle name="20% - 강조색1 3 3" xfId="581"/>
    <cellStyle name="20% - 강조색1 3 3 2" xfId="4493"/>
    <cellStyle name="20% - 강조색1 3 3 2 2" xfId="9126"/>
    <cellStyle name="20% - 강조색1 3 3 3" xfId="8776"/>
    <cellStyle name="20% - 강조색1 3 4" xfId="3896"/>
    <cellStyle name="20% - 강조색1 3 5" xfId="501"/>
    <cellStyle name="20% - 강조색1 4" xfId="9"/>
    <cellStyle name="20% - 강조색1 4 2" xfId="2993"/>
    <cellStyle name="20% - 강조색1 4 3" xfId="4494"/>
    <cellStyle name="20% - 강조색1 4 3 2" xfId="9125"/>
    <cellStyle name="20% - 강조색1 4 4" xfId="582"/>
    <cellStyle name="20% - 강조색1 5" xfId="457"/>
    <cellStyle name="20% - 강조색1 5 2" xfId="6317"/>
    <cellStyle name="20% - 강조색1 5 2 2" xfId="9387"/>
    <cellStyle name="20% - 강조색1 5 2 2 2" xfId="10410"/>
    <cellStyle name="20% - 강조색1 5 2 3" xfId="9826"/>
    <cellStyle name="20% - 강조색1 5 3" xfId="2994"/>
    <cellStyle name="20% - 강조색1 6" xfId="2995"/>
    <cellStyle name="20% - 강조색1 6 2" xfId="3897"/>
    <cellStyle name="20% - 강조색1 6 3" xfId="3898"/>
    <cellStyle name="20% - 강조색1 7" xfId="3899"/>
    <cellStyle name="20% - 강조색1 8" xfId="3900"/>
    <cellStyle name="20% - 강조색1 8 2" xfId="7968"/>
    <cellStyle name="20% - 강조색1 8 2 2" xfId="9437"/>
    <cellStyle name="20% - 강조색1 8 2 2 2" xfId="10460"/>
    <cellStyle name="20% - 강조색1 8 2 3" xfId="9897"/>
    <cellStyle name="20% - 강조색1 9" xfId="3901"/>
    <cellStyle name="20% - 강조색2" xfId="10" builtinId="34" customBuiltin="1"/>
    <cellStyle name="20% - 강조색2 10" xfId="3902"/>
    <cellStyle name="20% - 강조색2 2" xfId="11"/>
    <cellStyle name="20% - 강조색2 2 2" xfId="12"/>
    <cellStyle name="20% - 강조색2 2 2 2" xfId="2996"/>
    <cellStyle name="20% - 강조색2 2 2 2 2" xfId="8777"/>
    <cellStyle name="20% - 강조색2 2 2 2 2 2" xfId="9169"/>
    <cellStyle name="20% - 강조색2 2 2 2 3" xfId="8778"/>
    <cellStyle name="20% - 강조색2 2 2 2 3 2" xfId="9168"/>
    <cellStyle name="20% - 강조색2 2 2 3" xfId="2997"/>
    <cellStyle name="20% - 강조색2 2 2 3 2" xfId="2998"/>
    <cellStyle name="20% - 강조색2 2 2 3 3" xfId="3903"/>
    <cellStyle name="20% - 강조색2 2 2 4" xfId="3904"/>
    <cellStyle name="20% - 강조색2 2 2 5" xfId="4495"/>
    <cellStyle name="20% - 강조색2 2 2 5 2" xfId="9077"/>
    <cellStyle name="20% - 강조색2 2 2 6" xfId="583"/>
    <cellStyle name="20% - 강조색2 2 2_012_보건및사회보장" xfId="2999"/>
    <cellStyle name="20% - 강조색2 2 3" xfId="13"/>
    <cellStyle name="20% - 강조색2 2 3 2" xfId="3001"/>
    <cellStyle name="20% - 강조색2 2 3 3" xfId="3000"/>
    <cellStyle name="20% - 강조색2 2 4" xfId="3002"/>
    <cellStyle name="20% - 강조색2 2 5" xfId="3003"/>
    <cellStyle name="20% - 강조색2 2 6" xfId="3004"/>
    <cellStyle name="20% - 강조색2 2 6 2" xfId="4496"/>
    <cellStyle name="20% - 강조색2 2 6 3" xfId="4497"/>
    <cellStyle name="20% - 강조색2 2_014_교육및문화" xfId="3005"/>
    <cellStyle name="20% - 강조색2 3" xfId="14"/>
    <cellStyle name="20% - 강조색2 3 2" xfId="15"/>
    <cellStyle name="20% - 강조색2 3 2 2" xfId="585"/>
    <cellStyle name="20% - 강조색2 3 2 2 2" xfId="4498"/>
    <cellStyle name="20% - 강조색2 3 2 2 2 2" xfId="9124"/>
    <cellStyle name="20% - 강조색2 3 2 2 3" xfId="9195"/>
    <cellStyle name="20% - 강조색2 3 2 3" xfId="3006"/>
    <cellStyle name="20% - 강조색2 3 2 4" xfId="7860"/>
    <cellStyle name="20% - 강조색2 3 2 5" xfId="584"/>
    <cellStyle name="20% - 강조색2 3 2_004_노동" xfId="3007"/>
    <cellStyle name="20% - 강조색2 3 3" xfId="586"/>
    <cellStyle name="20% - 강조색2 3 3 2" xfId="4499"/>
    <cellStyle name="20% - 강조색2 3 3 2 2" xfId="9123"/>
    <cellStyle name="20% - 강조색2 3 3 3" xfId="8779"/>
    <cellStyle name="20% - 강조색2 3 4" xfId="3905"/>
    <cellStyle name="20% - 강조색2 3 5" xfId="502"/>
    <cellStyle name="20% - 강조색2 4" xfId="16"/>
    <cellStyle name="20% - 강조색2 4 2" xfId="3008"/>
    <cellStyle name="20% - 강조색2 4 3" xfId="4500"/>
    <cellStyle name="20% - 강조색2 4 3 2" xfId="9284"/>
    <cellStyle name="20% - 강조색2 4 4" xfId="587"/>
    <cellStyle name="20% - 강조색2 5" xfId="458"/>
    <cellStyle name="20% - 강조색2 5 2" xfId="6318"/>
    <cellStyle name="20% - 강조색2 5 2 2" xfId="9388"/>
    <cellStyle name="20% - 강조색2 5 2 2 2" xfId="10411"/>
    <cellStyle name="20% - 강조색2 5 2 3" xfId="9827"/>
    <cellStyle name="20% - 강조색2 5 3" xfId="3009"/>
    <cellStyle name="20% - 강조색2 6" xfId="3010"/>
    <cellStyle name="20% - 강조색2 6 2" xfId="3906"/>
    <cellStyle name="20% - 강조색2 6 3" xfId="3907"/>
    <cellStyle name="20% - 강조색2 7" xfId="3908"/>
    <cellStyle name="20% - 강조색2 8" xfId="3909"/>
    <cellStyle name="20% - 강조색2 8 2" xfId="7969"/>
    <cellStyle name="20% - 강조색2 8 2 2" xfId="9438"/>
    <cellStyle name="20% - 강조색2 8 2 2 2" xfId="10461"/>
    <cellStyle name="20% - 강조색2 8 2 3" xfId="9898"/>
    <cellStyle name="20% - 강조색2 9" xfId="3910"/>
    <cellStyle name="20% - 강조색3" xfId="17" builtinId="38" customBuiltin="1"/>
    <cellStyle name="20% - 강조색3 10" xfId="3911"/>
    <cellStyle name="20% - 강조색3 2" xfId="18"/>
    <cellStyle name="20% - 강조색3 2 2" xfId="19"/>
    <cellStyle name="20% - 강조색3 2 2 2" xfId="3011"/>
    <cellStyle name="20% - 강조색3 2 2 2 2" xfId="8780"/>
    <cellStyle name="20% - 강조색3 2 2 2 2 2" xfId="9167"/>
    <cellStyle name="20% - 강조색3 2 2 2 3" xfId="8781"/>
    <cellStyle name="20% - 강조색3 2 2 2 3 2" xfId="9146"/>
    <cellStyle name="20% - 강조색3 2 2 3" xfId="3012"/>
    <cellStyle name="20% - 강조색3 2 2 3 2" xfId="3013"/>
    <cellStyle name="20% - 강조색3 2 2 3 3" xfId="3912"/>
    <cellStyle name="20% - 강조색3 2 2 4" xfId="3913"/>
    <cellStyle name="20% - 강조색3 2 2 5" xfId="4501"/>
    <cellStyle name="20% - 강조색3 2 2 5 2" xfId="9076"/>
    <cellStyle name="20% - 강조색3 2 2 6" xfId="588"/>
    <cellStyle name="20% - 강조색3 2 2_012_보건및사회보장" xfId="3014"/>
    <cellStyle name="20% - 강조색3 2 3" xfId="20"/>
    <cellStyle name="20% - 강조색3 2 3 2" xfId="3016"/>
    <cellStyle name="20% - 강조색3 2 3 3" xfId="3015"/>
    <cellStyle name="20% - 강조색3 2 4" xfId="3017"/>
    <cellStyle name="20% - 강조색3 2 5" xfId="3018"/>
    <cellStyle name="20% - 강조색3 2 6" xfId="3019"/>
    <cellStyle name="20% - 강조색3 2 6 2" xfId="4502"/>
    <cellStyle name="20% - 강조색3 2 6 3" xfId="4503"/>
    <cellStyle name="20% - 강조색3 2_014_교육및문화" xfId="3020"/>
    <cellStyle name="20% - 강조색3 3" xfId="21"/>
    <cellStyle name="20% - 강조색3 3 2" xfId="22"/>
    <cellStyle name="20% - 강조색3 3 2 2" xfId="590"/>
    <cellStyle name="20% - 강조색3 3 2 2 2" xfId="4504"/>
    <cellStyle name="20% - 강조색3 3 2 2 2 2" xfId="9283"/>
    <cellStyle name="20% - 강조색3 3 2 2 3" xfId="8996"/>
    <cellStyle name="20% - 강조색3 3 2 3" xfId="3021"/>
    <cellStyle name="20% - 강조색3 3 2 4" xfId="7861"/>
    <cellStyle name="20% - 강조색3 3 2 5" xfId="589"/>
    <cellStyle name="20% - 강조색3 3 2_004_노동" xfId="3022"/>
    <cellStyle name="20% - 강조색3 3 3" xfId="591"/>
    <cellStyle name="20% - 강조색3 3 3 2" xfId="4505"/>
    <cellStyle name="20% - 강조색3 3 3 2 2" xfId="9282"/>
    <cellStyle name="20% - 강조색3 3 3 3" xfId="8782"/>
    <cellStyle name="20% - 강조색3 3 4" xfId="3914"/>
    <cellStyle name="20% - 강조색3 3 5" xfId="503"/>
    <cellStyle name="20% - 강조색3 4" xfId="23"/>
    <cellStyle name="20% - 강조색3 4 2" xfId="3023"/>
    <cellStyle name="20% - 강조색3 4 3" xfId="4506"/>
    <cellStyle name="20% - 강조색3 4 3 2" xfId="9281"/>
    <cellStyle name="20% - 강조색3 4 4" xfId="592"/>
    <cellStyle name="20% - 강조색3 5" xfId="459"/>
    <cellStyle name="20% - 강조색3 5 2" xfId="6319"/>
    <cellStyle name="20% - 강조색3 5 2 2" xfId="9389"/>
    <cellStyle name="20% - 강조색3 5 2 2 2" xfId="10412"/>
    <cellStyle name="20% - 강조색3 5 2 3" xfId="9828"/>
    <cellStyle name="20% - 강조색3 5 3" xfId="3024"/>
    <cellStyle name="20% - 강조색3 6" xfId="3025"/>
    <cellStyle name="20% - 강조색3 6 2" xfId="3915"/>
    <cellStyle name="20% - 강조색3 6 3" xfId="3916"/>
    <cellStyle name="20% - 강조색3 7" xfId="3917"/>
    <cellStyle name="20% - 강조색3 8" xfId="3918"/>
    <cellStyle name="20% - 강조색3 8 2" xfId="7970"/>
    <cellStyle name="20% - 강조색3 8 2 2" xfId="9439"/>
    <cellStyle name="20% - 강조색3 8 2 2 2" xfId="10462"/>
    <cellStyle name="20% - 강조색3 8 2 3" xfId="9899"/>
    <cellStyle name="20% - 강조색3 9" xfId="3919"/>
    <cellStyle name="20% - 강조색4" xfId="24" builtinId="42" customBuiltin="1"/>
    <cellStyle name="20% - 강조색4 10" xfId="3920"/>
    <cellStyle name="20% - 강조색4 2" xfId="25"/>
    <cellStyle name="20% - 강조색4 2 2" xfId="26"/>
    <cellStyle name="20% - 강조색4 2 2 2" xfId="3026"/>
    <cellStyle name="20% - 강조색4 2 2 2 2" xfId="8783"/>
    <cellStyle name="20% - 강조색4 2 2 2 2 2" xfId="9145"/>
    <cellStyle name="20% - 강조색4 2 2 2 3" xfId="8784"/>
    <cellStyle name="20% - 강조색4 2 2 2 3 2" xfId="9144"/>
    <cellStyle name="20% - 강조색4 2 2 3" xfId="3027"/>
    <cellStyle name="20% - 강조색4 2 2 3 2" xfId="3028"/>
    <cellStyle name="20% - 강조색4 2 2 3 3" xfId="3921"/>
    <cellStyle name="20% - 강조색4 2 2 4" xfId="3922"/>
    <cellStyle name="20% - 강조색4 2 2 5" xfId="4507"/>
    <cellStyle name="20% - 강조색4 2 2 5 2" xfId="9075"/>
    <cellStyle name="20% - 강조색4 2 2 6" xfId="593"/>
    <cellStyle name="20% - 강조색4 2 2_012_보건및사회보장" xfId="3029"/>
    <cellStyle name="20% - 강조색4 2 3" xfId="27"/>
    <cellStyle name="20% - 강조색4 2 3 2" xfId="3031"/>
    <cellStyle name="20% - 강조색4 2 3 3" xfId="3030"/>
    <cellStyle name="20% - 강조색4 2 4" xfId="3032"/>
    <cellStyle name="20% - 강조색4 2 5" xfId="3033"/>
    <cellStyle name="20% - 강조색4 2 6" xfId="3034"/>
    <cellStyle name="20% - 강조색4 2 6 2" xfId="4508"/>
    <cellStyle name="20% - 강조색4 2 6 3" xfId="4509"/>
    <cellStyle name="20% - 강조색4 2_014_교육및문화" xfId="3035"/>
    <cellStyle name="20% - 강조색4 3" xfId="28"/>
    <cellStyle name="20% - 강조색4 3 2" xfId="29"/>
    <cellStyle name="20% - 강조색4 3 2 2" xfId="595"/>
    <cellStyle name="20% - 강조색4 3 2 2 2" xfId="4510"/>
    <cellStyle name="20% - 강조색4 3 2 2 2 2" xfId="9166"/>
    <cellStyle name="20% - 강조색4 3 2 2 3" xfId="9194"/>
    <cellStyle name="20% - 강조색4 3 2 3" xfId="3036"/>
    <cellStyle name="20% - 강조색4 3 2 4" xfId="7862"/>
    <cellStyle name="20% - 강조색4 3 2 5" xfId="594"/>
    <cellStyle name="20% - 강조색4 3 2_004_노동" xfId="3037"/>
    <cellStyle name="20% - 강조색4 3 3" xfId="596"/>
    <cellStyle name="20% - 강조색4 3 3 2" xfId="4511"/>
    <cellStyle name="20% - 강조색4 3 3 2 2" xfId="9165"/>
    <cellStyle name="20% - 강조색4 3 3 3" xfId="8785"/>
    <cellStyle name="20% - 강조색4 3 4" xfId="3923"/>
    <cellStyle name="20% - 강조색4 3 5" xfId="504"/>
    <cellStyle name="20% - 강조색4 4" xfId="30"/>
    <cellStyle name="20% - 강조색4 4 2" xfId="3038"/>
    <cellStyle name="20% - 강조색4 4 3" xfId="4512"/>
    <cellStyle name="20% - 강조색4 4 3 2" xfId="9164"/>
    <cellStyle name="20% - 강조색4 4 4" xfId="597"/>
    <cellStyle name="20% - 강조색4 5" xfId="460"/>
    <cellStyle name="20% - 강조색4 5 2" xfId="6320"/>
    <cellStyle name="20% - 강조색4 5 2 2" xfId="9390"/>
    <cellStyle name="20% - 강조색4 5 2 2 2" xfId="10413"/>
    <cellStyle name="20% - 강조색4 5 2 3" xfId="9829"/>
    <cellStyle name="20% - 강조색4 5 3" xfId="3039"/>
    <cellStyle name="20% - 강조색4 6" xfId="3040"/>
    <cellStyle name="20% - 강조색4 6 2" xfId="3924"/>
    <cellStyle name="20% - 강조색4 6 3" xfId="3925"/>
    <cellStyle name="20% - 강조색4 7" xfId="3926"/>
    <cellStyle name="20% - 강조색4 8" xfId="3927"/>
    <cellStyle name="20% - 강조색4 8 2" xfId="7971"/>
    <cellStyle name="20% - 강조색4 8 2 2" xfId="9440"/>
    <cellStyle name="20% - 강조색4 8 2 2 2" xfId="10463"/>
    <cellStyle name="20% - 강조색4 8 2 3" xfId="9900"/>
    <cellStyle name="20% - 강조색4 9" xfId="3928"/>
    <cellStyle name="20% - 강조색5" xfId="31" builtinId="46" customBuiltin="1"/>
    <cellStyle name="20% - 강조색5 10" xfId="3929"/>
    <cellStyle name="20% - 강조색5 2" xfId="32"/>
    <cellStyle name="20% - 강조색5 2 2" xfId="33"/>
    <cellStyle name="20% - 강조색5 2 2 2" xfId="3041"/>
    <cellStyle name="20% - 강조색5 2 2 2 2" xfId="8786"/>
    <cellStyle name="20% - 강조색5 2 2 2 2 2" xfId="9092"/>
    <cellStyle name="20% - 강조색5 2 2 2 3" xfId="8787"/>
    <cellStyle name="20% - 강조색5 2 2 2 3 2" xfId="9143"/>
    <cellStyle name="20% - 강조색5 2 2 3" xfId="3042"/>
    <cellStyle name="20% - 강조색5 2 2 3 2" xfId="3043"/>
    <cellStyle name="20% - 강조색5 2 2 3 3" xfId="3930"/>
    <cellStyle name="20% - 강조색5 2 2 4" xfId="3931"/>
    <cellStyle name="20% - 강조색5 2 2 5" xfId="4513"/>
    <cellStyle name="20% - 강조색5 2 2 5 2" xfId="9196"/>
    <cellStyle name="20% - 강조색5 2 2 6" xfId="598"/>
    <cellStyle name="20% - 강조색5 2 2_012_보건및사회보장" xfId="3044"/>
    <cellStyle name="20% - 강조색5 2 3" xfId="34"/>
    <cellStyle name="20% - 강조색5 2 3 2" xfId="3046"/>
    <cellStyle name="20% - 강조색5 2 3 3" xfId="3045"/>
    <cellStyle name="20% - 강조색5 2 4" xfId="3047"/>
    <cellStyle name="20% - 강조색5 2 5" xfId="3048"/>
    <cellStyle name="20% - 강조색5 2 6" xfId="3049"/>
    <cellStyle name="20% - 강조색5 2 6 2" xfId="4514"/>
    <cellStyle name="20% - 강조색5 2 6 3" xfId="4515"/>
    <cellStyle name="20% - 강조색5 2_014_교육및문화" xfId="3050"/>
    <cellStyle name="20% - 강조색5 3" xfId="35"/>
    <cellStyle name="20% - 강조색5 3 2" xfId="36"/>
    <cellStyle name="20% - 강조색5 3 2 2" xfId="600"/>
    <cellStyle name="20% - 강조색5 3 2 2 2" xfId="4516"/>
    <cellStyle name="20% - 강조색5 3 2 2 2 2" xfId="9163"/>
    <cellStyle name="20% - 강조색5 3 2 2 3" xfId="8995"/>
    <cellStyle name="20% - 강조색5 3 2 3" xfId="3051"/>
    <cellStyle name="20% - 강조색5 3 2 4" xfId="7863"/>
    <cellStyle name="20% - 강조색5 3 2 5" xfId="599"/>
    <cellStyle name="20% - 강조색5 3 2_004_노동" xfId="3052"/>
    <cellStyle name="20% - 강조색5 3 3" xfId="601"/>
    <cellStyle name="20% - 강조색5 3 3 2" xfId="4517"/>
    <cellStyle name="20% - 강조색5 3 3 2 2" xfId="9162"/>
    <cellStyle name="20% - 강조색5 3 3 3" xfId="8788"/>
    <cellStyle name="20% - 강조색5 3 4" xfId="3932"/>
    <cellStyle name="20% - 강조색5 3 5" xfId="505"/>
    <cellStyle name="20% - 강조색5 4" xfId="37"/>
    <cellStyle name="20% - 강조색5 4 2" xfId="3053"/>
    <cellStyle name="20% - 강조색5 4 3" xfId="4518"/>
    <cellStyle name="20% - 강조색5 4 3 2" xfId="9161"/>
    <cellStyle name="20% - 강조색5 4 4" xfId="602"/>
    <cellStyle name="20% - 강조색5 5" xfId="461"/>
    <cellStyle name="20% - 강조색5 5 2" xfId="6321"/>
    <cellStyle name="20% - 강조색5 5 2 2" xfId="9391"/>
    <cellStyle name="20% - 강조색5 5 2 2 2" xfId="10414"/>
    <cellStyle name="20% - 강조색5 5 2 3" xfId="9830"/>
    <cellStyle name="20% - 강조색5 5 3" xfId="3054"/>
    <cellStyle name="20% - 강조색5 6" xfId="3055"/>
    <cellStyle name="20% - 강조색5 6 2" xfId="3933"/>
    <cellStyle name="20% - 강조색5 6 3" xfId="3934"/>
    <cellStyle name="20% - 강조색5 7" xfId="3935"/>
    <cellStyle name="20% - 강조색5 8" xfId="3936"/>
    <cellStyle name="20% - 강조색5 8 2" xfId="7972"/>
    <cellStyle name="20% - 강조색5 8 2 2" xfId="9441"/>
    <cellStyle name="20% - 강조색5 8 2 2 2" xfId="10464"/>
    <cellStyle name="20% - 강조색5 8 2 3" xfId="9901"/>
    <cellStyle name="20% - 강조색5 9" xfId="3937"/>
    <cellStyle name="20% - 강조색6" xfId="38" builtinId="50" customBuiltin="1"/>
    <cellStyle name="20% - 강조색6 10" xfId="3938"/>
    <cellStyle name="20% - 강조색6 2" xfId="39"/>
    <cellStyle name="20% - 강조색6 2 2" xfId="40"/>
    <cellStyle name="20% - 강조색6 2 2 2" xfId="3056"/>
    <cellStyle name="20% - 강조색6 2 2 2 2" xfId="8789"/>
    <cellStyle name="20% - 강조색6 2 2 2 2 2" xfId="9142"/>
    <cellStyle name="20% - 강조색6 2 2 2 3" xfId="8790"/>
    <cellStyle name="20% - 강조색6 2 2 2 3 2" xfId="9141"/>
    <cellStyle name="20% - 강조색6 2 2 3" xfId="3057"/>
    <cellStyle name="20% - 강조색6 2 2 3 2" xfId="3058"/>
    <cellStyle name="20% - 강조색6 2 2 3 3" xfId="3939"/>
    <cellStyle name="20% - 강조색6 2 2 4" xfId="3940"/>
    <cellStyle name="20% - 강조색6 2 2 5" xfId="4519"/>
    <cellStyle name="20% - 강조색6 2 2 5 2" xfId="9074"/>
    <cellStyle name="20% - 강조색6 2 2 6" xfId="603"/>
    <cellStyle name="20% - 강조색6 2 2_012_보건및사회보장" xfId="3059"/>
    <cellStyle name="20% - 강조색6 2 3" xfId="41"/>
    <cellStyle name="20% - 강조색6 2 3 2" xfId="3061"/>
    <cellStyle name="20% - 강조색6 2 3 3" xfId="3060"/>
    <cellStyle name="20% - 강조색6 2 4" xfId="3062"/>
    <cellStyle name="20% - 강조색6 2 5" xfId="3063"/>
    <cellStyle name="20% - 강조색6 2 6" xfId="3064"/>
    <cellStyle name="20% - 강조색6 2 6 2" xfId="4520"/>
    <cellStyle name="20% - 강조색6 2 6 3" xfId="4521"/>
    <cellStyle name="20% - 강조색6 2_014_교육및문화" xfId="3065"/>
    <cellStyle name="20% - 강조색6 3" xfId="42"/>
    <cellStyle name="20% - 강조색6 3 2" xfId="43"/>
    <cellStyle name="20% - 강조색6 3 2 2" xfId="605"/>
    <cellStyle name="20% - 강조색6 3 2 2 2" xfId="4522"/>
    <cellStyle name="20% - 강조색6 3 2 2 2 2" xfId="9160"/>
    <cellStyle name="20% - 강조색6 3 2 2 3" xfId="9098"/>
    <cellStyle name="20% - 강조색6 3 2 3" xfId="3066"/>
    <cellStyle name="20% - 강조색6 3 2 4" xfId="7864"/>
    <cellStyle name="20% - 강조색6 3 2 5" xfId="604"/>
    <cellStyle name="20% - 강조색6 3 2_004_노동" xfId="3067"/>
    <cellStyle name="20% - 강조색6 3 3" xfId="606"/>
    <cellStyle name="20% - 강조색6 3 3 2" xfId="4523"/>
    <cellStyle name="20% - 강조색6 3 3 2 2" xfId="9159"/>
    <cellStyle name="20% - 강조색6 3 3 3" xfId="8791"/>
    <cellStyle name="20% - 강조색6 3 4" xfId="3941"/>
    <cellStyle name="20% - 강조색6 3 5" xfId="506"/>
    <cellStyle name="20% - 강조색6 4" xfId="44"/>
    <cellStyle name="20% - 강조색6 4 2" xfId="3068"/>
    <cellStyle name="20% - 강조색6 4 3" xfId="4524"/>
    <cellStyle name="20% - 강조색6 4 3 2" xfId="9158"/>
    <cellStyle name="20% - 강조색6 4 4" xfId="607"/>
    <cellStyle name="20% - 강조색6 5" xfId="462"/>
    <cellStyle name="20% - 강조색6 5 2" xfId="6322"/>
    <cellStyle name="20% - 강조색6 5 2 2" xfId="9392"/>
    <cellStyle name="20% - 강조색6 5 2 2 2" xfId="10415"/>
    <cellStyle name="20% - 강조색6 5 2 3" xfId="9831"/>
    <cellStyle name="20% - 강조색6 5 3" xfId="3069"/>
    <cellStyle name="20% - 강조색6 6" xfId="3070"/>
    <cellStyle name="20% - 강조색6 6 2" xfId="3942"/>
    <cellStyle name="20% - 강조색6 6 3" xfId="3943"/>
    <cellStyle name="20% - 강조색6 7" xfId="3944"/>
    <cellStyle name="20% - 강조색6 8" xfId="3945"/>
    <cellStyle name="20% - 강조색6 8 2" xfId="7973"/>
    <cellStyle name="20% - 강조색6 8 2 2" xfId="9442"/>
    <cellStyle name="20% - 강조색6 8 2 2 2" xfId="10465"/>
    <cellStyle name="20% - 강조색6 8 2 3" xfId="9902"/>
    <cellStyle name="20% - 강조색6 9" xfId="3946"/>
    <cellStyle name="40% - Accent1" xfId="608"/>
    <cellStyle name="40% - Accent1 2" xfId="609"/>
    <cellStyle name="40% - Accent1 2 2" xfId="4525"/>
    <cellStyle name="40% - Accent1 2 2 2" xfId="8919"/>
    <cellStyle name="40% - Accent1 2 3" xfId="9070"/>
    <cellStyle name="40% - Accent1 3" xfId="3947"/>
    <cellStyle name="40% - Accent1 4" xfId="7865"/>
    <cellStyle name="40% - Accent1_010_주택건설" xfId="3071"/>
    <cellStyle name="40% - Accent2" xfId="610"/>
    <cellStyle name="40% - Accent2 2" xfId="611"/>
    <cellStyle name="40% - Accent2 2 2" xfId="4526"/>
    <cellStyle name="40% - Accent2 2 2 2" xfId="8918"/>
    <cellStyle name="40% - Accent2 2 3" xfId="9069"/>
    <cellStyle name="40% - Accent2 3" xfId="3948"/>
    <cellStyle name="40% - Accent2 4" xfId="7866"/>
    <cellStyle name="40% - Accent2_010_주택건설" xfId="3072"/>
    <cellStyle name="40% - Accent3" xfId="612"/>
    <cellStyle name="40% - Accent3 2" xfId="613"/>
    <cellStyle name="40% - Accent3 2 2" xfId="4527"/>
    <cellStyle name="40% - Accent3 2 2 2" xfId="8917"/>
    <cellStyle name="40% - Accent3 2 3" xfId="8884"/>
    <cellStyle name="40% - Accent3 3" xfId="3949"/>
    <cellStyle name="40% - Accent3 4" xfId="7867"/>
    <cellStyle name="40% - Accent3_010_주택건설" xfId="3073"/>
    <cellStyle name="40% - Accent4" xfId="614"/>
    <cellStyle name="40% - Accent4 2" xfId="615"/>
    <cellStyle name="40% - Accent4 2 2" xfId="4528"/>
    <cellStyle name="40% - Accent4 2 2 2" xfId="8916"/>
    <cellStyle name="40% - Accent4 2 3" xfId="9249"/>
    <cellStyle name="40% - Accent4 3" xfId="3950"/>
    <cellStyle name="40% - Accent4 4" xfId="7868"/>
    <cellStyle name="40% - Accent4_010_주택건설" xfId="3074"/>
    <cellStyle name="40% - Accent5" xfId="616"/>
    <cellStyle name="40% - Accent5 2" xfId="617"/>
    <cellStyle name="40% - Accent5 2 2" xfId="4529"/>
    <cellStyle name="40% - Accent5 2 2 2" xfId="8915"/>
    <cellStyle name="40% - Accent5 2 3" xfId="9248"/>
    <cellStyle name="40% - Accent5 3" xfId="3951"/>
    <cellStyle name="40% - Accent5 4" xfId="7869"/>
    <cellStyle name="40% - Accent5_010_주택건설" xfId="3075"/>
    <cellStyle name="40% - Accent6" xfId="618"/>
    <cellStyle name="40% - Accent6 2" xfId="619"/>
    <cellStyle name="40% - Accent6 2 2" xfId="4530"/>
    <cellStyle name="40% - Accent6 2 2 2" xfId="8914"/>
    <cellStyle name="40% - Accent6 2 3" xfId="9247"/>
    <cellStyle name="40% - Accent6 3" xfId="3952"/>
    <cellStyle name="40% - Accent6 4" xfId="7870"/>
    <cellStyle name="40% - Accent6_010_주택건설" xfId="3076"/>
    <cellStyle name="40% - 강조색1" xfId="45" builtinId="31" customBuiltin="1"/>
    <cellStyle name="40% - 강조색1 10" xfId="3953"/>
    <cellStyle name="40% - 강조색1 2" xfId="46"/>
    <cellStyle name="40% - 강조색1 2 10" xfId="8032"/>
    <cellStyle name="40% - 강조색1 2 11" xfId="8033"/>
    <cellStyle name="40% - 강조색1 2 12" xfId="8034"/>
    <cellStyle name="40% - 강조색1 2 13" xfId="8035"/>
    <cellStyle name="40% - 강조색1 2 14" xfId="8036"/>
    <cellStyle name="40% - 강조색1 2 15" xfId="8037"/>
    <cellStyle name="40% - 강조색1 2 16" xfId="8038"/>
    <cellStyle name="40% - 강조색1 2 17" xfId="8039"/>
    <cellStyle name="40% - 강조색1 2 18" xfId="8040"/>
    <cellStyle name="40% - 강조색1 2 19" xfId="8041"/>
    <cellStyle name="40% - 강조색1 2 2" xfId="47"/>
    <cellStyle name="40% - 강조색1 2 2 10" xfId="9246"/>
    <cellStyle name="40% - 강조색1 2 2 2" xfId="3077"/>
    <cellStyle name="40% - 강조색1 2 2 2 2" xfId="8042"/>
    <cellStyle name="40% - 강조색1 2 2 2 2 2" xfId="8043"/>
    <cellStyle name="40% - 강조색1 2 2 2 2 3" xfId="9140"/>
    <cellStyle name="40% - 강조색1 2 2 2 2_3_3관경별 현황" xfId="8044"/>
    <cellStyle name="40% - 강조색1 2 2 2 3" xfId="8045"/>
    <cellStyle name="40% - 강조색1 2 2 2_3_3관경별 현황" xfId="8046"/>
    <cellStyle name="40% - 강조색1 2 2 3" xfId="3078"/>
    <cellStyle name="40% - 강조색1 2 2 3 2" xfId="3079"/>
    <cellStyle name="40% - 강조색1 2 2 3 3" xfId="3954"/>
    <cellStyle name="40% - 강조색1 2 2 3_3_3관경별 현황" xfId="8047"/>
    <cellStyle name="40% - 강조색1 2 2 4" xfId="3955"/>
    <cellStyle name="40% - 강조색1 2 2 5" xfId="4531"/>
    <cellStyle name="40% - 강조색1 2 2 5 2" xfId="9073"/>
    <cellStyle name="40% - 강조색1 2 2 6" xfId="620"/>
    <cellStyle name="40% - 강조색1 2 2 7" xfId="8879"/>
    <cellStyle name="40% - 강조색1 2 2 8" xfId="9055"/>
    <cellStyle name="40% - 강조색1 2 2 9" xfId="9066"/>
    <cellStyle name="40% - 강조색1 2 2_012_보건및사회보장" xfId="3080"/>
    <cellStyle name="40% - 강조색1 2 20" xfId="8048"/>
    <cellStyle name="40% - 강조색1 2 21" xfId="8049"/>
    <cellStyle name="40% - 강조색1 2 22" xfId="8050"/>
    <cellStyle name="40% - 강조색1 2 3" xfId="48"/>
    <cellStyle name="40% - 강조색1 2 3 2" xfId="3082"/>
    <cellStyle name="40% - 강조색1 2 3 2 2" xfId="8051"/>
    <cellStyle name="40% - 강조색1 2 3 2_3_3관경별 현황" xfId="8052"/>
    <cellStyle name="40% - 강조색1 2 3 3" xfId="8053"/>
    <cellStyle name="40% - 강조색1 2 3 4" xfId="8054"/>
    <cellStyle name="40% - 강조색1 2 3 5" xfId="3081"/>
    <cellStyle name="40% - 강조색1 2 3_3_3관경별 현황" xfId="8055"/>
    <cellStyle name="40% - 강조색1 2 4" xfId="3083"/>
    <cellStyle name="40% - 강조색1 2 4 2" xfId="8056"/>
    <cellStyle name="40% - 강조색1 2 4 3" xfId="8057"/>
    <cellStyle name="40% - 강조색1 2 4_3_3관경별 현황" xfId="8058"/>
    <cellStyle name="40% - 강조색1 2 5" xfId="3084"/>
    <cellStyle name="40% - 강조색1 2 5 2" xfId="8059"/>
    <cellStyle name="40% - 강조색1 2 6" xfId="3085"/>
    <cellStyle name="40% - 강조색1 2 6 2" xfId="4532"/>
    <cellStyle name="40% - 강조색1 2 6 2 2" xfId="9280"/>
    <cellStyle name="40% - 강조색1 2 6 3" xfId="4533"/>
    <cellStyle name="40% - 강조색1 2 7" xfId="8060"/>
    <cellStyle name="40% - 강조색1 2 8" xfId="8061"/>
    <cellStyle name="40% - 강조색1 2 9" xfId="8062"/>
    <cellStyle name="40% - 강조색1 2_014_교육및문화" xfId="3086"/>
    <cellStyle name="40% - 강조색1 3" xfId="49"/>
    <cellStyle name="40% - 강조색1 3 10" xfId="9106"/>
    <cellStyle name="40% - 강조색1 3 2" xfId="50"/>
    <cellStyle name="40% - 강조색1 3 2 10" xfId="538"/>
    <cellStyle name="40% - 강조색1 3 2 2" xfId="622"/>
    <cellStyle name="40% - 강조색1 3 2 2 2" xfId="4534"/>
    <cellStyle name="40% - 강조색1 3 2 2 2 2" xfId="9157"/>
    <cellStyle name="40% - 강조색1 3 2 2 3" xfId="9244"/>
    <cellStyle name="40% - 강조색1 3 2 2_3_3관경별 현황" xfId="8063"/>
    <cellStyle name="40% - 강조색1 3 2 3" xfId="3087"/>
    <cellStyle name="40% - 강조색1 3 2 4" xfId="7871"/>
    <cellStyle name="40% - 강조색1 3 2 5" xfId="621"/>
    <cellStyle name="40% - 강조색1 3 2 6" xfId="8880"/>
    <cellStyle name="40% - 강조색1 3 2 7" xfId="9085"/>
    <cellStyle name="40% - 강조색1 3 2 8" xfId="9187"/>
    <cellStyle name="40% - 강조색1 3 2 9" xfId="9245"/>
    <cellStyle name="40% - 강조색1 3 2_004_노동" xfId="3088"/>
    <cellStyle name="40% - 강조색1 3 3" xfId="623"/>
    <cellStyle name="40% - 강조색1 3 3 2" xfId="4535"/>
    <cellStyle name="40% - 강조색1 3 3 2 2" xfId="9156"/>
    <cellStyle name="40% - 강조색1 3 3 3" xfId="8792"/>
    <cellStyle name="40% - 강조색1 3 3_3_3관경별 현황" xfId="8064"/>
    <cellStyle name="40% - 강조색1 3 4" xfId="3956"/>
    <cellStyle name="40% - 강조색1 3 5" xfId="8065"/>
    <cellStyle name="40% - 강조색1 3 6" xfId="8066"/>
    <cellStyle name="40% - 강조색1 3 7" xfId="507"/>
    <cellStyle name="40% - 강조색1 3 8" xfId="539"/>
    <cellStyle name="40% - 강조색1 3 9" xfId="9255"/>
    <cellStyle name="40% - 강조색1 3_3_3관경별 현황" xfId="8067"/>
    <cellStyle name="40% - 강조색1 4" xfId="51"/>
    <cellStyle name="40% - 강조색1 4 2" xfId="3089"/>
    <cellStyle name="40% - 강조색1 4 2 2" xfId="8068"/>
    <cellStyle name="40% - 강조색1 4 2 2 2" xfId="8069"/>
    <cellStyle name="40% - 강조색1 4 2 2_3_3관경별 현황" xfId="8070"/>
    <cellStyle name="40% - 강조색1 4 2 3" xfId="8071"/>
    <cellStyle name="40% - 강조색1 4 2_3_3관경별 현황" xfId="8072"/>
    <cellStyle name="40% - 강조색1 4 3" xfId="4536"/>
    <cellStyle name="40% - 강조색1 4 3 2" xfId="8073"/>
    <cellStyle name="40% - 강조색1 4 3 3" xfId="9155"/>
    <cellStyle name="40% - 강조색1 4 3_3_3관경별 현황" xfId="8074"/>
    <cellStyle name="40% - 강조색1 4 4" xfId="8075"/>
    <cellStyle name="40% - 강조색1 4 5" xfId="624"/>
    <cellStyle name="40% - 강조색1 4 6" xfId="8881"/>
    <cellStyle name="40% - 강조색1 4 7" xfId="9054"/>
    <cellStyle name="40% - 강조색1 4 8" xfId="9067"/>
    <cellStyle name="40% - 강조색1 4_3_3관경별 현황" xfId="8076"/>
    <cellStyle name="40% - 강조색1 5" xfId="463"/>
    <cellStyle name="40% - 강조색1 5 2" xfId="6323"/>
    <cellStyle name="40% - 강조색1 5 2 2" xfId="8077"/>
    <cellStyle name="40% - 강조색1 5 2 2 2" xfId="8078"/>
    <cellStyle name="40% - 강조색1 5 2 2_3_3관경별 현황" xfId="8079"/>
    <cellStyle name="40% - 강조색1 5 2 3" xfId="8080"/>
    <cellStyle name="40% - 강조색1 5 2 4" xfId="9393"/>
    <cellStyle name="40% - 강조색1 5 2 4 2" xfId="10416"/>
    <cellStyle name="40% - 강조색1 5 2 5" xfId="9832"/>
    <cellStyle name="40% - 강조색1 5 2 6" xfId="9765"/>
    <cellStyle name="40% - 강조색1 5 2_3_3관경별 현황" xfId="8081"/>
    <cellStyle name="40% - 강조색1 5 3" xfId="8082"/>
    <cellStyle name="40% - 강조색1 5 3 2" xfId="8083"/>
    <cellStyle name="40% - 강조색1 5 3_3_3관경별 현황" xfId="8084"/>
    <cellStyle name="40% - 강조색1 5 4" xfId="8085"/>
    <cellStyle name="40% - 강조색1 5 5" xfId="3090"/>
    <cellStyle name="40% - 강조색1 5_3_3관경별 현황" xfId="8086"/>
    <cellStyle name="40% - 강조색1 6" xfId="3091"/>
    <cellStyle name="40% - 강조색1 6 2" xfId="3957"/>
    <cellStyle name="40% - 강조색1 6 3" xfId="3958"/>
    <cellStyle name="40% - 강조색1 7" xfId="3959"/>
    <cellStyle name="40% - 강조색1 8" xfId="3960"/>
    <cellStyle name="40% - 강조색1 8 2" xfId="7974"/>
    <cellStyle name="40% - 강조색1 8 2 2" xfId="9443"/>
    <cellStyle name="40% - 강조색1 8 2 2 2" xfId="10466"/>
    <cellStyle name="40% - 강조색1 8 2 3" xfId="9903"/>
    <cellStyle name="40% - 강조색1 9" xfId="3961"/>
    <cellStyle name="40% - 강조색2" xfId="52" builtinId="35" customBuiltin="1"/>
    <cellStyle name="40% - 강조색2 10" xfId="3962"/>
    <cellStyle name="40% - 강조색2 2" xfId="53"/>
    <cellStyle name="40% - 강조색2 2 2" xfId="54"/>
    <cellStyle name="40% - 강조색2 2 2 2" xfId="3092"/>
    <cellStyle name="40% - 강조색2 2 2 2 2" xfId="8793"/>
    <cellStyle name="40% - 강조색2 2 2 2 2 2" xfId="9139"/>
    <cellStyle name="40% - 강조색2 2 2 2 3" xfId="8794"/>
    <cellStyle name="40% - 강조색2 2 2 2 3 2" xfId="9297"/>
    <cellStyle name="40% - 강조색2 2 2 3" xfId="3093"/>
    <cellStyle name="40% - 강조색2 2 2 3 2" xfId="3094"/>
    <cellStyle name="40% - 강조색2 2 2 3 3" xfId="3963"/>
    <cellStyle name="40% - 강조색2 2 2 4" xfId="3964"/>
    <cellStyle name="40% - 강조색2 2 2 5" xfId="4537"/>
    <cellStyle name="40% - 강조색2 2 2 5 2" xfId="9289"/>
    <cellStyle name="40% - 강조색2 2 2 6" xfId="625"/>
    <cellStyle name="40% - 강조색2 2 2_012_보건및사회보장" xfId="3095"/>
    <cellStyle name="40% - 강조색2 2 3" xfId="55"/>
    <cellStyle name="40% - 강조색2 2 3 2" xfId="3097"/>
    <cellStyle name="40% - 강조색2 2 3 3" xfId="3096"/>
    <cellStyle name="40% - 강조색2 2 4" xfId="3098"/>
    <cellStyle name="40% - 강조색2 2 5" xfId="3099"/>
    <cellStyle name="40% - 강조색2 2 6" xfId="3100"/>
    <cellStyle name="40% - 강조색2 2 6 2" xfId="4538"/>
    <cellStyle name="40% - 강조색2 2 6 3" xfId="4539"/>
    <cellStyle name="40% - 강조색2 2_014_교육및문화" xfId="3101"/>
    <cellStyle name="40% - 강조색2 3" xfId="56"/>
    <cellStyle name="40% - 강조색2 3 2" xfId="57"/>
    <cellStyle name="40% - 강조색2 3 2 2" xfId="627"/>
    <cellStyle name="40% - 강조색2 3 2 2 2" xfId="4540"/>
    <cellStyle name="40% - 강조색2 3 2 2 2 2" xfId="9154"/>
    <cellStyle name="40% - 강조색2 3 2 2 3" xfId="9243"/>
    <cellStyle name="40% - 강조색2 3 2 3" xfId="3102"/>
    <cellStyle name="40% - 강조색2 3 2 4" xfId="7872"/>
    <cellStyle name="40% - 강조색2 3 2 5" xfId="626"/>
    <cellStyle name="40% - 강조색2 3 2_004_노동" xfId="3103"/>
    <cellStyle name="40% - 강조색2 3 3" xfId="628"/>
    <cellStyle name="40% - 강조색2 3 3 2" xfId="4541"/>
    <cellStyle name="40% - 강조색2 3 3 2 2" xfId="9153"/>
    <cellStyle name="40% - 강조색2 3 3 3" xfId="8795"/>
    <cellStyle name="40% - 강조색2 3 4" xfId="3965"/>
    <cellStyle name="40% - 강조색2 3 5" xfId="508"/>
    <cellStyle name="40% - 강조색2 4" xfId="58"/>
    <cellStyle name="40% - 강조색2 4 2" xfId="3104"/>
    <cellStyle name="40% - 강조색2 4 3" xfId="4542"/>
    <cellStyle name="40% - 강조색2 4 3 2" xfId="9031"/>
    <cellStyle name="40% - 강조색2 4 4" xfId="629"/>
    <cellStyle name="40% - 강조색2 5" xfId="464"/>
    <cellStyle name="40% - 강조색2 5 2" xfId="6324"/>
    <cellStyle name="40% - 강조색2 5 2 2" xfId="9394"/>
    <cellStyle name="40% - 강조색2 5 2 2 2" xfId="10417"/>
    <cellStyle name="40% - 강조색2 5 2 3" xfId="9833"/>
    <cellStyle name="40% - 강조색2 5 3" xfId="3105"/>
    <cellStyle name="40% - 강조색2 6" xfId="3106"/>
    <cellStyle name="40% - 강조색2 6 2" xfId="3966"/>
    <cellStyle name="40% - 강조색2 6 3" xfId="3967"/>
    <cellStyle name="40% - 강조색2 7" xfId="3968"/>
    <cellStyle name="40% - 강조색2 8" xfId="3969"/>
    <cellStyle name="40% - 강조색2 8 2" xfId="7975"/>
    <cellStyle name="40% - 강조색2 8 2 2" xfId="9444"/>
    <cellStyle name="40% - 강조색2 8 2 2 2" xfId="10467"/>
    <cellStyle name="40% - 강조색2 8 2 3" xfId="9904"/>
    <cellStyle name="40% - 강조색2 9" xfId="3970"/>
    <cellStyle name="40% - 강조색3" xfId="59" builtinId="39" customBuiltin="1"/>
    <cellStyle name="40% - 강조색3 10" xfId="3971"/>
    <cellStyle name="40% - 강조색3 2" xfId="60"/>
    <cellStyle name="40% - 강조색3 2 2" xfId="61"/>
    <cellStyle name="40% - 강조색3 2 2 2" xfId="3107"/>
    <cellStyle name="40% - 강조색3 2 2 2 2" xfId="8796"/>
    <cellStyle name="40% - 강조색3 2 2 2 2 2" xfId="9107"/>
    <cellStyle name="40% - 강조색3 2 2 2 3" xfId="8797"/>
    <cellStyle name="40% - 강조색3 2 2 2 3 2" xfId="9138"/>
    <cellStyle name="40% - 강조색3 2 2 3" xfId="3108"/>
    <cellStyle name="40% - 강조색3 2 2 3 2" xfId="3109"/>
    <cellStyle name="40% - 강조색3 2 2 3 3" xfId="3972"/>
    <cellStyle name="40% - 강조색3 2 2 4" xfId="3973"/>
    <cellStyle name="40% - 강조색3 2 2 5" xfId="4543"/>
    <cellStyle name="40% - 강조색3 2 2 5 2" xfId="9288"/>
    <cellStyle name="40% - 강조색3 2 2 6" xfId="630"/>
    <cellStyle name="40% - 강조색3 2 2_012_보건및사회보장" xfId="3110"/>
    <cellStyle name="40% - 강조색3 2 3" xfId="62"/>
    <cellStyle name="40% - 강조색3 2 3 2" xfId="3112"/>
    <cellStyle name="40% - 강조색3 2 3 3" xfId="3111"/>
    <cellStyle name="40% - 강조색3 2 4" xfId="3113"/>
    <cellStyle name="40% - 강조색3 2 5" xfId="3114"/>
    <cellStyle name="40% - 강조색3 2 6" xfId="3115"/>
    <cellStyle name="40% - 강조색3 2 6 2" xfId="4544"/>
    <cellStyle name="40% - 강조색3 2 6 3" xfId="4545"/>
    <cellStyle name="40% - 강조색3 2_014_교육및문화" xfId="3116"/>
    <cellStyle name="40% - 강조색3 3" xfId="63"/>
    <cellStyle name="40% - 강조색3 3 2" xfId="64"/>
    <cellStyle name="40% - 강조색3 3 2 2" xfId="632"/>
    <cellStyle name="40% - 강조색3 3 2 2 2" xfId="4546"/>
    <cellStyle name="40% - 강조색3 3 2 2 2 2" xfId="9030"/>
    <cellStyle name="40% - 강조색3 3 2 2 3" xfId="9269"/>
    <cellStyle name="40% - 강조색3 3 2 3" xfId="3117"/>
    <cellStyle name="40% - 강조색3 3 2 4" xfId="7873"/>
    <cellStyle name="40% - 강조색3 3 2 5" xfId="631"/>
    <cellStyle name="40% - 강조색3 3 2_004_노동" xfId="3118"/>
    <cellStyle name="40% - 강조색3 3 3" xfId="633"/>
    <cellStyle name="40% - 강조색3 3 3 2" xfId="4547"/>
    <cellStyle name="40% - 강조색3 3 3 2 2" xfId="9091"/>
    <cellStyle name="40% - 강조색3 3 3 3" xfId="8798"/>
    <cellStyle name="40% - 강조색3 3 4" xfId="3974"/>
    <cellStyle name="40% - 강조색3 3 5" xfId="509"/>
    <cellStyle name="40% - 강조색3 4" xfId="65"/>
    <cellStyle name="40% - 강조색3 4 2" xfId="3119"/>
    <cellStyle name="40% - 강조색3 4 3" xfId="4548"/>
    <cellStyle name="40% - 강조색3 4 3 2" xfId="9029"/>
    <cellStyle name="40% - 강조색3 4 4" xfId="634"/>
    <cellStyle name="40% - 강조색3 5" xfId="465"/>
    <cellStyle name="40% - 강조색3 5 2" xfId="6325"/>
    <cellStyle name="40% - 강조색3 5 2 2" xfId="9395"/>
    <cellStyle name="40% - 강조색3 5 2 2 2" xfId="10418"/>
    <cellStyle name="40% - 강조색3 5 2 3" xfId="9834"/>
    <cellStyle name="40% - 강조색3 5 3" xfId="3120"/>
    <cellStyle name="40% - 강조색3 6" xfId="3121"/>
    <cellStyle name="40% - 강조색3 6 2" xfId="3975"/>
    <cellStyle name="40% - 강조색3 6 3" xfId="3976"/>
    <cellStyle name="40% - 강조색3 7" xfId="3977"/>
    <cellStyle name="40% - 강조색3 8" xfId="3978"/>
    <cellStyle name="40% - 강조색3 8 2" xfId="7976"/>
    <cellStyle name="40% - 강조색3 8 2 2" xfId="9445"/>
    <cellStyle name="40% - 강조색3 8 2 2 2" xfId="10468"/>
    <cellStyle name="40% - 강조색3 8 2 3" xfId="9905"/>
    <cellStyle name="40% - 강조색3 9" xfId="3979"/>
    <cellStyle name="40% - 강조색4" xfId="66" builtinId="43" customBuiltin="1"/>
    <cellStyle name="40% - 강조색4 10" xfId="3980"/>
    <cellStyle name="40% - 강조색4 2" xfId="67"/>
    <cellStyle name="40% - 강조색4 2 2" xfId="68"/>
    <cellStyle name="40% - 강조색4 2 2 2" xfId="3122"/>
    <cellStyle name="40% - 강조색4 2 2 2 2" xfId="8799"/>
    <cellStyle name="40% - 강조색4 2 2 2 2 2" xfId="9137"/>
    <cellStyle name="40% - 강조색4 2 2 2 3" xfId="8800"/>
    <cellStyle name="40% - 강조색4 2 2 2 3 2" xfId="9136"/>
    <cellStyle name="40% - 강조색4 2 2 3" xfId="3123"/>
    <cellStyle name="40% - 강조색4 2 2 3 2" xfId="3124"/>
    <cellStyle name="40% - 강조색4 2 2 3 3" xfId="3981"/>
    <cellStyle name="40% - 강조색4 2 2 4" xfId="3982"/>
    <cellStyle name="40% - 강조색4 2 2 5" xfId="4549"/>
    <cellStyle name="40% - 강조색4 2 2 5 2" xfId="9287"/>
    <cellStyle name="40% - 강조색4 2 2 6" xfId="635"/>
    <cellStyle name="40% - 강조색4 2 2_012_보건및사회보장" xfId="3125"/>
    <cellStyle name="40% - 강조색4 2 3" xfId="69"/>
    <cellStyle name="40% - 강조색4 2 3 2" xfId="3127"/>
    <cellStyle name="40% - 강조색4 2 3 3" xfId="3126"/>
    <cellStyle name="40% - 강조색4 2 4" xfId="3128"/>
    <cellStyle name="40% - 강조색4 2 5" xfId="3129"/>
    <cellStyle name="40% - 강조색4 2 6" xfId="3130"/>
    <cellStyle name="40% - 강조색4 2 6 2" xfId="4550"/>
    <cellStyle name="40% - 강조색4 2 6 3" xfId="4551"/>
    <cellStyle name="40% - 강조색4 2_014_교육및문화" xfId="3131"/>
    <cellStyle name="40% - 강조색4 3" xfId="70"/>
    <cellStyle name="40% - 강조색4 3 2" xfId="71"/>
    <cellStyle name="40% - 강조색4 3 2 2" xfId="637"/>
    <cellStyle name="40% - 강조색4 3 2 2 2" xfId="4552"/>
    <cellStyle name="40% - 강조색4 3 2 2 2 2" xfId="9028"/>
    <cellStyle name="40% - 강조색4 3 2 2 3" xfId="9104"/>
    <cellStyle name="40% - 강조색4 3 2 3" xfId="3132"/>
    <cellStyle name="40% - 강조색4 3 2 4" xfId="7874"/>
    <cellStyle name="40% - 강조색4 3 2 5" xfId="636"/>
    <cellStyle name="40% - 강조색4 3 2_004_노동" xfId="3133"/>
    <cellStyle name="40% - 강조색4 3 3" xfId="638"/>
    <cellStyle name="40% - 강조색4 3 3 2" xfId="4553"/>
    <cellStyle name="40% - 강조색4 3 3 2 2" xfId="9027"/>
    <cellStyle name="40% - 강조색4 3 3 3" xfId="8801"/>
    <cellStyle name="40% - 강조색4 3 4" xfId="3983"/>
    <cellStyle name="40% - 강조색4 3 5" xfId="510"/>
    <cellStyle name="40% - 강조색4 4" xfId="72"/>
    <cellStyle name="40% - 강조색4 4 2" xfId="3134"/>
    <cellStyle name="40% - 강조색4 4 3" xfId="4554"/>
    <cellStyle name="40% - 강조색4 4 3 2" xfId="9026"/>
    <cellStyle name="40% - 강조색4 4 4" xfId="639"/>
    <cellStyle name="40% - 강조색4 5" xfId="466"/>
    <cellStyle name="40% - 강조색4 5 2" xfId="6326"/>
    <cellStyle name="40% - 강조색4 5 2 2" xfId="9396"/>
    <cellStyle name="40% - 강조색4 5 2 2 2" xfId="10419"/>
    <cellStyle name="40% - 강조색4 5 2 3" xfId="9835"/>
    <cellStyle name="40% - 강조색4 5 3" xfId="3135"/>
    <cellStyle name="40% - 강조색4 6" xfId="3136"/>
    <cellStyle name="40% - 강조색4 6 2" xfId="3984"/>
    <cellStyle name="40% - 강조색4 6 3" xfId="3985"/>
    <cellStyle name="40% - 강조색4 7" xfId="3986"/>
    <cellStyle name="40% - 강조색4 8" xfId="3987"/>
    <cellStyle name="40% - 강조색4 8 2" xfId="7977"/>
    <cellStyle name="40% - 강조색4 8 2 2" xfId="9446"/>
    <cellStyle name="40% - 강조색4 8 2 2 2" xfId="10469"/>
    <cellStyle name="40% - 강조색4 8 2 3" xfId="9906"/>
    <cellStyle name="40% - 강조색4 9" xfId="3988"/>
    <cellStyle name="40% - 강조색5" xfId="73" builtinId="47" customBuiltin="1"/>
    <cellStyle name="40% - 강조색5 10" xfId="3989"/>
    <cellStyle name="40% - 강조색5 2" xfId="74"/>
    <cellStyle name="40% - 강조색5 2 2" xfId="75"/>
    <cellStyle name="40% - 강조색5 2 2 2" xfId="3137"/>
    <cellStyle name="40% - 강조색5 2 2 2 2" xfId="8802"/>
    <cellStyle name="40% - 강조색5 2 2 2 2 2" xfId="8990"/>
    <cellStyle name="40% - 강조색5 2 2 2 3" xfId="8803"/>
    <cellStyle name="40% - 강조색5 2 2 2 3 2" xfId="8989"/>
    <cellStyle name="40% - 강조색5 2 2 3" xfId="3138"/>
    <cellStyle name="40% - 강조색5 2 2 3 2" xfId="3139"/>
    <cellStyle name="40% - 강조색5 2 2 3 3" xfId="3990"/>
    <cellStyle name="40% - 강조색5 2 2 4" xfId="3991"/>
    <cellStyle name="40% - 강조색5 2 2 5" xfId="4555"/>
    <cellStyle name="40% - 강조색5 2 2 5 2" xfId="9286"/>
    <cellStyle name="40% - 강조색5 2 2 6" xfId="640"/>
    <cellStyle name="40% - 강조색5 2 2_012_보건및사회보장" xfId="3140"/>
    <cellStyle name="40% - 강조색5 2 3" xfId="76"/>
    <cellStyle name="40% - 강조색5 2 3 2" xfId="3142"/>
    <cellStyle name="40% - 강조색5 2 3 3" xfId="3141"/>
    <cellStyle name="40% - 강조색5 2 4" xfId="3143"/>
    <cellStyle name="40% - 강조색5 2 5" xfId="3144"/>
    <cellStyle name="40% - 강조색5 2 6" xfId="3145"/>
    <cellStyle name="40% - 강조색5 2 6 2" xfId="4556"/>
    <cellStyle name="40% - 강조색5 2 6 3" xfId="4557"/>
    <cellStyle name="40% - 강조색5 2_014_교육및문화" xfId="3146"/>
    <cellStyle name="40% - 강조색5 3" xfId="77"/>
    <cellStyle name="40% - 강조색5 3 2" xfId="78"/>
    <cellStyle name="40% - 강조색5 3 2 2" xfId="642"/>
    <cellStyle name="40% - 강조색5 3 2 2 2" xfId="4558"/>
    <cellStyle name="40% - 강조색5 3 2 2 2 2" xfId="519"/>
    <cellStyle name="40% - 강조색5 3 2 2 3" xfId="9242"/>
    <cellStyle name="40% - 강조색5 3 2 3" xfId="3147"/>
    <cellStyle name="40% - 강조색5 3 2 4" xfId="7875"/>
    <cellStyle name="40% - 강조색5 3 2 5" xfId="641"/>
    <cellStyle name="40% - 강조색5 3 2_004_노동" xfId="3148"/>
    <cellStyle name="40% - 강조색5 3 3" xfId="643"/>
    <cellStyle name="40% - 강조색5 3 3 2" xfId="4559"/>
    <cellStyle name="40% - 강조색5 3 3 2 2" xfId="2850"/>
    <cellStyle name="40% - 강조색5 3 3 3" xfId="8804"/>
    <cellStyle name="40% - 강조색5 3 4" xfId="3992"/>
    <cellStyle name="40% - 강조색5 3 5" xfId="511"/>
    <cellStyle name="40% - 강조색5 4" xfId="79"/>
    <cellStyle name="40% - 강조색5 4 2" xfId="3149"/>
    <cellStyle name="40% - 강조색5 4 3" xfId="4560"/>
    <cellStyle name="40% - 강조색5 4 3 2" xfId="9025"/>
    <cellStyle name="40% - 강조색5 4 4" xfId="644"/>
    <cellStyle name="40% - 강조색5 5" xfId="467"/>
    <cellStyle name="40% - 강조색5 5 2" xfId="6327"/>
    <cellStyle name="40% - 강조색5 5 2 2" xfId="9397"/>
    <cellStyle name="40% - 강조색5 5 2 2 2" xfId="10420"/>
    <cellStyle name="40% - 강조색5 5 2 3" xfId="9836"/>
    <cellStyle name="40% - 강조색5 5 3" xfId="3150"/>
    <cellStyle name="40% - 강조색5 6" xfId="3151"/>
    <cellStyle name="40% - 강조색5 6 2" xfId="3993"/>
    <cellStyle name="40% - 강조색5 6 3" xfId="3994"/>
    <cellStyle name="40% - 강조색5 7" xfId="3995"/>
    <cellStyle name="40% - 강조색5 8" xfId="3996"/>
    <cellStyle name="40% - 강조색5 8 2" xfId="7978"/>
    <cellStyle name="40% - 강조색5 8 2 2" xfId="9447"/>
    <cellStyle name="40% - 강조색5 8 2 2 2" xfId="10470"/>
    <cellStyle name="40% - 강조색5 8 2 3" xfId="9907"/>
    <cellStyle name="40% - 강조색5 9" xfId="3997"/>
    <cellStyle name="40% - 강조색6" xfId="80" builtinId="51" customBuiltin="1"/>
    <cellStyle name="40% - 강조색6 10" xfId="3998"/>
    <cellStyle name="40% - 강조색6 2" xfId="81"/>
    <cellStyle name="40% - 강조색6 2 2" xfId="82"/>
    <cellStyle name="40% - 강조색6 2 2 2" xfId="3152"/>
    <cellStyle name="40% - 강조색6 2 2 2 2" xfId="8805"/>
    <cellStyle name="40% - 강조색6 2 2 2 2 2" xfId="8988"/>
    <cellStyle name="40% - 강조색6 2 2 2 3" xfId="8806"/>
    <cellStyle name="40% - 강조색6 2 2 2 3 2" xfId="9090"/>
    <cellStyle name="40% - 강조색6 2 2 3" xfId="3153"/>
    <cellStyle name="40% - 강조색6 2 2 3 2" xfId="3154"/>
    <cellStyle name="40% - 강조색6 2 2 3 3" xfId="3999"/>
    <cellStyle name="40% - 강조색6 2 2 4" xfId="4000"/>
    <cellStyle name="40% - 강조색6 2 2 5" xfId="4561"/>
    <cellStyle name="40% - 강조색6 2 2 5 2" xfId="9285"/>
    <cellStyle name="40% - 강조색6 2 2 6" xfId="645"/>
    <cellStyle name="40% - 강조색6 2 2_012_보건및사회보장" xfId="3155"/>
    <cellStyle name="40% - 강조색6 2 3" xfId="83"/>
    <cellStyle name="40% - 강조색6 2 3 2" xfId="3157"/>
    <cellStyle name="40% - 강조색6 2 3 3" xfId="3156"/>
    <cellStyle name="40% - 강조색6 2 4" xfId="3158"/>
    <cellStyle name="40% - 강조색6 2 5" xfId="3159"/>
    <cellStyle name="40% - 강조색6 2 6" xfId="3160"/>
    <cellStyle name="40% - 강조색6 2 6 2" xfId="4562"/>
    <cellStyle name="40% - 강조색6 2 6 3" xfId="4563"/>
    <cellStyle name="40% - 강조색6 2_014_교육및문화" xfId="3161"/>
    <cellStyle name="40% - 강조색6 3" xfId="84"/>
    <cellStyle name="40% - 강조색6 3 2" xfId="85"/>
    <cellStyle name="40% - 강조색6 3 2 2" xfId="647"/>
    <cellStyle name="40% - 강조색6 3 2 2 2" xfId="4564"/>
    <cellStyle name="40% - 강조색6 3 2 2 2 2" xfId="9024"/>
    <cellStyle name="40% - 강조색6 3 2 2 3" xfId="9241"/>
    <cellStyle name="40% - 강조색6 3 2 3" xfId="3162"/>
    <cellStyle name="40% - 강조색6 3 2 4" xfId="7876"/>
    <cellStyle name="40% - 강조색6 3 2 5" xfId="646"/>
    <cellStyle name="40% - 강조색6 3 2_004_노동" xfId="3163"/>
    <cellStyle name="40% - 강조색6 3 3" xfId="648"/>
    <cellStyle name="40% - 강조색6 3 3 2" xfId="4565"/>
    <cellStyle name="40% - 강조색6 3 3 2 2" xfId="9023"/>
    <cellStyle name="40% - 강조색6 3 3 3" xfId="8807"/>
    <cellStyle name="40% - 강조색6 3 4" xfId="4001"/>
    <cellStyle name="40% - 강조색6 3 5" xfId="512"/>
    <cellStyle name="40% - 강조색6 4" xfId="86"/>
    <cellStyle name="40% - 강조색6 4 2" xfId="3164"/>
    <cellStyle name="40% - 강조색6 4 3" xfId="4566"/>
    <cellStyle name="40% - 강조색6 4 3 2" xfId="9022"/>
    <cellStyle name="40% - 강조색6 4 4" xfId="649"/>
    <cellStyle name="40% - 강조색6 5" xfId="468"/>
    <cellStyle name="40% - 강조색6 5 2" xfId="6328"/>
    <cellStyle name="40% - 강조색6 5 2 2" xfId="9398"/>
    <cellStyle name="40% - 강조색6 5 2 2 2" xfId="10421"/>
    <cellStyle name="40% - 강조색6 5 2 3" xfId="9837"/>
    <cellStyle name="40% - 강조색6 5 3" xfId="3165"/>
    <cellStyle name="40% - 강조색6 6" xfId="3166"/>
    <cellStyle name="40% - 강조색6 6 2" xfId="4002"/>
    <cellStyle name="40% - 강조색6 6 3" xfId="4003"/>
    <cellStyle name="40% - 강조색6 7" xfId="4004"/>
    <cellStyle name="40% - 강조색6 8" xfId="4005"/>
    <cellStyle name="40% - 강조색6 8 2" xfId="7979"/>
    <cellStyle name="40% - 강조색6 8 2 2" xfId="9448"/>
    <cellStyle name="40% - 강조색6 8 2 2 2" xfId="10471"/>
    <cellStyle name="40% - 강조색6 8 2 3" xfId="9908"/>
    <cellStyle name="40% - 강조색6 9" xfId="4006"/>
    <cellStyle name="60% - Accent1" xfId="650"/>
    <cellStyle name="60% - Accent1 2" xfId="651"/>
    <cellStyle name="60% - Accent1 2 2" xfId="4567"/>
    <cellStyle name="60% - Accent1 2 2 2" xfId="8913"/>
    <cellStyle name="60% - Accent1 2 3" xfId="9101"/>
    <cellStyle name="60% - Accent1 3" xfId="4007"/>
    <cellStyle name="60% - Accent1 4" xfId="7877"/>
    <cellStyle name="60% - Accent1_010_주택건설" xfId="3167"/>
    <cellStyle name="60% - Accent2" xfId="652"/>
    <cellStyle name="60% - Accent2 2" xfId="653"/>
    <cellStyle name="60% - Accent2 2 2" xfId="4568"/>
    <cellStyle name="60% - Accent2 2 2 2" xfId="8912"/>
    <cellStyle name="60% - Accent2 2 3" xfId="9295"/>
    <cellStyle name="60% - Accent2 3" xfId="4008"/>
    <cellStyle name="60% - Accent2 4" xfId="7878"/>
    <cellStyle name="60% - Accent2_010_주택건설" xfId="3168"/>
    <cellStyle name="60% - Accent3" xfId="654"/>
    <cellStyle name="60% - Accent3 2" xfId="655"/>
    <cellStyle name="60% - Accent3 2 2" xfId="4569"/>
    <cellStyle name="60% - Accent3 2 2 2" xfId="8911"/>
    <cellStyle name="60% - Accent3 2 3" xfId="9082"/>
    <cellStyle name="60% - Accent3 3" xfId="4009"/>
    <cellStyle name="60% - Accent3 4" xfId="7879"/>
    <cellStyle name="60% - Accent3_010_주택건설" xfId="3169"/>
    <cellStyle name="60% - Accent4" xfId="656"/>
    <cellStyle name="60% - Accent4 2" xfId="657"/>
    <cellStyle name="60% - Accent4 2 2" xfId="4570"/>
    <cellStyle name="60% - Accent4 2 2 2" xfId="8910"/>
    <cellStyle name="60% - Accent4 2 3" xfId="9081"/>
    <cellStyle name="60% - Accent4 3" xfId="4010"/>
    <cellStyle name="60% - Accent4 4" xfId="7880"/>
    <cellStyle name="60% - Accent4_010_주택건설" xfId="3170"/>
    <cellStyle name="60% - Accent5" xfId="658"/>
    <cellStyle name="60% - Accent5 2" xfId="659"/>
    <cellStyle name="60% - Accent5 2 2" xfId="4571"/>
    <cellStyle name="60% - Accent5 2 2 2" xfId="8909"/>
    <cellStyle name="60% - Accent5 2 3" xfId="9252"/>
    <cellStyle name="60% - Accent5 3" xfId="4011"/>
    <cellStyle name="60% - Accent5 4" xfId="7881"/>
    <cellStyle name="60% - Accent5_010_주택건설" xfId="3171"/>
    <cellStyle name="60% - Accent6" xfId="660"/>
    <cellStyle name="60% - Accent6 2" xfId="661"/>
    <cellStyle name="60% - Accent6 2 2" xfId="4572"/>
    <cellStyle name="60% - Accent6 2 2 2" xfId="8908"/>
    <cellStyle name="60% - Accent6 2 3" xfId="9080"/>
    <cellStyle name="60% - Accent6 3" xfId="4012"/>
    <cellStyle name="60% - Accent6 4" xfId="7882"/>
    <cellStyle name="60% - Accent6_010_주택건설" xfId="3172"/>
    <cellStyle name="60% - 강조색1" xfId="87" builtinId="32" customBuiltin="1"/>
    <cellStyle name="60% - 강조색1 2" xfId="88"/>
    <cellStyle name="60% - 강조색1 2 2" xfId="89"/>
    <cellStyle name="60% - 강조색1 2 2 2" xfId="3173"/>
    <cellStyle name="60% - 강조색1 2 2 2 2" xfId="3174"/>
    <cellStyle name="60% - 강조색1 2 2 2 2 2" xfId="8808"/>
    <cellStyle name="60% - 강조색1 2 2 2 2 2 2" xfId="9264"/>
    <cellStyle name="60% - 강조색1 2 2 2 3" xfId="4013"/>
    <cellStyle name="60% - 강조색1 2 2 2 4" xfId="8809"/>
    <cellStyle name="60% - 강조색1 2 2 2 4 2" xfId="8987"/>
    <cellStyle name="60% - 강조색1 2 2 3" xfId="4014"/>
    <cellStyle name="60% - 강조색1 2 2 4" xfId="4573"/>
    <cellStyle name="60% - 강조색1 2 2 4 2" xfId="9072"/>
    <cellStyle name="60% - 강조색1 2 2 5" xfId="662"/>
    <cellStyle name="60% - 강조색1 2 3" xfId="90"/>
    <cellStyle name="60% - 강조색1 2 3 2" xfId="4574"/>
    <cellStyle name="60% - 강조색1 2 3 3" xfId="4575"/>
    <cellStyle name="60% - 강조색1 2 3 4" xfId="3175"/>
    <cellStyle name="60% - 강조색1 3" xfId="91"/>
    <cellStyle name="60% - 강조색1 3 2" xfId="92"/>
    <cellStyle name="60% - 강조색1 3 2 2" xfId="3176"/>
    <cellStyle name="60% - 강조색1 3 2 3" xfId="4576"/>
    <cellStyle name="60% - 강조색1 3 2 3 2" xfId="9021"/>
    <cellStyle name="60% - 강조색1 3 2 4" xfId="663"/>
    <cellStyle name="60% - 강조색1 3 3" xfId="3177"/>
    <cellStyle name="60% - 강조색1 3 4" xfId="8743"/>
    <cellStyle name="60% - 강조색1 3_012_보건및사회보장" xfId="3178"/>
    <cellStyle name="60% - 강조색1 4" xfId="93"/>
    <cellStyle name="60% - 강조색1 4 2" xfId="3179"/>
    <cellStyle name="60% - 강조색1 4 3" xfId="4577"/>
    <cellStyle name="60% - 강조색1 4 3 2" xfId="9020"/>
    <cellStyle name="60% - 강조색1 4 4" xfId="664"/>
    <cellStyle name="60% - 강조색1 5" xfId="469"/>
    <cellStyle name="60% - 강조색1 5 2" xfId="4015"/>
    <cellStyle name="60% - 강조색1 5 3" xfId="4016"/>
    <cellStyle name="60% - 강조색1 5 4" xfId="7980"/>
    <cellStyle name="60% - 강조색1 5 5" xfId="3180"/>
    <cellStyle name="60% - 강조색1 6" xfId="4017"/>
    <cellStyle name="60% - 강조색1 7" xfId="4018"/>
    <cellStyle name="60% - 강조색1 8" xfId="4019"/>
    <cellStyle name="60% - 강조색2" xfId="94" builtinId="36" customBuiltin="1"/>
    <cellStyle name="60% - 강조색2 2" xfId="95"/>
    <cellStyle name="60% - 강조색2 2 2" xfId="96"/>
    <cellStyle name="60% - 강조색2 2 2 2" xfId="3181"/>
    <cellStyle name="60% - 강조색2 2 2 2 2" xfId="3182"/>
    <cellStyle name="60% - 강조색2 2 2 2 2 2" xfId="8810"/>
    <cellStyle name="60% - 강조색2 2 2 2 2 2 2" xfId="8986"/>
    <cellStyle name="60% - 강조색2 2 2 2 3" xfId="4020"/>
    <cellStyle name="60% - 강조색2 2 2 2 4" xfId="8811"/>
    <cellStyle name="60% - 강조색2 2 2 2 4 2" xfId="8985"/>
    <cellStyle name="60% - 강조색2 2 2 3" xfId="4021"/>
    <cellStyle name="60% - 강조색2 2 2 4" xfId="4578"/>
    <cellStyle name="60% - 강조색2 2 2 4 2" xfId="9100"/>
    <cellStyle name="60% - 강조색2 2 2 5" xfId="665"/>
    <cellStyle name="60% - 강조색2 2 3" xfId="97"/>
    <cellStyle name="60% - 강조색2 2 3 2" xfId="4579"/>
    <cellStyle name="60% - 강조색2 2 3 3" xfId="4580"/>
    <cellStyle name="60% - 강조색2 2 3 4" xfId="3183"/>
    <cellStyle name="60% - 강조색2 3" xfId="98"/>
    <cellStyle name="60% - 강조색2 3 2" xfId="99"/>
    <cellStyle name="60% - 강조색2 3 2 2" xfId="3184"/>
    <cellStyle name="60% - 강조색2 3 2 3" xfId="4581"/>
    <cellStyle name="60% - 강조색2 3 2 3 2" xfId="9019"/>
    <cellStyle name="60% - 강조색2 3 2 4" xfId="666"/>
    <cellStyle name="60% - 강조색2 3 3" xfId="3185"/>
    <cellStyle name="60% - 강조색2 3 4" xfId="8744"/>
    <cellStyle name="60% - 강조색2 3_012_보건및사회보장" xfId="3186"/>
    <cellStyle name="60% - 강조색2 4" xfId="100"/>
    <cellStyle name="60% - 강조색2 4 2" xfId="3187"/>
    <cellStyle name="60% - 강조색2 4 3" xfId="4582"/>
    <cellStyle name="60% - 강조색2 4 3 2" xfId="9018"/>
    <cellStyle name="60% - 강조색2 4 4" xfId="667"/>
    <cellStyle name="60% - 강조색2 5" xfId="470"/>
    <cellStyle name="60% - 강조색2 5 2" xfId="4022"/>
    <cellStyle name="60% - 강조색2 5 3" xfId="4023"/>
    <cellStyle name="60% - 강조색2 5 4" xfId="7981"/>
    <cellStyle name="60% - 강조색2 5 5" xfId="3188"/>
    <cellStyle name="60% - 강조색2 6" xfId="4024"/>
    <cellStyle name="60% - 강조색2 7" xfId="4025"/>
    <cellStyle name="60% - 강조색2 8" xfId="4026"/>
    <cellStyle name="60% - 강조색3" xfId="101" builtinId="40" customBuiltin="1"/>
    <cellStyle name="60% - 강조색3 2" xfId="102"/>
    <cellStyle name="60% - 강조색3 2 2" xfId="103"/>
    <cellStyle name="60% - 강조색3 2 2 2" xfId="3189"/>
    <cellStyle name="60% - 강조색3 2 2 2 2" xfId="3190"/>
    <cellStyle name="60% - 강조색3 2 2 2 2 2" xfId="8812"/>
    <cellStyle name="60% - 강조색3 2 2 2 2 2 2" xfId="8984"/>
    <cellStyle name="60% - 강조색3 2 2 2 3" xfId="4027"/>
    <cellStyle name="60% - 강조색3 2 2 2 4" xfId="8813"/>
    <cellStyle name="60% - 강조색3 2 2 2 4 2" xfId="8983"/>
    <cellStyle name="60% - 강조색3 2 2 3" xfId="4028"/>
    <cellStyle name="60% - 강조색3 2 2 4" xfId="4583"/>
    <cellStyle name="60% - 강조색3 2 2 4 2" xfId="9099"/>
    <cellStyle name="60% - 강조색3 2 2 5" xfId="668"/>
    <cellStyle name="60% - 강조색3 2 3" xfId="104"/>
    <cellStyle name="60% - 강조색3 2 3 2" xfId="4584"/>
    <cellStyle name="60% - 강조색3 2 3 3" xfId="4585"/>
    <cellStyle name="60% - 강조색3 2 3 4" xfId="3191"/>
    <cellStyle name="60% - 강조색3 3" xfId="105"/>
    <cellStyle name="60% - 강조색3 3 2" xfId="106"/>
    <cellStyle name="60% - 강조색3 3 2 2" xfId="3192"/>
    <cellStyle name="60% - 강조색3 3 2 3" xfId="4586"/>
    <cellStyle name="60% - 강조색3 3 2 3 2" xfId="9017"/>
    <cellStyle name="60% - 강조색3 3 2 4" xfId="669"/>
    <cellStyle name="60% - 강조색3 3 3" xfId="3193"/>
    <cellStyle name="60% - 강조색3 3 4" xfId="8745"/>
    <cellStyle name="60% - 강조색3 3_012_보건및사회보장" xfId="3194"/>
    <cellStyle name="60% - 강조색3 4" xfId="107"/>
    <cellStyle name="60% - 강조색3 4 2" xfId="3195"/>
    <cellStyle name="60% - 강조색3 4 3" xfId="4587"/>
    <cellStyle name="60% - 강조색3 4 3 2" xfId="9016"/>
    <cellStyle name="60% - 강조색3 4 4" xfId="670"/>
    <cellStyle name="60% - 강조색3 5" xfId="471"/>
    <cellStyle name="60% - 강조색3 5 2" xfId="4029"/>
    <cellStyle name="60% - 강조색3 5 3" xfId="4030"/>
    <cellStyle name="60% - 강조색3 5 4" xfId="7982"/>
    <cellStyle name="60% - 강조색3 5 5" xfId="3196"/>
    <cellStyle name="60% - 강조색3 6" xfId="4031"/>
    <cellStyle name="60% - 강조색3 7" xfId="4032"/>
    <cellStyle name="60% - 강조색3 8" xfId="4033"/>
    <cellStyle name="60% - 강조색4" xfId="108" builtinId="44" customBuiltin="1"/>
    <cellStyle name="60% - 강조색4 2" xfId="109"/>
    <cellStyle name="60% - 강조색4 2 2" xfId="110"/>
    <cellStyle name="60% - 강조색4 2 2 2" xfId="3197"/>
    <cellStyle name="60% - 강조색4 2 2 2 2" xfId="3198"/>
    <cellStyle name="60% - 강조색4 2 2 2 2 2" xfId="8814"/>
    <cellStyle name="60% - 강조색4 2 2 2 2 2 2" xfId="8982"/>
    <cellStyle name="60% - 강조색4 2 2 2 3" xfId="4034"/>
    <cellStyle name="60% - 강조색4 2 2 2 4" xfId="8815"/>
    <cellStyle name="60% - 강조색4 2 2 2 4 2" xfId="2869"/>
    <cellStyle name="60% - 강조색4 2 2 3" xfId="4035"/>
    <cellStyle name="60% - 강조색4 2 2 4" xfId="4588"/>
    <cellStyle name="60% - 강조색4 2 2 4 2" xfId="9294"/>
    <cellStyle name="60% - 강조색4 2 2 5" xfId="671"/>
    <cellStyle name="60% - 강조색4 2 3" xfId="111"/>
    <cellStyle name="60% - 강조색4 2 3 2" xfId="4589"/>
    <cellStyle name="60% - 강조색4 2 3 3" xfId="4590"/>
    <cellStyle name="60% - 강조색4 2 3 4" xfId="3199"/>
    <cellStyle name="60% - 강조색4 3" xfId="112"/>
    <cellStyle name="60% - 강조색4 3 2" xfId="113"/>
    <cellStyle name="60% - 강조색4 3 2 2" xfId="3200"/>
    <cellStyle name="60% - 강조색4 3 2 3" xfId="4591"/>
    <cellStyle name="60% - 강조색4 3 2 3 2" xfId="9015"/>
    <cellStyle name="60% - 강조색4 3 2 4" xfId="672"/>
    <cellStyle name="60% - 강조색4 3 3" xfId="3201"/>
    <cellStyle name="60% - 강조색4 3 4" xfId="8746"/>
    <cellStyle name="60% - 강조색4 3_012_보건및사회보장" xfId="3202"/>
    <cellStyle name="60% - 강조색4 4" xfId="114"/>
    <cellStyle name="60% - 강조색4 4 2" xfId="3203"/>
    <cellStyle name="60% - 강조색4 4 3" xfId="4592"/>
    <cellStyle name="60% - 강조색4 4 3 2" xfId="9014"/>
    <cellStyle name="60% - 강조색4 4 4" xfId="673"/>
    <cellStyle name="60% - 강조색4 5" xfId="472"/>
    <cellStyle name="60% - 강조색4 5 2" xfId="4036"/>
    <cellStyle name="60% - 강조색4 5 3" xfId="4037"/>
    <cellStyle name="60% - 강조색4 5 4" xfId="7983"/>
    <cellStyle name="60% - 강조색4 5 5" xfId="3204"/>
    <cellStyle name="60% - 강조색4 6" xfId="4038"/>
    <cellStyle name="60% - 강조색4 7" xfId="4039"/>
    <cellStyle name="60% - 강조색4 8" xfId="4040"/>
    <cellStyle name="60% - 강조색5" xfId="115" builtinId="48" customBuiltin="1"/>
    <cellStyle name="60% - 강조색5 2" xfId="116"/>
    <cellStyle name="60% - 강조색5 2 2" xfId="117"/>
    <cellStyle name="60% - 강조색5 2 2 2" xfId="3205"/>
    <cellStyle name="60% - 강조색5 2 2 2 2" xfId="3206"/>
    <cellStyle name="60% - 강조색5 2 2 2 2 2" xfId="8816"/>
    <cellStyle name="60% - 강조색5 2 2 2 2 2 2" xfId="523"/>
    <cellStyle name="60% - 강조색5 2 2 2 3" xfId="4041"/>
    <cellStyle name="60% - 강조색5 2 2 2 4" xfId="8817"/>
    <cellStyle name="60% - 강조색5 2 2 2 4 2" xfId="8981"/>
    <cellStyle name="60% - 강조색5 2 2 3" xfId="4042"/>
    <cellStyle name="60% - 강조색5 2 2 4" xfId="4593"/>
    <cellStyle name="60% - 강조색5 2 2 4 2" xfId="9190"/>
    <cellStyle name="60% - 강조색5 2 2 5" xfId="674"/>
    <cellStyle name="60% - 강조색5 2 3" xfId="118"/>
    <cellStyle name="60% - 강조색5 2 3 2" xfId="4594"/>
    <cellStyle name="60% - 강조색5 2 3 3" xfId="4595"/>
    <cellStyle name="60% - 강조색5 2 3 4" xfId="3207"/>
    <cellStyle name="60% - 강조색5 3" xfId="119"/>
    <cellStyle name="60% - 강조색5 3 2" xfId="120"/>
    <cellStyle name="60% - 강조색5 3 2 2" xfId="3208"/>
    <cellStyle name="60% - 강조색5 3 2 3" xfId="4596"/>
    <cellStyle name="60% - 강조색5 3 2 3 2" xfId="9013"/>
    <cellStyle name="60% - 강조색5 3 2 4" xfId="675"/>
    <cellStyle name="60% - 강조색5 3 3" xfId="3209"/>
    <cellStyle name="60% - 강조색5 3 4" xfId="8747"/>
    <cellStyle name="60% - 강조색5 3_012_보건및사회보장" xfId="3210"/>
    <cellStyle name="60% - 강조색5 4" xfId="121"/>
    <cellStyle name="60% - 강조색5 4 2" xfId="3211"/>
    <cellStyle name="60% - 강조색5 4 3" xfId="4597"/>
    <cellStyle name="60% - 강조색5 4 3 2" xfId="9012"/>
    <cellStyle name="60% - 강조색5 4 4" xfId="676"/>
    <cellStyle name="60% - 강조색5 5" xfId="473"/>
    <cellStyle name="60% - 강조색5 5 2" xfId="4043"/>
    <cellStyle name="60% - 강조색5 5 3" xfId="4044"/>
    <cellStyle name="60% - 강조색5 5 4" xfId="7984"/>
    <cellStyle name="60% - 강조색5 5 5" xfId="3212"/>
    <cellStyle name="60% - 강조색5 6" xfId="4045"/>
    <cellStyle name="60% - 강조색5 7" xfId="4046"/>
    <cellStyle name="60% - 강조색5 8" xfId="4047"/>
    <cellStyle name="60% - 강조색6" xfId="122" builtinId="52" customBuiltin="1"/>
    <cellStyle name="60% - 강조색6 2" xfId="123"/>
    <cellStyle name="60% - 강조색6 2 2" xfId="124"/>
    <cellStyle name="60% - 강조색6 2 2 2" xfId="3213"/>
    <cellStyle name="60% - 강조색6 2 2 2 2" xfId="3214"/>
    <cellStyle name="60% - 강조색6 2 2 2 2 2" xfId="8818"/>
    <cellStyle name="60% - 강조색6 2 2 2 2 2 2" xfId="8980"/>
    <cellStyle name="60% - 강조색6 2 2 2 3" xfId="4048"/>
    <cellStyle name="60% - 강조색6 2 2 2 4" xfId="8819"/>
    <cellStyle name="60% - 강조색6 2 2 2 4 2" xfId="8979"/>
    <cellStyle name="60% - 강조색6 2 2 3" xfId="4049"/>
    <cellStyle name="60% - 강조색6 2 2 4" xfId="4598"/>
    <cellStyle name="60% - 강조색6 2 2 4 2" xfId="9071"/>
    <cellStyle name="60% - 강조색6 2 2 5" xfId="677"/>
    <cellStyle name="60% - 강조색6 2 3" xfId="125"/>
    <cellStyle name="60% - 강조색6 2 3 2" xfId="4599"/>
    <cellStyle name="60% - 강조색6 2 3 3" xfId="4600"/>
    <cellStyle name="60% - 강조색6 2 3 4" xfId="3215"/>
    <cellStyle name="60% - 강조색6 3" xfId="126"/>
    <cellStyle name="60% - 강조색6 3 2" xfId="127"/>
    <cellStyle name="60% - 강조색6 3 2 2" xfId="3216"/>
    <cellStyle name="60% - 강조색6 3 2 3" xfId="4601"/>
    <cellStyle name="60% - 강조색6 3 2 3 2" xfId="9011"/>
    <cellStyle name="60% - 강조색6 3 2 4" xfId="678"/>
    <cellStyle name="60% - 강조색6 3 3" xfId="3217"/>
    <cellStyle name="60% - 강조색6 3 4" xfId="8748"/>
    <cellStyle name="60% - 강조색6 3_012_보건및사회보장" xfId="3218"/>
    <cellStyle name="60% - 강조색6 4" xfId="128"/>
    <cellStyle name="60% - 강조색6 4 2" xfId="3219"/>
    <cellStyle name="60% - 강조색6 4 3" xfId="4602"/>
    <cellStyle name="60% - 강조색6 4 3 2" xfId="9010"/>
    <cellStyle name="60% - 강조색6 4 4" xfId="679"/>
    <cellStyle name="60% - 강조색6 5" xfId="474"/>
    <cellStyle name="60% - 강조색6 5 2" xfId="4050"/>
    <cellStyle name="60% - 강조색6 5 3" xfId="4051"/>
    <cellStyle name="60% - 강조색6 5 4" xfId="7985"/>
    <cellStyle name="60% - 강조색6 5 5" xfId="3220"/>
    <cellStyle name="60% - 강조색6 6" xfId="4052"/>
    <cellStyle name="60% - 강조색6 7" xfId="4053"/>
    <cellStyle name="60% - 강조색6 8" xfId="4054"/>
    <cellStyle name="A¨­￠￢￠O [0]_INQUIRY ￠?￥i¨u¡AAⓒ￢Aⓒª " xfId="129"/>
    <cellStyle name="A¨­￠￢￠O_INQUIRY ￠?￥i¨u¡AAⓒ￢Aⓒª " xfId="130"/>
    <cellStyle name="Accent1" xfId="680"/>
    <cellStyle name="Accent1 2" xfId="681"/>
    <cellStyle name="Accent1 2 2" xfId="4603"/>
    <cellStyle name="Accent1 2 2 2" xfId="8907"/>
    <cellStyle name="Accent1 2 3" xfId="9087"/>
    <cellStyle name="Accent1 3" xfId="4055"/>
    <cellStyle name="Accent1 4" xfId="7883"/>
    <cellStyle name="Accent1_010_주택건설" xfId="3221"/>
    <cellStyle name="Accent2" xfId="682"/>
    <cellStyle name="Accent2 2" xfId="683"/>
    <cellStyle name="Accent2 2 2" xfId="4604"/>
    <cellStyle name="Accent2 2 2 2" xfId="8906"/>
    <cellStyle name="Accent2 2 3" xfId="9239"/>
    <cellStyle name="Accent2 3" xfId="4056"/>
    <cellStyle name="Accent2 4" xfId="7884"/>
    <cellStyle name="Accent2_010_주택건설" xfId="3222"/>
    <cellStyle name="Accent3" xfId="684"/>
    <cellStyle name="Accent3 2" xfId="685"/>
    <cellStyle name="Accent3 2 2" xfId="4605"/>
    <cellStyle name="Accent3 2 2 2" xfId="8905"/>
    <cellStyle name="Accent3 2 3" xfId="9238"/>
    <cellStyle name="Accent3 3" xfId="4057"/>
    <cellStyle name="Accent3 4" xfId="7885"/>
    <cellStyle name="Accent3_010_주택건설" xfId="3223"/>
    <cellStyle name="Accent4" xfId="686"/>
    <cellStyle name="Accent4 2" xfId="687"/>
    <cellStyle name="Accent4 2 2" xfId="4606"/>
    <cellStyle name="Accent4 2 2 2" xfId="8904"/>
    <cellStyle name="Accent4 2 3" xfId="9043"/>
    <cellStyle name="Accent4 3" xfId="4058"/>
    <cellStyle name="Accent4 4" xfId="7886"/>
    <cellStyle name="Accent4_010_주택건설" xfId="3224"/>
    <cellStyle name="Accent5" xfId="688"/>
    <cellStyle name="Accent5 2" xfId="689"/>
    <cellStyle name="Accent5 2 2" xfId="4607"/>
    <cellStyle name="Accent5 2 2 2" xfId="8903"/>
    <cellStyle name="Accent5 2 3" xfId="9042"/>
    <cellStyle name="Accent5 3" xfId="4059"/>
    <cellStyle name="Accent5 4" xfId="7887"/>
    <cellStyle name="Accent5_010_주택건설" xfId="3225"/>
    <cellStyle name="Accent6" xfId="690"/>
    <cellStyle name="Accent6 2" xfId="691"/>
    <cellStyle name="Accent6 2 2" xfId="4608"/>
    <cellStyle name="Accent6 2 2 2" xfId="8902"/>
    <cellStyle name="Accent6 2 3" xfId="9041"/>
    <cellStyle name="Accent6 3" xfId="4060"/>
    <cellStyle name="Accent6 4" xfId="7888"/>
    <cellStyle name="Accent6_010_주택건설" xfId="3226"/>
    <cellStyle name="AeE­ [0]_ 2ÆAAþº° " xfId="8087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1 10" xfId="692"/>
    <cellStyle name="ÅëÈ­ [0]_laroux_1 10" xfId="693"/>
    <cellStyle name="AeE­ [0]_laroux_1 11" xfId="694"/>
    <cellStyle name="ÅëÈ­ [0]_laroux_1 11" xfId="695"/>
    <cellStyle name="AeE­ [0]_laroux_1 12" xfId="696"/>
    <cellStyle name="ÅëÈ­ [0]_laroux_1 12" xfId="697"/>
    <cellStyle name="AeE­ [0]_laroux_1 12 10" xfId="4061"/>
    <cellStyle name="ÅëÈ­ [0]_laroux_1 13" xfId="698"/>
    <cellStyle name="AeE­ [0]_laroux_1 14" xfId="699"/>
    <cellStyle name="ÅëÈ­ [0]_laroux_1 14" xfId="700"/>
    <cellStyle name="AeE­ [0]_laroux_1 14 10" xfId="4609"/>
    <cellStyle name="ÅëÈ­ [0]_laroux_1 14 10" xfId="4610"/>
    <cellStyle name="AeE­ [0]_laroux_1 14 11" xfId="4611"/>
    <cellStyle name="ÅëÈ­ [0]_laroux_1 14 11" xfId="4612"/>
    <cellStyle name="AeE­ [0]_laroux_1 14 12" xfId="4613"/>
    <cellStyle name="ÅëÈ­ [0]_laroux_1 14 12" xfId="4614"/>
    <cellStyle name="AeE­ [0]_laroux_1 14 13" xfId="4615"/>
    <cellStyle name="ÅëÈ­ [0]_laroux_1 14 13" xfId="4616"/>
    <cellStyle name="AeE­ [0]_laroux_1 14 14" xfId="4617"/>
    <cellStyle name="ÅëÈ­ [0]_laroux_1 14 14" xfId="4618"/>
    <cellStyle name="AeE­ [0]_laroux_1 14 15" xfId="4619"/>
    <cellStyle name="ÅëÈ­ [0]_laroux_1 14 15" xfId="4620"/>
    <cellStyle name="AeE­ [0]_laroux_1 14 16" xfId="4621"/>
    <cellStyle name="ÅëÈ­ [0]_laroux_1 14 16" xfId="4622"/>
    <cellStyle name="AeE­ [0]_laroux_1 14 17" xfId="4623"/>
    <cellStyle name="ÅëÈ­ [0]_laroux_1 14 17" xfId="4624"/>
    <cellStyle name="AeE­ [0]_laroux_1 14 18" xfId="4625"/>
    <cellStyle name="ÅëÈ­ [0]_laroux_1 14 18" xfId="4626"/>
    <cellStyle name="AeE­ [0]_laroux_1 14 19" xfId="4627"/>
    <cellStyle name="ÅëÈ­ [0]_laroux_1 14 19" xfId="4628"/>
    <cellStyle name="AeE­ [0]_laroux_1 14 2" xfId="4629"/>
    <cellStyle name="ÅëÈ­ [0]_laroux_1 14 2" xfId="4630"/>
    <cellStyle name="AeE­ [0]_laroux_1 14 20" xfId="4631"/>
    <cellStyle name="ÅëÈ­ [0]_laroux_1 14 20" xfId="4632"/>
    <cellStyle name="AeE­ [0]_laroux_1 14 21" xfId="4633"/>
    <cellStyle name="ÅëÈ­ [0]_laroux_1 14 21" xfId="4634"/>
    <cellStyle name="AeE­ [0]_laroux_1 14 22" xfId="4635"/>
    <cellStyle name="ÅëÈ­ [0]_laroux_1 14 22" xfId="4636"/>
    <cellStyle name="AeE­ [0]_laroux_1 14 23" xfId="4637"/>
    <cellStyle name="ÅëÈ­ [0]_laroux_1 14 23" xfId="4638"/>
    <cellStyle name="AeE­ [0]_laroux_1 14 24" xfId="4639"/>
    <cellStyle name="ÅëÈ­ [0]_laroux_1 14 24" xfId="4640"/>
    <cellStyle name="AeE­ [0]_laroux_1 14 25" xfId="4641"/>
    <cellStyle name="ÅëÈ­ [0]_laroux_1 14 25" xfId="4642"/>
    <cellStyle name="AeE­ [0]_laroux_1 14 26" xfId="4643"/>
    <cellStyle name="ÅëÈ­ [0]_laroux_1 14 26" xfId="4644"/>
    <cellStyle name="AeE­ [0]_laroux_1 14 27" xfId="4645"/>
    <cellStyle name="ÅëÈ­ [0]_laroux_1 14 27" xfId="4646"/>
    <cellStyle name="AeE­ [0]_laroux_1 14 28" xfId="4647"/>
    <cellStyle name="ÅëÈ­ [0]_laroux_1 14 28" xfId="4648"/>
    <cellStyle name="AeE­ [0]_laroux_1 14 29" xfId="4649"/>
    <cellStyle name="ÅëÈ­ [0]_laroux_1 14 29" xfId="4650"/>
    <cellStyle name="AeE­ [0]_laroux_1 14 3" xfId="4651"/>
    <cellStyle name="ÅëÈ­ [0]_laroux_1 14 3" xfId="4652"/>
    <cellStyle name="AeE­ [0]_laroux_1 14 30" xfId="4653"/>
    <cellStyle name="ÅëÈ­ [0]_laroux_1 14 30" xfId="4654"/>
    <cellStyle name="AeE­ [0]_laroux_1 14 31" xfId="4655"/>
    <cellStyle name="ÅëÈ­ [0]_laroux_1 14 31" xfId="4656"/>
    <cellStyle name="AeE­ [0]_laroux_1 14 32" xfId="4657"/>
    <cellStyle name="ÅëÈ­ [0]_laroux_1 14 32" xfId="4658"/>
    <cellStyle name="AeE­ [0]_laroux_1 14 33" xfId="4659"/>
    <cellStyle name="ÅëÈ­ [0]_laroux_1 14 33" xfId="4660"/>
    <cellStyle name="AeE­ [0]_laroux_1 14 34" xfId="4661"/>
    <cellStyle name="ÅëÈ­ [0]_laroux_1 14 34" xfId="4662"/>
    <cellStyle name="AeE­ [0]_laroux_1 14 35" xfId="4663"/>
    <cellStyle name="ÅëÈ­ [0]_laroux_1 14 35" xfId="4664"/>
    <cellStyle name="AeE­ [0]_laroux_1 14 36" xfId="4665"/>
    <cellStyle name="ÅëÈ­ [0]_laroux_1 14 36" xfId="4666"/>
    <cellStyle name="AeE­ [0]_laroux_1 14 37" xfId="4667"/>
    <cellStyle name="ÅëÈ­ [0]_laroux_1 14 37" xfId="4668"/>
    <cellStyle name="AeE­ [0]_laroux_1 14 38" xfId="4669"/>
    <cellStyle name="ÅëÈ­ [0]_laroux_1 14 38" xfId="4670"/>
    <cellStyle name="AeE­ [0]_laroux_1 14 39" xfId="4671"/>
    <cellStyle name="ÅëÈ­ [0]_laroux_1 14 39" xfId="4672"/>
    <cellStyle name="AeE­ [0]_laroux_1 14 4" xfId="4673"/>
    <cellStyle name="ÅëÈ­ [0]_laroux_1 14 4" xfId="4674"/>
    <cellStyle name="AeE­ [0]_laroux_1 14 40" xfId="4675"/>
    <cellStyle name="ÅëÈ­ [0]_laroux_1 14 40" xfId="4676"/>
    <cellStyle name="AeE­ [0]_laroux_1 14 5" xfId="4677"/>
    <cellStyle name="ÅëÈ­ [0]_laroux_1 14 5" xfId="4678"/>
    <cellStyle name="AeE­ [0]_laroux_1 14 6" xfId="4679"/>
    <cellStyle name="ÅëÈ­ [0]_laroux_1 14 6" xfId="4680"/>
    <cellStyle name="AeE­ [0]_laroux_1 14 7" xfId="4681"/>
    <cellStyle name="ÅëÈ­ [0]_laroux_1 14 7" xfId="4682"/>
    <cellStyle name="AeE­ [0]_laroux_1 14 8" xfId="4683"/>
    <cellStyle name="ÅëÈ­ [0]_laroux_1 14 8" xfId="4684"/>
    <cellStyle name="AeE­ [0]_laroux_1 14 9" xfId="4685"/>
    <cellStyle name="ÅëÈ­ [0]_laroux_1 14 9" xfId="4686"/>
    <cellStyle name="AeE­ [0]_laroux_1 15" xfId="701"/>
    <cellStyle name="ÅëÈ­ [0]_laroux_1 15" xfId="702"/>
    <cellStyle name="AeE­ [0]_laroux_1 16" xfId="703"/>
    <cellStyle name="ÅëÈ­ [0]_laroux_1 16" xfId="704"/>
    <cellStyle name="AeE­ [0]_laroux_1 17" xfId="705"/>
    <cellStyle name="ÅëÈ­ [0]_laroux_1 17" xfId="706"/>
    <cellStyle name="AeE­ [0]_laroux_1 18" xfId="707"/>
    <cellStyle name="ÅëÈ­ [0]_laroux_1 18" xfId="708"/>
    <cellStyle name="AeE­ [0]_laroux_1 19" xfId="709"/>
    <cellStyle name="ÅëÈ­ [0]_laroux_1 19" xfId="710"/>
    <cellStyle name="AeE­ [0]_laroux_1 2" xfId="711"/>
    <cellStyle name="ÅëÈ­ [0]_laroux_1 2" xfId="712"/>
    <cellStyle name="AeE­ [0]_laroux_1 20" xfId="713"/>
    <cellStyle name="ÅëÈ­ [0]_laroux_1 20" xfId="714"/>
    <cellStyle name="AeE­ [0]_laroux_1 21" xfId="715"/>
    <cellStyle name="ÅëÈ­ [0]_laroux_1 21" xfId="716"/>
    <cellStyle name="AeE­ [0]_laroux_1 22" xfId="717"/>
    <cellStyle name="ÅëÈ­ [0]_laroux_1 22" xfId="718"/>
    <cellStyle name="AeE­ [0]_laroux_1 23" xfId="719"/>
    <cellStyle name="ÅëÈ­ [0]_laroux_1 23" xfId="720"/>
    <cellStyle name="AeE­ [0]_laroux_1 24" xfId="721"/>
    <cellStyle name="ÅëÈ­ [0]_laroux_1 24" xfId="722"/>
    <cellStyle name="AeE­ [0]_laroux_1 25" xfId="723"/>
    <cellStyle name="ÅëÈ­ [0]_laroux_1 25" xfId="724"/>
    <cellStyle name="AeE­ [0]_laroux_1 26" xfId="725"/>
    <cellStyle name="ÅëÈ­ [0]_laroux_1 26" xfId="726"/>
    <cellStyle name="AeE­ [0]_laroux_1 27" xfId="727"/>
    <cellStyle name="ÅëÈ­ [0]_laroux_1 27" xfId="728"/>
    <cellStyle name="AeE­ [0]_laroux_1 28" xfId="729"/>
    <cellStyle name="ÅëÈ­ [0]_laroux_1 28" xfId="730"/>
    <cellStyle name="AeE­ [0]_laroux_1 29" xfId="731"/>
    <cellStyle name="ÅëÈ­ [0]_laroux_1 29" xfId="732"/>
    <cellStyle name="AeE­ [0]_laroux_1 3" xfId="733"/>
    <cellStyle name="ÅëÈ­ [0]_laroux_1 3" xfId="734"/>
    <cellStyle name="AeE­ [0]_laroux_1 30" xfId="735"/>
    <cellStyle name="ÅëÈ­ [0]_laroux_1 30" xfId="736"/>
    <cellStyle name="AeE­ [0]_laroux_1 31" xfId="737"/>
    <cellStyle name="ÅëÈ­ [0]_laroux_1 31" xfId="738"/>
    <cellStyle name="AeE­ [0]_laroux_1 32" xfId="739"/>
    <cellStyle name="ÅëÈ­ [0]_laroux_1 32" xfId="740"/>
    <cellStyle name="AeE­ [0]_laroux_1 33" xfId="741"/>
    <cellStyle name="ÅëÈ­ [0]_laroux_1 33" xfId="742"/>
    <cellStyle name="AeE­ [0]_laroux_1 34" xfId="743"/>
    <cellStyle name="ÅëÈ­ [0]_laroux_1 34" xfId="744"/>
    <cellStyle name="AeE­ [0]_laroux_1 35" xfId="745"/>
    <cellStyle name="ÅëÈ­ [0]_laroux_1 35" xfId="746"/>
    <cellStyle name="AeE­ [0]_laroux_1 36" xfId="747"/>
    <cellStyle name="ÅëÈ­ [0]_laroux_1 36" xfId="748"/>
    <cellStyle name="AeE­ [0]_laroux_1 37" xfId="749"/>
    <cellStyle name="ÅëÈ­ [0]_laroux_1 37" xfId="750"/>
    <cellStyle name="AeE­ [0]_laroux_1 38" xfId="751"/>
    <cellStyle name="ÅëÈ­ [0]_laroux_1 38" xfId="752"/>
    <cellStyle name="AeE­ [0]_laroux_1 39" xfId="753"/>
    <cellStyle name="ÅëÈ­ [0]_laroux_1 39" xfId="754"/>
    <cellStyle name="AeE­ [0]_laroux_1 4" xfId="755"/>
    <cellStyle name="ÅëÈ­ [0]_laroux_1 4" xfId="756"/>
    <cellStyle name="AeE­ [0]_laroux_1 40" xfId="757"/>
    <cellStyle name="ÅëÈ­ [0]_laroux_1 40" xfId="758"/>
    <cellStyle name="AeE­ [0]_laroux_1 41" xfId="759"/>
    <cellStyle name="ÅëÈ­ [0]_laroux_1 41" xfId="760"/>
    <cellStyle name="AeE­ [0]_laroux_1 5" xfId="761"/>
    <cellStyle name="ÅëÈ­ [0]_laroux_1 5" xfId="762"/>
    <cellStyle name="AeE­ [0]_laroux_1 6" xfId="763"/>
    <cellStyle name="ÅëÈ­ [0]_laroux_1 6" xfId="764"/>
    <cellStyle name="AeE­ [0]_laroux_1 7" xfId="765"/>
    <cellStyle name="ÅëÈ­ [0]_laroux_1 7" xfId="766"/>
    <cellStyle name="AeE­ [0]_laroux_1 8" xfId="767"/>
    <cellStyle name="ÅëÈ­ [0]_laroux_1 8" xfId="768"/>
    <cellStyle name="AeE­ [0]_laroux_1 9" xfId="769"/>
    <cellStyle name="ÅëÈ­ [0]_laroux_1 9" xfId="770"/>
    <cellStyle name="AeE­ [0]_laroux_2" xfId="138"/>
    <cellStyle name="ÅëÈ­ [0]_laroux_2" xfId="139"/>
    <cellStyle name="AeE­ [0]_laroux_2 10" xfId="771"/>
    <cellStyle name="ÅëÈ­ [0]_laroux_2 10" xfId="772"/>
    <cellStyle name="AeE­ [0]_laroux_2 11" xfId="773"/>
    <cellStyle name="ÅëÈ­ [0]_laroux_2 11" xfId="774"/>
    <cellStyle name="AeE­ [0]_laroux_2 12" xfId="775"/>
    <cellStyle name="ÅëÈ­ [0]_laroux_2 12" xfId="776"/>
    <cellStyle name="AeE­ [0]_laroux_2 13" xfId="777"/>
    <cellStyle name="ÅëÈ­ [0]_laroux_2 13" xfId="778"/>
    <cellStyle name="AeE­ [0]_laroux_2 14" xfId="779"/>
    <cellStyle name="ÅëÈ­ [0]_laroux_2 14" xfId="780"/>
    <cellStyle name="AeE­ [0]_laroux_2 15" xfId="781"/>
    <cellStyle name="ÅëÈ­ [0]_laroux_2 15" xfId="782"/>
    <cellStyle name="AeE­ [0]_laroux_2 16" xfId="783"/>
    <cellStyle name="ÅëÈ­ [0]_laroux_2 16" xfId="784"/>
    <cellStyle name="AeE­ [0]_laroux_2 17" xfId="785"/>
    <cellStyle name="ÅëÈ­ [0]_laroux_2 17" xfId="786"/>
    <cellStyle name="AeE­ [0]_laroux_2 18" xfId="787"/>
    <cellStyle name="ÅëÈ­ [0]_laroux_2 18" xfId="788"/>
    <cellStyle name="AeE­ [0]_laroux_2 19" xfId="789"/>
    <cellStyle name="ÅëÈ­ [0]_laroux_2 19" xfId="790"/>
    <cellStyle name="AeE­ [0]_laroux_2 2" xfId="791"/>
    <cellStyle name="ÅëÈ­ [0]_laroux_2 2" xfId="792"/>
    <cellStyle name="AeE­ [0]_laroux_2 20" xfId="793"/>
    <cellStyle name="ÅëÈ­ [0]_laroux_2 20" xfId="794"/>
    <cellStyle name="AeE­ [0]_laroux_2 21" xfId="795"/>
    <cellStyle name="ÅëÈ­ [0]_laroux_2 21" xfId="796"/>
    <cellStyle name="AeE­ [0]_laroux_2 22" xfId="797"/>
    <cellStyle name="ÅëÈ­ [0]_laroux_2 22" xfId="798"/>
    <cellStyle name="AeE­ [0]_laroux_2 23" xfId="799"/>
    <cellStyle name="ÅëÈ­ [0]_laroux_2 23" xfId="800"/>
    <cellStyle name="AeE­ [0]_laroux_2 24" xfId="801"/>
    <cellStyle name="ÅëÈ­ [0]_laroux_2 24" xfId="802"/>
    <cellStyle name="AeE­ [0]_laroux_2 25" xfId="803"/>
    <cellStyle name="ÅëÈ­ [0]_laroux_2 25" xfId="804"/>
    <cellStyle name="AeE­ [0]_laroux_2 26" xfId="805"/>
    <cellStyle name="ÅëÈ­ [0]_laroux_2 26" xfId="806"/>
    <cellStyle name="AeE­ [0]_laroux_2 27" xfId="807"/>
    <cellStyle name="ÅëÈ­ [0]_laroux_2 27" xfId="808"/>
    <cellStyle name="AeE­ [0]_laroux_2 28" xfId="809"/>
    <cellStyle name="ÅëÈ­ [0]_laroux_2 28" xfId="810"/>
    <cellStyle name="AeE­ [0]_laroux_2 29" xfId="811"/>
    <cellStyle name="ÅëÈ­ [0]_laroux_2 29" xfId="812"/>
    <cellStyle name="AeE­ [0]_laroux_2 3" xfId="813"/>
    <cellStyle name="ÅëÈ­ [0]_laroux_2 3" xfId="814"/>
    <cellStyle name="AeE­ [0]_laroux_2 30" xfId="815"/>
    <cellStyle name="ÅëÈ­ [0]_laroux_2 30" xfId="816"/>
    <cellStyle name="AeE­ [0]_laroux_2 31" xfId="817"/>
    <cellStyle name="ÅëÈ­ [0]_laroux_2 31" xfId="818"/>
    <cellStyle name="AeE­ [0]_laroux_2 32" xfId="819"/>
    <cellStyle name="ÅëÈ­ [0]_laroux_2 32" xfId="820"/>
    <cellStyle name="AeE­ [0]_laroux_2 33" xfId="821"/>
    <cellStyle name="ÅëÈ­ [0]_laroux_2 33" xfId="822"/>
    <cellStyle name="AeE­ [0]_laroux_2 34" xfId="823"/>
    <cellStyle name="ÅëÈ­ [0]_laroux_2 34" xfId="824"/>
    <cellStyle name="AeE­ [0]_laroux_2 35" xfId="825"/>
    <cellStyle name="ÅëÈ­ [0]_laroux_2 35" xfId="826"/>
    <cellStyle name="AeE­ [0]_laroux_2 36" xfId="827"/>
    <cellStyle name="ÅëÈ­ [0]_laroux_2 36" xfId="828"/>
    <cellStyle name="AeE­ [0]_laroux_2 37" xfId="829"/>
    <cellStyle name="ÅëÈ­ [0]_laroux_2 37" xfId="830"/>
    <cellStyle name="AeE­ [0]_laroux_2 38" xfId="831"/>
    <cellStyle name="ÅëÈ­ [0]_laroux_2 38" xfId="832"/>
    <cellStyle name="AeE­ [0]_laroux_2 39" xfId="833"/>
    <cellStyle name="ÅëÈ­ [0]_laroux_2 39" xfId="834"/>
    <cellStyle name="AeE­ [0]_laroux_2 4" xfId="835"/>
    <cellStyle name="ÅëÈ­ [0]_laroux_2 4" xfId="836"/>
    <cellStyle name="AeE­ [0]_laroux_2 40" xfId="837"/>
    <cellStyle name="ÅëÈ­ [0]_laroux_2 40" xfId="838"/>
    <cellStyle name="AeE­ [0]_laroux_2 41" xfId="839"/>
    <cellStyle name="ÅëÈ­ [0]_laroux_2 41" xfId="840"/>
    <cellStyle name="AeE­ [0]_laroux_2 5" xfId="841"/>
    <cellStyle name="ÅëÈ­ [0]_laroux_2 5" xfId="842"/>
    <cellStyle name="AeE­ [0]_laroux_2 6" xfId="843"/>
    <cellStyle name="ÅëÈ­ [0]_laroux_2 6" xfId="844"/>
    <cellStyle name="AeE­ [0]_laroux_2 7" xfId="845"/>
    <cellStyle name="ÅëÈ­ [0]_laroux_2 7" xfId="846"/>
    <cellStyle name="AeE­ [0]_laroux_2 8" xfId="847"/>
    <cellStyle name="ÅëÈ­ [0]_laroux_2 8" xfId="848"/>
    <cellStyle name="AeE­ [0]_laroux_2 9" xfId="849"/>
    <cellStyle name="ÅëÈ­ [0]_laroux_2 9" xfId="850"/>
    <cellStyle name="AeE­ [0]_laroux_2_41-06농림16" xfId="140"/>
    <cellStyle name="ÅëÈ­ [0]_laroux_2_41-06농림16" xfId="141"/>
    <cellStyle name="AeE­ [0]_laroux_2_41-06농림16 10" xfId="851"/>
    <cellStyle name="ÅëÈ­ [0]_laroux_2_41-06농림16 10" xfId="852"/>
    <cellStyle name="AeE­ [0]_laroux_2_41-06농림16 11" xfId="853"/>
    <cellStyle name="ÅëÈ­ [0]_laroux_2_41-06농림16 11" xfId="854"/>
    <cellStyle name="AeE­ [0]_laroux_2_41-06농림16 12" xfId="855"/>
    <cellStyle name="ÅëÈ­ [0]_laroux_2_41-06농림16 12" xfId="856"/>
    <cellStyle name="AeE­ [0]_laroux_2_41-06농림16 13" xfId="857"/>
    <cellStyle name="ÅëÈ­ [0]_laroux_2_41-06농림16 13" xfId="858"/>
    <cellStyle name="AeE­ [0]_laroux_2_41-06농림16 14" xfId="859"/>
    <cellStyle name="ÅëÈ­ [0]_laroux_2_41-06농림16 14" xfId="860"/>
    <cellStyle name="AeE­ [0]_laroux_2_41-06농림16 15" xfId="861"/>
    <cellStyle name="ÅëÈ­ [0]_laroux_2_41-06농림16 15" xfId="862"/>
    <cellStyle name="AeE­ [0]_laroux_2_41-06농림16 16" xfId="863"/>
    <cellStyle name="ÅëÈ­ [0]_laroux_2_41-06농림16 16" xfId="864"/>
    <cellStyle name="AeE­ [0]_laroux_2_41-06농림16 17" xfId="865"/>
    <cellStyle name="ÅëÈ­ [0]_laroux_2_41-06농림16 17" xfId="866"/>
    <cellStyle name="AeE­ [0]_laroux_2_41-06농림16 18" xfId="867"/>
    <cellStyle name="ÅëÈ­ [0]_laroux_2_41-06농림16 18" xfId="868"/>
    <cellStyle name="AeE­ [0]_laroux_2_41-06농림16 19" xfId="869"/>
    <cellStyle name="ÅëÈ­ [0]_laroux_2_41-06농림16 19" xfId="870"/>
    <cellStyle name="AeE­ [0]_laroux_2_41-06농림16 2" xfId="871"/>
    <cellStyle name="ÅëÈ­ [0]_laroux_2_41-06농림16 2" xfId="872"/>
    <cellStyle name="AeE­ [0]_laroux_2_41-06농림16 20" xfId="873"/>
    <cellStyle name="ÅëÈ­ [0]_laroux_2_41-06농림16 20" xfId="874"/>
    <cellStyle name="AeE­ [0]_laroux_2_41-06농림16 21" xfId="875"/>
    <cellStyle name="ÅëÈ­ [0]_laroux_2_41-06농림16 21" xfId="876"/>
    <cellStyle name="AeE­ [0]_laroux_2_41-06농림16 22" xfId="877"/>
    <cellStyle name="ÅëÈ­ [0]_laroux_2_41-06농림16 22" xfId="878"/>
    <cellStyle name="AeE­ [0]_laroux_2_41-06농림16 23" xfId="879"/>
    <cellStyle name="ÅëÈ­ [0]_laroux_2_41-06농림16 23" xfId="880"/>
    <cellStyle name="AeE­ [0]_laroux_2_41-06농림16 24" xfId="881"/>
    <cellStyle name="ÅëÈ­ [0]_laroux_2_41-06농림16 24" xfId="882"/>
    <cellStyle name="AeE­ [0]_laroux_2_41-06농림16 25" xfId="883"/>
    <cellStyle name="ÅëÈ­ [0]_laroux_2_41-06농림16 25" xfId="884"/>
    <cellStyle name="AeE­ [0]_laroux_2_41-06농림16 26" xfId="885"/>
    <cellStyle name="ÅëÈ­ [0]_laroux_2_41-06농림16 26" xfId="886"/>
    <cellStyle name="AeE­ [0]_laroux_2_41-06농림16 27" xfId="887"/>
    <cellStyle name="ÅëÈ­ [0]_laroux_2_41-06농림16 27" xfId="888"/>
    <cellStyle name="AeE­ [0]_laroux_2_41-06농림16 28" xfId="889"/>
    <cellStyle name="ÅëÈ­ [0]_laroux_2_41-06농림16 28" xfId="890"/>
    <cellStyle name="AeE­ [0]_laroux_2_41-06농림16 29" xfId="891"/>
    <cellStyle name="ÅëÈ­ [0]_laroux_2_41-06농림16 29" xfId="892"/>
    <cellStyle name="AeE­ [0]_laroux_2_41-06농림16 3" xfId="893"/>
    <cellStyle name="ÅëÈ­ [0]_laroux_2_41-06농림16 3" xfId="894"/>
    <cellStyle name="AeE­ [0]_laroux_2_41-06농림16 30" xfId="895"/>
    <cellStyle name="ÅëÈ­ [0]_laroux_2_41-06농림16 30" xfId="896"/>
    <cellStyle name="AeE­ [0]_laroux_2_41-06농림16 31" xfId="897"/>
    <cellStyle name="ÅëÈ­ [0]_laroux_2_41-06농림16 31" xfId="898"/>
    <cellStyle name="AeE­ [0]_laroux_2_41-06농림16 32" xfId="899"/>
    <cellStyle name="ÅëÈ­ [0]_laroux_2_41-06농림16 32" xfId="900"/>
    <cellStyle name="AeE­ [0]_laroux_2_41-06농림16 33" xfId="901"/>
    <cellStyle name="ÅëÈ­ [0]_laroux_2_41-06농림16 33" xfId="902"/>
    <cellStyle name="AeE­ [0]_laroux_2_41-06농림16 34" xfId="903"/>
    <cellStyle name="ÅëÈ­ [0]_laroux_2_41-06농림16 34" xfId="904"/>
    <cellStyle name="AeE­ [0]_laroux_2_41-06농림16 35" xfId="905"/>
    <cellStyle name="ÅëÈ­ [0]_laroux_2_41-06농림16 35" xfId="906"/>
    <cellStyle name="AeE­ [0]_laroux_2_41-06농림16 36" xfId="907"/>
    <cellStyle name="ÅëÈ­ [0]_laroux_2_41-06농림16 36" xfId="908"/>
    <cellStyle name="AeE­ [0]_laroux_2_41-06농림16 37" xfId="909"/>
    <cellStyle name="ÅëÈ­ [0]_laroux_2_41-06농림16 37" xfId="910"/>
    <cellStyle name="AeE­ [0]_laroux_2_41-06농림16 38" xfId="911"/>
    <cellStyle name="ÅëÈ­ [0]_laroux_2_41-06농림16 38" xfId="912"/>
    <cellStyle name="AeE­ [0]_laroux_2_41-06농림16 39" xfId="913"/>
    <cellStyle name="ÅëÈ­ [0]_laroux_2_41-06농림16 39" xfId="914"/>
    <cellStyle name="AeE­ [0]_laroux_2_41-06농림16 4" xfId="915"/>
    <cellStyle name="ÅëÈ­ [0]_laroux_2_41-06농림16 4" xfId="916"/>
    <cellStyle name="AeE­ [0]_laroux_2_41-06농림16 40" xfId="917"/>
    <cellStyle name="ÅëÈ­ [0]_laroux_2_41-06농림16 40" xfId="918"/>
    <cellStyle name="AeE­ [0]_laroux_2_41-06농림16 41" xfId="919"/>
    <cellStyle name="ÅëÈ­ [0]_laroux_2_41-06농림16 41" xfId="920"/>
    <cellStyle name="AeE­ [0]_laroux_2_41-06농림16 5" xfId="921"/>
    <cellStyle name="ÅëÈ­ [0]_laroux_2_41-06농림16 5" xfId="922"/>
    <cellStyle name="AeE­ [0]_laroux_2_41-06농림16 6" xfId="923"/>
    <cellStyle name="ÅëÈ­ [0]_laroux_2_41-06농림16 6" xfId="924"/>
    <cellStyle name="AeE­ [0]_laroux_2_41-06농림16 7" xfId="925"/>
    <cellStyle name="ÅëÈ­ [0]_laroux_2_41-06농림16 7" xfId="926"/>
    <cellStyle name="AeE­ [0]_laroux_2_41-06농림16 8" xfId="927"/>
    <cellStyle name="ÅëÈ­ [0]_laroux_2_41-06농림16 8" xfId="928"/>
    <cellStyle name="AeE­ [0]_laroux_2_41-06농림16 9" xfId="929"/>
    <cellStyle name="ÅëÈ­ [0]_laroux_2_41-06농림16 9" xfId="930"/>
    <cellStyle name="AeE­ [0]_laroux_2_41-06농림41" xfId="142"/>
    <cellStyle name="ÅëÈ­ [0]_laroux_2_41-06농림41" xfId="143"/>
    <cellStyle name="AeE­ [0]_laroux_2_41-06농림41 10" xfId="931"/>
    <cellStyle name="ÅëÈ­ [0]_laroux_2_41-06농림41 10" xfId="932"/>
    <cellStyle name="AeE­ [0]_laroux_2_41-06농림41 11" xfId="933"/>
    <cellStyle name="ÅëÈ­ [0]_laroux_2_41-06농림41 11" xfId="934"/>
    <cellStyle name="AeE­ [0]_laroux_2_41-06농림41 12" xfId="935"/>
    <cellStyle name="ÅëÈ­ [0]_laroux_2_41-06농림41 12" xfId="936"/>
    <cellStyle name="AeE­ [0]_laroux_2_41-06농림41 13" xfId="937"/>
    <cellStyle name="ÅëÈ­ [0]_laroux_2_41-06농림41 13" xfId="938"/>
    <cellStyle name="AeE­ [0]_laroux_2_41-06농림41 14" xfId="939"/>
    <cellStyle name="ÅëÈ­ [0]_laroux_2_41-06농림41 14" xfId="940"/>
    <cellStyle name="AeE­ [0]_laroux_2_41-06농림41 15" xfId="941"/>
    <cellStyle name="ÅëÈ­ [0]_laroux_2_41-06농림41 15" xfId="942"/>
    <cellStyle name="AeE­ [0]_laroux_2_41-06농림41 16" xfId="943"/>
    <cellStyle name="ÅëÈ­ [0]_laroux_2_41-06농림41 16" xfId="944"/>
    <cellStyle name="AeE­ [0]_laroux_2_41-06농림41 17" xfId="945"/>
    <cellStyle name="ÅëÈ­ [0]_laroux_2_41-06농림41 17" xfId="946"/>
    <cellStyle name="AeE­ [0]_laroux_2_41-06농림41 18" xfId="947"/>
    <cellStyle name="ÅëÈ­ [0]_laroux_2_41-06농림41 18" xfId="948"/>
    <cellStyle name="AeE­ [0]_laroux_2_41-06농림41 19" xfId="949"/>
    <cellStyle name="ÅëÈ­ [0]_laroux_2_41-06농림41 19" xfId="950"/>
    <cellStyle name="AeE­ [0]_laroux_2_41-06농림41 2" xfId="951"/>
    <cellStyle name="ÅëÈ­ [0]_laroux_2_41-06농림41 2" xfId="952"/>
    <cellStyle name="AeE­ [0]_laroux_2_41-06농림41 20" xfId="953"/>
    <cellStyle name="ÅëÈ­ [0]_laroux_2_41-06농림41 20" xfId="954"/>
    <cellStyle name="AeE­ [0]_laroux_2_41-06농림41 21" xfId="955"/>
    <cellStyle name="ÅëÈ­ [0]_laroux_2_41-06농림41 21" xfId="956"/>
    <cellStyle name="AeE­ [0]_laroux_2_41-06농림41 22" xfId="957"/>
    <cellStyle name="ÅëÈ­ [0]_laroux_2_41-06농림41 22" xfId="958"/>
    <cellStyle name="AeE­ [0]_laroux_2_41-06농림41 23" xfId="959"/>
    <cellStyle name="ÅëÈ­ [0]_laroux_2_41-06농림41 23" xfId="960"/>
    <cellStyle name="AeE­ [0]_laroux_2_41-06농림41 24" xfId="961"/>
    <cellStyle name="ÅëÈ­ [0]_laroux_2_41-06농림41 24" xfId="962"/>
    <cellStyle name="AeE­ [0]_laroux_2_41-06농림41 25" xfId="963"/>
    <cellStyle name="ÅëÈ­ [0]_laroux_2_41-06농림41 25" xfId="964"/>
    <cellStyle name="AeE­ [0]_laroux_2_41-06농림41 26" xfId="965"/>
    <cellStyle name="ÅëÈ­ [0]_laroux_2_41-06농림41 26" xfId="966"/>
    <cellStyle name="AeE­ [0]_laroux_2_41-06농림41 27" xfId="967"/>
    <cellStyle name="ÅëÈ­ [0]_laroux_2_41-06농림41 27" xfId="968"/>
    <cellStyle name="AeE­ [0]_laroux_2_41-06농림41 28" xfId="969"/>
    <cellStyle name="ÅëÈ­ [0]_laroux_2_41-06농림41 28" xfId="970"/>
    <cellStyle name="AeE­ [0]_laroux_2_41-06농림41 29" xfId="971"/>
    <cellStyle name="ÅëÈ­ [0]_laroux_2_41-06농림41 29" xfId="972"/>
    <cellStyle name="AeE­ [0]_laroux_2_41-06농림41 3" xfId="973"/>
    <cellStyle name="ÅëÈ­ [0]_laroux_2_41-06농림41 3" xfId="974"/>
    <cellStyle name="AeE­ [0]_laroux_2_41-06농림41 30" xfId="975"/>
    <cellStyle name="ÅëÈ­ [0]_laroux_2_41-06농림41 30" xfId="976"/>
    <cellStyle name="AeE­ [0]_laroux_2_41-06농림41 31" xfId="977"/>
    <cellStyle name="ÅëÈ­ [0]_laroux_2_41-06농림41 31" xfId="978"/>
    <cellStyle name="AeE­ [0]_laroux_2_41-06농림41 32" xfId="979"/>
    <cellStyle name="ÅëÈ­ [0]_laroux_2_41-06농림41 32" xfId="980"/>
    <cellStyle name="AeE­ [0]_laroux_2_41-06농림41 33" xfId="981"/>
    <cellStyle name="ÅëÈ­ [0]_laroux_2_41-06농림41 33" xfId="982"/>
    <cellStyle name="AeE­ [0]_laroux_2_41-06농림41 34" xfId="983"/>
    <cellStyle name="ÅëÈ­ [0]_laroux_2_41-06농림41 34" xfId="984"/>
    <cellStyle name="AeE­ [0]_laroux_2_41-06농림41 35" xfId="985"/>
    <cellStyle name="ÅëÈ­ [0]_laroux_2_41-06농림41 35" xfId="986"/>
    <cellStyle name="AeE­ [0]_laroux_2_41-06농림41 36" xfId="987"/>
    <cellStyle name="ÅëÈ­ [0]_laroux_2_41-06농림41 36" xfId="988"/>
    <cellStyle name="AeE­ [0]_laroux_2_41-06농림41 37" xfId="989"/>
    <cellStyle name="ÅëÈ­ [0]_laroux_2_41-06농림41 37" xfId="990"/>
    <cellStyle name="AeE­ [0]_laroux_2_41-06농림41 38" xfId="991"/>
    <cellStyle name="ÅëÈ­ [0]_laroux_2_41-06농림41 38" xfId="992"/>
    <cellStyle name="AeE­ [0]_laroux_2_41-06농림41 39" xfId="993"/>
    <cellStyle name="ÅëÈ­ [0]_laroux_2_41-06농림41 39" xfId="994"/>
    <cellStyle name="AeE­ [0]_laroux_2_41-06농림41 4" xfId="995"/>
    <cellStyle name="ÅëÈ­ [0]_laroux_2_41-06농림41 4" xfId="996"/>
    <cellStyle name="AeE­ [0]_laroux_2_41-06농림41 40" xfId="997"/>
    <cellStyle name="ÅëÈ­ [0]_laroux_2_41-06농림41 40" xfId="998"/>
    <cellStyle name="AeE­ [0]_laroux_2_41-06농림41 41" xfId="999"/>
    <cellStyle name="ÅëÈ­ [0]_laroux_2_41-06농림41 41" xfId="1000"/>
    <cellStyle name="AeE­ [0]_laroux_2_41-06농림41 5" xfId="1001"/>
    <cellStyle name="ÅëÈ­ [0]_laroux_2_41-06농림41 5" xfId="1002"/>
    <cellStyle name="AeE­ [0]_laroux_2_41-06농림41 6" xfId="1003"/>
    <cellStyle name="ÅëÈ­ [0]_laroux_2_41-06농림41 6" xfId="1004"/>
    <cellStyle name="AeE­ [0]_laroux_2_41-06농림41 7" xfId="1005"/>
    <cellStyle name="ÅëÈ­ [0]_laroux_2_41-06농림41 7" xfId="1006"/>
    <cellStyle name="AeE­ [0]_laroux_2_41-06농림41 8" xfId="1007"/>
    <cellStyle name="ÅëÈ­ [0]_laroux_2_41-06농림41 8" xfId="1008"/>
    <cellStyle name="AeE­ [0]_laroux_2_41-06농림41 9" xfId="1009"/>
    <cellStyle name="ÅëÈ­ [0]_laroux_2_41-06농림41 9" xfId="1010"/>
    <cellStyle name="AeE­ [0]_Sheet1" xfId="144"/>
    <cellStyle name="ÅëÈ­ [0]_Sheet1" xfId="145"/>
    <cellStyle name="AeE­ [0]_Sheet1 10" xfId="1011"/>
    <cellStyle name="ÅëÈ­ [0]_Sheet1 10" xfId="1012"/>
    <cellStyle name="AeE­ [0]_Sheet1 11" xfId="1013"/>
    <cellStyle name="ÅëÈ­ [0]_Sheet1 11" xfId="1014"/>
    <cellStyle name="AeE­ [0]_Sheet1 12" xfId="1015"/>
    <cellStyle name="ÅëÈ­ [0]_Sheet1 12" xfId="1016"/>
    <cellStyle name="AeE­ [0]_Sheet1 12 10" xfId="4062"/>
    <cellStyle name="ÅëÈ­ [0]_Sheet1 13" xfId="1017"/>
    <cellStyle name="AeE­ [0]_Sheet1 14" xfId="1018"/>
    <cellStyle name="ÅëÈ­ [0]_Sheet1 14" xfId="1019"/>
    <cellStyle name="AeE­ [0]_Sheet1 14 10" xfId="4687"/>
    <cellStyle name="ÅëÈ­ [0]_Sheet1 14 10" xfId="4688"/>
    <cellStyle name="AeE­ [0]_Sheet1 14 11" xfId="4689"/>
    <cellStyle name="ÅëÈ­ [0]_Sheet1 14 11" xfId="4690"/>
    <cellStyle name="AeE­ [0]_Sheet1 14 12" xfId="4691"/>
    <cellStyle name="ÅëÈ­ [0]_Sheet1 14 12" xfId="4692"/>
    <cellStyle name="AeE­ [0]_Sheet1 14 13" xfId="4693"/>
    <cellStyle name="ÅëÈ­ [0]_Sheet1 14 13" xfId="4694"/>
    <cellStyle name="AeE­ [0]_Sheet1 14 14" xfId="4695"/>
    <cellStyle name="ÅëÈ­ [0]_Sheet1 14 14" xfId="4696"/>
    <cellStyle name="AeE­ [0]_Sheet1 14 15" xfId="4697"/>
    <cellStyle name="ÅëÈ­ [0]_Sheet1 14 15" xfId="4698"/>
    <cellStyle name="AeE­ [0]_Sheet1 14 16" xfId="4699"/>
    <cellStyle name="ÅëÈ­ [0]_Sheet1 14 16" xfId="4700"/>
    <cellStyle name="AeE­ [0]_Sheet1 14 17" xfId="4701"/>
    <cellStyle name="ÅëÈ­ [0]_Sheet1 14 17" xfId="4702"/>
    <cellStyle name="AeE­ [0]_Sheet1 14 18" xfId="4703"/>
    <cellStyle name="ÅëÈ­ [0]_Sheet1 14 18" xfId="4704"/>
    <cellStyle name="AeE­ [0]_Sheet1 14 19" xfId="4705"/>
    <cellStyle name="ÅëÈ­ [0]_Sheet1 14 19" xfId="4706"/>
    <cellStyle name="AeE­ [0]_Sheet1 14 2" xfId="4707"/>
    <cellStyle name="ÅëÈ­ [0]_Sheet1 14 2" xfId="4708"/>
    <cellStyle name="AeE­ [0]_Sheet1 14 20" xfId="4709"/>
    <cellStyle name="ÅëÈ­ [0]_Sheet1 14 20" xfId="4710"/>
    <cellStyle name="AeE­ [0]_Sheet1 14 21" xfId="4711"/>
    <cellStyle name="ÅëÈ­ [0]_Sheet1 14 21" xfId="4712"/>
    <cellStyle name="AeE­ [0]_Sheet1 14 22" xfId="4713"/>
    <cellStyle name="ÅëÈ­ [0]_Sheet1 14 22" xfId="4714"/>
    <cellStyle name="AeE­ [0]_Sheet1 14 23" xfId="4715"/>
    <cellStyle name="ÅëÈ­ [0]_Sheet1 14 23" xfId="4716"/>
    <cellStyle name="AeE­ [0]_Sheet1 14 24" xfId="4717"/>
    <cellStyle name="ÅëÈ­ [0]_Sheet1 14 24" xfId="4718"/>
    <cellStyle name="AeE­ [0]_Sheet1 14 25" xfId="4719"/>
    <cellStyle name="ÅëÈ­ [0]_Sheet1 14 25" xfId="4720"/>
    <cellStyle name="AeE­ [0]_Sheet1 14 26" xfId="4721"/>
    <cellStyle name="ÅëÈ­ [0]_Sheet1 14 26" xfId="4722"/>
    <cellStyle name="AeE­ [0]_Sheet1 14 27" xfId="4723"/>
    <cellStyle name="ÅëÈ­ [0]_Sheet1 14 27" xfId="4724"/>
    <cellStyle name="AeE­ [0]_Sheet1 14 28" xfId="4725"/>
    <cellStyle name="ÅëÈ­ [0]_Sheet1 14 28" xfId="4726"/>
    <cellStyle name="AeE­ [0]_Sheet1 14 29" xfId="4727"/>
    <cellStyle name="ÅëÈ­ [0]_Sheet1 14 29" xfId="4728"/>
    <cellStyle name="AeE­ [0]_Sheet1 14 3" xfId="4729"/>
    <cellStyle name="ÅëÈ­ [0]_Sheet1 14 3" xfId="4730"/>
    <cellStyle name="AeE­ [0]_Sheet1 14 30" xfId="4731"/>
    <cellStyle name="ÅëÈ­ [0]_Sheet1 14 30" xfId="4732"/>
    <cellStyle name="AeE­ [0]_Sheet1 14 31" xfId="4733"/>
    <cellStyle name="ÅëÈ­ [0]_Sheet1 14 31" xfId="4734"/>
    <cellStyle name="AeE­ [0]_Sheet1 14 32" xfId="4735"/>
    <cellStyle name="ÅëÈ­ [0]_Sheet1 14 32" xfId="4736"/>
    <cellStyle name="AeE­ [0]_Sheet1 14 33" xfId="4737"/>
    <cellStyle name="ÅëÈ­ [0]_Sheet1 14 33" xfId="4738"/>
    <cellStyle name="AeE­ [0]_Sheet1 14 34" xfId="4739"/>
    <cellStyle name="ÅëÈ­ [0]_Sheet1 14 34" xfId="4740"/>
    <cellStyle name="AeE­ [0]_Sheet1 14 35" xfId="4741"/>
    <cellStyle name="ÅëÈ­ [0]_Sheet1 14 35" xfId="4742"/>
    <cellStyle name="AeE­ [0]_Sheet1 14 36" xfId="4743"/>
    <cellStyle name="ÅëÈ­ [0]_Sheet1 14 36" xfId="4744"/>
    <cellStyle name="AeE­ [0]_Sheet1 14 37" xfId="4745"/>
    <cellStyle name="ÅëÈ­ [0]_Sheet1 14 37" xfId="4746"/>
    <cellStyle name="AeE­ [0]_Sheet1 14 38" xfId="4747"/>
    <cellStyle name="ÅëÈ­ [0]_Sheet1 14 38" xfId="4748"/>
    <cellStyle name="AeE­ [0]_Sheet1 14 39" xfId="4749"/>
    <cellStyle name="ÅëÈ­ [0]_Sheet1 14 39" xfId="4750"/>
    <cellStyle name="AeE­ [0]_Sheet1 14 4" xfId="4751"/>
    <cellStyle name="ÅëÈ­ [0]_Sheet1 14 4" xfId="4752"/>
    <cellStyle name="AeE­ [0]_Sheet1 14 40" xfId="4753"/>
    <cellStyle name="ÅëÈ­ [0]_Sheet1 14 40" xfId="4754"/>
    <cellStyle name="AeE­ [0]_Sheet1 14 5" xfId="4755"/>
    <cellStyle name="ÅëÈ­ [0]_Sheet1 14 5" xfId="4756"/>
    <cellStyle name="AeE­ [0]_Sheet1 14 6" xfId="4757"/>
    <cellStyle name="ÅëÈ­ [0]_Sheet1 14 6" xfId="4758"/>
    <cellStyle name="AeE­ [0]_Sheet1 14 7" xfId="4759"/>
    <cellStyle name="ÅëÈ­ [0]_Sheet1 14 7" xfId="4760"/>
    <cellStyle name="AeE­ [0]_Sheet1 14 8" xfId="4761"/>
    <cellStyle name="ÅëÈ­ [0]_Sheet1 14 8" xfId="4762"/>
    <cellStyle name="AeE­ [0]_Sheet1 14 9" xfId="4763"/>
    <cellStyle name="ÅëÈ­ [0]_Sheet1 14 9" xfId="4764"/>
    <cellStyle name="AeE­ [0]_Sheet1 15" xfId="1020"/>
    <cellStyle name="ÅëÈ­ [0]_Sheet1 15" xfId="1021"/>
    <cellStyle name="AeE­ [0]_Sheet1 16" xfId="1022"/>
    <cellStyle name="ÅëÈ­ [0]_Sheet1 16" xfId="1023"/>
    <cellStyle name="AeE­ [0]_Sheet1 17" xfId="1024"/>
    <cellStyle name="ÅëÈ­ [0]_Sheet1 17" xfId="1025"/>
    <cellStyle name="AeE­ [0]_Sheet1 18" xfId="1026"/>
    <cellStyle name="ÅëÈ­ [0]_Sheet1 18" xfId="1027"/>
    <cellStyle name="AeE­ [0]_Sheet1 19" xfId="1028"/>
    <cellStyle name="ÅëÈ­ [0]_Sheet1 19" xfId="1029"/>
    <cellStyle name="AeE­ [0]_Sheet1 2" xfId="1030"/>
    <cellStyle name="ÅëÈ­ [0]_Sheet1 2" xfId="1031"/>
    <cellStyle name="AeE­ [0]_Sheet1 20" xfId="1032"/>
    <cellStyle name="ÅëÈ­ [0]_Sheet1 20" xfId="1033"/>
    <cellStyle name="AeE­ [0]_Sheet1 21" xfId="1034"/>
    <cellStyle name="ÅëÈ­ [0]_Sheet1 21" xfId="1035"/>
    <cellStyle name="AeE­ [0]_Sheet1 22" xfId="1036"/>
    <cellStyle name="ÅëÈ­ [0]_Sheet1 22" xfId="1037"/>
    <cellStyle name="AeE­ [0]_Sheet1 23" xfId="1038"/>
    <cellStyle name="ÅëÈ­ [0]_Sheet1 23" xfId="1039"/>
    <cellStyle name="AeE­ [0]_Sheet1 24" xfId="1040"/>
    <cellStyle name="ÅëÈ­ [0]_Sheet1 24" xfId="1041"/>
    <cellStyle name="AeE­ [0]_Sheet1 25" xfId="1042"/>
    <cellStyle name="ÅëÈ­ [0]_Sheet1 25" xfId="1043"/>
    <cellStyle name="AeE­ [0]_Sheet1 26" xfId="1044"/>
    <cellStyle name="ÅëÈ­ [0]_Sheet1 26" xfId="1045"/>
    <cellStyle name="AeE­ [0]_Sheet1 27" xfId="1046"/>
    <cellStyle name="ÅëÈ­ [0]_Sheet1 27" xfId="1047"/>
    <cellStyle name="AeE­ [0]_Sheet1 28" xfId="1048"/>
    <cellStyle name="ÅëÈ­ [0]_Sheet1 28" xfId="1049"/>
    <cellStyle name="AeE­ [0]_Sheet1 29" xfId="1050"/>
    <cellStyle name="ÅëÈ­ [0]_Sheet1 29" xfId="1051"/>
    <cellStyle name="AeE­ [0]_Sheet1 3" xfId="1052"/>
    <cellStyle name="ÅëÈ­ [0]_Sheet1 3" xfId="1053"/>
    <cellStyle name="AeE­ [0]_Sheet1 30" xfId="1054"/>
    <cellStyle name="ÅëÈ­ [0]_Sheet1 30" xfId="1055"/>
    <cellStyle name="AeE­ [0]_Sheet1 31" xfId="1056"/>
    <cellStyle name="ÅëÈ­ [0]_Sheet1 31" xfId="1057"/>
    <cellStyle name="AeE­ [0]_Sheet1 32" xfId="1058"/>
    <cellStyle name="ÅëÈ­ [0]_Sheet1 32" xfId="1059"/>
    <cellStyle name="AeE­ [0]_Sheet1 33" xfId="1060"/>
    <cellStyle name="ÅëÈ­ [0]_Sheet1 33" xfId="1061"/>
    <cellStyle name="AeE­ [0]_Sheet1 34" xfId="1062"/>
    <cellStyle name="ÅëÈ­ [0]_Sheet1 34" xfId="1063"/>
    <cellStyle name="AeE­ [0]_Sheet1 35" xfId="1064"/>
    <cellStyle name="ÅëÈ­ [0]_Sheet1 35" xfId="1065"/>
    <cellStyle name="AeE­ [0]_Sheet1 36" xfId="1066"/>
    <cellStyle name="ÅëÈ­ [0]_Sheet1 36" xfId="1067"/>
    <cellStyle name="AeE­ [0]_Sheet1 37" xfId="1068"/>
    <cellStyle name="ÅëÈ­ [0]_Sheet1 37" xfId="1069"/>
    <cellStyle name="AeE­ [0]_Sheet1 38" xfId="1070"/>
    <cellStyle name="ÅëÈ­ [0]_Sheet1 38" xfId="1071"/>
    <cellStyle name="AeE­ [0]_Sheet1 39" xfId="1072"/>
    <cellStyle name="ÅëÈ­ [0]_Sheet1 39" xfId="1073"/>
    <cellStyle name="AeE­ [0]_Sheet1 4" xfId="1074"/>
    <cellStyle name="ÅëÈ­ [0]_Sheet1 4" xfId="1075"/>
    <cellStyle name="AeE­ [0]_Sheet1 40" xfId="1076"/>
    <cellStyle name="ÅëÈ­ [0]_Sheet1 40" xfId="1077"/>
    <cellStyle name="AeE­ [0]_Sheet1 41" xfId="1078"/>
    <cellStyle name="ÅëÈ­ [0]_Sheet1 41" xfId="1079"/>
    <cellStyle name="AeE­ [0]_Sheet1 5" xfId="1080"/>
    <cellStyle name="ÅëÈ­ [0]_Sheet1 5" xfId="1081"/>
    <cellStyle name="AeE­ [0]_Sheet1 6" xfId="1082"/>
    <cellStyle name="ÅëÈ­ [0]_Sheet1 6" xfId="1083"/>
    <cellStyle name="AeE­ [0]_Sheet1 7" xfId="1084"/>
    <cellStyle name="ÅëÈ­ [0]_Sheet1 7" xfId="1085"/>
    <cellStyle name="AeE­ [0]_Sheet1 8" xfId="1086"/>
    <cellStyle name="ÅëÈ­ [0]_Sheet1 8" xfId="1087"/>
    <cellStyle name="AeE­ [0]_Sheet1 9" xfId="1088"/>
    <cellStyle name="ÅëÈ­ [0]_Sheet1 9" xfId="1089"/>
    <cellStyle name="AeE­_ 2ÆAAþº° " xfId="8088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1 10" xfId="1090"/>
    <cellStyle name="ÅëÈ­_laroux_1 10" xfId="1091"/>
    <cellStyle name="AeE­_laroux_1 11" xfId="1092"/>
    <cellStyle name="ÅëÈ­_laroux_1 11" xfId="1093"/>
    <cellStyle name="AeE­_laroux_1 12" xfId="1094"/>
    <cellStyle name="ÅëÈ­_laroux_1 12" xfId="1095"/>
    <cellStyle name="AeE­_laroux_1 12 10" xfId="4063"/>
    <cellStyle name="ÅëÈ­_laroux_1 13" xfId="1096"/>
    <cellStyle name="AeE­_laroux_1 14" xfId="1097"/>
    <cellStyle name="ÅëÈ­_laroux_1 14" xfId="1098"/>
    <cellStyle name="AeE­_laroux_1 14 10" xfId="4765"/>
    <cellStyle name="ÅëÈ­_laroux_1 14 10" xfId="4766"/>
    <cellStyle name="AeE­_laroux_1 14 11" xfId="4767"/>
    <cellStyle name="ÅëÈ­_laroux_1 14 11" xfId="4768"/>
    <cellStyle name="AeE­_laroux_1 14 12" xfId="4769"/>
    <cellStyle name="ÅëÈ­_laroux_1 14 12" xfId="4770"/>
    <cellStyle name="AeE­_laroux_1 14 13" xfId="4771"/>
    <cellStyle name="ÅëÈ­_laroux_1 14 13" xfId="4772"/>
    <cellStyle name="AeE­_laroux_1 14 14" xfId="4773"/>
    <cellStyle name="ÅëÈ­_laroux_1 14 14" xfId="4774"/>
    <cellStyle name="AeE­_laroux_1 14 15" xfId="4775"/>
    <cellStyle name="ÅëÈ­_laroux_1 14 15" xfId="4776"/>
    <cellStyle name="AeE­_laroux_1 14 16" xfId="4777"/>
    <cellStyle name="ÅëÈ­_laroux_1 14 16" xfId="4778"/>
    <cellStyle name="AeE­_laroux_1 14 17" xfId="4779"/>
    <cellStyle name="ÅëÈ­_laroux_1 14 17" xfId="4780"/>
    <cellStyle name="AeE­_laroux_1 14 18" xfId="4781"/>
    <cellStyle name="ÅëÈ­_laroux_1 14 18" xfId="4782"/>
    <cellStyle name="AeE­_laroux_1 14 19" xfId="4783"/>
    <cellStyle name="ÅëÈ­_laroux_1 14 19" xfId="4784"/>
    <cellStyle name="AeE­_laroux_1 14 2" xfId="4785"/>
    <cellStyle name="ÅëÈ­_laroux_1 14 2" xfId="4786"/>
    <cellStyle name="AeE­_laroux_1 14 20" xfId="4787"/>
    <cellStyle name="ÅëÈ­_laroux_1 14 20" xfId="4788"/>
    <cellStyle name="AeE­_laroux_1 14 21" xfId="4789"/>
    <cellStyle name="ÅëÈ­_laroux_1 14 21" xfId="4790"/>
    <cellStyle name="AeE­_laroux_1 14 22" xfId="4791"/>
    <cellStyle name="ÅëÈ­_laroux_1 14 22" xfId="4792"/>
    <cellStyle name="AeE­_laroux_1 14 23" xfId="4793"/>
    <cellStyle name="ÅëÈ­_laroux_1 14 23" xfId="4794"/>
    <cellStyle name="AeE­_laroux_1 14 24" xfId="4795"/>
    <cellStyle name="ÅëÈ­_laroux_1 14 24" xfId="4796"/>
    <cellStyle name="AeE­_laroux_1 14 25" xfId="4797"/>
    <cellStyle name="ÅëÈ­_laroux_1 14 25" xfId="4798"/>
    <cellStyle name="AeE­_laroux_1 14 26" xfId="4799"/>
    <cellStyle name="ÅëÈ­_laroux_1 14 26" xfId="4800"/>
    <cellStyle name="AeE­_laroux_1 14 27" xfId="4801"/>
    <cellStyle name="ÅëÈ­_laroux_1 14 27" xfId="4802"/>
    <cellStyle name="AeE­_laroux_1 14 28" xfId="4803"/>
    <cellStyle name="ÅëÈ­_laroux_1 14 28" xfId="4804"/>
    <cellStyle name="AeE­_laroux_1 14 29" xfId="4805"/>
    <cellStyle name="ÅëÈ­_laroux_1 14 29" xfId="4806"/>
    <cellStyle name="AeE­_laroux_1 14 3" xfId="4807"/>
    <cellStyle name="ÅëÈ­_laroux_1 14 3" xfId="4808"/>
    <cellStyle name="AeE­_laroux_1 14 30" xfId="4809"/>
    <cellStyle name="ÅëÈ­_laroux_1 14 30" xfId="4810"/>
    <cellStyle name="AeE­_laroux_1 14 31" xfId="4811"/>
    <cellStyle name="ÅëÈ­_laroux_1 14 31" xfId="4812"/>
    <cellStyle name="AeE­_laroux_1 14 32" xfId="4813"/>
    <cellStyle name="ÅëÈ­_laroux_1 14 32" xfId="4814"/>
    <cellStyle name="AeE­_laroux_1 14 33" xfId="4815"/>
    <cellStyle name="ÅëÈ­_laroux_1 14 33" xfId="4816"/>
    <cellStyle name="AeE­_laroux_1 14 34" xfId="4817"/>
    <cellStyle name="ÅëÈ­_laroux_1 14 34" xfId="4818"/>
    <cellStyle name="AeE­_laroux_1 14 35" xfId="4819"/>
    <cellStyle name="ÅëÈ­_laroux_1 14 35" xfId="4820"/>
    <cellStyle name="AeE­_laroux_1 14 36" xfId="4821"/>
    <cellStyle name="ÅëÈ­_laroux_1 14 36" xfId="4822"/>
    <cellStyle name="AeE­_laroux_1 14 37" xfId="4823"/>
    <cellStyle name="ÅëÈ­_laroux_1 14 37" xfId="4824"/>
    <cellStyle name="AeE­_laroux_1 14 38" xfId="4825"/>
    <cellStyle name="ÅëÈ­_laroux_1 14 38" xfId="4826"/>
    <cellStyle name="AeE­_laroux_1 14 39" xfId="4827"/>
    <cellStyle name="ÅëÈ­_laroux_1 14 39" xfId="4828"/>
    <cellStyle name="AeE­_laroux_1 14 4" xfId="4829"/>
    <cellStyle name="ÅëÈ­_laroux_1 14 4" xfId="4830"/>
    <cellStyle name="AeE­_laroux_1 14 40" xfId="4831"/>
    <cellStyle name="ÅëÈ­_laroux_1 14 40" xfId="4832"/>
    <cellStyle name="AeE­_laroux_1 14 5" xfId="4833"/>
    <cellStyle name="ÅëÈ­_laroux_1 14 5" xfId="4834"/>
    <cellStyle name="AeE­_laroux_1 14 6" xfId="4835"/>
    <cellStyle name="ÅëÈ­_laroux_1 14 6" xfId="4836"/>
    <cellStyle name="AeE­_laroux_1 14 7" xfId="4837"/>
    <cellStyle name="ÅëÈ­_laroux_1 14 7" xfId="4838"/>
    <cellStyle name="AeE­_laroux_1 14 8" xfId="4839"/>
    <cellStyle name="ÅëÈ­_laroux_1 14 8" xfId="4840"/>
    <cellStyle name="AeE­_laroux_1 14 9" xfId="4841"/>
    <cellStyle name="ÅëÈ­_laroux_1 14 9" xfId="4842"/>
    <cellStyle name="AeE­_laroux_1 15" xfId="1099"/>
    <cellStyle name="ÅëÈ­_laroux_1 15" xfId="1100"/>
    <cellStyle name="AeE­_laroux_1 16" xfId="1101"/>
    <cellStyle name="ÅëÈ­_laroux_1 16" xfId="1102"/>
    <cellStyle name="AeE­_laroux_1 17" xfId="1103"/>
    <cellStyle name="ÅëÈ­_laroux_1 17" xfId="1104"/>
    <cellStyle name="AeE­_laroux_1 18" xfId="1105"/>
    <cellStyle name="ÅëÈ­_laroux_1 18" xfId="1106"/>
    <cellStyle name="AeE­_laroux_1 19" xfId="1107"/>
    <cellStyle name="ÅëÈ­_laroux_1 19" xfId="1108"/>
    <cellStyle name="AeE­_laroux_1 2" xfId="1109"/>
    <cellStyle name="ÅëÈ­_laroux_1 2" xfId="1110"/>
    <cellStyle name="AeE­_laroux_1 20" xfId="1111"/>
    <cellStyle name="ÅëÈ­_laroux_1 20" xfId="1112"/>
    <cellStyle name="AeE­_laroux_1 21" xfId="1113"/>
    <cellStyle name="ÅëÈ­_laroux_1 21" xfId="1114"/>
    <cellStyle name="AeE­_laroux_1 22" xfId="1115"/>
    <cellStyle name="ÅëÈ­_laroux_1 22" xfId="1116"/>
    <cellStyle name="AeE­_laroux_1 23" xfId="1117"/>
    <cellStyle name="ÅëÈ­_laroux_1 23" xfId="1118"/>
    <cellStyle name="AeE­_laroux_1 24" xfId="1119"/>
    <cellStyle name="ÅëÈ­_laroux_1 24" xfId="1120"/>
    <cellStyle name="AeE­_laroux_1 25" xfId="1121"/>
    <cellStyle name="ÅëÈ­_laroux_1 25" xfId="1122"/>
    <cellStyle name="AeE­_laroux_1 26" xfId="1123"/>
    <cellStyle name="ÅëÈ­_laroux_1 26" xfId="1124"/>
    <cellStyle name="AeE­_laroux_1 27" xfId="1125"/>
    <cellStyle name="ÅëÈ­_laroux_1 27" xfId="1126"/>
    <cellStyle name="AeE­_laroux_1 28" xfId="1127"/>
    <cellStyle name="ÅëÈ­_laroux_1 28" xfId="1128"/>
    <cellStyle name="AeE­_laroux_1 29" xfId="1129"/>
    <cellStyle name="ÅëÈ­_laroux_1 29" xfId="1130"/>
    <cellStyle name="AeE­_laroux_1 3" xfId="1131"/>
    <cellStyle name="ÅëÈ­_laroux_1 3" xfId="1132"/>
    <cellStyle name="AeE­_laroux_1 30" xfId="1133"/>
    <cellStyle name="ÅëÈ­_laroux_1 30" xfId="1134"/>
    <cellStyle name="AeE­_laroux_1 31" xfId="1135"/>
    <cellStyle name="ÅëÈ­_laroux_1 31" xfId="1136"/>
    <cellStyle name="AeE­_laroux_1 32" xfId="1137"/>
    <cellStyle name="ÅëÈ­_laroux_1 32" xfId="1138"/>
    <cellStyle name="AeE­_laroux_1 33" xfId="1139"/>
    <cellStyle name="ÅëÈ­_laroux_1 33" xfId="1140"/>
    <cellStyle name="AeE­_laroux_1 34" xfId="1141"/>
    <cellStyle name="ÅëÈ­_laroux_1 34" xfId="1142"/>
    <cellStyle name="AeE­_laroux_1 35" xfId="1143"/>
    <cellStyle name="ÅëÈ­_laroux_1 35" xfId="1144"/>
    <cellStyle name="AeE­_laroux_1 36" xfId="1145"/>
    <cellStyle name="ÅëÈ­_laroux_1 36" xfId="1146"/>
    <cellStyle name="AeE­_laroux_1 37" xfId="1147"/>
    <cellStyle name="ÅëÈ­_laroux_1 37" xfId="1148"/>
    <cellStyle name="AeE­_laroux_1 38" xfId="1149"/>
    <cellStyle name="ÅëÈ­_laroux_1 38" xfId="1150"/>
    <cellStyle name="AeE­_laroux_1 39" xfId="1151"/>
    <cellStyle name="ÅëÈ­_laroux_1 39" xfId="1152"/>
    <cellStyle name="AeE­_laroux_1 4" xfId="1153"/>
    <cellStyle name="ÅëÈ­_laroux_1 4" xfId="1154"/>
    <cellStyle name="AeE­_laroux_1 40" xfId="1155"/>
    <cellStyle name="ÅëÈ­_laroux_1 40" xfId="1156"/>
    <cellStyle name="AeE­_laroux_1 41" xfId="1157"/>
    <cellStyle name="ÅëÈ­_laroux_1 41" xfId="1158"/>
    <cellStyle name="AeE­_laroux_1 5" xfId="1159"/>
    <cellStyle name="ÅëÈ­_laroux_1 5" xfId="1160"/>
    <cellStyle name="AeE­_laroux_1 6" xfId="1161"/>
    <cellStyle name="ÅëÈ­_laroux_1 6" xfId="1162"/>
    <cellStyle name="AeE­_laroux_1 7" xfId="1163"/>
    <cellStyle name="ÅëÈ­_laroux_1 7" xfId="1164"/>
    <cellStyle name="AeE­_laroux_1 8" xfId="1165"/>
    <cellStyle name="ÅëÈ­_laroux_1 8" xfId="1166"/>
    <cellStyle name="AeE­_laroux_1 9" xfId="1167"/>
    <cellStyle name="ÅëÈ­_laroux_1 9" xfId="1168"/>
    <cellStyle name="AeE­_laroux_2" xfId="153"/>
    <cellStyle name="ÅëÈ­_laroux_2" xfId="154"/>
    <cellStyle name="AeE­_laroux_2 10" xfId="1169"/>
    <cellStyle name="ÅëÈ­_laroux_2 10" xfId="1170"/>
    <cellStyle name="AeE­_laroux_2 11" xfId="1171"/>
    <cellStyle name="ÅëÈ­_laroux_2 11" xfId="1172"/>
    <cellStyle name="AeE­_laroux_2 12" xfId="1173"/>
    <cellStyle name="ÅëÈ­_laroux_2 12" xfId="1174"/>
    <cellStyle name="AeE­_laroux_2 13" xfId="1175"/>
    <cellStyle name="ÅëÈ­_laroux_2 13" xfId="1176"/>
    <cellStyle name="AeE­_laroux_2 14" xfId="1177"/>
    <cellStyle name="ÅëÈ­_laroux_2 14" xfId="1178"/>
    <cellStyle name="AeE­_laroux_2 15" xfId="1179"/>
    <cellStyle name="ÅëÈ­_laroux_2 15" xfId="1180"/>
    <cellStyle name="AeE­_laroux_2 16" xfId="1181"/>
    <cellStyle name="ÅëÈ­_laroux_2 16" xfId="1182"/>
    <cellStyle name="AeE­_laroux_2 17" xfId="1183"/>
    <cellStyle name="ÅëÈ­_laroux_2 17" xfId="1184"/>
    <cellStyle name="AeE­_laroux_2 18" xfId="1185"/>
    <cellStyle name="ÅëÈ­_laroux_2 18" xfId="1186"/>
    <cellStyle name="AeE­_laroux_2 19" xfId="1187"/>
    <cellStyle name="ÅëÈ­_laroux_2 19" xfId="1188"/>
    <cellStyle name="AeE­_laroux_2 2" xfId="1189"/>
    <cellStyle name="ÅëÈ­_laroux_2 2" xfId="1190"/>
    <cellStyle name="AeE­_laroux_2 20" xfId="1191"/>
    <cellStyle name="ÅëÈ­_laroux_2 20" xfId="1192"/>
    <cellStyle name="AeE­_laroux_2 21" xfId="1193"/>
    <cellStyle name="ÅëÈ­_laroux_2 21" xfId="1194"/>
    <cellStyle name="AeE­_laroux_2 22" xfId="1195"/>
    <cellStyle name="ÅëÈ­_laroux_2 22" xfId="1196"/>
    <cellStyle name="AeE­_laroux_2 23" xfId="1197"/>
    <cellStyle name="ÅëÈ­_laroux_2 23" xfId="1198"/>
    <cellStyle name="AeE­_laroux_2 24" xfId="1199"/>
    <cellStyle name="ÅëÈ­_laroux_2 24" xfId="1200"/>
    <cellStyle name="AeE­_laroux_2 25" xfId="1201"/>
    <cellStyle name="ÅëÈ­_laroux_2 25" xfId="1202"/>
    <cellStyle name="AeE­_laroux_2 26" xfId="1203"/>
    <cellStyle name="ÅëÈ­_laroux_2 26" xfId="1204"/>
    <cellStyle name="AeE­_laroux_2 27" xfId="1205"/>
    <cellStyle name="ÅëÈ­_laroux_2 27" xfId="1206"/>
    <cellStyle name="AeE­_laroux_2 28" xfId="1207"/>
    <cellStyle name="ÅëÈ­_laroux_2 28" xfId="1208"/>
    <cellStyle name="AeE­_laroux_2 29" xfId="1209"/>
    <cellStyle name="ÅëÈ­_laroux_2 29" xfId="1210"/>
    <cellStyle name="AeE­_laroux_2 3" xfId="1211"/>
    <cellStyle name="ÅëÈ­_laroux_2 3" xfId="1212"/>
    <cellStyle name="AeE­_laroux_2 30" xfId="1213"/>
    <cellStyle name="ÅëÈ­_laroux_2 30" xfId="1214"/>
    <cellStyle name="AeE­_laroux_2 31" xfId="1215"/>
    <cellStyle name="ÅëÈ­_laroux_2 31" xfId="1216"/>
    <cellStyle name="AeE­_laroux_2 32" xfId="1217"/>
    <cellStyle name="ÅëÈ­_laroux_2 32" xfId="1218"/>
    <cellStyle name="AeE­_laroux_2 33" xfId="1219"/>
    <cellStyle name="ÅëÈ­_laroux_2 33" xfId="1220"/>
    <cellStyle name="AeE­_laroux_2 34" xfId="1221"/>
    <cellStyle name="ÅëÈ­_laroux_2 34" xfId="1222"/>
    <cellStyle name="AeE­_laroux_2 35" xfId="1223"/>
    <cellStyle name="ÅëÈ­_laroux_2 35" xfId="1224"/>
    <cellStyle name="AeE­_laroux_2 36" xfId="1225"/>
    <cellStyle name="ÅëÈ­_laroux_2 36" xfId="1226"/>
    <cellStyle name="AeE­_laroux_2 37" xfId="1227"/>
    <cellStyle name="ÅëÈ­_laroux_2 37" xfId="1228"/>
    <cellStyle name="AeE­_laroux_2 38" xfId="1229"/>
    <cellStyle name="ÅëÈ­_laroux_2 38" xfId="1230"/>
    <cellStyle name="AeE­_laroux_2 39" xfId="1231"/>
    <cellStyle name="ÅëÈ­_laroux_2 39" xfId="1232"/>
    <cellStyle name="AeE­_laroux_2 4" xfId="1233"/>
    <cellStyle name="ÅëÈ­_laroux_2 4" xfId="1234"/>
    <cellStyle name="AeE­_laroux_2 40" xfId="1235"/>
    <cellStyle name="ÅëÈ­_laroux_2 40" xfId="1236"/>
    <cellStyle name="AeE­_laroux_2 41" xfId="1237"/>
    <cellStyle name="ÅëÈ­_laroux_2 41" xfId="1238"/>
    <cellStyle name="AeE­_laroux_2 5" xfId="1239"/>
    <cellStyle name="ÅëÈ­_laroux_2 5" xfId="1240"/>
    <cellStyle name="AeE­_laroux_2 6" xfId="1241"/>
    <cellStyle name="ÅëÈ­_laroux_2 6" xfId="1242"/>
    <cellStyle name="AeE­_laroux_2 7" xfId="1243"/>
    <cellStyle name="ÅëÈ­_laroux_2 7" xfId="1244"/>
    <cellStyle name="AeE­_laroux_2 8" xfId="1245"/>
    <cellStyle name="ÅëÈ­_laroux_2 8" xfId="1246"/>
    <cellStyle name="AeE­_laroux_2 9" xfId="1247"/>
    <cellStyle name="ÅëÈ­_laroux_2 9" xfId="1248"/>
    <cellStyle name="AeE­_laroux_2_41-06농림16" xfId="155"/>
    <cellStyle name="ÅëÈ­_laroux_2_41-06농림16" xfId="156"/>
    <cellStyle name="AeE­_laroux_2_41-06농림16 10" xfId="1249"/>
    <cellStyle name="ÅëÈ­_laroux_2_41-06농림16 10" xfId="1250"/>
    <cellStyle name="AeE­_laroux_2_41-06농림16 11" xfId="1251"/>
    <cellStyle name="ÅëÈ­_laroux_2_41-06농림16 11" xfId="1252"/>
    <cellStyle name="AeE­_laroux_2_41-06농림16 12" xfId="1253"/>
    <cellStyle name="ÅëÈ­_laroux_2_41-06농림16 12" xfId="1254"/>
    <cellStyle name="AeE­_laroux_2_41-06농림16 13" xfId="1255"/>
    <cellStyle name="ÅëÈ­_laroux_2_41-06농림16 13" xfId="1256"/>
    <cellStyle name="AeE­_laroux_2_41-06농림16 14" xfId="1257"/>
    <cellStyle name="ÅëÈ­_laroux_2_41-06농림16 14" xfId="1258"/>
    <cellStyle name="AeE­_laroux_2_41-06농림16 15" xfId="1259"/>
    <cellStyle name="ÅëÈ­_laroux_2_41-06농림16 15" xfId="1260"/>
    <cellStyle name="AeE­_laroux_2_41-06농림16 16" xfId="1261"/>
    <cellStyle name="ÅëÈ­_laroux_2_41-06농림16 16" xfId="1262"/>
    <cellStyle name="AeE­_laroux_2_41-06농림16 17" xfId="1263"/>
    <cellStyle name="ÅëÈ­_laroux_2_41-06농림16 17" xfId="1264"/>
    <cellStyle name="AeE­_laroux_2_41-06농림16 18" xfId="1265"/>
    <cellStyle name="ÅëÈ­_laroux_2_41-06농림16 18" xfId="1266"/>
    <cellStyle name="AeE­_laroux_2_41-06농림16 19" xfId="1267"/>
    <cellStyle name="ÅëÈ­_laroux_2_41-06농림16 19" xfId="1268"/>
    <cellStyle name="AeE­_laroux_2_41-06농림16 2" xfId="1269"/>
    <cellStyle name="ÅëÈ­_laroux_2_41-06농림16 2" xfId="1270"/>
    <cellStyle name="AeE­_laroux_2_41-06농림16 20" xfId="1271"/>
    <cellStyle name="ÅëÈ­_laroux_2_41-06농림16 20" xfId="1272"/>
    <cellStyle name="AeE­_laroux_2_41-06농림16 21" xfId="1273"/>
    <cellStyle name="ÅëÈ­_laroux_2_41-06농림16 21" xfId="1274"/>
    <cellStyle name="AeE­_laroux_2_41-06농림16 22" xfId="1275"/>
    <cellStyle name="ÅëÈ­_laroux_2_41-06농림16 22" xfId="1276"/>
    <cellStyle name="AeE­_laroux_2_41-06농림16 23" xfId="1277"/>
    <cellStyle name="ÅëÈ­_laroux_2_41-06농림16 23" xfId="1278"/>
    <cellStyle name="AeE­_laroux_2_41-06농림16 24" xfId="1279"/>
    <cellStyle name="ÅëÈ­_laroux_2_41-06농림16 24" xfId="1280"/>
    <cellStyle name="AeE­_laroux_2_41-06농림16 25" xfId="1281"/>
    <cellStyle name="ÅëÈ­_laroux_2_41-06농림16 25" xfId="1282"/>
    <cellStyle name="AeE­_laroux_2_41-06농림16 26" xfId="1283"/>
    <cellStyle name="ÅëÈ­_laroux_2_41-06농림16 26" xfId="1284"/>
    <cellStyle name="AeE­_laroux_2_41-06농림16 27" xfId="1285"/>
    <cellStyle name="ÅëÈ­_laroux_2_41-06농림16 27" xfId="1286"/>
    <cellStyle name="AeE­_laroux_2_41-06농림16 28" xfId="1287"/>
    <cellStyle name="ÅëÈ­_laroux_2_41-06농림16 28" xfId="1288"/>
    <cellStyle name="AeE­_laroux_2_41-06농림16 29" xfId="1289"/>
    <cellStyle name="ÅëÈ­_laroux_2_41-06농림16 29" xfId="1290"/>
    <cellStyle name="AeE­_laroux_2_41-06농림16 3" xfId="1291"/>
    <cellStyle name="ÅëÈ­_laroux_2_41-06농림16 3" xfId="1292"/>
    <cellStyle name="AeE­_laroux_2_41-06농림16 30" xfId="1293"/>
    <cellStyle name="ÅëÈ­_laroux_2_41-06농림16 30" xfId="1294"/>
    <cellStyle name="AeE­_laroux_2_41-06농림16 31" xfId="1295"/>
    <cellStyle name="ÅëÈ­_laroux_2_41-06농림16 31" xfId="1296"/>
    <cellStyle name="AeE­_laroux_2_41-06농림16 32" xfId="1297"/>
    <cellStyle name="ÅëÈ­_laroux_2_41-06농림16 32" xfId="1298"/>
    <cellStyle name="AeE­_laroux_2_41-06농림16 33" xfId="1299"/>
    <cellStyle name="ÅëÈ­_laroux_2_41-06농림16 33" xfId="1300"/>
    <cellStyle name="AeE­_laroux_2_41-06농림16 34" xfId="1301"/>
    <cellStyle name="ÅëÈ­_laroux_2_41-06농림16 34" xfId="1302"/>
    <cellStyle name="AeE­_laroux_2_41-06농림16 35" xfId="1303"/>
    <cellStyle name="ÅëÈ­_laroux_2_41-06농림16 35" xfId="1304"/>
    <cellStyle name="AeE­_laroux_2_41-06농림16 36" xfId="1305"/>
    <cellStyle name="ÅëÈ­_laroux_2_41-06농림16 36" xfId="1306"/>
    <cellStyle name="AeE­_laroux_2_41-06농림16 37" xfId="1307"/>
    <cellStyle name="ÅëÈ­_laroux_2_41-06농림16 37" xfId="1308"/>
    <cellStyle name="AeE­_laroux_2_41-06농림16 38" xfId="1309"/>
    <cellStyle name="ÅëÈ­_laroux_2_41-06농림16 38" xfId="1310"/>
    <cellStyle name="AeE­_laroux_2_41-06농림16 39" xfId="1311"/>
    <cellStyle name="ÅëÈ­_laroux_2_41-06농림16 39" xfId="1312"/>
    <cellStyle name="AeE­_laroux_2_41-06농림16 4" xfId="1313"/>
    <cellStyle name="ÅëÈ­_laroux_2_41-06농림16 4" xfId="1314"/>
    <cellStyle name="AeE­_laroux_2_41-06농림16 40" xfId="1315"/>
    <cellStyle name="ÅëÈ­_laroux_2_41-06농림16 40" xfId="1316"/>
    <cellStyle name="AeE­_laroux_2_41-06농림16 41" xfId="1317"/>
    <cellStyle name="ÅëÈ­_laroux_2_41-06농림16 41" xfId="1318"/>
    <cellStyle name="AeE­_laroux_2_41-06농림16 5" xfId="1319"/>
    <cellStyle name="ÅëÈ­_laroux_2_41-06농림16 5" xfId="1320"/>
    <cellStyle name="AeE­_laroux_2_41-06농림16 6" xfId="1321"/>
    <cellStyle name="ÅëÈ­_laroux_2_41-06농림16 6" xfId="1322"/>
    <cellStyle name="AeE­_laroux_2_41-06농림16 7" xfId="1323"/>
    <cellStyle name="ÅëÈ­_laroux_2_41-06농림16 7" xfId="1324"/>
    <cellStyle name="AeE­_laroux_2_41-06농림16 8" xfId="1325"/>
    <cellStyle name="ÅëÈ­_laroux_2_41-06농림16 8" xfId="1326"/>
    <cellStyle name="AeE­_laroux_2_41-06농림16 9" xfId="1327"/>
    <cellStyle name="ÅëÈ­_laroux_2_41-06농림16 9" xfId="1328"/>
    <cellStyle name="AeE­_laroux_2_41-06농림41" xfId="157"/>
    <cellStyle name="ÅëÈ­_laroux_2_41-06농림41" xfId="158"/>
    <cellStyle name="AeE­_laroux_2_41-06농림41 10" xfId="1329"/>
    <cellStyle name="ÅëÈ­_laroux_2_41-06농림41 10" xfId="1330"/>
    <cellStyle name="AeE­_laroux_2_41-06농림41 11" xfId="1331"/>
    <cellStyle name="ÅëÈ­_laroux_2_41-06농림41 11" xfId="1332"/>
    <cellStyle name="AeE­_laroux_2_41-06농림41 12" xfId="1333"/>
    <cellStyle name="ÅëÈ­_laroux_2_41-06농림41 12" xfId="1334"/>
    <cellStyle name="AeE­_laroux_2_41-06농림41 13" xfId="1335"/>
    <cellStyle name="ÅëÈ­_laroux_2_41-06농림41 13" xfId="1336"/>
    <cellStyle name="AeE­_laroux_2_41-06농림41 14" xfId="1337"/>
    <cellStyle name="ÅëÈ­_laroux_2_41-06농림41 14" xfId="1338"/>
    <cellStyle name="AeE­_laroux_2_41-06농림41 15" xfId="1339"/>
    <cellStyle name="ÅëÈ­_laroux_2_41-06농림41 15" xfId="1340"/>
    <cellStyle name="AeE­_laroux_2_41-06농림41 16" xfId="1341"/>
    <cellStyle name="ÅëÈ­_laroux_2_41-06농림41 16" xfId="1342"/>
    <cellStyle name="AeE­_laroux_2_41-06농림41 17" xfId="1343"/>
    <cellStyle name="ÅëÈ­_laroux_2_41-06농림41 17" xfId="1344"/>
    <cellStyle name="AeE­_laroux_2_41-06농림41 18" xfId="1345"/>
    <cellStyle name="ÅëÈ­_laroux_2_41-06농림41 18" xfId="1346"/>
    <cellStyle name="AeE­_laroux_2_41-06농림41 19" xfId="1347"/>
    <cellStyle name="ÅëÈ­_laroux_2_41-06농림41 19" xfId="1348"/>
    <cellStyle name="AeE­_laroux_2_41-06농림41 2" xfId="1349"/>
    <cellStyle name="ÅëÈ­_laroux_2_41-06농림41 2" xfId="1350"/>
    <cellStyle name="AeE­_laroux_2_41-06농림41 20" xfId="1351"/>
    <cellStyle name="ÅëÈ­_laroux_2_41-06농림41 20" xfId="1352"/>
    <cellStyle name="AeE­_laroux_2_41-06농림41 21" xfId="1353"/>
    <cellStyle name="ÅëÈ­_laroux_2_41-06농림41 21" xfId="1354"/>
    <cellStyle name="AeE­_laroux_2_41-06농림41 22" xfId="1355"/>
    <cellStyle name="ÅëÈ­_laroux_2_41-06농림41 22" xfId="1356"/>
    <cellStyle name="AeE­_laroux_2_41-06농림41 23" xfId="1357"/>
    <cellStyle name="ÅëÈ­_laroux_2_41-06농림41 23" xfId="1358"/>
    <cellStyle name="AeE­_laroux_2_41-06농림41 24" xfId="1359"/>
    <cellStyle name="ÅëÈ­_laroux_2_41-06농림41 24" xfId="1360"/>
    <cellStyle name="AeE­_laroux_2_41-06농림41 25" xfId="1361"/>
    <cellStyle name="ÅëÈ­_laroux_2_41-06농림41 25" xfId="1362"/>
    <cellStyle name="AeE­_laroux_2_41-06농림41 26" xfId="1363"/>
    <cellStyle name="ÅëÈ­_laroux_2_41-06농림41 26" xfId="1364"/>
    <cellStyle name="AeE­_laroux_2_41-06농림41 27" xfId="1365"/>
    <cellStyle name="ÅëÈ­_laroux_2_41-06농림41 27" xfId="1366"/>
    <cellStyle name="AeE­_laroux_2_41-06농림41 28" xfId="1367"/>
    <cellStyle name="ÅëÈ­_laroux_2_41-06농림41 28" xfId="1368"/>
    <cellStyle name="AeE­_laroux_2_41-06농림41 29" xfId="1369"/>
    <cellStyle name="ÅëÈ­_laroux_2_41-06농림41 29" xfId="1370"/>
    <cellStyle name="AeE­_laroux_2_41-06농림41 3" xfId="1371"/>
    <cellStyle name="ÅëÈ­_laroux_2_41-06농림41 3" xfId="1372"/>
    <cellStyle name="AeE­_laroux_2_41-06농림41 30" xfId="1373"/>
    <cellStyle name="ÅëÈ­_laroux_2_41-06농림41 30" xfId="1374"/>
    <cellStyle name="AeE­_laroux_2_41-06농림41 31" xfId="1375"/>
    <cellStyle name="ÅëÈ­_laroux_2_41-06농림41 31" xfId="1376"/>
    <cellStyle name="AeE­_laroux_2_41-06농림41 32" xfId="1377"/>
    <cellStyle name="ÅëÈ­_laroux_2_41-06농림41 32" xfId="1378"/>
    <cellStyle name="AeE­_laroux_2_41-06농림41 33" xfId="1379"/>
    <cellStyle name="ÅëÈ­_laroux_2_41-06농림41 33" xfId="1380"/>
    <cellStyle name="AeE­_laroux_2_41-06농림41 34" xfId="1381"/>
    <cellStyle name="ÅëÈ­_laroux_2_41-06농림41 34" xfId="1382"/>
    <cellStyle name="AeE­_laroux_2_41-06농림41 35" xfId="1383"/>
    <cellStyle name="ÅëÈ­_laroux_2_41-06농림41 35" xfId="1384"/>
    <cellStyle name="AeE­_laroux_2_41-06농림41 36" xfId="1385"/>
    <cellStyle name="ÅëÈ­_laroux_2_41-06농림41 36" xfId="1386"/>
    <cellStyle name="AeE­_laroux_2_41-06농림41 37" xfId="1387"/>
    <cellStyle name="ÅëÈ­_laroux_2_41-06농림41 37" xfId="1388"/>
    <cellStyle name="AeE­_laroux_2_41-06농림41 38" xfId="1389"/>
    <cellStyle name="ÅëÈ­_laroux_2_41-06농림41 38" xfId="1390"/>
    <cellStyle name="AeE­_laroux_2_41-06농림41 39" xfId="1391"/>
    <cellStyle name="ÅëÈ­_laroux_2_41-06농림41 39" xfId="1392"/>
    <cellStyle name="AeE­_laroux_2_41-06농림41 4" xfId="1393"/>
    <cellStyle name="ÅëÈ­_laroux_2_41-06농림41 4" xfId="1394"/>
    <cellStyle name="AeE­_laroux_2_41-06농림41 40" xfId="1395"/>
    <cellStyle name="ÅëÈ­_laroux_2_41-06농림41 40" xfId="1396"/>
    <cellStyle name="AeE­_laroux_2_41-06농림41 41" xfId="1397"/>
    <cellStyle name="ÅëÈ­_laroux_2_41-06농림41 41" xfId="1398"/>
    <cellStyle name="AeE­_laroux_2_41-06농림41 5" xfId="1399"/>
    <cellStyle name="ÅëÈ­_laroux_2_41-06농림41 5" xfId="1400"/>
    <cellStyle name="AeE­_laroux_2_41-06농림41 6" xfId="1401"/>
    <cellStyle name="ÅëÈ­_laroux_2_41-06농림41 6" xfId="1402"/>
    <cellStyle name="AeE­_laroux_2_41-06농림41 7" xfId="1403"/>
    <cellStyle name="ÅëÈ­_laroux_2_41-06농림41 7" xfId="1404"/>
    <cellStyle name="AeE­_laroux_2_41-06농림41 8" xfId="1405"/>
    <cellStyle name="ÅëÈ­_laroux_2_41-06농림41 8" xfId="1406"/>
    <cellStyle name="AeE­_laroux_2_41-06농림41 9" xfId="1407"/>
    <cellStyle name="ÅëÈ­_laroux_2_41-06농림41 9" xfId="1408"/>
    <cellStyle name="AeE­_Sheet1" xfId="159"/>
    <cellStyle name="ÅëÈ­_Sheet1" xfId="160"/>
    <cellStyle name="AeE­_Sheet1 10" xfId="1409"/>
    <cellStyle name="ÅëÈ­_Sheet1 10" xfId="1410"/>
    <cellStyle name="AeE­_Sheet1 11" xfId="1411"/>
    <cellStyle name="ÅëÈ­_Sheet1 11" xfId="1412"/>
    <cellStyle name="AeE­_Sheet1 12" xfId="1413"/>
    <cellStyle name="ÅëÈ­_Sheet1 12" xfId="1414"/>
    <cellStyle name="AeE­_Sheet1 12 10" xfId="4064"/>
    <cellStyle name="ÅëÈ­_Sheet1 13" xfId="1415"/>
    <cellStyle name="AeE­_Sheet1 14" xfId="1416"/>
    <cellStyle name="ÅëÈ­_Sheet1 14" xfId="1417"/>
    <cellStyle name="AeE­_Sheet1 14 10" xfId="4843"/>
    <cellStyle name="ÅëÈ­_Sheet1 14 10" xfId="4844"/>
    <cellStyle name="AeE­_Sheet1 14 11" xfId="4845"/>
    <cellStyle name="ÅëÈ­_Sheet1 14 11" xfId="4846"/>
    <cellStyle name="AeE­_Sheet1 14 12" xfId="4847"/>
    <cellStyle name="ÅëÈ­_Sheet1 14 12" xfId="4848"/>
    <cellStyle name="AeE­_Sheet1 14 13" xfId="4849"/>
    <cellStyle name="ÅëÈ­_Sheet1 14 13" xfId="4850"/>
    <cellStyle name="AeE­_Sheet1 14 14" xfId="4851"/>
    <cellStyle name="ÅëÈ­_Sheet1 14 14" xfId="4852"/>
    <cellStyle name="AeE­_Sheet1 14 15" xfId="4853"/>
    <cellStyle name="ÅëÈ­_Sheet1 14 15" xfId="4854"/>
    <cellStyle name="AeE­_Sheet1 14 16" xfId="4855"/>
    <cellStyle name="ÅëÈ­_Sheet1 14 16" xfId="4856"/>
    <cellStyle name="AeE­_Sheet1 14 17" xfId="4857"/>
    <cellStyle name="ÅëÈ­_Sheet1 14 17" xfId="4858"/>
    <cellStyle name="AeE­_Sheet1 14 18" xfId="4859"/>
    <cellStyle name="ÅëÈ­_Sheet1 14 18" xfId="4860"/>
    <cellStyle name="AeE­_Sheet1 14 19" xfId="4861"/>
    <cellStyle name="ÅëÈ­_Sheet1 14 19" xfId="4862"/>
    <cellStyle name="AeE­_Sheet1 14 2" xfId="4863"/>
    <cellStyle name="ÅëÈ­_Sheet1 14 2" xfId="4864"/>
    <cellStyle name="AeE­_Sheet1 14 20" xfId="4865"/>
    <cellStyle name="ÅëÈ­_Sheet1 14 20" xfId="4866"/>
    <cellStyle name="AeE­_Sheet1 14 21" xfId="4867"/>
    <cellStyle name="ÅëÈ­_Sheet1 14 21" xfId="4868"/>
    <cellStyle name="AeE­_Sheet1 14 22" xfId="4869"/>
    <cellStyle name="ÅëÈ­_Sheet1 14 22" xfId="4870"/>
    <cellStyle name="AeE­_Sheet1 14 23" xfId="4871"/>
    <cellStyle name="ÅëÈ­_Sheet1 14 23" xfId="4872"/>
    <cellStyle name="AeE­_Sheet1 14 24" xfId="4873"/>
    <cellStyle name="ÅëÈ­_Sheet1 14 24" xfId="4874"/>
    <cellStyle name="AeE­_Sheet1 14 25" xfId="4875"/>
    <cellStyle name="ÅëÈ­_Sheet1 14 25" xfId="4876"/>
    <cellStyle name="AeE­_Sheet1 14 26" xfId="4877"/>
    <cellStyle name="ÅëÈ­_Sheet1 14 26" xfId="4878"/>
    <cellStyle name="AeE­_Sheet1 14 27" xfId="4879"/>
    <cellStyle name="ÅëÈ­_Sheet1 14 27" xfId="4880"/>
    <cellStyle name="AeE­_Sheet1 14 28" xfId="4881"/>
    <cellStyle name="ÅëÈ­_Sheet1 14 28" xfId="4882"/>
    <cellStyle name="AeE­_Sheet1 14 29" xfId="4883"/>
    <cellStyle name="ÅëÈ­_Sheet1 14 29" xfId="4884"/>
    <cellStyle name="AeE­_Sheet1 14 3" xfId="4885"/>
    <cellStyle name="ÅëÈ­_Sheet1 14 3" xfId="4886"/>
    <cellStyle name="AeE­_Sheet1 14 30" xfId="4887"/>
    <cellStyle name="ÅëÈ­_Sheet1 14 30" xfId="4888"/>
    <cellStyle name="AeE­_Sheet1 14 31" xfId="4889"/>
    <cellStyle name="ÅëÈ­_Sheet1 14 31" xfId="4890"/>
    <cellStyle name="AeE­_Sheet1 14 32" xfId="4891"/>
    <cellStyle name="ÅëÈ­_Sheet1 14 32" xfId="4892"/>
    <cellStyle name="AeE­_Sheet1 14 33" xfId="4893"/>
    <cellStyle name="ÅëÈ­_Sheet1 14 33" xfId="4894"/>
    <cellStyle name="AeE­_Sheet1 14 34" xfId="4895"/>
    <cellStyle name="ÅëÈ­_Sheet1 14 34" xfId="4896"/>
    <cellStyle name="AeE­_Sheet1 14 35" xfId="4897"/>
    <cellStyle name="ÅëÈ­_Sheet1 14 35" xfId="4898"/>
    <cellStyle name="AeE­_Sheet1 14 36" xfId="4899"/>
    <cellStyle name="ÅëÈ­_Sheet1 14 36" xfId="4900"/>
    <cellStyle name="AeE­_Sheet1 14 37" xfId="4901"/>
    <cellStyle name="ÅëÈ­_Sheet1 14 37" xfId="4902"/>
    <cellStyle name="AeE­_Sheet1 14 38" xfId="4903"/>
    <cellStyle name="ÅëÈ­_Sheet1 14 38" xfId="4904"/>
    <cellStyle name="AeE­_Sheet1 14 39" xfId="4905"/>
    <cellStyle name="ÅëÈ­_Sheet1 14 39" xfId="4906"/>
    <cellStyle name="AeE­_Sheet1 14 4" xfId="4907"/>
    <cellStyle name="ÅëÈ­_Sheet1 14 4" xfId="4908"/>
    <cellStyle name="AeE­_Sheet1 14 40" xfId="4909"/>
    <cellStyle name="ÅëÈ­_Sheet1 14 40" xfId="4910"/>
    <cellStyle name="AeE­_Sheet1 14 5" xfId="4911"/>
    <cellStyle name="ÅëÈ­_Sheet1 14 5" xfId="4912"/>
    <cellStyle name="AeE­_Sheet1 14 6" xfId="4913"/>
    <cellStyle name="ÅëÈ­_Sheet1 14 6" xfId="4914"/>
    <cellStyle name="AeE­_Sheet1 14 7" xfId="4915"/>
    <cellStyle name="ÅëÈ­_Sheet1 14 7" xfId="4916"/>
    <cellStyle name="AeE­_Sheet1 14 8" xfId="4917"/>
    <cellStyle name="ÅëÈ­_Sheet1 14 8" xfId="4918"/>
    <cellStyle name="AeE­_Sheet1 14 9" xfId="4919"/>
    <cellStyle name="ÅëÈ­_Sheet1 14 9" xfId="4920"/>
    <cellStyle name="AeE­_Sheet1 15" xfId="1418"/>
    <cellStyle name="ÅëÈ­_Sheet1 15" xfId="1419"/>
    <cellStyle name="AeE­_Sheet1 16" xfId="1420"/>
    <cellStyle name="ÅëÈ­_Sheet1 16" xfId="1421"/>
    <cellStyle name="AeE­_Sheet1 17" xfId="1422"/>
    <cellStyle name="ÅëÈ­_Sheet1 17" xfId="1423"/>
    <cellStyle name="AeE­_Sheet1 18" xfId="1424"/>
    <cellStyle name="ÅëÈ­_Sheet1 18" xfId="1425"/>
    <cellStyle name="AeE­_Sheet1 19" xfId="1426"/>
    <cellStyle name="ÅëÈ­_Sheet1 19" xfId="1427"/>
    <cellStyle name="AeE­_Sheet1 2" xfId="1428"/>
    <cellStyle name="ÅëÈ­_Sheet1 2" xfId="1429"/>
    <cellStyle name="AeE­_Sheet1 20" xfId="1430"/>
    <cellStyle name="ÅëÈ­_Sheet1 20" xfId="1431"/>
    <cellStyle name="AeE­_Sheet1 21" xfId="1432"/>
    <cellStyle name="ÅëÈ­_Sheet1 21" xfId="1433"/>
    <cellStyle name="AeE­_Sheet1 22" xfId="1434"/>
    <cellStyle name="ÅëÈ­_Sheet1 22" xfId="1435"/>
    <cellStyle name="AeE­_Sheet1 23" xfId="1436"/>
    <cellStyle name="ÅëÈ­_Sheet1 23" xfId="1437"/>
    <cellStyle name="AeE­_Sheet1 24" xfId="1438"/>
    <cellStyle name="ÅëÈ­_Sheet1 24" xfId="1439"/>
    <cellStyle name="AeE­_Sheet1 25" xfId="1440"/>
    <cellStyle name="ÅëÈ­_Sheet1 25" xfId="1441"/>
    <cellStyle name="AeE­_Sheet1 26" xfId="1442"/>
    <cellStyle name="ÅëÈ­_Sheet1 26" xfId="1443"/>
    <cellStyle name="AeE­_Sheet1 27" xfId="1444"/>
    <cellStyle name="ÅëÈ­_Sheet1 27" xfId="1445"/>
    <cellStyle name="AeE­_Sheet1 28" xfId="1446"/>
    <cellStyle name="ÅëÈ­_Sheet1 28" xfId="1447"/>
    <cellStyle name="AeE­_Sheet1 29" xfId="1448"/>
    <cellStyle name="ÅëÈ­_Sheet1 29" xfId="1449"/>
    <cellStyle name="AeE­_Sheet1 3" xfId="1450"/>
    <cellStyle name="ÅëÈ­_Sheet1 3" xfId="1451"/>
    <cellStyle name="AeE­_Sheet1 30" xfId="1452"/>
    <cellStyle name="ÅëÈ­_Sheet1 30" xfId="1453"/>
    <cellStyle name="AeE­_Sheet1 31" xfId="1454"/>
    <cellStyle name="ÅëÈ­_Sheet1 31" xfId="1455"/>
    <cellStyle name="AeE­_Sheet1 32" xfId="1456"/>
    <cellStyle name="ÅëÈ­_Sheet1 32" xfId="1457"/>
    <cellStyle name="AeE­_Sheet1 33" xfId="1458"/>
    <cellStyle name="ÅëÈ­_Sheet1 33" xfId="1459"/>
    <cellStyle name="AeE­_Sheet1 34" xfId="1460"/>
    <cellStyle name="ÅëÈ­_Sheet1 34" xfId="1461"/>
    <cellStyle name="AeE­_Sheet1 35" xfId="1462"/>
    <cellStyle name="ÅëÈ­_Sheet1 35" xfId="1463"/>
    <cellStyle name="AeE­_Sheet1 36" xfId="1464"/>
    <cellStyle name="ÅëÈ­_Sheet1 36" xfId="1465"/>
    <cellStyle name="AeE­_Sheet1 37" xfId="1466"/>
    <cellStyle name="ÅëÈ­_Sheet1 37" xfId="1467"/>
    <cellStyle name="AeE­_Sheet1 38" xfId="1468"/>
    <cellStyle name="ÅëÈ­_Sheet1 38" xfId="1469"/>
    <cellStyle name="AeE­_Sheet1 39" xfId="1470"/>
    <cellStyle name="ÅëÈ­_Sheet1 39" xfId="1471"/>
    <cellStyle name="AeE­_Sheet1 4" xfId="1472"/>
    <cellStyle name="ÅëÈ­_Sheet1 4" xfId="1473"/>
    <cellStyle name="AeE­_Sheet1 40" xfId="1474"/>
    <cellStyle name="ÅëÈ­_Sheet1 40" xfId="1475"/>
    <cellStyle name="AeE­_Sheet1 41" xfId="1476"/>
    <cellStyle name="ÅëÈ­_Sheet1 41" xfId="1477"/>
    <cellStyle name="AeE­_Sheet1 5" xfId="1478"/>
    <cellStyle name="ÅëÈ­_Sheet1 5" xfId="1479"/>
    <cellStyle name="AeE­_Sheet1 6" xfId="1480"/>
    <cellStyle name="ÅëÈ­_Sheet1 6" xfId="1481"/>
    <cellStyle name="AeE­_Sheet1 7" xfId="1482"/>
    <cellStyle name="ÅëÈ­_Sheet1 7" xfId="1483"/>
    <cellStyle name="AeE­_Sheet1 8" xfId="1484"/>
    <cellStyle name="ÅëÈ­_Sheet1 8" xfId="1485"/>
    <cellStyle name="AeE­_Sheet1 9" xfId="1486"/>
    <cellStyle name="ÅëÈ­_Sheet1 9" xfId="1487"/>
    <cellStyle name="AeE­_Sheet1_41-06농림16" xfId="161"/>
    <cellStyle name="ÅëÈ­_Sheet1_41-06농림16" xfId="162"/>
    <cellStyle name="AeE­_Sheet1_41-06농림16 10" xfId="1488"/>
    <cellStyle name="ÅëÈ­_Sheet1_41-06농림16 10" xfId="1489"/>
    <cellStyle name="AeE­_Sheet1_41-06농림16 11" xfId="1490"/>
    <cellStyle name="ÅëÈ­_Sheet1_41-06농림16 11" xfId="1491"/>
    <cellStyle name="AeE­_Sheet1_41-06농림16 12" xfId="1492"/>
    <cellStyle name="ÅëÈ­_Sheet1_41-06농림16 12" xfId="1493"/>
    <cellStyle name="AeE­_Sheet1_41-06농림16 12 10" xfId="4065"/>
    <cellStyle name="ÅëÈ­_Sheet1_41-06농림16 13" xfId="1494"/>
    <cellStyle name="AeE­_Sheet1_41-06농림16 14" xfId="1495"/>
    <cellStyle name="ÅëÈ­_Sheet1_41-06농림16 14" xfId="1496"/>
    <cellStyle name="AeE­_Sheet1_41-06농림16 14 10" xfId="4921"/>
    <cellStyle name="ÅëÈ­_Sheet1_41-06농림16 14 10" xfId="4922"/>
    <cellStyle name="AeE­_Sheet1_41-06농림16 14 11" xfId="4923"/>
    <cellStyle name="ÅëÈ­_Sheet1_41-06농림16 14 11" xfId="4924"/>
    <cellStyle name="AeE­_Sheet1_41-06농림16 14 12" xfId="4925"/>
    <cellStyle name="ÅëÈ­_Sheet1_41-06농림16 14 12" xfId="4926"/>
    <cellStyle name="AeE­_Sheet1_41-06농림16 14 13" xfId="4927"/>
    <cellStyle name="ÅëÈ­_Sheet1_41-06농림16 14 13" xfId="4928"/>
    <cellStyle name="AeE­_Sheet1_41-06농림16 14 14" xfId="4929"/>
    <cellStyle name="ÅëÈ­_Sheet1_41-06농림16 14 14" xfId="4930"/>
    <cellStyle name="AeE­_Sheet1_41-06농림16 14 15" xfId="4931"/>
    <cellStyle name="ÅëÈ­_Sheet1_41-06농림16 14 15" xfId="4932"/>
    <cellStyle name="AeE­_Sheet1_41-06농림16 14 16" xfId="4933"/>
    <cellStyle name="ÅëÈ­_Sheet1_41-06농림16 14 16" xfId="4934"/>
    <cellStyle name="AeE­_Sheet1_41-06농림16 14 17" xfId="4935"/>
    <cellStyle name="ÅëÈ­_Sheet1_41-06농림16 14 17" xfId="4936"/>
    <cellStyle name="AeE­_Sheet1_41-06농림16 14 18" xfId="4937"/>
    <cellStyle name="ÅëÈ­_Sheet1_41-06농림16 14 18" xfId="4938"/>
    <cellStyle name="AeE­_Sheet1_41-06농림16 14 19" xfId="4939"/>
    <cellStyle name="ÅëÈ­_Sheet1_41-06농림16 14 19" xfId="4940"/>
    <cellStyle name="AeE­_Sheet1_41-06농림16 14 2" xfId="4941"/>
    <cellStyle name="ÅëÈ­_Sheet1_41-06농림16 14 2" xfId="4942"/>
    <cellStyle name="AeE­_Sheet1_41-06농림16 14 20" xfId="4943"/>
    <cellStyle name="ÅëÈ­_Sheet1_41-06농림16 14 20" xfId="4944"/>
    <cellStyle name="AeE­_Sheet1_41-06농림16 14 21" xfId="4945"/>
    <cellStyle name="ÅëÈ­_Sheet1_41-06농림16 14 21" xfId="4946"/>
    <cellStyle name="AeE­_Sheet1_41-06농림16 14 22" xfId="4947"/>
    <cellStyle name="ÅëÈ­_Sheet1_41-06농림16 14 22" xfId="4948"/>
    <cellStyle name="AeE­_Sheet1_41-06농림16 14 23" xfId="4949"/>
    <cellStyle name="ÅëÈ­_Sheet1_41-06농림16 14 23" xfId="4950"/>
    <cellStyle name="AeE­_Sheet1_41-06농림16 14 24" xfId="4951"/>
    <cellStyle name="ÅëÈ­_Sheet1_41-06농림16 14 24" xfId="4952"/>
    <cellStyle name="AeE­_Sheet1_41-06농림16 14 25" xfId="4953"/>
    <cellStyle name="ÅëÈ­_Sheet1_41-06농림16 14 25" xfId="4954"/>
    <cellStyle name="AeE­_Sheet1_41-06농림16 14 26" xfId="4955"/>
    <cellStyle name="ÅëÈ­_Sheet1_41-06농림16 14 26" xfId="4956"/>
    <cellStyle name="AeE­_Sheet1_41-06농림16 14 27" xfId="4957"/>
    <cellStyle name="ÅëÈ­_Sheet1_41-06농림16 14 27" xfId="4958"/>
    <cellStyle name="AeE­_Sheet1_41-06농림16 14 28" xfId="4959"/>
    <cellStyle name="ÅëÈ­_Sheet1_41-06농림16 14 28" xfId="4960"/>
    <cellStyle name="AeE­_Sheet1_41-06농림16 14 29" xfId="4961"/>
    <cellStyle name="ÅëÈ­_Sheet1_41-06농림16 14 29" xfId="4962"/>
    <cellStyle name="AeE­_Sheet1_41-06농림16 14 3" xfId="4963"/>
    <cellStyle name="ÅëÈ­_Sheet1_41-06농림16 14 3" xfId="4964"/>
    <cellStyle name="AeE­_Sheet1_41-06농림16 14 30" xfId="4965"/>
    <cellStyle name="ÅëÈ­_Sheet1_41-06농림16 14 30" xfId="4966"/>
    <cellStyle name="AeE­_Sheet1_41-06농림16 14 31" xfId="4967"/>
    <cellStyle name="ÅëÈ­_Sheet1_41-06농림16 14 31" xfId="4968"/>
    <cellStyle name="AeE­_Sheet1_41-06농림16 14 32" xfId="4969"/>
    <cellStyle name="ÅëÈ­_Sheet1_41-06농림16 14 32" xfId="4970"/>
    <cellStyle name="AeE­_Sheet1_41-06농림16 14 33" xfId="4971"/>
    <cellStyle name="ÅëÈ­_Sheet1_41-06농림16 14 33" xfId="4972"/>
    <cellStyle name="AeE­_Sheet1_41-06농림16 14 34" xfId="4973"/>
    <cellStyle name="ÅëÈ­_Sheet1_41-06농림16 14 34" xfId="4974"/>
    <cellStyle name="AeE­_Sheet1_41-06농림16 14 35" xfId="4975"/>
    <cellStyle name="ÅëÈ­_Sheet1_41-06농림16 14 35" xfId="4976"/>
    <cellStyle name="AeE­_Sheet1_41-06농림16 14 36" xfId="4977"/>
    <cellStyle name="ÅëÈ­_Sheet1_41-06농림16 14 36" xfId="4978"/>
    <cellStyle name="AeE­_Sheet1_41-06농림16 14 37" xfId="4979"/>
    <cellStyle name="ÅëÈ­_Sheet1_41-06농림16 14 37" xfId="4980"/>
    <cellStyle name="AeE­_Sheet1_41-06농림16 14 38" xfId="4981"/>
    <cellStyle name="ÅëÈ­_Sheet1_41-06농림16 14 38" xfId="4982"/>
    <cellStyle name="AeE­_Sheet1_41-06농림16 14 39" xfId="4983"/>
    <cellStyle name="ÅëÈ­_Sheet1_41-06농림16 14 39" xfId="4984"/>
    <cellStyle name="AeE­_Sheet1_41-06농림16 14 4" xfId="4985"/>
    <cellStyle name="ÅëÈ­_Sheet1_41-06농림16 14 4" xfId="4986"/>
    <cellStyle name="AeE­_Sheet1_41-06농림16 14 40" xfId="4987"/>
    <cellStyle name="ÅëÈ­_Sheet1_41-06농림16 14 40" xfId="4988"/>
    <cellStyle name="AeE­_Sheet1_41-06농림16 14 5" xfId="4989"/>
    <cellStyle name="ÅëÈ­_Sheet1_41-06농림16 14 5" xfId="4990"/>
    <cellStyle name="AeE­_Sheet1_41-06농림16 14 6" xfId="4991"/>
    <cellStyle name="ÅëÈ­_Sheet1_41-06농림16 14 6" xfId="4992"/>
    <cellStyle name="AeE­_Sheet1_41-06농림16 14 7" xfId="4993"/>
    <cellStyle name="ÅëÈ­_Sheet1_41-06농림16 14 7" xfId="4994"/>
    <cellStyle name="AeE­_Sheet1_41-06농림16 14 8" xfId="4995"/>
    <cellStyle name="ÅëÈ­_Sheet1_41-06농림16 14 8" xfId="4996"/>
    <cellStyle name="AeE­_Sheet1_41-06농림16 14 9" xfId="4997"/>
    <cellStyle name="ÅëÈ­_Sheet1_41-06농림16 14 9" xfId="4998"/>
    <cellStyle name="AeE­_Sheet1_41-06농림16 15" xfId="1497"/>
    <cellStyle name="ÅëÈ­_Sheet1_41-06농림16 15" xfId="1498"/>
    <cellStyle name="AeE­_Sheet1_41-06농림16 16" xfId="1499"/>
    <cellStyle name="ÅëÈ­_Sheet1_41-06농림16 16" xfId="1500"/>
    <cellStyle name="AeE­_Sheet1_41-06농림16 17" xfId="1501"/>
    <cellStyle name="ÅëÈ­_Sheet1_41-06농림16 17" xfId="1502"/>
    <cellStyle name="AeE­_Sheet1_41-06농림16 18" xfId="1503"/>
    <cellStyle name="ÅëÈ­_Sheet1_41-06농림16 18" xfId="1504"/>
    <cellStyle name="AeE­_Sheet1_41-06농림16 19" xfId="1505"/>
    <cellStyle name="ÅëÈ­_Sheet1_41-06농림16 19" xfId="1506"/>
    <cellStyle name="AeE­_Sheet1_41-06농림16 2" xfId="1507"/>
    <cellStyle name="ÅëÈ­_Sheet1_41-06농림16 2" xfId="1508"/>
    <cellStyle name="AeE­_Sheet1_41-06농림16 20" xfId="1509"/>
    <cellStyle name="ÅëÈ­_Sheet1_41-06농림16 20" xfId="1510"/>
    <cellStyle name="AeE­_Sheet1_41-06농림16 21" xfId="1511"/>
    <cellStyle name="ÅëÈ­_Sheet1_41-06농림16 21" xfId="1512"/>
    <cellStyle name="AeE­_Sheet1_41-06농림16 22" xfId="1513"/>
    <cellStyle name="ÅëÈ­_Sheet1_41-06농림16 22" xfId="1514"/>
    <cellStyle name="AeE­_Sheet1_41-06농림16 23" xfId="1515"/>
    <cellStyle name="ÅëÈ­_Sheet1_41-06농림16 23" xfId="1516"/>
    <cellStyle name="AeE­_Sheet1_41-06농림16 24" xfId="1517"/>
    <cellStyle name="ÅëÈ­_Sheet1_41-06농림16 24" xfId="1518"/>
    <cellStyle name="AeE­_Sheet1_41-06농림16 25" xfId="1519"/>
    <cellStyle name="ÅëÈ­_Sheet1_41-06농림16 25" xfId="1520"/>
    <cellStyle name="AeE­_Sheet1_41-06농림16 26" xfId="1521"/>
    <cellStyle name="ÅëÈ­_Sheet1_41-06농림16 26" xfId="1522"/>
    <cellStyle name="AeE­_Sheet1_41-06농림16 27" xfId="1523"/>
    <cellStyle name="ÅëÈ­_Sheet1_41-06농림16 27" xfId="1524"/>
    <cellStyle name="AeE­_Sheet1_41-06농림16 28" xfId="1525"/>
    <cellStyle name="ÅëÈ­_Sheet1_41-06농림16 28" xfId="1526"/>
    <cellStyle name="AeE­_Sheet1_41-06농림16 29" xfId="1527"/>
    <cellStyle name="ÅëÈ­_Sheet1_41-06농림16 29" xfId="1528"/>
    <cellStyle name="AeE­_Sheet1_41-06농림16 3" xfId="1529"/>
    <cellStyle name="ÅëÈ­_Sheet1_41-06농림16 3" xfId="1530"/>
    <cellStyle name="AeE­_Sheet1_41-06농림16 30" xfId="1531"/>
    <cellStyle name="ÅëÈ­_Sheet1_41-06농림16 30" xfId="1532"/>
    <cellStyle name="AeE­_Sheet1_41-06농림16 31" xfId="1533"/>
    <cellStyle name="ÅëÈ­_Sheet1_41-06농림16 31" xfId="1534"/>
    <cellStyle name="AeE­_Sheet1_41-06농림16 32" xfId="1535"/>
    <cellStyle name="ÅëÈ­_Sheet1_41-06농림16 32" xfId="1536"/>
    <cellStyle name="AeE­_Sheet1_41-06농림16 33" xfId="1537"/>
    <cellStyle name="ÅëÈ­_Sheet1_41-06농림16 33" xfId="1538"/>
    <cellStyle name="AeE­_Sheet1_41-06농림16 34" xfId="1539"/>
    <cellStyle name="ÅëÈ­_Sheet1_41-06농림16 34" xfId="1540"/>
    <cellStyle name="AeE­_Sheet1_41-06농림16 35" xfId="1541"/>
    <cellStyle name="ÅëÈ­_Sheet1_41-06농림16 35" xfId="1542"/>
    <cellStyle name="AeE­_Sheet1_41-06농림16 36" xfId="1543"/>
    <cellStyle name="ÅëÈ­_Sheet1_41-06농림16 36" xfId="1544"/>
    <cellStyle name="AeE­_Sheet1_41-06농림16 37" xfId="1545"/>
    <cellStyle name="ÅëÈ­_Sheet1_41-06농림16 37" xfId="1546"/>
    <cellStyle name="AeE­_Sheet1_41-06농림16 38" xfId="1547"/>
    <cellStyle name="ÅëÈ­_Sheet1_41-06농림16 38" xfId="1548"/>
    <cellStyle name="AeE­_Sheet1_41-06농림16 39" xfId="1549"/>
    <cellStyle name="ÅëÈ­_Sheet1_41-06농림16 39" xfId="1550"/>
    <cellStyle name="AeE­_Sheet1_41-06농림16 4" xfId="1551"/>
    <cellStyle name="ÅëÈ­_Sheet1_41-06농림16 4" xfId="1552"/>
    <cellStyle name="AeE­_Sheet1_41-06농림16 40" xfId="1553"/>
    <cellStyle name="ÅëÈ­_Sheet1_41-06농림16 40" xfId="1554"/>
    <cellStyle name="AeE­_Sheet1_41-06농림16 41" xfId="1555"/>
    <cellStyle name="ÅëÈ­_Sheet1_41-06농림16 41" xfId="1556"/>
    <cellStyle name="AeE­_Sheet1_41-06농림16 5" xfId="1557"/>
    <cellStyle name="ÅëÈ­_Sheet1_41-06농림16 5" xfId="1558"/>
    <cellStyle name="AeE­_Sheet1_41-06농림16 6" xfId="1559"/>
    <cellStyle name="ÅëÈ­_Sheet1_41-06농림16 6" xfId="1560"/>
    <cellStyle name="AeE­_Sheet1_41-06농림16 7" xfId="1561"/>
    <cellStyle name="ÅëÈ­_Sheet1_41-06농림16 7" xfId="1562"/>
    <cellStyle name="AeE­_Sheet1_41-06농림16 8" xfId="1563"/>
    <cellStyle name="ÅëÈ­_Sheet1_41-06농림16 8" xfId="1564"/>
    <cellStyle name="AeE­_Sheet1_41-06농림16 9" xfId="1565"/>
    <cellStyle name="ÅëÈ­_Sheet1_41-06농림16 9" xfId="1566"/>
    <cellStyle name="AeE­_Sheet1_41-06농림41" xfId="163"/>
    <cellStyle name="ÅëÈ­_Sheet1_41-06농림41" xfId="164"/>
    <cellStyle name="AeE­_Sheet1_41-06농림41 10" xfId="1567"/>
    <cellStyle name="ÅëÈ­_Sheet1_41-06농림41 10" xfId="1568"/>
    <cellStyle name="AeE­_Sheet1_41-06농림41 11" xfId="1569"/>
    <cellStyle name="ÅëÈ­_Sheet1_41-06농림41 11" xfId="1570"/>
    <cellStyle name="AeE­_Sheet1_41-06농림41 12" xfId="1571"/>
    <cellStyle name="ÅëÈ­_Sheet1_41-06농림41 12" xfId="1572"/>
    <cellStyle name="AeE­_Sheet1_41-06농림41 12 10" xfId="4066"/>
    <cellStyle name="ÅëÈ­_Sheet1_41-06농림41 13" xfId="1573"/>
    <cellStyle name="AeE­_Sheet1_41-06농림41 14" xfId="1574"/>
    <cellStyle name="ÅëÈ­_Sheet1_41-06농림41 14" xfId="1575"/>
    <cellStyle name="AeE­_Sheet1_41-06농림41 14 10" xfId="4999"/>
    <cellStyle name="ÅëÈ­_Sheet1_41-06농림41 14 10" xfId="5000"/>
    <cellStyle name="AeE­_Sheet1_41-06농림41 14 11" xfId="5001"/>
    <cellStyle name="ÅëÈ­_Sheet1_41-06농림41 14 11" xfId="5002"/>
    <cellStyle name="AeE­_Sheet1_41-06농림41 14 12" xfId="5003"/>
    <cellStyle name="ÅëÈ­_Sheet1_41-06농림41 14 12" xfId="5004"/>
    <cellStyle name="AeE­_Sheet1_41-06농림41 14 13" xfId="5005"/>
    <cellStyle name="ÅëÈ­_Sheet1_41-06농림41 14 13" xfId="5006"/>
    <cellStyle name="AeE­_Sheet1_41-06농림41 14 14" xfId="5007"/>
    <cellStyle name="ÅëÈ­_Sheet1_41-06농림41 14 14" xfId="5008"/>
    <cellStyle name="AeE­_Sheet1_41-06농림41 14 15" xfId="5009"/>
    <cellStyle name="ÅëÈ­_Sheet1_41-06농림41 14 15" xfId="5010"/>
    <cellStyle name="AeE­_Sheet1_41-06농림41 14 16" xfId="5011"/>
    <cellStyle name="ÅëÈ­_Sheet1_41-06농림41 14 16" xfId="5012"/>
    <cellStyle name="AeE­_Sheet1_41-06농림41 14 17" xfId="5013"/>
    <cellStyle name="ÅëÈ­_Sheet1_41-06농림41 14 17" xfId="5014"/>
    <cellStyle name="AeE­_Sheet1_41-06농림41 14 18" xfId="5015"/>
    <cellStyle name="ÅëÈ­_Sheet1_41-06농림41 14 18" xfId="5016"/>
    <cellStyle name="AeE­_Sheet1_41-06농림41 14 19" xfId="5017"/>
    <cellStyle name="ÅëÈ­_Sheet1_41-06농림41 14 19" xfId="5018"/>
    <cellStyle name="AeE­_Sheet1_41-06농림41 14 2" xfId="5019"/>
    <cellStyle name="ÅëÈ­_Sheet1_41-06농림41 14 2" xfId="5020"/>
    <cellStyle name="AeE­_Sheet1_41-06농림41 14 20" xfId="5021"/>
    <cellStyle name="ÅëÈ­_Sheet1_41-06농림41 14 20" xfId="5022"/>
    <cellStyle name="AeE­_Sheet1_41-06농림41 14 21" xfId="5023"/>
    <cellStyle name="ÅëÈ­_Sheet1_41-06농림41 14 21" xfId="5024"/>
    <cellStyle name="AeE­_Sheet1_41-06농림41 14 22" xfId="5025"/>
    <cellStyle name="ÅëÈ­_Sheet1_41-06농림41 14 22" xfId="5026"/>
    <cellStyle name="AeE­_Sheet1_41-06농림41 14 23" xfId="5027"/>
    <cellStyle name="ÅëÈ­_Sheet1_41-06농림41 14 23" xfId="5028"/>
    <cellStyle name="AeE­_Sheet1_41-06농림41 14 24" xfId="5029"/>
    <cellStyle name="ÅëÈ­_Sheet1_41-06농림41 14 24" xfId="5030"/>
    <cellStyle name="AeE­_Sheet1_41-06농림41 14 25" xfId="5031"/>
    <cellStyle name="ÅëÈ­_Sheet1_41-06농림41 14 25" xfId="5032"/>
    <cellStyle name="AeE­_Sheet1_41-06농림41 14 26" xfId="5033"/>
    <cellStyle name="ÅëÈ­_Sheet1_41-06농림41 14 26" xfId="5034"/>
    <cellStyle name="AeE­_Sheet1_41-06농림41 14 27" xfId="5035"/>
    <cellStyle name="ÅëÈ­_Sheet1_41-06농림41 14 27" xfId="5036"/>
    <cellStyle name="AeE­_Sheet1_41-06농림41 14 28" xfId="5037"/>
    <cellStyle name="ÅëÈ­_Sheet1_41-06농림41 14 28" xfId="5038"/>
    <cellStyle name="AeE­_Sheet1_41-06농림41 14 29" xfId="5039"/>
    <cellStyle name="ÅëÈ­_Sheet1_41-06농림41 14 29" xfId="5040"/>
    <cellStyle name="AeE­_Sheet1_41-06농림41 14 3" xfId="5041"/>
    <cellStyle name="ÅëÈ­_Sheet1_41-06농림41 14 3" xfId="5042"/>
    <cellStyle name="AeE­_Sheet1_41-06농림41 14 30" xfId="5043"/>
    <cellStyle name="ÅëÈ­_Sheet1_41-06농림41 14 30" xfId="5044"/>
    <cellStyle name="AeE­_Sheet1_41-06농림41 14 31" xfId="5045"/>
    <cellStyle name="ÅëÈ­_Sheet1_41-06농림41 14 31" xfId="5046"/>
    <cellStyle name="AeE­_Sheet1_41-06농림41 14 32" xfId="5047"/>
    <cellStyle name="ÅëÈ­_Sheet1_41-06농림41 14 32" xfId="5048"/>
    <cellStyle name="AeE­_Sheet1_41-06농림41 14 33" xfId="5049"/>
    <cellStyle name="ÅëÈ­_Sheet1_41-06농림41 14 33" xfId="5050"/>
    <cellStyle name="AeE­_Sheet1_41-06농림41 14 34" xfId="5051"/>
    <cellStyle name="ÅëÈ­_Sheet1_41-06농림41 14 34" xfId="5052"/>
    <cellStyle name="AeE­_Sheet1_41-06농림41 14 35" xfId="5053"/>
    <cellStyle name="ÅëÈ­_Sheet1_41-06농림41 14 35" xfId="5054"/>
    <cellStyle name="AeE­_Sheet1_41-06농림41 14 36" xfId="5055"/>
    <cellStyle name="ÅëÈ­_Sheet1_41-06농림41 14 36" xfId="5056"/>
    <cellStyle name="AeE­_Sheet1_41-06농림41 14 37" xfId="5057"/>
    <cellStyle name="ÅëÈ­_Sheet1_41-06농림41 14 37" xfId="5058"/>
    <cellStyle name="AeE­_Sheet1_41-06농림41 14 38" xfId="5059"/>
    <cellStyle name="ÅëÈ­_Sheet1_41-06농림41 14 38" xfId="5060"/>
    <cellStyle name="AeE­_Sheet1_41-06농림41 14 39" xfId="5061"/>
    <cellStyle name="ÅëÈ­_Sheet1_41-06농림41 14 39" xfId="5062"/>
    <cellStyle name="AeE­_Sheet1_41-06농림41 14 4" xfId="5063"/>
    <cellStyle name="ÅëÈ­_Sheet1_41-06농림41 14 4" xfId="5064"/>
    <cellStyle name="AeE­_Sheet1_41-06농림41 14 40" xfId="5065"/>
    <cellStyle name="ÅëÈ­_Sheet1_41-06농림41 14 40" xfId="5066"/>
    <cellStyle name="AeE­_Sheet1_41-06농림41 14 5" xfId="5067"/>
    <cellStyle name="ÅëÈ­_Sheet1_41-06농림41 14 5" xfId="5068"/>
    <cellStyle name="AeE­_Sheet1_41-06농림41 14 6" xfId="5069"/>
    <cellStyle name="ÅëÈ­_Sheet1_41-06농림41 14 6" xfId="5070"/>
    <cellStyle name="AeE­_Sheet1_41-06농림41 14 7" xfId="5071"/>
    <cellStyle name="ÅëÈ­_Sheet1_41-06농림41 14 7" xfId="5072"/>
    <cellStyle name="AeE­_Sheet1_41-06농림41 14 8" xfId="5073"/>
    <cellStyle name="ÅëÈ­_Sheet1_41-06농림41 14 8" xfId="5074"/>
    <cellStyle name="AeE­_Sheet1_41-06농림41 14 9" xfId="5075"/>
    <cellStyle name="ÅëÈ­_Sheet1_41-06농림41 14 9" xfId="5076"/>
    <cellStyle name="AeE­_Sheet1_41-06농림41 15" xfId="1576"/>
    <cellStyle name="ÅëÈ­_Sheet1_41-06농림41 15" xfId="1577"/>
    <cellStyle name="AeE­_Sheet1_41-06농림41 16" xfId="1578"/>
    <cellStyle name="ÅëÈ­_Sheet1_41-06농림41 16" xfId="1579"/>
    <cellStyle name="AeE­_Sheet1_41-06농림41 17" xfId="1580"/>
    <cellStyle name="ÅëÈ­_Sheet1_41-06농림41 17" xfId="1581"/>
    <cellStyle name="AeE­_Sheet1_41-06농림41 18" xfId="1582"/>
    <cellStyle name="ÅëÈ­_Sheet1_41-06농림41 18" xfId="1583"/>
    <cellStyle name="AeE­_Sheet1_41-06농림41 19" xfId="1584"/>
    <cellStyle name="ÅëÈ­_Sheet1_41-06농림41 19" xfId="1585"/>
    <cellStyle name="AeE­_Sheet1_41-06농림41 2" xfId="1586"/>
    <cellStyle name="ÅëÈ­_Sheet1_41-06농림41 2" xfId="1587"/>
    <cellStyle name="AeE­_Sheet1_41-06농림41 20" xfId="1588"/>
    <cellStyle name="ÅëÈ­_Sheet1_41-06농림41 20" xfId="1589"/>
    <cellStyle name="AeE­_Sheet1_41-06농림41 21" xfId="1590"/>
    <cellStyle name="ÅëÈ­_Sheet1_41-06농림41 21" xfId="1591"/>
    <cellStyle name="AeE­_Sheet1_41-06농림41 22" xfId="1592"/>
    <cellStyle name="ÅëÈ­_Sheet1_41-06농림41 22" xfId="1593"/>
    <cellStyle name="AeE­_Sheet1_41-06농림41 23" xfId="1594"/>
    <cellStyle name="ÅëÈ­_Sheet1_41-06농림41 23" xfId="1595"/>
    <cellStyle name="AeE­_Sheet1_41-06농림41 24" xfId="1596"/>
    <cellStyle name="ÅëÈ­_Sheet1_41-06농림41 24" xfId="1597"/>
    <cellStyle name="AeE­_Sheet1_41-06농림41 25" xfId="1598"/>
    <cellStyle name="ÅëÈ­_Sheet1_41-06농림41 25" xfId="1599"/>
    <cellStyle name="AeE­_Sheet1_41-06농림41 26" xfId="1600"/>
    <cellStyle name="ÅëÈ­_Sheet1_41-06농림41 26" xfId="1601"/>
    <cellStyle name="AeE­_Sheet1_41-06농림41 27" xfId="1602"/>
    <cellStyle name="ÅëÈ­_Sheet1_41-06농림41 27" xfId="1603"/>
    <cellStyle name="AeE­_Sheet1_41-06농림41 28" xfId="1604"/>
    <cellStyle name="ÅëÈ­_Sheet1_41-06농림41 28" xfId="1605"/>
    <cellStyle name="AeE­_Sheet1_41-06농림41 29" xfId="1606"/>
    <cellStyle name="ÅëÈ­_Sheet1_41-06농림41 29" xfId="1607"/>
    <cellStyle name="AeE­_Sheet1_41-06농림41 3" xfId="1608"/>
    <cellStyle name="ÅëÈ­_Sheet1_41-06농림41 3" xfId="1609"/>
    <cellStyle name="AeE­_Sheet1_41-06농림41 30" xfId="1610"/>
    <cellStyle name="ÅëÈ­_Sheet1_41-06농림41 30" xfId="1611"/>
    <cellStyle name="AeE­_Sheet1_41-06농림41 31" xfId="1612"/>
    <cellStyle name="ÅëÈ­_Sheet1_41-06농림41 31" xfId="1613"/>
    <cellStyle name="AeE­_Sheet1_41-06농림41 32" xfId="1614"/>
    <cellStyle name="ÅëÈ­_Sheet1_41-06농림41 32" xfId="1615"/>
    <cellStyle name="AeE­_Sheet1_41-06농림41 33" xfId="1616"/>
    <cellStyle name="ÅëÈ­_Sheet1_41-06농림41 33" xfId="1617"/>
    <cellStyle name="AeE­_Sheet1_41-06농림41 34" xfId="1618"/>
    <cellStyle name="ÅëÈ­_Sheet1_41-06농림41 34" xfId="1619"/>
    <cellStyle name="AeE­_Sheet1_41-06농림41 35" xfId="1620"/>
    <cellStyle name="ÅëÈ­_Sheet1_41-06농림41 35" xfId="1621"/>
    <cellStyle name="AeE­_Sheet1_41-06농림41 36" xfId="1622"/>
    <cellStyle name="ÅëÈ­_Sheet1_41-06농림41 36" xfId="1623"/>
    <cellStyle name="AeE­_Sheet1_41-06농림41 37" xfId="1624"/>
    <cellStyle name="ÅëÈ­_Sheet1_41-06농림41 37" xfId="1625"/>
    <cellStyle name="AeE­_Sheet1_41-06농림41 38" xfId="1626"/>
    <cellStyle name="ÅëÈ­_Sheet1_41-06농림41 38" xfId="1627"/>
    <cellStyle name="AeE­_Sheet1_41-06농림41 39" xfId="1628"/>
    <cellStyle name="ÅëÈ­_Sheet1_41-06농림41 39" xfId="1629"/>
    <cellStyle name="AeE­_Sheet1_41-06농림41 4" xfId="1630"/>
    <cellStyle name="ÅëÈ­_Sheet1_41-06농림41 4" xfId="1631"/>
    <cellStyle name="AeE­_Sheet1_41-06농림41 40" xfId="1632"/>
    <cellStyle name="ÅëÈ­_Sheet1_41-06농림41 40" xfId="1633"/>
    <cellStyle name="AeE­_Sheet1_41-06농림41 41" xfId="1634"/>
    <cellStyle name="ÅëÈ­_Sheet1_41-06농림41 41" xfId="1635"/>
    <cellStyle name="AeE­_Sheet1_41-06농림41 5" xfId="1636"/>
    <cellStyle name="ÅëÈ­_Sheet1_41-06농림41 5" xfId="1637"/>
    <cellStyle name="AeE­_Sheet1_41-06농림41 6" xfId="1638"/>
    <cellStyle name="ÅëÈ­_Sheet1_41-06농림41 6" xfId="1639"/>
    <cellStyle name="AeE­_Sheet1_41-06농림41 7" xfId="1640"/>
    <cellStyle name="ÅëÈ­_Sheet1_41-06농림41 7" xfId="1641"/>
    <cellStyle name="AeE­_Sheet1_41-06농림41 8" xfId="1642"/>
    <cellStyle name="ÅëÈ­_Sheet1_41-06농림41 8" xfId="1643"/>
    <cellStyle name="AeE­_Sheet1_41-06농림41 9" xfId="1644"/>
    <cellStyle name="ÅëÈ­_Sheet1_41-06농림41 9" xfId="1645"/>
    <cellStyle name="AeE¡ⓒ [0]_INQUIRY ￠?￥i¨u¡AAⓒ￢Aⓒª " xfId="165"/>
    <cellStyle name="AeE¡ⓒ_INQUIRY ￠?￥i¨u¡AAⓒ￢Aⓒª " xfId="166"/>
    <cellStyle name="ALIGNMENT" xfId="3227"/>
    <cellStyle name="AÞ¸¶ [0]_ 2ÆAAþº° " xfId="8089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laroux_1 10" xfId="1646"/>
    <cellStyle name="ÄÞ¸¶ [0]_laroux_1 10" xfId="1647"/>
    <cellStyle name="AÞ¸¶ [0]_laroux_1 11" xfId="1648"/>
    <cellStyle name="ÄÞ¸¶ [0]_laroux_1 11" xfId="1649"/>
    <cellStyle name="AÞ¸¶ [0]_laroux_1 12" xfId="1650"/>
    <cellStyle name="ÄÞ¸¶ [0]_laroux_1 12" xfId="1651"/>
    <cellStyle name="AÞ¸¶ [0]_laroux_1 12 10" xfId="4067"/>
    <cellStyle name="ÄÞ¸¶ [0]_laroux_1 13" xfId="1652"/>
    <cellStyle name="AÞ¸¶ [0]_laroux_1 14" xfId="1653"/>
    <cellStyle name="ÄÞ¸¶ [0]_laroux_1 14" xfId="1654"/>
    <cellStyle name="AÞ¸¶ [0]_laroux_1 14 10" xfId="5077"/>
    <cellStyle name="ÄÞ¸¶ [0]_laroux_1 14 10" xfId="5078"/>
    <cellStyle name="AÞ¸¶ [0]_laroux_1 14 11" xfId="5079"/>
    <cellStyle name="ÄÞ¸¶ [0]_laroux_1 14 11" xfId="5080"/>
    <cellStyle name="AÞ¸¶ [0]_laroux_1 14 12" xfId="5081"/>
    <cellStyle name="ÄÞ¸¶ [0]_laroux_1 14 12" xfId="5082"/>
    <cellStyle name="AÞ¸¶ [0]_laroux_1 14 13" xfId="5083"/>
    <cellStyle name="ÄÞ¸¶ [0]_laroux_1 14 13" xfId="5084"/>
    <cellStyle name="AÞ¸¶ [0]_laroux_1 14 14" xfId="5085"/>
    <cellStyle name="ÄÞ¸¶ [0]_laroux_1 14 14" xfId="5086"/>
    <cellStyle name="AÞ¸¶ [0]_laroux_1 14 15" xfId="5087"/>
    <cellStyle name="ÄÞ¸¶ [0]_laroux_1 14 15" xfId="5088"/>
    <cellStyle name="AÞ¸¶ [0]_laroux_1 14 16" xfId="5089"/>
    <cellStyle name="ÄÞ¸¶ [0]_laroux_1 14 16" xfId="5090"/>
    <cellStyle name="AÞ¸¶ [0]_laroux_1 14 17" xfId="5091"/>
    <cellStyle name="ÄÞ¸¶ [0]_laroux_1 14 17" xfId="5092"/>
    <cellStyle name="AÞ¸¶ [0]_laroux_1 14 18" xfId="5093"/>
    <cellStyle name="ÄÞ¸¶ [0]_laroux_1 14 18" xfId="5094"/>
    <cellStyle name="AÞ¸¶ [0]_laroux_1 14 19" xfId="5095"/>
    <cellStyle name="ÄÞ¸¶ [0]_laroux_1 14 19" xfId="5096"/>
    <cellStyle name="AÞ¸¶ [0]_laroux_1 14 2" xfId="5097"/>
    <cellStyle name="ÄÞ¸¶ [0]_laroux_1 14 2" xfId="5098"/>
    <cellStyle name="AÞ¸¶ [0]_laroux_1 14 20" xfId="5099"/>
    <cellStyle name="ÄÞ¸¶ [0]_laroux_1 14 20" xfId="5100"/>
    <cellStyle name="AÞ¸¶ [0]_laroux_1 14 21" xfId="5101"/>
    <cellStyle name="ÄÞ¸¶ [0]_laroux_1 14 21" xfId="5102"/>
    <cellStyle name="AÞ¸¶ [0]_laroux_1 14 22" xfId="5103"/>
    <cellStyle name="ÄÞ¸¶ [0]_laroux_1 14 22" xfId="5104"/>
    <cellStyle name="AÞ¸¶ [0]_laroux_1 14 23" xfId="5105"/>
    <cellStyle name="ÄÞ¸¶ [0]_laroux_1 14 23" xfId="5106"/>
    <cellStyle name="AÞ¸¶ [0]_laroux_1 14 24" xfId="5107"/>
    <cellStyle name="ÄÞ¸¶ [0]_laroux_1 14 24" xfId="5108"/>
    <cellStyle name="AÞ¸¶ [0]_laroux_1 14 25" xfId="5109"/>
    <cellStyle name="ÄÞ¸¶ [0]_laroux_1 14 25" xfId="5110"/>
    <cellStyle name="AÞ¸¶ [0]_laroux_1 14 26" xfId="5111"/>
    <cellStyle name="ÄÞ¸¶ [0]_laroux_1 14 26" xfId="5112"/>
    <cellStyle name="AÞ¸¶ [0]_laroux_1 14 27" xfId="5113"/>
    <cellStyle name="ÄÞ¸¶ [0]_laroux_1 14 27" xfId="5114"/>
    <cellStyle name="AÞ¸¶ [0]_laroux_1 14 28" xfId="5115"/>
    <cellStyle name="ÄÞ¸¶ [0]_laroux_1 14 28" xfId="5116"/>
    <cellStyle name="AÞ¸¶ [0]_laroux_1 14 29" xfId="5117"/>
    <cellStyle name="ÄÞ¸¶ [0]_laroux_1 14 29" xfId="5118"/>
    <cellStyle name="AÞ¸¶ [0]_laroux_1 14 3" xfId="5119"/>
    <cellStyle name="ÄÞ¸¶ [0]_laroux_1 14 3" xfId="5120"/>
    <cellStyle name="AÞ¸¶ [0]_laroux_1 14 30" xfId="5121"/>
    <cellStyle name="ÄÞ¸¶ [0]_laroux_1 14 30" xfId="5122"/>
    <cellStyle name="AÞ¸¶ [0]_laroux_1 14 31" xfId="5123"/>
    <cellStyle name="ÄÞ¸¶ [0]_laroux_1 14 31" xfId="5124"/>
    <cellStyle name="AÞ¸¶ [0]_laroux_1 14 32" xfId="5125"/>
    <cellStyle name="ÄÞ¸¶ [0]_laroux_1 14 32" xfId="5126"/>
    <cellStyle name="AÞ¸¶ [0]_laroux_1 14 33" xfId="5127"/>
    <cellStyle name="ÄÞ¸¶ [0]_laroux_1 14 33" xfId="5128"/>
    <cellStyle name="AÞ¸¶ [0]_laroux_1 14 34" xfId="5129"/>
    <cellStyle name="ÄÞ¸¶ [0]_laroux_1 14 34" xfId="5130"/>
    <cellStyle name="AÞ¸¶ [0]_laroux_1 14 35" xfId="5131"/>
    <cellStyle name="ÄÞ¸¶ [0]_laroux_1 14 35" xfId="5132"/>
    <cellStyle name="AÞ¸¶ [0]_laroux_1 14 36" xfId="5133"/>
    <cellStyle name="ÄÞ¸¶ [0]_laroux_1 14 36" xfId="5134"/>
    <cellStyle name="AÞ¸¶ [0]_laroux_1 14 37" xfId="5135"/>
    <cellStyle name="ÄÞ¸¶ [0]_laroux_1 14 37" xfId="5136"/>
    <cellStyle name="AÞ¸¶ [0]_laroux_1 14 38" xfId="5137"/>
    <cellStyle name="ÄÞ¸¶ [0]_laroux_1 14 38" xfId="5138"/>
    <cellStyle name="AÞ¸¶ [0]_laroux_1 14 39" xfId="5139"/>
    <cellStyle name="ÄÞ¸¶ [0]_laroux_1 14 39" xfId="5140"/>
    <cellStyle name="AÞ¸¶ [0]_laroux_1 14 4" xfId="5141"/>
    <cellStyle name="ÄÞ¸¶ [0]_laroux_1 14 4" xfId="5142"/>
    <cellStyle name="AÞ¸¶ [0]_laroux_1 14 40" xfId="5143"/>
    <cellStyle name="ÄÞ¸¶ [0]_laroux_1 14 40" xfId="5144"/>
    <cellStyle name="AÞ¸¶ [0]_laroux_1 14 5" xfId="5145"/>
    <cellStyle name="ÄÞ¸¶ [0]_laroux_1 14 5" xfId="5146"/>
    <cellStyle name="AÞ¸¶ [0]_laroux_1 14 6" xfId="5147"/>
    <cellStyle name="ÄÞ¸¶ [0]_laroux_1 14 6" xfId="5148"/>
    <cellStyle name="AÞ¸¶ [0]_laroux_1 14 7" xfId="5149"/>
    <cellStyle name="ÄÞ¸¶ [0]_laroux_1 14 7" xfId="5150"/>
    <cellStyle name="AÞ¸¶ [0]_laroux_1 14 8" xfId="5151"/>
    <cellStyle name="ÄÞ¸¶ [0]_laroux_1 14 8" xfId="5152"/>
    <cellStyle name="AÞ¸¶ [0]_laroux_1 14 9" xfId="5153"/>
    <cellStyle name="ÄÞ¸¶ [0]_laroux_1 14 9" xfId="5154"/>
    <cellStyle name="AÞ¸¶ [0]_laroux_1 15" xfId="1655"/>
    <cellStyle name="ÄÞ¸¶ [0]_laroux_1 15" xfId="1656"/>
    <cellStyle name="AÞ¸¶ [0]_laroux_1 16" xfId="1657"/>
    <cellStyle name="ÄÞ¸¶ [0]_laroux_1 16" xfId="1658"/>
    <cellStyle name="AÞ¸¶ [0]_laroux_1 17" xfId="1659"/>
    <cellStyle name="ÄÞ¸¶ [0]_laroux_1 17" xfId="1660"/>
    <cellStyle name="AÞ¸¶ [0]_laroux_1 18" xfId="1661"/>
    <cellStyle name="ÄÞ¸¶ [0]_laroux_1 18" xfId="1662"/>
    <cellStyle name="AÞ¸¶ [0]_laroux_1 19" xfId="1663"/>
    <cellStyle name="ÄÞ¸¶ [0]_laroux_1 19" xfId="1664"/>
    <cellStyle name="AÞ¸¶ [0]_laroux_1 2" xfId="1665"/>
    <cellStyle name="ÄÞ¸¶ [0]_laroux_1 2" xfId="1666"/>
    <cellStyle name="AÞ¸¶ [0]_laroux_1 20" xfId="1667"/>
    <cellStyle name="ÄÞ¸¶ [0]_laroux_1 20" xfId="1668"/>
    <cellStyle name="AÞ¸¶ [0]_laroux_1 21" xfId="1669"/>
    <cellStyle name="ÄÞ¸¶ [0]_laroux_1 21" xfId="1670"/>
    <cellStyle name="AÞ¸¶ [0]_laroux_1 22" xfId="1671"/>
    <cellStyle name="ÄÞ¸¶ [0]_laroux_1 22" xfId="1672"/>
    <cellStyle name="AÞ¸¶ [0]_laroux_1 23" xfId="1673"/>
    <cellStyle name="ÄÞ¸¶ [0]_laroux_1 23" xfId="1674"/>
    <cellStyle name="AÞ¸¶ [0]_laroux_1 24" xfId="1675"/>
    <cellStyle name="ÄÞ¸¶ [0]_laroux_1 24" xfId="1676"/>
    <cellStyle name="AÞ¸¶ [0]_laroux_1 25" xfId="1677"/>
    <cellStyle name="ÄÞ¸¶ [0]_laroux_1 25" xfId="1678"/>
    <cellStyle name="AÞ¸¶ [0]_laroux_1 26" xfId="1679"/>
    <cellStyle name="ÄÞ¸¶ [0]_laroux_1 26" xfId="1680"/>
    <cellStyle name="AÞ¸¶ [0]_laroux_1 27" xfId="1681"/>
    <cellStyle name="ÄÞ¸¶ [0]_laroux_1 27" xfId="1682"/>
    <cellStyle name="AÞ¸¶ [0]_laroux_1 28" xfId="1683"/>
    <cellStyle name="ÄÞ¸¶ [0]_laroux_1 28" xfId="1684"/>
    <cellStyle name="AÞ¸¶ [0]_laroux_1 29" xfId="1685"/>
    <cellStyle name="ÄÞ¸¶ [0]_laroux_1 29" xfId="1686"/>
    <cellStyle name="AÞ¸¶ [0]_laroux_1 3" xfId="1687"/>
    <cellStyle name="ÄÞ¸¶ [0]_laroux_1 3" xfId="1688"/>
    <cellStyle name="AÞ¸¶ [0]_laroux_1 30" xfId="1689"/>
    <cellStyle name="ÄÞ¸¶ [0]_laroux_1 30" xfId="1690"/>
    <cellStyle name="AÞ¸¶ [0]_laroux_1 31" xfId="1691"/>
    <cellStyle name="ÄÞ¸¶ [0]_laroux_1 31" xfId="1692"/>
    <cellStyle name="AÞ¸¶ [0]_laroux_1 32" xfId="1693"/>
    <cellStyle name="ÄÞ¸¶ [0]_laroux_1 32" xfId="1694"/>
    <cellStyle name="AÞ¸¶ [0]_laroux_1 33" xfId="1695"/>
    <cellStyle name="ÄÞ¸¶ [0]_laroux_1 33" xfId="1696"/>
    <cellStyle name="AÞ¸¶ [0]_laroux_1 34" xfId="1697"/>
    <cellStyle name="ÄÞ¸¶ [0]_laroux_1 34" xfId="1698"/>
    <cellStyle name="AÞ¸¶ [0]_laroux_1 35" xfId="1699"/>
    <cellStyle name="ÄÞ¸¶ [0]_laroux_1 35" xfId="1700"/>
    <cellStyle name="AÞ¸¶ [0]_laroux_1 36" xfId="1701"/>
    <cellStyle name="ÄÞ¸¶ [0]_laroux_1 36" xfId="1702"/>
    <cellStyle name="AÞ¸¶ [0]_laroux_1 37" xfId="1703"/>
    <cellStyle name="ÄÞ¸¶ [0]_laroux_1 37" xfId="1704"/>
    <cellStyle name="AÞ¸¶ [0]_laroux_1 38" xfId="1705"/>
    <cellStyle name="ÄÞ¸¶ [0]_laroux_1 38" xfId="1706"/>
    <cellStyle name="AÞ¸¶ [0]_laroux_1 39" xfId="1707"/>
    <cellStyle name="ÄÞ¸¶ [0]_laroux_1 39" xfId="1708"/>
    <cellStyle name="AÞ¸¶ [0]_laroux_1 4" xfId="1709"/>
    <cellStyle name="ÄÞ¸¶ [0]_laroux_1 4" xfId="1710"/>
    <cellStyle name="AÞ¸¶ [0]_laroux_1 40" xfId="1711"/>
    <cellStyle name="ÄÞ¸¶ [0]_laroux_1 40" xfId="1712"/>
    <cellStyle name="AÞ¸¶ [0]_laroux_1 41" xfId="1713"/>
    <cellStyle name="ÄÞ¸¶ [0]_laroux_1 41" xfId="1714"/>
    <cellStyle name="AÞ¸¶ [0]_laroux_1 5" xfId="1715"/>
    <cellStyle name="ÄÞ¸¶ [0]_laroux_1 5" xfId="1716"/>
    <cellStyle name="AÞ¸¶ [0]_laroux_1 6" xfId="1717"/>
    <cellStyle name="ÄÞ¸¶ [0]_laroux_1 6" xfId="1718"/>
    <cellStyle name="AÞ¸¶ [0]_laroux_1 7" xfId="1719"/>
    <cellStyle name="ÄÞ¸¶ [0]_laroux_1 7" xfId="1720"/>
    <cellStyle name="AÞ¸¶ [0]_laroux_1 8" xfId="1721"/>
    <cellStyle name="ÄÞ¸¶ [0]_laroux_1 8" xfId="1722"/>
    <cellStyle name="AÞ¸¶ [0]_laroux_1 9" xfId="1723"/>
    <cellStyle name="ÄÞ¸¶ [0]_laroux_1 9" xfId="1724"/>
    <cellStyle name="AÞ¸¶ [0]_Sheet1" xfId="174"/>
    <cellStyle name="ÄÞ¸¶ [0]_Sheet1" xfId="175"/>
    <cellStyle name="AÞ¸¶ [0]_Sheet1 10" xfId="1725"/>
    <cellStyle name="ÄÞ¸¶ [0]_Sheet1 10" xfId="1726"/>
    <cellStyle name="AÞ¸¶ [0]_Sheet1 11" xfId="1727"/>
    <cellStyle name="ÄÞ¸¶ [0]_Sheet1 11" xfId="1728"/>
    <cellStyle name="AÞ¸¶ [0]_Sheet1 12" xfId="1729"/>
    <cellStyle name="ÄÞ¸¶ [0]_Sheet1 12" xfId="1730"/>
    <cellStyle name="AÞ¸¶ [0]_Sheet1 12 10" xfId="4068"/>
    <cellStyle name="ÄÞ¸¶ [0]_Sheet1 13" xfId="1731"/>
    <cellStyle name="AÞ¸¶ [0]_Sheet1 14" xfId="1732"/>
    <cellStyle name="ÄÞ¸¶ [0]_Sheet1 14" xfId="1733"/>
    <cellStyle name="AÞ¸¶ [0]_Sheet1 14 10" xfId="5155"/>
    <cellStyle name="ÄÞ¸¶ [0]_Sheet1 14 10" xfId="5156"/>
    <cellStyle name="AÞ¸¶ [0]_Sheet1 14 11" xfId="5157"/>
    <cellStyle name="ÄÞ¸¶ [0]_Sheet1 14 11" xfId="5158"/>
    <cellStyle name="AÞ¸¶ [0]_Sheet1 14 12" xfId="5159"/>
    <cellStyle name="ÄÞ¸¶ [0]_Sheet1 14 12" xfId="5160"/>
    <cellStyle name="AÞ¸¶ [0]_Sheet1 14 13" xfId="5161"/>
    <cellStyle name="ÄÞ¸¶ [0]_Sheet1 14 13" xfId="5162"/>
    <cellStyle name="AÞ¸¶ [0]_Sheet1 14 14" xfId="5163"/>
    <cellStyle name="ÄÞ¸¶ [0]_Sheet1 14 14" xfId="5164"/>
    <cellStyle name="AÞ¸¶ [0]_Sheet1 14 15" xfId="5165"/>
    <cellStyle name="ÄÞ¸¶ [0]_Sheet1 14 15" xfId="5166"/>
    <cellStyle name="AÞ¸¶ [0]_Sheet1 14 16" xfId="5167"/>
    <cellStyle name="ÄÞ¸¶ [0]_Sheet1 14 16" xfId="5168"/>
    <cellStyle name="AÞ¸¶ [0]_Sheet1 14 17" xfId="5169"/>
    <cellStyle name="ÄÞ¸¶ [0]_Sheet1 14 17" xfId="5170"/>
    <cellStyle name="AÞ¸¶ [0]_Sheet1 14 18" xfId="5171"/>
    <cellStyle name="ÄÞ¸¶ [0]_Sheet1 14 18" xfId="5172"/>
    <cellStyle name="AÞ¸¶ [0]_Sheet1 14 19" xfId="5173"/>
    <cellStyle name="ÄÞ¸¶ [0]_Sheet1 14 19" xfId="5174"/>
    <cellStyle name="AÞ¸¶ [0]_Sheet1 14 2" xfId="5175"/>
    <cellStyle name="ÄÞ¸¶ [0]_Sheet1 14 2" xfId="5176"/>
    <cellStyle name="AÞ¸¶ [0]_Sheet1 14 20" xfId="5177"/>
    <cellStyle name="ÄÞ¸¶ [0]_Sheet1 14 20" xfId="5178"/>
    <cellStyle name="AÞ¸¶ [0]_Sheet1 14 21" xfId="5179"/>
    <cellStyle name="ÄÞ¸¶ [0]_Sheet1 14 21" xfId="5180"/>
    <cellStyle name="AÞ¸¶ [0]_Sheet1 14 22" xfId="5181"/>
    <cellStyle name="ÄÞ¸¶ [0]_Sheet1 14 22" xfId="5182"/>
    <cellStyle name="AÞ¸¶ [0]_Sheet1 14 23" xfId="5183"/>
    <cellStyle name="ÄÞ¸¶ [0]_Sheet1 14 23" xfId="5184"/>
    <cellStyle name="AÞ¸¶ [0]_Sheet1 14 24" xfId="5185"/>
    <cellStyle name="ÄÞ¸¶ [0]_Sheet1 14 24" xfId="5186"/>
    <cellStyle name="AÞ¸¶ [0]_Sheet1 14 25" xfId="5187"/>
    <cellStyle name="ÄÞ¸¶ [0]_Sheet1 14 25" xfId="5188"/>
    <cellStyle name="AÞ¸¶ [0]_Sheet1 14 26" xfId="5189"/>
    <cellStyle name="ÄÞ¸¶ [0]_Sheet1 14 26" xfId="5190"/>
    <cellStyle name="AÞ¸¶ [0]_Sheet1 14 27" xfId="5191"/>
    <cellStyle name="ÄÞ¸¶ [0]_Sheet1 14 27" xfId="5192"/>
    <cellStyle name="AÞ¸¶ [0]_Sheet1 14 28" xfId="5193"/>
    <cellStyle name="ÄÞ¸¶ [0]_Sheet1 14 28" xfId="5194"/>
    <cellStyle name="AÞ¸¶ [0]_Sheet1 14 29" xfId="5195"/>
    <cellStyle name="ÄÞ¸¶ [0]_Sheet1 14 29" xfId="5196"/>
    <cellStyle name="AÞ¸¶ [0]_Sheet1 14 3" xfId="5197"/>
    <cellStyle name="ÄÞ¸¶ [0]_Sheet1 14 3" xfId="5198"/>
    <cellStyle name="AÞ¸¶ [0]_Sheet1 14 30" xfId="5199"/>
    <cellStyle name="ÄÞ¸¶ [0]_Sheet1 14 30" xfId="5200"/>
    <cellStyle name="AÞ¸¶ [0]_Sheet1 14 31" xfId="5201"/>
    <cellStyle name="ÄÞ¸¶ [0]_Sheet1 14 31" xfId="5202"/>
    <cellStyle name="AÞ¸¶ [0]_Sheet1 14 32" xfId="5203"/>
    <cellStyle name="ÄÞ¸¶ [0]_Sheet1 14 32" xfId="5204"/>
    <cellStyle name="AÞ¸¶ [0]_Sheet1 14 33" xfId="5205"/>
    <cellStyle name="ÄÞ¸¶ [0]_Sheet1 14 33" xfId="5206"/>
    <cellStyle name="AÞ¸¶ [0]_Sheet1 14 34" xfId="5207"/>
    <cellStyle name="ÄÞ¸¶ [0]_Sheet1 14 34" xfId="5208"/>
    <cellStyle name="AÞ¸¶ [0]_Sheet1 14 35" xfId="5209"/>
    <cellStyle name="ÄÞ¸¶ [0]_Sheet1 14 35" xfId="5210"/>
    <cellStyle name="AÞ¸¶ [0]_Sheet1 14 36" xfId="5211"/>
    <cellStyle name="ÄÞ¸¶ [0]_Sheet1 14 36" xfId="5212"/>
    <cellStyle name="AÞ¸¶ [0]_Sheet1 14 37" xfId="5213"/>
    <cellStyle name="ÄÞ¸¶ [0]_Sheet1 14 37" xfId="5214"/>
    <cellStyle name="AÞ¸¶ [0]_Sheet1 14 38" xfId="5215"/>
    <cellStyle name="ÄÞ¸¶ [0]_Sheet1 14 38" xfId="5216"/>
    <cellStyle name="AÞ¸¶ [0]_Sheet1 14 39" xfId="5217"/>
    <cellStyle name="ÄÞ¸¶ [0]_Sheet1 14 39" xfId="5218"/>
    <cellStyle name="AÞ¸¶ [0]_Sheet1 14 4" xfId="5219"/>
    <cellStyle name="ÄÞ¸¶ [0]_Sheet1 14 4" xfId="5220"/>
    <cellStyle name="AÞ¸¶ [0]_Sheet1 14 40" xfId="5221"/>
    <cellStyle name="ÄÞ¸¶ [0]_Sheet1 14 40" xfId="5222"/>
    <cellStyle name="AÞ¸¶ [0]_Sheet1 14 5" xfId="5223"/>
    <cellStyle name="ÄÞ¸¶ [0]_Sheet1 14 5" xfId="5224"/>
    <cellStyle name="AÞ¸¶ [0]_Sheet1 14 6" xfId="5225"/>
    <cellStyle name="ÄÞ¸¶ [0]_Sheet1 14 6" xfId="5226"/>
    <cellStyle name="AÞ¸¶ [0]_Sheet1 14 7" xfId="5227"/>
    <cellStyle name="ÄÞ¸¶ [0]_Sheet1 14 7" xfId="5228"/>
    <cellStyle name="AÞ¸¶ [0]_Sheet1 14 8" xfId="5229"/>
    <cellStyle name="ÄÞ¸¶ [0]_Sheet1 14 8" xfId="5230"/>
    <cellStyle name="AÞ¸¶ [0]_Sheet1 14 9" xfId="5231"/>
    <cellStyle name="ÄÞ¸¶ [0]_Sheet1 14 9" xfId="5232"/>
    <cellStyle name="AÞ¸¶ [0]_Sheet1 15" xfId="1734"/>
    <cellStyle name="ÄÞ¸¶ [0]_Sheet1 15" xfId="1735"/>
    <cellStyle name="AÞ¸¶ [0]_Sheet1 16" xfId="1736"/>
    <cellStyle name="ÄÞ¸¶ [0]_Sheet1 16" xfId="1737"/>
    <cellStyle name="AÞ¸¶ [0]_Sheet1 17" xfId="1738"/>
    <cellStyle name="ÄÞ¸¶ [0]_Sheet1 17" xfId="1739"/>
    <cellStyle name="AÞ¸¶ [0]_Sheet1 18" xfId="1740"/>
    <cellStyle name="ÄÞ¸¶ [0]_Sheet1 18" xfId="1741"/>
    <cellStyle name="AÞ¸¶ [0]_Sheet1 19" xfId="1742"/>
    <cellStyle name="ÄÞ¸¶ [0]_Sheet1 19" xfId="1743"/>
    <cellStyle name="AÞ¸¶ [0]_Sheet1 2" xfId="1744"/>
    <cellStyle name="ÄÞ¸¶ [0]_Sheet1 2" xfId="1745"/>
    <cellStyle name="AÞ¸¶ [0]_Sheet1 20" xfId="1746"/>
    <cellStyle name="ÄÞ¸¶ [0]_Sheet1 20" xfId="1747"/>
    <cellStyle name="AÞ¸¶ [0]_Sheet1 21" xfId="1748"/>
    <cellStyle name="ÄÞ¸¶ [0]_Sheet1 21" xfId="1749"/>
    <cellStyle name="AÞ¸¶ [0]_Sheet1 22" xfId="1750"/>
    <cellStyle name="ÄÞ¸¶ [0]_Sheet1 22" xfId="1751"/>
    <cellStyle name="AÞ¸¶ [0]_Sheet1 23" xfId="1752"/>
    <cellStyle name="ÄÞ¸¶ [0]_Sheet1 23" xfId="1753"/>
    <cellStyle name="AÞ¸¶ [0]_Sheet1 24" xfId="1754"/>
    <cellStyle name="ÄÞ¸¶ [0]_Sheet1 24" xfId="1755"/>
    <cellStyle name="AÞ¸¶ [0]_Sheet1 25" xfId="1756"/>
    <cellStyle name="ÄÞ¸¶ [0]_Sheet1 25" xfId="1757"/>
    <cellStyle name="AÞ¸¶ [0]_Sheet1 26" xfId="1758"/>
    <cellStyle name="ÄÞ¸¶ [0]_Sheet1 26" xfId="1759"/>
    <cellStyle name="AÞ¸¶ [0]_Sheet1 27" xfId="1760"/>
    <cellStyle name="ÄÞ¸¶ [0]_Sheet1 27" xfId="1761"/>
    <cellStyle name="AÞ¸¶ [0]_Sheet1 28" xfId="1762"/>
    <cellStyle name="ÄÞ¸¶ [0]_Sheet1 28" xfId="1763"/>
    <cellStyle name="AÞ¸¶ [0]_Sheet1 29" xfId="1764"/>
    <cellStyle name="ÄÞ¸¶ [0]_Sheet1 29" xfId="1765"/>
    <cellStyle name="AÞ¸¶ [0]_Sheet1 3" xfId="1766"/>
    <cellStyle name="ÄÞ¸¶ [0]_Sheet1 3" xfId="1767"/>
    <cellStyle name="AÞ¸¶ [0]_Sheet1 30" xfId="1768"/>
    <cellStyle name="ÄÞ¸¶ [0]_Sheet1 30" xfId="1769"/>
    <cellStyle name="AÞ¸¶ [0]_Sheet1 31" xfId="1770"/>
    <cellStyle name="ÄÞ¸¶ [0]_Sheet1 31" xfId="1771"/>
    <cellStyle name="AÞ¸¶ [0]_Sheet1 32" xfId="1772"/>
    <cellStyle name="ÄÞ¸¶ [0]_Sheet1 32" xfId="1773"/>
    <cellStyle name="AÞ¸¶ [0]_Sheet1 33" xfId="1774"/>
    <cellStyle name="ÄÞ¸¶ [0]_Sheet1 33" xfId="1775"/>
    <cellStyle name="AÞ¸¶ [0]_Sheet1 34" xfId="1776"/>
    <cellStyle name="ÄÞ¸¶ [0]_Sheet1 34" xfId="1777"/>
    <cellStyle name="AÞ¸¶ [0]_Sheet1 35" xfId="1778"/>
    <cellStyle name="ÄÞ¸¶ [0]_Sheet1 35" xfId="1779"/>
    <cellStyle name="AÞ¸¶ [0]_Sheet1 36" xfId="1780"/>
    <cellStyle name="ÄÞ¸¶ [0]_Sheet1 36" xfId="1781"/>
    <cellStyle name="AÞ¸¶ [0]_Sheet1 37" xfId="1782"/>
    <cellStyle name="ÄÞ¸¶ [0]_Sheet1 37" xfId="1783"/>
    <cellStyle name="AÞ¸¶ [0]_Sheet1 38" xfId="1784"/>
    <cellStyle name="ÄÞ¸¶ [0]_Sheet1 38" xfId="1785"/>
    <cellStyle name="AÞ¸¶ [0]_Sheet1 39" xfId="1786"/>
    <cellStyle name="ÄÞ¸¶ [0]_Sheet1 39" xfId="1787"/>
    <cellStyle name="AÞ¸¶ [0]_Sheet1 4" xfId="1788"/>
    <cellStyle name="ÄÞ¸¶ [0]_Sheet1 4" xfId="1789"/>
    <cellStyle name="AÞ¸¶ [0]_Sheet1 40" xfId="1790"/>
    <cellStyle name="ÄÞ¸¶ [0]_Sheet1 40" xfId="1791"/>
    <cellStyle name="AÞ¸¶ [0]_Sheet1 41" xfId="1792"/>
    <cellStyle name="ÄÞ¸¶ [0]_Sheet1 41" xfId="1793"/>
    <cellStyle name="AÞ¸¶ [0]_Sheet1 5" xfId="1794"/>
    <cellStyle name="ÄÞ¸¶ [0]_Sheet1 5" xfId="1795"/>
    <cellStyle name="AÞ¸¶ [0]_Sheet1 6" xfId="1796"/>
    <cellStyle name="ÄÞ¸¶ [0]_Sheet1 6" xfId="1797"/>
    <cellStyle name="AÞ¸¶ [0]_Sheet1 7" xfId="1798"/>
    <cellStyle name="ÄÞ¸¶ [0]_Sheet1 7" xfId="1799"/>
    <cellStyle name="AÞ¸¶ [0]_Sheet1 8" xfId="1800"/>
    <cellStyle name="ÄÞ¸¶ [0]_Sheet1 8" xfId="1801"/>
    <cellStyle name="AÞ¸¶ [0]_Sheet1 9" xfId="1802"/>
    <cellStyle name="ÄÞ¸¶ [0]_Sheet1 9" xfId="1803"/>
    <cellStyle name="AÞ¸¶_ 2ÆAAþº° " xfId="8090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laroux_1 10" xfId="1804"/>
    <cellStyle name="ÄÞ¸¶_laroux_1 10" xfId="1805"/>
    <cellStyle name="AÞ¸¶_laroux_1 11" xfId="1806"/>
    <cellStyle name="ÄÞ¸¶_laroux_1 11" xfId="1807"/>
    <cellStyle name="AÞ¸¶_laroux_1 12" xfId="1808"/>
    <cellStyle name="ÄÞ¸¶_laroux_1 12" xfId="1809"/>
    <cellStyle name="AÞ¸¶_laroux_1 12 10" xfId="4069"/>
    <cellStyle name="ÄÞ¸¶_laroux_1 13" xfId="1810"/>
    <cellStyle name="AÞ¸¶_laroux_1 14" xfId="1811"/>
    <cellStyle name="ÄÞ¸¶_laroux_1 14" xfId="1812"/>
    <cellStyle name="AÞ¸¶_laroux_1 14 10" xfId="5233"/>
    <cellStyle name="ÄÞ¸¶_laroux_1 14 10" xfId="5234"/>
    <cellStyle name="AÞ¸¶_laroux_1 14 11" xfId="5235"/>
    <cellStyle name="ÄÞ¸¶_laroux_1 14 11" xfId="5236"/>
    <cellStyle name="AÞ¸¶_laroux_1 14 12" xfId="5237"/>
    <cellStyle name="ÄÞ¸¶_laroux_1 14 12" xfId="5238"/>
    <cellStyle name="AÞ¸¶_laroux_1 14 13" xfId="5239"/>
    <cellStyle name="ÄÞ¸¶_laroux_1 14 13" xfId="5240"/>
    <cellStyle name="AÞ¸¶_laroux_1 14 14" xfId="5241"/>
    <cellStyle name="ÄÞ¸¶_laroux_1 14 14" xfId="5242"/>
    <cellStyle name="AÞ¸¶_laroux_1 14 15" xfId="5243"/>
    <cellStyle name="ÄÞ¸¶_laroux_1 14 15" xfId="5244"/>
    <cellStyle name="AÞ¸¶_laroux_1 14 16" xfId="5245"/>
    <cellStyle name="ÄÞ¸¶_laroux_1 14 16" xfId="5246"/>
    <cellStyle name="AÞ¸¶_laroux_1 14 17" xfId="5247"/>
    <cellStyle name="ÄÞ¸¶_laroux_1 14 17" xfId="5248"/>
    <cellStyle name="AÞ¸¶_laroux_1 14 18" xfId="5249"/>
    <cellStyle name="ÄÞ¸¶_laroux_1 14 18" xfId="5250"/>
    <cellStyle name="AÞ¸¶_laroux_1 14 19" xfId="5251"/>
    <cellStyle name="ÄÞ¸¶_laroux_1 14 19" xfId="5252"/>
    <cellStyle name="AÞ¸¶_laroux_1 14 2" xfId="5253"/>
    <cellStyle name="ÄÞ¸¶_laroux_1 14 2" xfId="5254"/>
    <cellStyle name="AÞ¸¶_laroux_1 14 20" xfId="5255"/>
    <cellStyle name="ÄÞ¸¶_laroux_1 14 20" xfId="5256"/>
    <cellStyle name="AÞ¸¶_laroux_1 14 21" xfId="5257"/>
    <cellStyle name="ÄÞ¸¶_laroux_1 14 21" xfId="5258"/>
    <cellStyle name="AÞ¸¶_laroux_1 14 22" xfId="5259"/>
    <cellStyle name="ÄÞ¸¶_laroux_1 14 22" xfId="5260"/>
    <cellStyle name="AÞ¸¶_laroux_1 14 23" xfId="5261"/>
    <cellStyle name="ÄÞ¸¶_laroux_1 14 23" xfId="5262"/>
    <cellStyle name="AÞ¸¶_laroux_1 14 24" xfId="5263"/>
    <cellStyle name="ÄÞ¸¶_laroux_1 14 24" xfId="5264"/>
    <cellStyle name="AÞ¸¶_laroux_1 14 25" xfId="5265"/>
    <cellStyle name="ÄÞ¸¶_laroux_1 14 25" xfId="5266"/>
    <cellStyle name="AÞ¸¶_laroux_1 14 26" xfId="5267"/>
    <cellStyle name="ÄÞ¸¶_laroux_1 14 26" xfId="5268"/>
    <cellStyle name="AÞ¸¶_laroux_1 14 27" xfId="5269"/>
    <cellStyle name="ÄÞ¸¶_laroux_1 14 27" xfId="5270"/>
    <cellStyle name="AÞ¸¶_laroux_1 14 28" xfId="5271"/>
    <cellStyle name="ÄÞ¸¶_laroux_1 14 28" xfId="5272"/>
    <cellStyle name="AÞ¸¶_laroux_1 14 29" xfId="5273"/>
    <cellStyle name="ÄÞ¸¶_laroux_1 14 29" xfId="5274"/>
    <cellStyle name="AÞ¸¶_laroux_1 14 3" xfId="5275"/>
    <cellStyle name="ÄÞ¸¶_laroux_1 14 3" xfId="5276"/>
    <cellStyle name="AÞ¸¶_laroux_1 14 30" xfId="5277"/>
    <cellStyle name="ÄÞ¸¶_laroux_1 14 30" xfId="5278"/>
    <cellStyle name="AÞ¸¶_laroux_1 14 31" xfId="5279"/>
    <cellStyle name="ÄÞ¸¶_laroux_1 14 31" xfId="5280"/>
    <cellStyle name="AÞ¸¶_laroux_1 14 32" xfId="5281"/>
    <cellStyle name="ÄÞ¸¶_laroux_1 14 32" xfId="5282"/>
    <cellStyle name="AÞ¸¶_laroux_1 14 33" xfId="5283"/>
    <cellStyle name="ÄÞ¸¶_laroux_1 14 33" xfId="5284"/>
    <cellStyle name="AÞ¸¶_laroux_1 14 34" xfId="5285"/>
    <cellStyle name="ÄÞ¸¶_laroux_1 14 34" xfId="5286"/>
    <cellStyle name="AÞ¸¶_laroux_1 14 35" xfId="5287"/>
    <cellStyle name="ÄÞ¸¶_laroux_1 14 35" xfId="5288"/>
    <cellStyle name="AÞ¸¶_laroux_1 14 36" xfId="5289"/>
    <cellStyle name="ÄÞ¸¶_laroux_1 14 36" xfId="5290"/>
    <cellStyle name="AÞ¸¶_laroux_1 14 37" xfId="5291"/>
    <cellStyle name="ÄÞ¸¶_laroux_1 14 37" xfId="5292"/>
    <cellStyle name="AÞ¸¶_laroux_1 14 38" xfId="5293"/>
    <cellStyle name="ÄÞ¸¶_laroux_1 14 38" xfId="5294"/>
    <cellStyle name="AÞ¸¶_laroux_1 14 39" xfId="5295"/>
    <cellStyle name="ÄÞ¸¶_laroux_1 14 39" xfId="5296"/>
    <cellStyle name="AÞ¸¶_laroux_1 14 4" xfId="5297"/>
    <cellStyle name="ÄÞ¸¶_laroux_1 14 4" xfId="5298"/>
    <cellStyle name="AÞ¸¶_laroux_1 14 40" xfId="5299"/>
    <cellStyle name="ÄÞ¸¶_laroux_1 14 40" xfId="5300"/>
    <cellStyle name="AÞ¸¶_laroux_1 14 5" xfId="5301"/>
    <cellStyle name="ÄÞ¸¶_laroux_1 14 5" xfId="5302"/>
    <cellStyle name="AÞ¸¶_laroux_1 14 6" xfId="5303"/>
    <cellStyle name="ÄÞ¸¶_laroux_1 14 6" xfId="5304"/>
    <cellStyle name="AÞ¸¶_laroux_1 14 7" xfId="5305"/>
    <cellStyle name="ÄÞ¸¶_laroux_1 14 7" xfId="5306"/>
    <cellStyle name="AÞ¸¶_laroux_1 14 8" xfId="5307"/>
    <cellStyle name="ÄÞ¸¶_laroux_1 14 8" xfId="5308"/>
    <cellStyle name="AÞ¸¶_laroux_1 14 9" xfId="5309"/>
    <cellStyle name="ÄÞ¸¶_laroux_1 14 9" xfId="5310"/>
    <cellStyle name="AÞ¸¶_laroux_1 15" xfId="1813"/>
    <cellStyle name="ÄÞ¸¶_laroux_1 15" xfId="1814"/>
    <cellStyle name="AÞ¸¶_laroux_1 16" xfId="1815"/>
    <cellStyle name="ÄÞ¸¶_laroux_1 16" xfId="1816"/>
    <cellStyle name="AÞ¸¶_laroux_1 17" xfId="1817"/>
    <cellStyle name="ÄÞ¸¶_laroux_1 17" xfId="1818"/>
    <cellStyle name="AÞ¸¶_laroux_1 18" xfId="1819"/>
    <cellStyle name="ÄÞ¸¶_laroux_1 18" xfId="1820"/>
    <cellStyle name="AÞ¸¶_laroux_1 19" xfId="1821"/>
    <cellStyle name="ÄÞ¸¶_laroux_1 19" xfId="1822"/>
    <cellStyle name="AÞ¸¶_laroux_1 2" xfId="1823"/>
    <cellStyle name="ÄÞ¸¶_laroux_1 2" xfId="1824"/>
    <cellStyle name="AÞ¸¶_laroux_1 20" xfId="1825"/>
    <cellStyle name="ÄÞ¸¶_laroux_1 20" xfId="1826"/>
    <cellStyle name="AÞ¸¶_laroux_1 21" xfId="1827"/>
    <cellStyle name="ÄÞ¸¶_laroux_1 21" xfId="1828"/>
    <cellStyle name="AÞ¸¶_laroux_1 22" xfId="1829"/>
    <cellStyle name="ÄÞ¸¶_laroux_1 22" xfId="1830"/>
    <cellStyle name="AÞ¸¶_laroux_1 23" xfId="1831"/>
    <cellStyle name="ÄÞ¸¶_laroux_1 23" xfId="1832"/>
    <cellStyle name="AÞ¸¶_laroux_1 24" xfId="1833"/>
    <cellStyle name="ÄÞ¸¶_laroux_1 24" xfId="1834"/>
    <cellStyle name="AÞ¸¶_laroux_1 25" xfId="1835"/>
    <cellStyle name="ÄÞ¸¶_laroux_1 25" xfId="1836"/>
    <cellStyle name="AÞ¸¶_laroux_1 26" xfId="1837"/>
    <cellStyle name="ÄÞ¸¶_laroux_1 26" xfId="1838"/>
    <cellStyle name="AÞ¸¶_laroux_1 27" xfId="1839"/>
    <cellStyle name="ÄÞ¸¶_laroux_1 27" xfId="1840"/>
    <cellStyle name="AÞ¸¶_laroux_1 28" xfId="1841"/>
    <cellStyle name="ÄÞ¸¶_laroux_1 28" xfId="1842"/>
    <cellStyle name="AÞ¸¶_laroux_1 29" xfId="1843"/>
    <cellStyle name="ÄÞ¸¶_laroux_1 29" xfId="1844"/>
    <cellStyle name="AÞ¸¶_laroux_1 3" xfId="1845"/>
    <cellStyle name="ÄÞ¸¶_laroux_1 3" xfId="1846"/>
    <cellStyle name="AÞ¸¶_laroux_1 30" xfId="1847"/>
    <cellStyle name="ÄÞ¸¶_laroux_1 30" xfId="1848"/>
    <cellStyle name="AÞ¸¶_laroux_1 31" xfId="1849"/>
    <cellStyle name="ÄÞ¸¶_laroux_1 31" xfId="1850"/>
    <cellStyle name="AÞ¸¶_laroux_1 32" xfId="1851"/>
    <cellStyle name="ÄÞ¸¶_laroux_1 32" xfId="1852"/>
    <cellStyle name="AÞ¸¶_laroux_1 33" xfId="1853"/>
    <cellStyle name="ÄÞ¸¶_laroux_1 33" xfId="1854"/>
    <cellStyle name="AÞ¸¶_laroux_1 34" xfId="1855"/>
    <cellStyle name="ÄÞ¸¶_laroux_1 34" xfId="1856"/>
    <cellStyle name="AÞ¸¶_laroux_1 35" xfId="1857"/>
    <cellStyle name="ÄÞ¸¶_laroux_1 35" xfId="1858"/>
    <cellStyle name="AÞ¸¶_laroux_1 36" xfId="1859"/>
    <cellStyle name="ÄÞ¸¶_laroux_1 36" xfId="1860"/>
    <cellStyle name="AÞ¸¶_laroux_1 37" xfId="1861"/>
    <cellStyle name="ÄÞ¸¶_laroux_1 37" xfId="1862"/>
    <cellStyle name="AÞ¸¶_laroux_1 38" xfId="1863"/>
    <cellStyle name="ÄÞ¸¶_laroux_1 38" xfId="1864"/>
    <cellStyle name="AÞ¸¶_laroux_1 39" xfId="1865"/>
    <cellStyle name="ÄÞ¸¶_laroux_1 39" xfId="1866"/>
    <cellStyle name="AÞ¸¶_laroux_1 4" xfId="1867"/>
    <cellStyle name="ÄÞ¸¶_laroux_1 4" xfId="1868"/>
    <cellStyle name="AÞ¸¶_laroux_1 40" xfId="1869"/>
    <cellStyle name="ÄÞ¸¶_laroux_1 40" xfId="1870"/>
    <cellStyle name="AÞ¸¶_laroux_1 41" xfId="1871"/>
    <cellStyle name="ÄÞ¸¶_laroux_1 41" xfId="1872"/>
    <cellStyle name="AÞ¸¶_laroux_1 5" xfId="1873"/>
    <cellStyle name="ÄÞ¸¶_laroux_1 5" xfId="1874"/>
    <cellStyle name="AÞ¸¶_laroux_1 6" xfId="1875"/>
    <cellStyle name="ÄÞ¸¶_laroux_1 6" xfId="1876"/>
    <cellStyle name="AÞ¸¶_laroux_1 7" xfId="1877"/>
    <cellStyle name="ÄÞ¸¶_laroux_1 7" xfId="1878"/>
    <cellStyle name="AÞ¸¶_laroux_1 8" xfId="1879"/>
    <cellStyle name="ÄÞ¸¶_laroux_1 8" xfId="1880"/>
    <cellStyle name="AÞ¸¶_laroux_1 9" xfId="1881"/>
    <cellStyle name="ÄÞ¸¶_laroux_1 9" xfId="1882"/>
    <cellStyle name="AÞ¸¶_Sheet1" xfId="183"/>
    <cellStyle name="ÄÞ¸¶_Sheet1" xfId="184"/>
    <cellStyle name="AÞ¸¶_Sheet1 10" xfId="1883"/>
    <cellStyle name="ÄÞ¸¶_Sheet1 10" xfId="1884"/>
    <cellStyle name="AÞ¸¶_Sheet1 11" xfId="1885"/>
    <cellStyle name="ÄÞ¸¶_Sheet1 11" xfId="1886"/>
    <cellStyle name="AÞ¸¶_Sheet1 12" xfId="1887"/>
    <cellStyle name="ÄÞ¸¶_Sheet1 12" xfId="1888"/>
    <cellStyle name="AÞ¸¶_Sheet1 12 10" xfId="4070"/>
    <cellStyle name="ÄÞ¸¶_Sheet1 13" xfId="1889"/>
    <cellStyle name="AÞ¸¶_Sheet1 14" xfId="1890"/>
    <cellStyle name="ÄÞ¸¶_Sheet1 14" xfId="1891"/>
    <cellStyle name="AÞ¸¶_Sheet1 14 10" xfId="5311"/>
    <cellStyle name="ÄÞ¸¶_Sheet1 14 10" xfId="5312"/>
    <cellStyle name="AÞ¸¶_Sheet1 14 11" xfId="5313"/>
    <cellStyle name="ÄÞ¸¶_Sheet1 14 11" xfId="5314"/>
    <cellStyle name="AÞ¸¶_Sheet1 14 12" xfId="5315"/>
    <cellStyle name="ÄÞ¸¶_Sheet1 14 12" xfId="5316"/>
    <cellStyle name="AÞ¸¶_Sheet1 14 13" xfId="5317"/>
    <cellStyle name="ÄÞ¸¶_Sheet1 14 13" xfId="5318"/>
    <cellStyle name="AÞ¸¶_Sheet1 14 14" xfId="5319"/>
    <cellStyle name="ÄÞ¸¶_Sheet1 14 14" xfId="5320"/>
    <cellStyle name="AÞ¸¶_Sheet1 14 15" xfId="5321"/>
    <cellStyle name="ÄÞ¸¶_Sheet1 14 15" xfId="5322"/>
    <cellStyle name="AÞ¸¶_Sheet1 14 16" xfId="5323"/>
    <cellStyle name="ÄÞ¸¶_Sheet1 14 16" xfId="5324"/>
    <cellStyle name="AÞ¸¶_Sheet1 14 17" xfId="5325"/>
    <cellStyle name="ÄÞ¸¶_Sheet1 14 17" xfId="5326"/>
    <cellStyle name="AÞ¸¶_Sheet1 14 18" xfId="5327"/>
    <cellStyle name="ÄÞ¸¶_Sheet1 14 18" xfId="5328"/>
    <cellStyle name="AÞ¸¶_Sheet1 14 19" xfId="5329"/>
    <cellStyle name="ÄÞ¸¶_Sheet1 14 19" xfId="5330"/>
    <cellStyle name="AÞ¸¶_Sheet1 14 2" xfId="5331"/>
    <cellStyle name="ÄÞ¸¶_Sheet1 14 2" xfId="5332"/>
    <cellStyle name="AÞ¸¶_Sheet1 14 20" xfId="5333"/>
    <cellStyle name="ÄÞ¸¶_Sheet1 14 20" xfId="5334"/>
    <cellStyle name="AÞ¸¶_Sheet1 14 21" xfId="5335"/>
    <cellStyle name="ÄÞ¸¶_Sheet1 14 21" xfId="5336"/>
    <cellStyle name="AÞ¸¶_Sheet1 14 22" xfId="5337"/>
    <cellStyle name="ÄÞ¸¶_Sheet1 14 22" xfId="5338"/>
    <cellStyle name="AÞ¸¶_Sheet1 14 23" xfId="5339"/>
    <cellStyle name="ÄÞ¸¶_Sheet1 14 23" xfId="5340"/>
    <cellStyle name="AÞ¸¶_Sheet1 14 24" xfId="5341"/>
    <cellStyle name="ÄÞ¸¶_Sheet1 14 24" xfId="5342"/>
    <cellStyle name="AÞ¸¶_Sheet1 14 25" xfId="5343"/>
    <cellStyle name="ÄÞ¸¶_Sheet1 14 25" xfId="5344"/>
    <cellStyle name="AÞ¸¶_Sheet1 14 26" xfId="5345"/>
    <cellStyle name="ÄÞ¸¶_Sheet1 14 26" xfId="5346"/>
    <cellStyle name="AÞ¸¶_Sheet1 14 27" xfId="5347"/>
    <cellStyle name="ÄÞ¸¶_Sheet1 14 27" xfId="5348"/>
    <cellStyle name="AÞ¸¶_Sheet1 14 28" xfId="5349"/>
    <cellStyle name="ÄÞ¸¶_Sheet1 14 28" xfId="5350"/>
    <cellStyle name="AÞ¸¶_Sheet1 14 29" xfId="5351"/>
    <cellStyle name="ÄÞ¸¶_Sheet1 14 29" xfId="5352"/>
    <cellStyle name="AÞ¸¶_Sheet1 14 3" xfId="5353"/>
    <cellStyle name="ÄÞ¸¶_Sheet1 14 3" xfId="5354"/>
    <cellStyle name="AÞ¸¶_Sheet1 14 30" xfId="5355"/>
    <cellStyle name="ÄÞ¸¶_Sheet1 14 30" xfId="5356"/>
    <cellStyle name="AÞ¸¶_Sheet1 14 31" xfId="5357"/>
    <cellStyle name="ÄÞ¸¶_Sheet1 14 31" xfId="5358"/>
    <cellStyle name="AÞ¸¶_Sheet1 14 32" xfId="5359"/>
    <cellStyle name="ÄÞ¸¶_Sheet1 14 32" xfId="5360"/>
    <cellStyle name="AÞ¸¶_Sheet1 14 33" xfId="5361"/>
    <cellStyle name="ÄÞ¸¶_Sheet1 14 33" xfId="5362"/>
    <cellStyle name="AÞ¸¶_Sheet1 14 34" xfId="5363"/>
    <cellStyle name="ÄÞ¸¶_Sheet1 14 34" xfId="5364"/>
    <cellStyle name="AÞ¸¶_Sheet1 14 35" xfId="5365"/>
    <cellStyle name="ÄÞ¸¶_Sheet1 14 35" xfId="5366"/>
    <cellStyle name="AÞ¸¶_Sheet1 14 36" xfId="5367"/>
    <cellStyle name="ÄÞ¸¶_Sheet1 14 36" xfId="5368"/>
    <cellStyle name="AÞ¸¶_Sheet1 14 37" xfId="5369"/>
    <cellStyle name="ÄÞ¸¶_Sheet1 14 37" xfId="5370"/>
    <cellStyle name="AÞ¸¶_Sheet1 14 38" xfId="5371"/>
    <cellStyle name="ÄÞ¸¶_Sheet1 14 38" xfId="5372"/>
    <cellStyle name="AÞ¸¶_Sheet1 14 39" xfId="5373"/>
    <cellStyle name="ÄÞ¸¶_Sheet1 14 39" xfId="5374"/>
    <cellStyle name="AÞ¸¶_Sheet1 14 4" xfId="5375"/>
    <cellStyle name="ÄÞ¸¶_Sheet1 14 4" xfId="5376"/>
    <cellStyle name="AÞ¸¶_Sheet1 14 40" xfId="5377"/>
    <cellStyle name="ÄÞ¸¶_Sheet1 14 40" xfId="5378"/>
    <cellStyle name="AÞ¸¶_Sheet1 14 5" xfId="5379"/>
    <cellStyle name="ÄÞ¸¶_Sheet1 14 5" xfId="5380"/>
    <cellStyle name="AÞ¸¶_Sheet1 14 6" xfId="5381"/>
    <cellStyle name="ÄÞ¸¶_Sheet1 14 6" xfId="5382"/>
    <cellStyle name="AÞ¸¶_Sheet1 14 7" xfId="5383"/>
    <cellStyle name="ÄÞ¸¶_Sheet1 14 7" xfId="5384"/>
    <cellStyle name="AÞ¸¶_Sheet1 14 8" xfId="5385"/>
    <cellStyle name="ÄÞ¸¶_Sheet1 14 8" xfId="5386"/>
    <cellStyle name="AÞ¸¶_Sheet1 14 9" xfId="5387"/>
    <cellStyle name="ÄÞ¸¶_Sheet1 14 9" xfId="5388"/>
    <cellStyle name="AÞ¸¶_Sheet1 15" xfId="1892"/>
    <cellStyle name="ÄÞ¸¶_Sheet1 15" xfId="1893"/>
    <cellStyle name="AÞ¸¶_Sheet1 16" xfId="1894"/>
    <cellStyle name="ÄÞ¸¶_Sheet1 16" xfId="1895"/>
    <cellStyle name="AÞ¸¶_Sheet1 17" xfId="1896"/>
    <cellStyle name="ÄÞ¸¶_Sheet1 17" xfId="1897"/>
    <cellStyle name="AÞ¸¶_Sheet1 18" xfId="1898"/>
    <cellStyle name="ÄÞ¸¶_Sheet1 18" xfId="1899"/>
    <cellStyle name="AÞ¸¶_Sheet1 19" xfId="1900"/>
    <cellStyle name="ÄÞ¸¶_Sheet1 19" xfId="1901"/>
    <cellStyle name="AÞ¸¶_Sheet1 2" xfId="1902"/>
    <cellStyle name="ÄÞ¸¶_Sheet1 2" xfId="1903"/>
    <cellStyle name="AÞ¸¶_Sheet1 20" xfId="1904"/>
    <cellStyle name="ÄÞ¸¶_Sheet1 20" xfId="1905"/>
    <cellStyle name="AÞ¸¶_Sheet1 21" xfId="1906"/>
    <cellStyle name="ÄÞ¸¶_Sheet1 21" xfId="1907"/>
    <cellStyle name="AÞ¸¶_Sheet1 22" xfId="1908"/>
    <cellStyle name="ÄÞ¸¶_Sheet1 22" xfId="1909"/>
    <cellStyle name="AÞ¸¶_Sheet1 23" xfId="1910"/>
    <cellStyle name="ÄÞ¸¶_Sheet1 23" xfId="1911"/>
    <cellStyle name="AÞ¸¶_Sheet1 24" xfId="1912"/>
    <cellStyle name="ÄÞ¸¶_Sheet1 24" xfId="1913"/>
    <cellStyle name="AÞ¸¶_Sheet1 25" xfId="1914"/>
    <cellStyle name="ÄÞ¸¶_Sheet1 25" xfId="1915"/>
    <cellStyle name="AÞ¸¶_Sheet1 26" xfId="1916"/>
    <cellStyle name="ÄÞ¸¶_Sheet1 26" xfId="1917"/>
    <cellStyle name="AÞ¸¶_Sheet1 27" xfId="1918"/>
    <cellStyle name="ÄÞ¸¶_Sheet1 27" xfId="1919"/>
    <cellStyle name="AÞ¸¶_Sheet1 28" xfId="1920"/>
    <cellStyle name="ÄÞ¸¶_Sheet1 28" xfId="1921"/>
    <cellStyle name="AÞ¸¶_Sheet1 29" xfId="1922"/>
    <cellStyle name="ÄÞ¸¶_Sheet1 29" xfId="1923"/>
    <cellStyle name="AÞ¸¶_Sheet1 3" xfId="1924"/>
    <cellStyle name="ÄÞ¸¶_Sheet1 3" xfId="1925"/>
    <cellStyle name="AÞ¸¶_Sheet1 30" xfId="1926"/>
    <cellStyle name="ÄÞ¸¶_Sheet1 30" xfId="1927"/>
    <cellStyle name="AÞ¸¶_Sheet1 31" xfId="1928"/>
    <cellStyle name="ÄÞ¸¶_Sheet1 31" xfId="1929"/>
    <cellStyle name="AÞ¸¶_Sheet1 32" xfId="1930"/>
    <cellStyle name="ÄÞ¸¶_Sheet1 32" xfId="1931"/>
    <cellStyle name="AÞ¸¶_Sheet1 33" xfId="1932"/>
    <cellStyle name="ÄÞ¸¶_Sheet1 33" xfId="1933"/>
    <cellStyle name="AÞ¸¶_Sheet1 34" xfId="1934"/>
    <cellStyle name="ÄÞ¸¶_Sheet1 34" xfId="1935"/>
    <cellStyle name="AÞ¸¶_Sheet1 35" xfId="1936"/>
    <cellStyle name="ÄÞ¸¶_Sheet1 35" xfId="1937"/>
    <cellStyle name="AÞ¸¶_Sheet1 36" xfId="1938"/>
    <cellStyle name="ÄÞ¸¶_Sheet1 36" xfId="1939"/>
    <cellStyle name="AÞ¸¶_Sheet1 37" xfId="1940"/>
    <cellStyle name="ÄÞ¸¶_Sheet1 37" xfId="1941"/>
    <cellStyle name="AÞ¸¶_Sheet1 38" xfId="1942"/>
    <cellStyle name="ÄÞ¸¶_Sheet1 38" xfId="1943"/>
    <cellStyle name="AÞ¸¶_Sheet1 39" xfId="1944"/>
    <cellStyle name="ÄÞ¸¶_Sheet1 39" xfId="1945"/>
    <cellStyle name="AÞ¸¶_Sheet1 4" xfId="1946"/>
    <cellStyle name="ÄÞ¸¶_Sheet1 4" xfId="1947"/>
    <cellStyle name="AÞ¸¶_Sheet1 40" xfId="1948"/>
    <cellStyle name="ÄÞ¸¶_Sheet1 40" xfId="1949"/>
    <cellStyle name="AÞ¸¶_Sheet1 41" xfId="1950"/>
    <cellStyle name="ÄÞ¸¶_Sheet1 41" xfId="1951"/>
    <cellStyle name="AÞ¸¶_Sheet1 5" xfId="1952"/>
    <cellStyle name="ÄÞ¸¶_Sheet1 5" xfId="1953"/>
    <cellStyle name="AÞ¸¶_Sheet1 6" xfId="1954"/>
    <cellStyle name="ÄÞ¸¶_Sheet1 6" xfId="1955"/>
    <cellStyle name="AÞ¸¶_Sheet1 7" xfId="1956"/>
    <cellStyle name="ÄÞ¸¶_Sheet1 7" xfId="1957"/>
    <cellStyle name="AÞ¸¶_Sheet1 8" xfId="1958"/>
    <cellStyle name="ÄÞ¸¶_Sheet1 8" xfId="1959"/>
    <cellStyle name="AÞ¸¶_Sheet1 9" xfId="1960"/>
    <cellStyle name="ÄÞ¸¶_Sheet1 9" xfId="1961"/>
    <cellStyle name="AÞ¸¶_Sheet1_41-06농림16" xfId="185"/>
    <cellStyle name="ÄÞ¸¶_Sheet1_41-06농림16" xfId="186"/>
    <cellStyle name="AÞ¸¶_Sheet1_41-06농림16 10" xfId="1962"/>
    <cellStyle name="ÄÞ¸¶_Sheet1_41-06농림16 10" xfId="1963"/>
    <cellStyle name="AÞ¸¶_Sheet1_41-06농림16 11" xfId="1964"/>
    <cellStyle name="ÄÞ¸¶_Sheet1_41-06농림16 11" xfId="1965"/>
    <cellStyle name="AÞ¸¶_Sheet1_41-06농림16 12" xfId="1966"/>
    <cellStyle name="ÄÞ¸¶_Sheet1_41-06농림16 12" xfId="1967"/>
    <cellStyle name="AÞ¸¶_Sheet1_41-06농림16 12 10" xfId="4071"/>
    <cellStyle name="ÄÞ¸¶_Sheet1_41-06농림16 13" xfId="1968"/>
    <cellStyle name="AÞ¸¶_Sheet1_41-06농림16 14" xfId="1969"/>
    <cellStyle name="ÄÞ¸¶_Sheet1_41-06농림16 14" xfId="1970"/>
    <cellStyle name="AÞ¸¶_Sheet1_41-06농림16 14 10" xfId="5389"/>
    <cellStyle name="ÄÞ¸¶_Sheet1_41-06농림16 14 10" xfId="5390"/>
    <cellStyle name="AÞ¸¶_Sheet1_41-06농림16 14 11" xfId="5391"/>
    <cellStyle name="ÄÞ¸¶_Sheet1_41-06농림16 14 11" xfId="5392"/>
    <cellStyle name="AÞ¸¶_Sheet1_41-06농림16 14 12" xfId="5393"/>
    <cellStyle name="ÄÞ¸¶_Sheet1_41-06농림16 14 12" xfId="5394"/>
    <cellStyle name="AÞ¸¶_Sheet1_41-06농림16 14 13" xfId="5395"/>
    <cellStyle name="ÄÞ¸¶_Sheet1_41-06농림16 14 13" xfId="5396"/>
    <cellStyle name="AÞ¸¶_Sheet1_41-06농림16 14 14" xfId="5397"/>
    <cellStyle name="ÄÞ¸¶_Sheet1_41-06농림16 14 14" xfId="5398"/>
    <cellStyle name="AÞ¸¶_Sheet1_41-06농림16 14 15" xfId="5399"/>
    <cellStyle name="ÄÞ¸¶_Sheet1_41-06농림16 14 15" xfId="5400"/>
    <cellStyle name="AÞ¸¶_Sheet1_41-06농림16 14 16" xfId="5401"/>
    <cellStyle name="ÄÞ¸¶_Sheet1_41-06농림16 14 16" xfId="5402"/>
    <cellStyle name="AÞ¸¶_Sheet1_41-06농림16 14 17" xfId="5403"/>
    <cellStyle name="ÄÞ¸¶_Sheet1_41-06농림16 14 17" xfId="5404"/>
    <cellStyle name="AÞ¸¶_Sheet1_41-06농림16 14 18" xfId="5405"/>
    <cellStyle name="ÄÞ¸¶_Sheet1_41-06농림16 14 18" xfId="5406"/>
    <cellStyle name="AÞ¸¶_Sheet1_41-06농림16 14 19" xfId="5407"/>
    <cellStyle name="ÄÞ¸¶_Sheet1_41-06농림16 14 19" xfId="5408"/>
    <cellStyle name="AÞ¸¶_Sheet1_41-06농림16 14 2" xfId="5409"/>
    <cellStyle name="ÄÞ¸¶_Sheet1_41-06농림16 14 2" xfId="5410"/>
    <cellStyle name="AÞ¸¶_Sheet1_41-06농림16 14 20" xfId="5411"/>
    <cellStyle name="ÄÞ¸¶_Sheet1_41-06농림16 14 20" xfId="5412"/>
    <cellStyle name="AÞ¸¶_Sheet1_41-06농림16 14 21" xfId="5413"/>
    <cellStyle name="ÄÞ¸¶_Sheet1_41-06농림16 14 21" xfId="5414"/>
    <cellStyle name="AÞ¸¶_Sheet1_41-06농림16 14 22" xfId="5415"/>
    <cellStyle name="ÄÞ¸¶_Sheet1_41-06농림16 14 22" xfId="5416"/>
    <cellStyle name="AÞ¸¶_Sheet1_41-06농림16 14 23" xfId="5417"/>
    <cellStyle name="ÄÞ¸¶_Sheet1_41-06농림16 14 23" xfId="5418"/>
    <cellStyle name="AÞ¸¶_Sheet1_41-06농림16 14 24" xfId="5419"/>
    <cellStyle name="ÄÞ¸¶_Sheet1_41-06농림16 14 24" xfId="5420"/>
    <cellStyle name="AÞ¸¶_Sheet1_41-06농림16 14 25" xfId="5421"/>
    <cellStyle name="ÄÞ¸¶_Sheet1_41-06농림16 14 25" xfId="5422"/>
    <cellStyle name="AÞ¸¶_Sheet1_41-06농림16 14 26" xfId="5423"/>
    <cellStyle name="ÄÞ¸¶_Sheet1_41-06농림16 14 26" xfId="5424"/>
    <cellStyle name="AÞ¸¶_Sheet1_41-06농림16 14 27" xfId="5425"/>
    <cellStyle name="ÄÞ¸¶_Sheet1_41-06농림16 14 27" xfId="5426"/>
    <cellStyle name="AÞ¸¶_Sheet1_41-06농림16 14 28" xfId="5427"/>
    <cellStyle name="ÄÞ¸¶_Sheet1_41-06농림16 14 28" xfId="5428"/>
    <cellStyle name="AÞ¸¶_Sheet1_41-06농림16 14 29" xfId="5429"/>
    <cellStyle name="ÄÞ¸¶_Sheet1_41-06농림16 14 29" xfId="5430"/>
    <cellStyle name="AÞ¸¶_Sheet1_41-06농림16 14 3" xfId="5431"/>
    <cellStyle name="ÄÞ¸¶_Sheet1_41-06농림16 14 3" xfId="5432"/>
    <cellStyle name="AÞ¸¶_Sheet1_41-06농림16 14 30" xfId="5433"/>
    <cellStyle name="ÄÞ¸¶_Sheet1_41-06농림16 14 30" xfId="5434"/>
    <cellStyle name="AÞ¸¶_Sheet1_41-06농림16 14 31" xfId="5435"/>
    <cellStyle name="ÄÞ¸¶_Sheet1_41-06농림16 14 31" xfId="5436"/>
    <cellStyle name="AÞ¸¶_Sheet1_41-06농림16 14 32" xfId="5437"/>
    <cellStyle name="ÄÞ¸¶_Sheet1_41-06농림16 14 32" xfId="5438"/>
    <cellStyle name="AÞ¸¶_Sheet1_41-06농림16 14 33" xfId="5439"/>
    <cellStyle name="ÄÞ¸¶_Sheet1_41-06농림16 14 33" xfId="5440"/>
    <cellStyle name="AÞ¸¶_Sheet1_41-06농림16 14 34" xfId="5441"/>
    <cellStyle name="ÄÞ¸¶_Sheet1_41-06농림16 14 34" xfId="5442"/>
    <cellStyle name="AÞ¸¶_Sheet1_41-06농림16 14 35" xfId="5443"/>
    <cellStyle name="ÄÞ¸¶_Sheet1_41-06농림16 14 35" xfId="5444"/>
    <cellStyle name="AÞ¸¶_Sheet1_41-06농림16 14 36" xfId="5445"/>
    <cellStyle name="ÄÞ¸¶_Sheet1_41-06농림16 14 36" xfId="5446"/>
    <cellStyle name="AÞ¸¶_Sheet1_41-06농림16 14 37" xfId="5447"/>
    <cellStyle name="ÄÞ¸¶_Sheet1_41-06농림16 14 37" xfId="5448"/>
    <cellStyle name="AÞ¸¶_Sheet1_41-06농림16 14 38" xfId="5449"/>
    <cellStyle name="ÄÞ¸¶_Sheet1_41-06농림16 14 38" xfId="5450"/>
    <cellStyle name="AÞ¸¶_Sheet1_41-06농림16 14 39" xfId="5451"/>
    <cellStyle name="ÄÞ¸¶_Sheet1_41-06농림16 14 39" xfId="5452"/>
    <cellStyle name="AÞ¸¶_Sheet1_41-06농림16 14 4" xfId="5453"/>
    <cellStyle name="ÄÞ¸¶_Sheet1_41-06농림16 14 4" xfId="5454"/>
    <cellStyle name="AÞ¸¶_Sheet1_41-06농림16 14 40" xfId="5455"/>
    <cellStyle name="ÄÞ¸¶_Sheet1_41-06농림16 14 40" xfId="5456"/>
    <cellStyle name="AÞ¸¶_Sheet1_41-06농림16 14 5" xfId="5457"/>
    <cellStyle name="ÄÞ¸¶_Sheet1_41-06농림16 14 5" xfId="5458"/>
    <cellStyle name="AÞ¸¶_Sheet1_41-06농림16 14 6" xfId="5459"/>
    <cellStyle name="ÄÞ¸¶_Sheet1_41-06농림16 14 6" xfId="5460"/>
    <cellStyle name="AÞ¸¶_Sheet1_41-06농림16 14 7" xfId="5461"/>
    <cellStyle name="ÄÞ¸¶_Sheet1_41-06농림16 14 7" xfId="5462"/>
    <cellStyle name="AÞ¸¶_Sheet1_41-06농림16 14 8" xfId="5463"/>
    <cellStyle name="ÄÞ¸¶_Sheet1_41-06농림16 14 8" xfId="5464"/>
    <cellStyle name="AÞ¸¶_Sheet1_41-06농림16 14 9" xfId="5465"/>
    <cellStyle name="ÄÞ¸¶_Sheet1_41-06농림16 14 9" xfId="5466"/>
    <cellStyle name="AÞ¸¶_Sheet1_41-06농림16 15" xfId="1971"/>
    <cellStyle name="ÄÞ¸¶_Sheet1_41-06농림16 15" xfId="1972"/>
    <cellStyle name="AÞ¸¶_Sheet1_41-06농림16 16" xfId="1973"/>
    <cellStyle name="ÄÞ¸¶_Sheet1_41-06농림16 16" xfId="1974"/>
    <cellStyle name="AÞ¸¶_Sheet1_41-06농림16 17" xfId="1975"/>
    <cellStyle name="ÄÞ¸¶_Sheet1_41-06농림16 17" xfId="1976"/>
    <cellStyle name="AÞ¸¶_Sheet1_41-06농림16 18" xfId="1977"/>
    <cellStyle name="ÄÞ¸¶_Sheet1_41-06농림16 18" xfId="1978"/>
    <cellStyle name="AÞ¸¶_Sheet1_41-06농림16 19" xfId="1979"/>
    <cellStyle name="ÄÞ¸¶_Sheet1_41-06농림16 19" xfId="1980"/>
    <cellStyle name="AÞ¸¶_Sheet1_41-06농림16 2" xfId="1981"/>
    <cellStyle name="ÄÞ¸¶_Sheet1_41-06농림16 2" xfId="1982"/>
    <cellStyle name="AÞ¸¶_Sheet1_41-06농림16 20" xfId="1983"/>
    <cellStyle name="ÄÞ¸¶_Sheet1_41-06농림16 20" xfId="1984"/>
    <cellStyle name="AÞ¸¶_Sheet1_41-06농림16 21" xfId="1985"/>
    <cellStyle name="ÄÞ¸¶_Sheet1_41-06농림16 21" xfId="1986"/>
    <cellStyle name="AÞ¸¶_Sheet1_41-06농림16 22" xfId="1987"/>
    <cellStyle name="ÄÞ¸¶_Sheet1_41-06농림16 22" xfId="1988"/>
    <cellStyle name="AÞ¸¶_Sheet1_41-06농림16 23" xfId="1989"/>
    <cellStyle name="ÄÞ¸¶_Sheet1_41-06농림16 23" xfId="1990"/>
    <cellStyle name="AÞ¸¶_Sheet1_41-06농림16 24" xfId="1991"/>
    <cellStyle name="ÄÞ¸¶_Sheet1_41-06농림16 24" xfId="1992"/>
    <cellStyle name="AÞ¸¶_Sheet1_41-06농림16 25" xfId="1993"/>
    <cellStyle name="ÄÞ¸¶_Sheet1_41-06농림16 25" xfId="1994"/>
    <cellStyle name="AÞ¸¶_Sheet1_41-06농림16 26" xfId="1995"/>
    <cellStyle name="ÄÞ¸¶_Sheet1_41-06농림16 26" xfId="1996"/>
    <cellStyle name="AÞ¸¶_Sheet1_41-06농림16 27" xfId="1997"/>
    <cellStyle name="ÄÞ¸¶_Sheet1_41-06농림16 27" xfId="1998"/>
    <cellStyle name="AÞ¸¶_Sheet1_41-06농림16 28" xfId="1999"/>
    <cellStyle name="ÄÞ¸¶_Sheet1_41-06농림16 28" xfId="2000"/>
    <cellStyle name="AÞ¸¶_Sheet1_41-06농림16 29" xfId="2001"/>
    <cellStyle name="ÄÞ¸¶_Sheet1_41-06농림16 29" xfId="2002"/>
    <cellStyle name="AÞ¸¶_Sheet1_41-06농림16 3" xfId="2003"/>
    <cellStyle name="ÄÞ¸¶_Sheet1_41-06농림16 3" xfId="2004"/>
    <cellStyle name="AÞ¸¶_Sheet1_41-06농림16 30" xfId="2005"/>
    <cellStyle name="ÄÞ¸¶_Sheet1_41-06농림16 30" xfId="2006"/>
    <cellStyle name="AÞ¸¶_Sheet1_41-06농림16 31" xfId="2007"/>
    <cellStyle name="ÄÞ¸¶_Sheet1_41-06농림16 31" xfId="2008"/>
    <cellStyle name="AÞ¸¶_Sheet1_41-06농림16 32" xfId="2009"/>
    <cellStyle name="ÄÞ¸¶_Sheet1_41-06농림16 32" xfId="2010"/>
    <cellStyle name="AÞ¸¶_Sheet1_41-06농림16 33" xfId="2011"/>
    <cellStyle name="ÄÞ¸¶_Sheet1_41-06농림16 33" xfId="2012"/>
    <cellStyle name="AÞ¸¶_Sheet1_41-06농림16 34" xfId="2013"/>
    <cellStyle name="ÄÞ¸¶_Sheet1_41-06농림16 34" xfId="2014"/>
    <cellStyle name="AÞ¸¶_Sheet1_41-06농림16 35" xfId="2015"/>
    <cellStyle name="ÄÞ¸¶_Sheet1_41-06농림16 35" xfId="2016"/>
    <cellStyle name="AÞ¸¶_Sheet1_41-06농림16 36" xfId="2017"/>
    <cellStyle name="ÄÞ¸¶_Sheet1_41-06농림16 36" xfId="2018"/>
    <cellStyle name="AÞ¸¶_Sheet1_41-06농림16 37" xfId="2019"/>
    <cellStyle name="ÄÞ¸¶_Sheet1_41-06농림16 37" xfId="2020"/>
    <cellStyle name="AÞ¸¶_Sheet1_41-06농림16 38" xfId="2021"/>
    <cellStyle name="ÄÞ¸¶_Sheet1_41-06농림16 38" xfId="2022"/>
    <cellStyle name="AÞ¸¶_Sheet1_41-06농림16 39" xfId="2023"/>
    <cellStyle name="ÄÞ¸¶_Sheet1_41-06농림16 39" xfId="2024"/>
    <cellStyle name="AÞ¸¶_Sheet1_41-06농림16 4" xfId="2025"/>
    <cellStyle name="ÄÞ¸¶_Sheet1_41-06농림16 4" xfId="2026"/>
    <cellStyle name="AÞ¸¶_Sheet1_41-06농림16 40" xfId="2027"/>
    <cellStyle name="ÄÞ¸¶_Sheet1_41-06농림16 40" xfId="2028"/>
    <cellStyle name="AÞ¸¶_Sheet1_41-06농림16 41" xfId="2029"/>
    <cellStyle name="ÄÞ¸¶_Sheet1_41-06농림16 41" xfId="2030"/>
    <cellStyle name="AÞ¸¶_Sheet1_41-06농림16 5" xfId="2031"/>
    <cellStyle name="ÄÞ¸¶_Sheet1_41-06농림16 5" xfId="2032"/>
    <cellStyle name="AÞ¸¶_Sheet1_41-06농림16 6" xfId="2033"/>
    <cellStyle name="ÄÞ¸¶_Sheet1_41-06농림16 6" xfId="2034"/>
    <cellStyle name="AÞ¸¶_Sheet1_41-06농림16 7" xfId="2035"/>
    <cellStyle name="ÄÞ¸¶_Sheet1_41-06농림16 7" xfId="2036"/>
    <cellStyle name="AÞ¸¶_Sheet1_41-06농림16 8" xfId="2037"/>
    <cellStyle name="ÄÞ¸¶_Sheet1_41-06농림16 8" xfId="2038"/>
    <cellStyle name="AÞ¸¶_Sheet1_41-06농림16 9" xfId="2039"/>
    <cellStyle name="ÄÞ¸¶_Sheet1_41-06농림16 9" xfId="2040"/>
    <cellStyle name="AÞ¸¶_Sheet1_41-06농림41" xfId="187"/>
    <cellStyle name="ÄÞ¸¶_Sheet1_41-06농림41" xfId="188"/>
    <cellStyle name="AÞ¸¶_Sheet1_41-06농림41 10" xfId="2041"/>
    <cellStyle name="ÄÞ¸¶_Sheet1_41-06농림41 10" xfId="2042"/>
    <cellStyle name="AÞ¸¶_Sheet1_41-06농림41 11" xfId="2043"/>
    <cellStyle name="ÄÞ¸¶_Sheet1_41-06농림41 11" xfId="2044"/>
    <cellStyle name="AÞ¸¶_Sheet1_41-06농림41 12" xfId="2045"/>
    <cellStyle name="ÄÞ¸¶_Sheet1_41-06농림41 12" xfId="2046"/>
    <cellStyle name="AÞ¸¶_Sheet1_41-06농림41 12 10" xfId="4072"/>
    <cellStyle name="ÄÞ¸¶_Sheet1_41-06농림41 13" xfId="2047"/>
    <cellStyle name="AÞ¸¶_Sheet1_41-06농림41 14" xfId="2048"/>
    <cellStyle name="ÄÞ¸¶_Sheet1_41-06농림41 14" xfId="2049"/>
    <cellStyle name="AÞ¸¶_Sheet1_41-06농림41 14 10" xfId="5467"/>
    <cellStyle name="ÄÞ¸¶_Sheet1_41-06농림41 14 10" xfId="5468"/>
    <cellStyle name="AÞ¸¶_Sheet1_41-06농림41 14 11" xfId="5469"/>
    <cellStyle name="ÄÞ¸¶_Sheet1_41-06농림41 14 11" xfId="5470"/>
    <cellStyle name="AÞ¸¶_Sheet1_41-06농림41 14 12" xfId="5471"/>
    <cellStyle name="ÄÞ¸¶_Sheet1_41-06농림41 14 12" xfId="5472"/>
    <cellStyle name="AÞ¸¶_Sheet1_41-06농림41 14 13" xfId="5473"/>
    <cellStyle name="ÄÞ¸¶_Sheet1_41-06농림41 14 13" xfId="5474"/>
    <cellStyle name="AÞ¸¶_Sheet1_41-06농림41 14 14" xfId="5475"/>
    <cellStyle name="ÄÞ¸¶_Sheet1_41-06농림41 14 14" xfId="5476"/>
    <cellStyle name="AÞ¸¶_Sheet1_41-06농림41 14 15" xfId="5477"/>
    <cellStyle name="ÄÞ¸¶_Sheet1_41-06농림41 14 15" xfId="5478"/>
    <cellStyle name="AÞ¸¶_Sheet1_41-06농림41 14 16" xfId="5479"/>
    <cellStyle name="ÄÞ¸¶_Sheet1_41-06농림41 14 16" xfId="5480"/>
    <cellStyle name="AÞ¸¶_Sheet1_41-06농림41 14 17" xfId="5481"/>
    <cellStyle name="ÄÞ¸¶_Sheet1_41-06농림41 14 17" xfId="5482"/>
    <cellStyle name="AÞ¸¶_Sheet1_41-06농림41 14 18" xfId="5483"/>
    <cellStyle name="ÄÞ¸¶_Sheet1_41-06농림41 14 18" xfId="5484"/>
    <cellStyle name="AÞ¸¶_Sheet1_41-06농림41 14 19" xfId="5485"/>
    <cellStyle name="ÄÞ¸¶_Sheet1_41-06농림41 14 19" xfId="5486"/>
    <cellStyle name="AÞ¸¶_Sheet1_41-06농림41 14 2" xfId="5487"/>
    <cellStyle name="ÄÞ¸¶_Sheet1_41-06농림41 14 2" xfId="5488"/>
    <cellStyle name="AÞ¸¶_Sheet1_41-06농림41 14 20" xfId="5489"/>
    <cellStyle name="ÄÞ¸¶_Sheet1_41-06농림41 14 20" xfId="5490"/>
    <cellStyle name="AÞ¸¶_Sheet1_41-06농림41 14 21" xfId="5491"/>
    <cellStyle name="ÄÞ¸¶_Sheet1_41-06농림41 14 21" xfId="5492"/>
    <cellStyle name="AÞ¸¶_Sheet1_41-06농림41 14 22" xfId="5493"/>
    <cellStyle name="ÄÞ¸¶_Sheet1_41-06농림41 14 22" xfId="5494"/>
    <cellStyle name="AÞ¸¶_Sheet1_41-06농림41 14 23" xfId="5495"/>
    <cellStyle name="ÄÞ¸¶_Sheet1_41-06농림41 14 23" xfId="5496"/>
    <cellStyle name="AÞ¸¶_Sheet1_41-06농림41 14 24" xfId="5497"/>
    <cellStyle name="ÄÞ¸¶_Sheet1_41-06농림41 14 24" xfId="5498"/>
    <cellStyle name="AÞ¸¶_Sheet1_41-06농림41 14 25" xfId="5499"/>
    <cellStyle name="ÄÞ¸¶_Sheet1_41-06농림41 14 25" xfId="5500"/>
    <cellStyle name="AÞ¸¶_Sheet1_41-06농림41 14 26" xfId="5501"/>
    <cellStyle name="ÄÞ¸¶_Sheet1_41-06농림41 14 26" xfId="5502"/>
    <cellStyle name="AÞ¸¶_Sheet1_41-06농림41 14 27" xfId="5503"/>
    <cellStyle name="ÄÞ¸¶_Sheet1_41-06농림41 14 27" xfId="5504"/>
    <cellStyle name="AÞ¸¶_Sheet1_41-06농림41 14 28" xfId="5505"/>
    <cellStyle name="ÄÞ¸¶_Sheet1_41-06농림41 14 28" xfId="5506"/>
    <cellStyle name="AÞ¸¶_Sheet1_41-06농림41 14 29" xfId="5507"/>
    <cellStyle name="ÄÞ¸¶_Sheet1_41-06농림41 14 29" xfId="5508"/>
    <cellStyle name="AÞ¸¶_Sheet1_41-06농림41 14 3" xfId="5509"/>
    <cellStyle name="ÄÞ¸¶_Sheet1_41-06농림41 14 3" xfId="5510"/>
    <cellStyle name="AÞ¸¶_Sheet1_41-06농림41 14 30" xfId="5511"/>
    <cellStyle name="ÄÞ¸¶_Sheet1_41-06농림41 14 30" xfId="5512"/>
    <cellStyle name="AÞ¸¶_Sheet1_41-06농림41 14 31" xfId="5513"/>
    <cellStyle name="ÄÞ¸¶_Sheet1_41-06농림41 14 31" xfId="5514"/>
    <cellStyle name="AÞ¸¶_Sheet1_41-06농림41 14 32" xfId="5515"/>
    <cellStyle name="ÄÞ¸¶_Sheet1_41-06농림41 14 32" xfId="5516"/>
    <cellStyle name="AÞ¸¶_Sheet1_41-06농림41 14 33" xfId="5517"/>
    <cellStyle name="ÄÞ¸¶_Sheet1_41-06농림41 14 33" xfId="5518"/>
    <cellStyle name="AÞ¸¶_Sheet1_41-06농림41 14 34" xfId="5519"/>
    <cellStyle name="ÄÞ¸¶_Sheet1_41-06농림41 14 34" xfId="5520"/>
    <cellStyle name="AÞ¸¶_Sheet1_41-06농림41 14 35" xfId="5521"/>
    <cellStyle name="ÄÞ¸¶_Sheet1_41-06농림41 14 35" xfId="5522"/>
    <cellStyle name="AÞ¸¶_Sheet1_41-06농림41 14 36" xfId="5523"/>
    <cellStyle name="ÄÞ¸¶_Sheet1_41-06농림41 14 36" xfId="5524"/>
    <cellStyle name="AÞ¸¶_Sheet1_41-06농림41 14 37" xfId="5525"/>
    <cellStyle name="ÄÞ¸¶_Sheet1_41-06농림41 14 37" xfId="5526"/>
    <cellStyle name="AÞ¸¶_Sheet1_41-06농림41 14 38" xfId="5527"/>
    <cellStyle name="ÄÞ¸¶_Sheet1_41-06농림41 14 38" xfId="5528"/>
    <cellStyle name="AÞ¸¶_Sheet1_41-06농림41 14 39" xfId="5529"/>
    <cellStyle name="ÄÞ¸¶_Sheet1_41-06농림41 14 39" xfId="5530"/>
    <cellStyle name="AÞ¸¶_Sheet1_41-06농림41 14 4" xfId="5531"/>
    <cellStyle name="ÄÞ¸¶_Sheet1_41-06농림41 14 4" xfId="5532"/>
    <cellStyle name="AÞ¸¶_Sheet1_41-06농림41 14 40" xfId="5533"/>
    <cellStyle name="ÄÞ¸¶_Sheet1_41-06농림41 14 40" xfId="5534"/>
    <cellStyle name="AÞ¸¶_Sheet1_41-06농림41 14 5" xfId="5535"/>
    <cellStyle name="ÄÞ¸¶_Sheet1_41-06농림41 14 5" xfId="5536"/>
    <cellStyle name="AÞ¸¶_Sheet1_41-06농림41 14 6" xfId="5537"/>
    <cellStyle name="ÄÞ¸¶_Sheet1_41-06농림41 14 6" xfId="5538"/>
    <cellStyle name="AÞ¸¶_Sheet1_41-06농림41 14 7" xfId="5539"/>
    <cellStyle name="ÄÞ¸¶_Sheet1_41-06농림41 14 7" xfId="5540"/>
    <cellStyle name="AÞ¸¶_Sheet1_41-06농림41 14 8" xfId="5541"/>
    <cellStyle name="ÄÞ¸¶_Sheet1_41-06농림41 14 8" xfId="5542"/>
    <cellStyle name="AÞ¸¶_Sheet1_41-06농림41 14 9" xfId="5543"/>
    <cellStyle name="ÄÞ¸¶_Sheet1_41-06농림41 14 9" xfId="5544"/>
    <cellStyle name="AÞ¸¶_Sheet1_41-06농림41 15" xfId="2050"/>
    <cellStyle name="ÄÞ¸¶_Sheet1_41-06농림41 15" xfId="2051"/>
    <cellStyle name="AÞ¸¶_Sheet1_41-06농림41 16" xfId="2052"/>
    <cellStyle name="ÄÞ¸¶_Sheet1_41-06농림41 16" xfId="2053"/>
    <cellStyle name="AÞ¸¶_Sheet1_41-06농림41 17" xfId="2054"/>
    <cellStyle name="ÄÞ¸¶_Sheet1_41-06농림41 17" xfId="2055"/>
    <cellStyle name="AÞ¸¶_Sheet1_41-06농림41 18" xfId="2056"/>
    <cellStyle name="ÄÞ¸¶_Sheet1_41-06농림41 18" xfId="2057"/>
    <cellStyle name="AÞ¸¶_Sheet1_41-06농림41 19" xfId="2058"/>
    <cellStyle name="ÄÞ¸¶_Sheet1_41-06농림41 19" xfId="2059"/>
    <cellStyle name="AÞ¸¶_Sheet1_41-06농림41 2" xfId="2060"/>
    <cellStyle name="ÄÞ¸¶_Sheet1_41-06농림41 2" xfId="2061"/>
    <cellStyle name="AÞ¸¶_Sheet1_41-06농림41 20" xfId="2062"/>
    <cellStyle name="ÄÞ¸¶_Sheet1_41-06농림41 20" xfId="2063"/>
    <cellStyle name="AÞ¸¶_Sheet1_41-06농림41 21" xfId="2064"/>
    <cellStyle name="ÄÞ¸¶_Sheet1_41-06농림41 21" xfId="2065"/>
    <cellStyle name="AÞ¸¶_Sheet1_41-06농림41 22" xfId="2066"/>
    <cellStyle name="ÄÞ¸¶_Sheet1_41-06농림41 22" xfId="2067"/>
    <cellStyle name="AÞ¸¶_Sheet1_41-06농림41 23" xfId="2068"/>
    <cellStyle name="ÄÞ¸¶_Sheet1_41-06농림41 23" xfId="2069"/>
    <cellStyle name="AÞ¸¶_Sheet1_41-06농림41 24" xfId="2070"/>
    <cellStyle name="ÄÞ¸¶_Sheet1_41-06농림41 24" xfId="2071"/>
    <cellStyle name="AÞ¸¶_Sheet1_41-06농림41 25" xfId="2072"/>
    <cellStyle name="ÄÞ¸¶_Sheet1_41-06농림41 25" xfId="2073"/>
    <cellStyle name="AÞ¸¶_Sheet1_41-06농림41 26" xfId="2074"/>
    <cellStyle name="ÄÞ¸¶_Sheet1_41-06농림41 26" xfId="2075"/>
    <cellStyle name="AÞ¸¶_Sheet1_41-06농림41 27" xfId="2076"/>
    <cellStyle name="ÄÞ¸¶_Sheet1_41-06농림41 27" xfId="2077"/>
    <cellStyle name="AÞ¸¶_Sheet1_41-06농림41 28" xfId="2078"/>
    <cellStyle name="ÄÞ¸¶_Sheet1_41-06농림41 28" xfId="2079"/>
    <cellStyle name="AÞ¸¶_Sheet1_41-06농림41 29" xfId="2080"/>
    <cellStyle name="ÄÞ¸¶_Sheet1_41-06농림41 29" xfId="2081"/>
    <cellStyle name="AÞ¸¶_Sheet1_41-06농림41 3" xfId="2082"/>
    <cellStyle name="ÄÞ¸¶_Sheet1_41-06농림41 3" xfId="2083"/>
    <cellStyle name="AÞ¸¶_Sheet1_41-06농림41 30" xfId="2084"/>
    <cellStyle name="ÄÞ¸¶_Sheet1_41-06농림41 30" xfId="2085"/>
    <cellStyle name="AÞ¸¶_Sheet1_41-06농림41 31" xfId="2086"/>
    <cellStyle name="ÄÞ¸¶_Sheet1_41-06농림41 31" xfId="2087"/>
    <cellStyle name="AÞ¸¶_Sheet1_41-06농림41 32" xfId="2088"/>
    <cellStyle name="ÄÞ¸¶_Sheet1_41-06농림41 32" xfId="2089"/>
    <cellStyle name="AÞ¸¶_Sheet1_41-06농림41 33" xfId="2090"/>
    <cellStyle name="ÄÞ¸¶_Sheet1_41-06농림41 33" xfId="2091"/>
    <cellStyle name="AÞ¸¶_Sheet1_41-06농림41 34" xfId="2092"/>
    <cellStyle name="ÄÞ¸¶_Sheet1_41-06농림41 34" xfId="2093"/>
    <cellStyle name="AÞ¸¶_Sheet1_41-06농림41 35" xfId="2094"/>
    <cellStyle name="ÄÞ¸¶_Sheet1_41-06농림41 35" xfId="2095"/>
    <cellStyle name="AÞ¸¶_Sheet1_41-06농림41 36" xfId="2096"/>
    <cellStyle name="ÄÞ¸¶_Sheet1_41-06농림41 36" xfId="2097"/>
    <cellStyle name="AÞ¸¶_Sheet1_41-06농림41 37" xfId="2098"/>
    <cellStyle name="ÄÞ¸¶_Sheet1_41-06농림41 37" xfId="2099"/>
    <cellStyle name="AÞ¸¶_Sheet1_41-06농림41 38" xfId="2100"/>
    <cellStyle name="ÄÞ¸¶_Sheet1_41-06농림41 38" xfId="2101"/>
    <cellStyle name="AÞ¸¶_Sheet1_41-06농림41 39" xfId="2102"/>
    <cellStyle name="ÄÞ¸¶_Sheet1_41-06농림41 39" xfId="2103"/>
    <cellStyle name="AÞ¸¶_Sheet1_41-06농림41 4" xfId="2104"/>
    <cellStyle name="ÄÞ¸¶_Sheet1_41-06농림41 4" xfId="2105"/>
    <cellStyle name="AÞ¸¶_Sheet1_41-06농림41 40" xfId="2106"/>
    <cellStyle name="ÄÞ¸¶_Sheet1_41-06농림41 40" xfId="2107"/>
    <cellStyle name="AÞ¸¶_Sheet1_41-06농림41 41" xfId="2108"/>
    <cellStyle name="ÄÞ¸¶_Sheet1_41-06농림41 41" xfId="2109"/>
    <cellStyle name="AÞ¸¶_Sheet1_41-06농림41 5" xfId="2110"/>
    <cellStyle name="ÄÞ¸¶_Sheet1_41-06농림41 5" xfId="2111"/>
    <cellStyle name="AÞ¸¶_Sheet1_41-06농림41 6" xfId="2112"/>
    <cellStyle name="ÄÞ¸¶_Sheet1_41-06농림41 6" xfId="2113"/>
    <cellStyle name="AÞ¸¶_Sheet1_41-06농림41 7" xfId="2114"/>
    <cellStyle name="ÄÞ¸¶_Sheet1_41-06농림41 7" xfId="2115"/>
    <cellStyle name="AÞ¸¶_Sheet1_41-06농림41 8" xfId="2116"/>
    <cellStyle name="ÄÞ¸¶_Sheet1_41-06농림41 8" xfId="2117"/>
    <cellStyle name="AÞ¸¶_Sheet1_41-06농림41 9" xfId="2118"/>
    <cellStyle name="ÄÞ¸¶_Sheet1_41-06농림41 9" xfId="2119"/>
    <cellStyle name="Bad" xfId="2120"/>
    <cellStyle name="Bad 2" xfId="2121"/>
    <cellStyle name="Bad 2 2" xfId="5545"/>
    <cellStyle name="Bad 2 2 2" xfId="8901"/>
    <cellStyle name="Bad 2 3" xfId="515"/>
    <cellStyle name="Bad 3" xfId="4073"/>
    <cellStyle name="Bad 4" xfId="7889"/>
    <cellStyle name="Bad_010_주택건설" xfId="3228"/>
    <cellStyle name="C¡IA¨ª_¡ic¨u¡A¨￢I¨￢¡Æ AN¡Æe " xfId="189"/>
    <cellStyle name="C￥AØ_ 2ÆAAþº° " xfId="8091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 10" xfId="2122"/>
    <cellStyle name="Ç¥ÁØ_laroux_1 10" xfId="2123"/>
    <cellStyle name="C￥AØ_laroux_1 11" xfId="2124"/>
    <cellStyle name="Ç¥ÁØ_laroux_1 11" xfId="2125"/>
    <cellStyle name="C￥AØ_laroux_1 12" xfId="2126"/>
    <cellStyle name="Ç¥ÁØ_laroux_1 12" xfId="2127"/>
    <cellStyle name="C￥AØ_laroux_1 13" xfId="2128"/>
    <cellStyle name="Ç¥ÁØ_laroux_1 13" xfId="2129"/>
    <cellStyle name="C￥AØ_laroux_1 14" xfId="2130"/>
    <cellStyle name="Ç¥ÁØ_laroux_1 14" xfId="2131"/>
    <cellStyle name="C￥AØ_laroux_1 14 10" xfId="5546"/>
    <cellStyle name="Ç¥ÁØ_laroux_1 14 10" xfId="5547"/>
    <cellStyle name="C￥AØ_laroux_1 14 11" xfId="5548"/>
    <cellStyle name="Ç¥ÁØ_laroux_1 14 11" xfId="5549"/>
    <cellStyle name="C￥AØ_laroux_1 14 12" xfId="5550"/>
    <cellStyle name="Ç¥ÁØ_laroux_1 14 12" xfId="5551"/>
    <cellStyle name="C￥AØ_laroux_1 14 13" xfId="5552"/>
    <cellStyle name="Ç¥ÁØ_laroux_1 14 13" xfId="5553"/>
    <cellStyle name="C￥AØ_laroux_1 14 14" xfId="5554"/>
    <cellStyle name="Ç¥ÁØ_laroux_1 14 14" xfId="5555"/>
    <cellStyle name="C￥AØ_laroux_1 14 15" xfId="5556"/>
    <cellStyle name="Ç¥ÁØ_laroux_1 14 15" xfId="5557"/>
    <cellStyle name="C￥AØ_laroux_1 14 16" xfId="5558"/>
    <cellStyle name="Ç¥ÁØ_laroux_1 14 16" xfId="5559"/>
    <cellStyle name="C￥AØ_laroux_1 14 17" xfId="5560"/>
    <cellStyle name="Ç¥ÁØ_laroux_1 14 17" xfId="5561"/>
    <cellStyle name="C￥AØ_laroux_1 14 18" xfId="5562"/>
    <cellStyle name="Ç¥ÁØ_laroux_1 14 18" xfId="5563"/>
    <cellStyle name="C￥AØ_laroux_1 14 19" xfId="5564"/>
    <cellStyle name="Ç¥ÁØ_laroux_1 14 19" xfId="5565"/>
    <cellStyle name="C￥AØ_laroux_1 14 2" xfId="5566"/>
    <cellStyle name="Ç¥ÁØ_laroux_1 14 2" xfId="5567"/>
    <cellStyle name="C￥AØ_laroux_1 14 20" xfId="5568"/>
    <cellStyle name="Ç¥ÁØ_laroux_1 14 20" xfId="5569"/>
    <cellStyle name="C￥AØ_laroux_1 14 21" xfId="5570"/>
    <cellStyle name="Ç¥ÁØ_laroux_1 14 21" xfId="5571"/>
    <cellStyle name="C￥AØ_laroux_1 14 22" xfId="5572"/>
    <cellStyle name="Ç¥ÁØ_laroux_1 14 22" xfId="5573"/>
    <cellStyle name="C￥AØ_laroux_1 14 23" xfId="5574"/>
    <cellStyle name="Ç¥ÁØ_laroux_1 14 23" xfId="5575"/>
    <cellStyle name="C￥AØ_laroux_1 14 24" xfId="5576"/>
    <cellStyle name="Ç¥ÁØ_laroux_1 14 24" xfId="5577"/>
    <cellStyle name="C￥AØ_laroux_1 14 25" xfId="5578"/>
    <cellStyle name="Ç¥ÁØ_laroux_1 14 25" xfId="5579"/>
    <cellStyle name="C￥AØ_laroux_1 14 26" xfId="5580"/>
    <cellStyle name="Ç¥ÁØ_laroux_1 14 26" xfId="5581"/>
    <cellStyle name="C￥AØ_laroux_1 14 27" xfId="5582"/>
    <cellStyle name="Ç¥ÁØ_laroux_1 14 27" xfId="5583"/>
    <cellStyle name="C￥AØ_laroux_1 14 28" xfId="5584"/>
    <cellStyle name="Ç¥ÁØ_laroux_1 14 28" xfId="5585"/>
    <cellStyle name="C￥AØ_laroux_1 14 29" xfId="5586"/>
    <cellStyle name="Ç¥ÁØ_laroux_1 14 29" xfId="5587"/>
    <cellStyle name="C￥AØ_laroux_1 14 3" xfId="5588"/>
    <cellStyle name="Ç¥ÁØ_laroux_1 14 3" xfId="5589"/>
    <cellStyle name="C￥AØ_laroux_1 14 30" xfId="5590"/>
    <cellStyle name="Ç¥ÁØ_laroux_1 14 30" xfId="5591"/>
    <cellStyle name="C￥AØ_laroux_1 14 31" xfId="5592"/>
    <cellStyle name="Ç¥ÁØ_laroux_1 14 31" xfId="5593"/>
    <cellStyle name="C￥AØ_laroux_1 14 32" xfId="5594"/>
    <cellStyle name="Ç¥ÁØ_laroux_1 14 32" xfId="5595"/>
    <cellStyle name="C￥AØ_laroux_1 14 33" xfId="5596"/>
    <cellStyle name="Ç¥ÁØ_laroux_1 14 33" xfId="5597"/>
    <cellStyle name="C￥AØ_laroux_1 14 34" xfId="5598"/>
    <cellStyle name="Ç¥ÁØ_laroux_1 14 34" xfId="5599"/>
    <cellStyle name="C￥AØ_laroux_1 14 35" xfId="5600"/>
    <cellStyle name="Ç¥ÁØ_laroux_1 14 35" xfId="5601"/>
    <cellStyle name="C￥AØ_laroux_1 14 36" xfId="5602"/>
    <cellStyle name="Ç¥ÁØ_laroux_1 14 36" xfId="5603"/>
    <cellStyle name="C￥AØ_laroux_1 14 37" xfId="5604"/>
    <cellStyle name="Ç¥ÁØ_laroux_1 14 37" xfId="5605"/>
    <cellStyle name="C￥AØ_laroux_1 14 38" xfId="5606"/>
    <cellStyle name="Ç¥ÁØ_laroux_1 14 38" xfId="5607"/>
    <cellStyle name="C￥AØ_laroux_1 14 39" xfId="5608"/>
    <cellStyle name="Ç¥ÁØ_laroux_1 14 39" xfId="5609"/>
    <cellStyle name="C￥AØ_laroux_1 14 4" xfId="5610"/>
    <cellStyle name="Ç¥ÁØ_laroux_1 14 4" xfId="5611"/>
    <cellStyle name="C￥AØ_laroux_1 14 40" xfId="5612"/>
    <cellStyle name="Ç¥ÁØ_laroux_1 14 40" xfId="5613"/>
    <cellStyle name="C￥AØ_laroux_1 14 5" xfId="5614"/>
    <cellStyle name="Ç¥ÁØ_laroux_1 14 5" xfId="5615"/>
    <cellStyle name="C￥AØ_laroux_1 14 6" xfId="5616"/>
    <cellStyle name="Ç¥ÁØ_laroux_1 14 6" xfId="5617"/>
    <cellStyle name="C￥AØ_laroux_1 14 7" xfId="5618"/>
    <cellStyle name="Ç¥ÁØ_laroux_1 14 7" xfId="5619"/>
    <cellStyle name="C￥AØ_laroux_1 14 8" xfId="5620"/>
    <cellStyle name="Ç¥ÁØ_laroux_1 14 8" xfId="5621"/>
    <cellStyle name="C￥AØ_laroux_1 14 9" xfId="5622"/>
    <cellStyle name="Ç¥ÁØ_laroux_1 14 9" xfId="5623"/>
    <cellStyle name="C￥AØ_laroux_1 15" xfId="2132"/>
    <cellStyle name="Ç¥ÁØ_laroux_1 15" xfId="2133"/>
    <cellStyle name="C￥AØ_laroux_1 16" xfId="2134"/>
    <cellStyle name="Ç¥ÁØ_laroux_1 16" xfId="2135"/>
    <cellStyle name="C￥AØ_laroux_1 17" xfId="2136"/>
    <cellStyle name="Ç¥ÁØ_laroux_1 17" xfId="2137"/>
    <cellStyle name="C￥AØ_laroux_1 18" xfId="2138"/>
    <cellStyle name="Ç¥ÁØ_laroux_1 18" xfId="2139"/>
    <cellStyle name="C￥AØ_laroux_1 19" xfId="2140"/>
    <cellStyle name="Ç¥ÁØ_laroux_1 19" xfId="2141"/>
    <cellStyle name="C￥AØ_laroux_1 2" xfId="2142"/>
    <cellStyle name="Ç¥ÁØ_laroux_1 2" xfId="2143"/>
    <cellStyle name="C￥AØ_laroux_1 20" xfId="2144"/>
    <cellStyle name="Ç¥ÁØ_laroux_1 20" xfId="2145"/>
    <cellStyle name="C￥AØ_laroux_1 21" xfId="2146"/>
    <cellStyle name="Ç¥ÁØ_laroux_1 21" xfId="2147"/>
    <cellStyle name="C￥AØ_laroux_1 22" xfId="2148"/>
    <cellStyle name="Ç¥ÁØ_laroux_1 22" xfId="2149"/>
    <cellStyle name="C￥AØ_laroux_1 23" xfId="2150"/>
    <cellStyle name="Ç¥ÁØ_laroux_1 23" xfId="2151"/>
    <cellStyle name="C￥AØ_laroux_1 24" xfId="2152"/>
    <cellStyle name="Ç¥ÁØ_laroux_1 24" xfId="2153"/>
    <cellStyle name="C￥AØ_laroux_1 25" xfId="2154"/>
    <cellStyle name="Ç¥ÁØ_laroux_1 25" xfId="2155"/>
    <cellStyle name="C￥AØ_laroux_1 26" xfId="2156"/>
    <cellStyle name="Ç¥ÁØ_laroux_1 26" xfId="2157"/>
    <cellStyle name="C￥AØ_laroux_1 27" xfId="2158"/>
    <cellStyle name="Ç¥ÁØ_laroux_1 27" xfId="2159"/>
    <cellStyle name="C￥AØ_laroux_1 28" xfId="2160"/>
    <cellStyle name="Ç¥ÁØ_laroux_1 28" xfId="2161"/>
    <cellStyle name="C￥AØ_laroux_1 29" xfId="2162"/>
    <cellStyle name="Ç¥ÁØ_laroux_1 29" xfId="2163"/>
    <cellStyle name="C￥AØ_laroux_1 3" xfId="2164"/>
    <cellStyle name="Ç¥ÁØ_laroux_1 3" xfId="2165"/>
    <cellStyle name="C￥AØ_laroux_1 30" xfId="2166"/>
    <cellStyle name="Ç¥ÁØ_laroux_1 30" xfId="2167"/>
    <cellStyle name="C￥AØ_laroux_1 31" xfId="2168"/>
    <cellStyle name="Ç¥ÁØ_laroux_1 31" xfId="2169"/>
    <cellStyle name="C￥AØ_laroux_1 32" xfId="2170"/>
    <cellStyle name="Ç¥ÁØ_laroux_1 32" xfId="2171"/>
    <cellStyle name="C￥AØ_laroux_1 33" xfId="2172"/>
    <cellStyle name="Ç¥ÁØ_laroux_1 33" xfId="2173"/>
    <cellStyle name="C￥AØ_laroux_1 34" xfId="2174"/>
    <cellStyle name="Ç¥ÁØ_laroux_1 34" xfId="2175"/>
    <cellStyle name="C￥AØ_laroux_1 35" xfId="2176"/>
    <cellStyle name="Ç¥ÁØ_laroux_1 35" xfId="2177"/>
    <cellStyle name="C￥AØ_laroux_1 36" xfId="2178"/>
    <cellStyle name="Ç¥ÁØ_laroux_1 36" xfId="2179"/>
    <cellStyle name="C￥AØ_laroux_1 37" xfId="2180"/>
    <cellStyle name="Ç¥ÁØ_laroux_1 37" xfId="2181"/>
    <cellStyle name="C￥AØ_laroux_1 38" xfId="2182"/>
    <cellStyle name="Ç¥ÁØ_laroux_1 38" xfId="2183"/>
    <cellStyle name="C￥AØ_laroux_1 39" xfId="2184"/>
    <cellStyle name="Ç¥ÁØ_laroux_1 39" xfId="2185"/>
    <cellStyle name="C￥AØ_laroux_1 4" xfId="2186"/>
    <cellStyle name="Ç¥ÁØ_laroux_1 4" xfId="2187"/>
    <cellStyle name="C￥AØ_laroux_1 40" xfId="2188"/>
    <cellStyle name="Ç¥ÁØ_laroux_1 40" xfId="2189"/>
    <cellStyle name="C￥AØ_laroux_1 41" xfId="2190"/>
    <cellStyle name="Ç¥ÁØ_laroux_1 41" xfId="2191"/>
    <cellStyle name="C￥AØ_laroux_1 5" xfId="2192"/>
    <cellStyle name="Ç¥ÁØ_laroux_1 5" xfId="2193"/>
    <cellStyle name="C￥AØ_laroux_1 6" xfId="2194"/>
    <cellStyle name="Ç¥ÁØ_laroux_1 6" xfId="2195"/>
    <cellStyle name="C￥AØ_laroux_1 7" xfId="2196"/>
    <cellStyle name="Ç¥ÁØ_laroux_1 7" xfId="2197"/>
    <cellStyle name="C￥AØ_laroux_1 8" xfId="2198"/>
    <cellStyle name="Ç¥ÁØ_laroux_1 8" xfId="2199"/>
    <cellStyle name="C￥AØ_laroux_1 9" xfId="2200"/>
    <cellStyle name="Ç¥ÁØ_laroux_1 9" xfId="2201"/>
    <cellStyle name="C￥AØ_laroux_1_Sheet1" xfId="197"/>
    <cellStyle name="Ç¥ÁØ_laroux_1_Sheet1" xfId="198"/>
    <cellStyle name="C￥AØ_laroux_1_Sheet1 10" xfId="2202"/>
    <cellStyle name="Ç¥ÁØ_laroux_1_Sheet1 10" xfId="2203"/>
    <cellStyle name="C￥AØ_laroux_1_Sheet1 11" xfId="2204"/>
    <cellStyle name="Ç¥ÁØ_laroux_1_Sheet1 11" xfId="2205"/>
    <cellStyle name="C￥AØ_laroux_1_Sheet1 12" xfId="2206"/>
    <cellStyle name="Ç¥ÁØ_laroux_1_Sheet1 12" xfId="2207"/>
    <cellStyle name="C￥AØ_laroux_1_Sheet1 12 10" xfId="4074"/>
    <cellStyle name="Ç¥ÁØ_laroux_1_Sheet1 13" xfId="2208"/>
    <cellStyle name="C￥AØ_laroux_1_Sheet1 14" xfId="2209"/>
    <cellStyle name="Ç¥ÁØ_laroux_1_Sheet1 14" xfId="2210"/>
    <cellStyle name="C￥AØ_laroux_1_Sheet1 14 10" xfId="5624"/>
    <cellStyle name="Ç¥ÁØ_laroux_1_Sheet1 14 10" xfId="5625"/>
    <cellStyle name="C￥AØ_laroux_1_Sheet1 14 11" xfId="5626"/>
    <cellStyle name="Ç¥ÁØ_laroux_1_Sheet1 14 11" xfId="5627"/>
    <cellStyle name="C￥AØ_laroux_1_Sheet1 14 12" xfId="5628"/>
    <cellStyle name="Ç¥ÁØ_laroux_1_Sheet1 14 12" xfId="5629"/>
    <cellStyle name="C￥AØ_laroux_1_Sheet1 14 13" xfId="5630"/>
    <cellStyle name="Ç¥ÁØ_laroux_1_Sheet1 14 13" xfId="5631"/>
    <cellStyle name="C￥AØ_laroux_1_Sheet1 14 14" xfId="5632"/>
    <cellStyle name="Ç¥ÁØ_laroux_1_Sheet1 14 14" xfId="5633"/>
    <cellStyle name="C￥AØ_laroux_1_Sheet1 14 15" xfId="5634"/>
    <cellStyle name="Ç¥ÁØ_laroux_1_Sheet1 14 15" xfId="5635"/>
    <cellStyle name="C￥AØ_laroux_1_Sheet1 14 16" xfId="5636"/>
    <cellStyle name="Ç¥ÁØ_laroux_1_Sheet1 14 16" xfId="5637"/>
    <cellStyle name="C￥AØ_laroux_1_Sheet1 14 17" xfId="5638"/>
    <cellStyle name="Ç¥ÁØ_laroux_1_Sheet1 14 17" xfId="5639"/>
    <cellStyle name="C￥AØ_laroux_1_Sheet1 14 18" xfId="5640"/>
    <cellStyle name="Ç¥ÁØ_laroux_1_Sheet1 14 18" xfId="5641"/>
    <cellStyle name="C￥AØ_laroux_1_Sheet1 14 19" xfId="5642"/>
    <cellStyle name="Ç¥ÁØ_laroux_1_Sheet1 14 19" xfId="5643"/>
    <cellStyle name="C￥AØ_laroux_1_Sheet1 14 2" xfId="5644"/>
    <cellStyle name="Ç¥ÁØ_laroux_1_Sheet1 14 2" xfId="5645"/>
    <cellStyle name="C￥AØ_laroux_1_Sheet1 14 20" xfId="5646"/>
    <cellStyle name="Ç¥ÁØ_laroux_1_Sheet1 14 20" xfId="5647"/>
    <cellStyle name="C￥AØ_laroux_1_Sheet1 14 21" xfId="5648"/>
    <cellStyle name="Ç¥ÁØ_laroux_1_Sheet1 14 21" xfId="5649"/>
    <cellStyle name="C￥AØ_laroux_1_Sheet1 14 22" xfId="5650"/>
    <cellStyle name="Ç¥ÁØ_laroux_1_Sheet1 14 22" xfId="5651"/>
    <cellStyle name="C￥AØ_laroux_1_Sheet1 14 23" xfId="5652"/>
    <cellStyle name="Ç¥ÁØ_laroux_1_Sheet1 14 23" xfId="5653"/>
    <cellStyle name="C￥AØ_laroux_1_Sheet1 14 24" xfId="5654"/>
    <cellStyle name="Ç¥ÁØ_laroux_1_Sheet1 14 24" xfId="5655"/>
    <cellStyle name="C￥AØ_laroux_1_Sheet1 14 25" xfId="5656"/>
    <cellStyle name="Ç¥ÁØ_laroux_1_Sheet1 14 25" xfId="5657"/>
    <cellStyle name="C￥AØ_laroux_1_Sheet1 14 26" xfId="5658"/>
    <cellStyle name="Ç¥ÁØ_laroux_1_Sheet1 14 26" xfId="5659"/>
    <cellStyle name="C￥AØ_laroux_1_Sheet1 14 27" xfId="5660"/>
    <cellStyle name="Ç¥ÁØ_laroux_1_Sheet1 14 27" xfId="5661"/>
    <cellStyle name="C￥AØ_laroux_1_Sheet1 14 28" xfId="5662"/>
    <cellStyle name="Ç¥ÁØ_laroux_1_Sheet1 14 28" xfId="5663"/>
    <cellStyle name="C￥AØ_laroux_1_Sheet1 14 29" xfId="5664"/>
    <cellStyle name="Ç¥ÁØ_laroux_1_Sheet1 14 29" xfId="5665"/>
    <cellStyle name="C￥AØ_laroux_1_Sheet1 14 3" xfId="5666"/>
    <cellStyle name="Ç¥ÁØ_laroux_1_Sheet1 14 3" xfId="5667"/>
    <cellStyle name="C￥AØ_laroux_1_Sheet1 14 30" xfId="5668"/>
    <cellStyle name="Ç¥ÁØ_laroux_1_Sheet1 14 30" xfId="5669"/>
    <cellStyle name="C￥AØ_laroux_1_Sheet1 14 31" xfId="5670"/>
    <cellStyle name="Ç¥ÁØ_laroux_1_Sheet1 14 31" xfId="5671"/>
    <cellStyle name="C￥AØ_laroux_1_Sheet1 14 32" xfId="5672"/>
    <cellStyle name="Ç¥ÁØ_laroux_1_Sheet1 14 32" xfId="5673"/>
    <cellStyle name="C￥AØ_laroux_1_Sheet1 14 33" xfId="5674"/>
    <cellStyle name="Ç¥ÁØ_laroux_1_Sheet1 14 33" xfId="5675"/>
    <cellStyle name="C￥AØ_laroux_1_Sheet1 14 34" xfId="5676"/>
    <cellStyle name="Ç¥ÁØ_laroux_1_Sheet1 14 34" xfId="5677"/>
    <cellStyle name="C￥AØ_laroux_1_Sheet1 14 35" xfId="5678"/>
    <cellStyle name="Ç¥ÁØ_laroux_1_Sheet1 14 35" xfId="5679"/>
    <cellStyle name="C￥AØ_laroux_1_Sheet1 14 36" xfId="5680"/>
    <cellStyle name="Ç¥ÁØ_laroux_1_Sheet1 14 36" xfId="5681"/>
    <cellStyle name="C￥AØ_laroux_1_Sheet1 14 37" xfId="5682"/>
    <cellStyle name="Ç¥ÁØ_laroux_1_Sheet1 14 37" xfId="5683"/>
    <cellStyle name="C￥AØ_laroux_1_Sheet1 14 38" xfId="5684"/>
    <cellStyle name="Ç¥ÁØ_laroux_1_Sheet1 14 38" xfId="5685"/>
    <cellStyle name="C￥AØ_laroux_1_Sheet1 14 39" xfId="5686"/>
    <cellStyle name="Ç¥ÁØ_laroux_1_Sheet1 14 39" xfId="5687"/>
    <cellStyle name="C￥AØ_laroux_1_Sheet1 14 4" xfId="5688"/>
    <cellStyle name="Ç¥ÁØ_laroux_1_Sheet1 14 4" xfId="5689"/>
    <cellStyle name="C￥AØ_laroux_1_Sheet1 14 40" xfId="5690"/>
    <cellStyle name="Ç¥ÁØ_laroux_1_Sheet1 14 40" xfId="5691"/>
    <cellStyle name="C￥AØ_laroux_1_Sheet1 14 5" xfId="5692"/>
    <cellStyle name="Ç¥ÁØ_laroux_1_Sheet1 14 5" xfId="5693"/>
    <cellStyle name="C￥AØ_laroux_1_Sheet1 14 6" xfId="5694"/>
    <cellStyle name="Ç¥ÁØ_laroux_1_Sheet1 14 6" xfId="5695"/>
    <cellStyle name="C￥AØ_laroux_1_Sheet1 14 7" xfId="5696"/>
    <cellStyle name="Ç¥ÁØ_laroux_1_Sheet1 14 7" xfId="5697"/>
    <cellStyle name="C￥AØ_laroux_1_Sheet1 14 8" xfId="5698"/>
    <cellStyle name="Ç¥ÁØ_laroux_1_Sheet1 14 8" xfId="5699"/>
    <cellStyle name="C￥AØ_laroux_1_Sheet1 14 9" xfId="5700"/>
    <cellStyle name="Ç¥ÁØ_laroux_1_Sheet1 14 9" xfId="5701"/>
    <cellStyle name="C￥AØ_laroux_1_Sheet1 15" xfId="2211"/>
    <cellStyle name="Ç¥ÁØ_laroux_1_Sheet1 15" xfId="2212"/>
    <cellStyle name="C￥AØ_laroux_1_Sheet1 16" xfId="2213"/>
    <cellStyle name="Ç¥ÁØ_laroux_1_Sheet1 16" xfId="2214"/>
    <cellStyle name="C￥AØ_laroux_1_Sheet1 17" xfId="2215"/>
    <cellStyle name="Ç¥ÁØ_laroux_1_Sheet1 17" xfId="2216"/>
    <cellStyle name="C￥AØ_laroux_1_Sheet1 18" xfId="2217"/>
    <cellStyle name="Ç¥ÁØ_laroux_1_Sheet1 18" xfId="2218"/>
    <cellStyle name="C￥AØ_laroux_1_Sheet1 19" xfId="2219"/>
    <cellStyle name="Ç¥ÁØ_laroux_1_Sheet1 19" xfId="2220"/>
    <cellStyle name="C￥AØ_laroux_1_Sheet1 2" xfId="2221"/>
    <cellStyle name="Ç¥ÁØ_laroux_1_Sheet1 2" xfId="2222"/>
    <cellStyle name="C￥AØ_laroux_1_Sheet1 20" xfId="2223"/>
    <cellStyle name="Ç¥ÁØ_laroux_1_Sheet1 20" xfId="2224"/>
    <cellStyle name="C￥AØ_laroux_1_Sheet1 21" xfId="2225"/>
    <cellStyle name="Ç¥ÁØ_laroux_1_Sheet1 21" xfId="2226"/>
    <cellStyle name="C￥AØ_laroux_1_Sheet1 22" xfId="2227"/>
    <cellStyle name="Ç¥ÁØ_laroux_1_Sheet1 22" xfId="2228"/>
    <cellStyle name="C￥AØ_laroux_1_Sheet1 23" xfId="2229"/>
    <cellStyle name="Ç¥ÁØ_laroux_1_Sheet1 23" xfId="2230"/>
    <cellStyle name="C￥AØ_laroux_1_Sheet1 24" xfId="2231"/>
    <cellStyle name="Ç¥ÁØ_laroux_1_Sheet1 24" xfId="2232"/>
    <cellStyle name="C￥AØ_laroux_1_Sheet1 25" xfId="2233"/>
    <cellStyle name="Ç¥ÁØ_laroux_1_Sheet1 25" xfId="2234"/>
    <cellStyle name="C￥AØ_laroux_1_Sheet1 26" xfId="2235"/>
    <cellStyle name="Ç¥ÁØ_laroux_1_Sheet1 26" xfId="2236"/>
    <cellStyle name="C￥AØ_laroux_1_Sheet1 27" xfId="2237"/>
    <cellStyle name="Ç¥ÁØ_laroux_1_Sheet1 27" xfId="2238"/>
    <cellStyle name="C￥AØ_laroux_1_Sheet1 28" xfId="2239"/>
    <cellStyle name="Ç¥ÁØ_laroux_1_Sheet1 28" xfId="2240"/>
    <cellStyle name="C￥AØ_laroux_1_Sheet1 29" xfId="2241"/>
    <cellStyle name="Ç¥ÁØ_laroux_1_Sheet1 29" xfId="2242"/>
    <cellStyle name="C￥AØ_laroux_1_Sheet1 3" xfId="2243"/>
    <cellStyle name="Ç¥ÁØ_laroux_1_Sheet1 3" xfId="2244"/>
    <cellStyle name="C￥AØ_laroux_1_Sheet1 30" xfId="2245"/>
    <cellStyle name="Ç¥ÁØ_laroux_1_Sheet1 30" xfId="2246"/>
    <cellStyle name="C￥AØ_laroux_1_Sheet1 31" xfId="2247"/>
    <cellStyle name="Ç¥ÁØ_laroux_1_Sheet1 31" xfId="2248"/>
    <cellStyle name="C￥AØ_laroux_1_Sheet1 32" xfId="2249"/>
    <cellStyle name="Ç¥ÁØ_laroux_1_Sheet1 32" xfId="2250"/>
    <cellStyle name="C￥AØ_laroux_1_Sheet1 33" xfId="2251"/>
    <cellStyle name="Ç¥ÁØ_laroux_1_Sheet1 33" xfId="2252"/>
    <cellStyle name="C￥AØ_laroux_1_Sheet1 34" xfId="2253"/>
    <cellStyle name="Ç¥ÁØ_laroux_1_Sheet1 34" xfId="2254"/>
    <cellStyle name="C￥AØ_laroux_1_Sheet1 35" xfId="2255"/>
    <cellStyle name="Ç¥ÁØ_laroux_1_Sheet1 35" xfId="2256"/>
    <cellStyle name="C￥AØ_laroux_1_Sheet1 36" xfId="2257"/>
    <cellStyle name="Ç¥ÁØ_laroux_1_Sheet1 36" xfId="2258"/>
    <cellStyle name="C￥AØ_laroux_1_Sheet1 37" xfId="2259"/>
    <cellStyle name="Ç¥ÁØ_laroux_1_Sheet1 37" xfId="2260"/>
    <cellStyle name="C￥AØ_laroux_1_Sheet1 38" xfId="2261"/>
    <cellStyle name="Ç¥ÁØ_laroux_1_Sheet1 38" xfId="2262"/>
    <cellStyle name="C￥AØ_laroux_1_Sheet1 39" xfId="2263"/>
    <cellStyle name="Ç¥ÁØ_laroux_1_Sheet1 39" xfId="2264"/>
    <cellStyle name="C￥AØ_laroux_1_Sheet1 4" xfId="2265"/>
    <cellStyle name="Ç¥ÁØ_laroux_1_Sheet1 4" xfId="2266"/>
    <cellStyle name="C￥AØ_laroux_1_Sheet1 40" xfId="2267"/>
    <cellStyle name="Ç¥ÁØ_laroux_1_Sheet1 40" xfId="2268"/>
    <cellStyle name="C￥AØ_laroux_1_Sheet1 41" xfId="2269"/>
    <cellStyle name="Ç¥ÁØ_laroux_1_Sheet1 41" xfId="2270"/>
    <cellStyle name="C￥AØ_laroux_1_Sheet1 5" xfId="2271"/>
    <cellStyle name="Ç¥ÁØ_laroux_1_Sheet1 5" xfId="2272"/>
    <cellStyle name="C￥AØ_laroux_1_Sheet1 6" xfId="2273"/>
    <cellStyle name="Ç¥ÁØ_laroux_1_Sheet1 6" xfId="2274"/>
    <cellStyle name="C￥AØ_laroux_1_Sheet1 7" xfId="2275"/>
    <cellStyle name="Ç¥ÁØ_laroux_1_Sheet1 7" xfId="2276"/>
    <cellStyle name="C￥AØ_laroux_1_Sheet1 8" xfId="2277"/>
    <cellStyle name="Ç¥ÁØ_laroux_1_Sheet1 8" xfId="2278"/>
    <cellStyle name="C￥AØ_laroux_1_Sheet1 9" xfId="2279"/>
    <cellStyle name="Ç¥ÁØ_laroux_1_Sheet1 9" xfId="2280"/>
    <cellStyle name="C￥AØ_laroux_2" xfId="199"/>
    <cellStyle name="Ç¥ÁØ_laroux_2" xfId="200"/>
    <cellStyle name="C￥AØ_laroux_2 10" xfId="2281"/>
    <cellStyle name="Ç¥ÁØ_laroux_2 10" xfId="2282"/>
    <cellStyle name="C￥AØ_laroux_2 11" xfId="2283"/>
    <cellStyle name="Ç¥ÁØ_laroux_2 11" xfId="2284"/>
    <cellStyle name="C￥AØ_laroux_2 12" xfId="2285"/>
    <cellStyle name="Ç¥ÁØ_laroux_2 12" xfId="2286"/>
    <cellStyle name="C￥AØ_laroux_2 12 10" xfId="4075"/>
    <cellStyle name="Ç¥ÁØ_laroux_2 13" xfId="2287"/>
    <cellStyle name="C￥AØ_laroux_2 14" xfId="2288"/>
    <cellStyle name="Ç¥ÁØ_laroux_2 14" xfId="2289"/>
    <cellStyle name="C￥AØ_laroux_2 14 10" xfId="5702"/>
    <cellStyle name="Ç¥ÁØ_laroux_2 14 10" xfId="5703"/>
    <cellStyle name="C￥AØ_laroux_2 14 11" xfId="5704"/>
    <cellStyle name="Ç¥ÁØ_laroux_2 14 11" xfId="5705"/>
    <cellStyle name="C￥AØ_laroux_2 14 12" xfId="5706"/>
    <cellStyle name="Ç¥ÁØ_laroux_2 14 12" xfId="5707"/>
    <cellStyle name="C￥AØ_laroux_2 14 13" xfId="5708"/>
    <cellStyle name="Ç¥ÁØ_laroux_2 14 13" xfId="5709"/>
    <cellStyle name="C￥AØ_laroux_2 14 14" xfId="5710"/>
    <cellStyle name="Ç¥ÁØ_laroux_2 14 14" xfId="5711"/>
    <cellStyle name="C￥AØ_laroux_2 14 15" xfId="5712"/>
    <cellStyle name="Ç¥ÁØ_laroux_2 14 15" xfId="5713"/>
    <cellStyle name="C￥AØ_laroux_2 14 16" xfId="5714"/>
    <cellStyle name="Ç¥ÁØ_laroux_2 14 16" xfId="5715"/>
    <cellStyle name="C￥AØ_laroux_2 14 17" xfId="5716"/>
    <cellStyle name="Ç¥ÁØ_laroux_2 14 17" xfId="5717"/>
    <cellStyle name="C￥AØ_laroux_2 14 18" xfId="5718"/>
    <cellStyle name="Ç¥ÁØ_laroux_2 14 18" xfId="5719"/>
    <cellStyle name="C￥AØ_laroux_2 14 19" xfId="5720"/>
    <cellStyle name="Ç¥ÁØ_laroux_2 14 19" xfId="5721"/>
    <cellStyle name="C￥AØ_laroux_2 14 2" xfId="5722"/>
    <cellStyle name="Ç¥ÁØ_laroux_2 14 2" xfId="5723"/>
    <cellStyle name="C￥AØ_laroux_2 14 20" xfId="5724"/>
    <cellStyle name="Ç¥ÁØ_laroux_2 14 20" xfId="5725"/>
    <cellStyle name="C￥AØ_laroux_2 14 21" xfId="5726"/>
    <cellStyle name="Ç¥ÁØ_laroux_2 14 21" xfId="5727"/>
    <cellStyle name="C￥AØ_laroux_2 14 22" xfId="5728"/>
    <cellStyle name="Ç¥ÁØ_laroux_2 14 22" xfId="5729"/>
    <cellStyle name="C￥AØ_laroux_2 14 23" xfId="5730"/>
    <cellStyle name="Ç¥ÁØ_laroux_2 14 23" xfId="5731"/>
    <cellStyle name="C￥AØ_laroux_2 14 24" xfId="5732"/>
    <cellStyle name="Ç¥ÁØ_laroux_2 14 24" xfId="5733"/>
    <cellStyle name="C￥AØ_laroux_2 14 25" xfId="5734"/>
    <cellStyle name="Ç¥ÁØ_laroux_2 14 25" xfId="5735"/>
    <cellStyle name="C￥AØ_laroux_2 14 26" xfId="5736"/>
    <cellStyle name="Ç¥ÁØ_laroux_2 14 26" xfId="5737"/>
    <cellStyle name="C￥AØ_laroux_2 14 27" xfId="5738"/>
    <cellStyle name="Ç¥ÁØ_laroux_2 14 27" xfId="5739"/>
    <cellStyle name="C￥AØ_laroux_2 14 28" xfId="5740"/>
    <cellStyle name="Ç¥ÁØ_laroux_2 14 28" xfId="5741"/>
    <cellStyle name="C￥AØ_laroux_2 14 29" xfId="5742"/>
    <cellStyle name="Ç¥ÁØ_laroux_2 14 29" xfId="5743"/>
    <cellStyle name="C￥AØ_laroux_2 14 3" xfId="5744"/>
    <cellStyle name="Ç¥ÁØ_laroux_2 14 3" xfId="5745"/>
    <cellStyle name="C￥AØ_laroux_2 14 30" xfId="5746"/>
    <cellStyle name="Ç¥ÁØ_laroux_2 14 30" xfId="5747"/>
    <cellStyle name="C￥AØ_laroux_2 14 31" xfId="5748"/>
    <cellStyle name="Ç¥ÁØ_laroux_2 14 31" xfId="5749"/>
    <cellStyle name="C￥AØ_laroux_2 14 32" xfId="5750"/>
    <cellStyle name="Ç¥ÁØ_laroux_2 14 32" xfId="5751"/>
    <cellStyle name="C￥AØ_laroux_2 14 33" xfId="5752"/>
    <cellStyle name="Ç¥ÁØ_laroux_2 14 33" xfId="5753"/>
    <cellStyle name="C￥AØ_laroux_2 14 34" xfId="5754"/>
    <cellStyle name="Ç¥ÁØ_laroux_2 14 34" xfId="5755"/>
    <cellStyle name="C￥AØ_laroux_2 14 35" xfId="5756"/>
    <cellStyle name="Ç¥ÁØ_laroux_2 14 35" xfId="5757"/>
    <cellStyle name="C￥AØ_laroux_2 14 36" xfId="5758"/>
    <cellStyle name="Ç¥ÁØ_laroux_2 14 36" xfId="5759"/>
    <cellStyle name="C￥AØ_laroux_2 14 37" xfId="5760"/>
    <cellStyle name="Ç¥ÁØ_laroux_2 14 37" xfId="5761"/>
    <cellStyle name="C￥AØ_laroux_2 14 38" xfId="5762"/>
    <cellStyle name="Ç¥ÁØ_laroux_2 14 38" xfId="5763"/>
    <cellStyle name="C￥AØ_laroux_2 14 39" xfId="5764"/>
    <cellStyle name="Ç¥ÁØ_laroux_2 14 39" xfId="5765"/>
    <cellStyle name="C￥AØ_laroux_2 14 4" xfId="5766"/>
    <cellStyle name="Ç¥ÁØ_laroux_2 14 4" xfId="5767"/>
    <cellStyle name="C￥AØ_laroux_2 14 40" xfId="5768"/>
    <cellStyle name="Ç¥ÁØ_laroux_2 14 40" xfId="5769"/>
    <cellStyle name="C￥AØ_laroux_2 14 5" xfId="5770"/>
    <cellStyle name="Ç¥ÁØ_laroux_2 14 5" xfId="5771"/>
    <cellStyle name="C￥AØ_laroux_2 14 6" xfId="5772"/>
    <cellStyle name="Ç¥ÁØ_laroux_2 14 6" xfId="5773"/>
    <cellStyle name="C￥AØ_laroux_2 14 7" xfId="5774"/>
    <cellStyle name="Ç¥ÁØ_laroux_2 14 7" xfId="5775"/>
    <cellStyle name="C￥AØ_laroux_2 14 8" xfId="5776"/>
    <cellStyle name="Ç¥ÁØ_laroux_2 14 8" xfId="5777"/>
    <cellStyle name="C￥AØ_laroux_2 14 9" xfId="5778"/>
    <cellStyle name="Ç¥ÁØ_laroux_2 14 9" xfId="5779"/>
    <cellStyle name="C￥AØ_laroux_2 15" xfId="2290"/>
    <cellStyle name="Ç¥ÁØ_laroux_2 15" xfId="2291"/>
    <cellStyle name="C￥AØ_laroux_2 16" xfId="2292"/>
    <cellStyle name="Ç¥ÁØ_laroux_2 16" xfId="2293"/>
    <cellStyle name="C￥AØ_laroux_2 17" xfId="2294"/>
    <cellStyle name="Ç¥ÁØ_laroux_2 17" xfId="2295"/>
    <cellStyle name="C￥AØ_laroux_2 18" xfId="2296"/>
    <cellStyle name="Ç¥ÁØ_laroux_2 18" xfId="2297"/>
    <cellStyle name="C￥AØ_laroux_2 19" xfId="2298"/>
    <cellStyle name="Ç¥ÁØ_laroux_2 19" xfId="2299"/>
    <cellStyle name="C￥AØ_laroux_2 2" xfId="2300"/>
    <cellStyle name="Ç¥ÁØ_laroux_2 2" xfId="2301"/>
    <cellStyle name="C￥AØ_laroux_2 20" xfId="2302"/>
    <cellStyle name="Ç¥ÁØ_laroux_2 20" xfId="2303"/>
    <cellStyle name="C￥AØ_laroux_2 21" xfId="2304"/>
    <cellStyle name="Ç¥ÁØ_laroux_2 21" xfId="2305"/>
    <cellStyle name="C￥AØ_laroux_2 22" xfId="2306"/>
    <cellStyle name="Ç¥ÁØ_laroux_2 22" xfId="2307"/>
    <cellStyle name="C￥AØ_laroux_2 23" xfId="2308"/>
    <cellStyle name="Ç¥ÁØ_laroux_2 23" xfId="2309"/>
    <cellStyle name="C￥AØ_laroux_2 24" xfId="2310"/>
    <cellStyle name="Ç¥ÁØ_laroux_2 24" xfId="2311"/>
    <cellStyle name="C￥AØ_laroux_2 25" xfId="2312"/>
    <cellStyle name="Ç¥ÁØ_laroux_2 25" xfId="2313"/>
    <cellStyle name="C￥AØ_laroux_2 26" xfId="2314"/>
    <cellStyle name="Ç¥ÁØ_laroux_2 26" xfId="2315"/>
    <cellStyle name="C￥AØ_laroux_2 27" xfId="2316"/>
    <cellStyle name="Ç¥ÁØ_laroux_2 27" xfId="2317"/>
    <cellStyle name="C￥AØ_laroux_2 28" xfId="2318"/>
    <cellStyle name="Ç¥ÁØ_laroux_2 28" xfId="2319"/>
    <cellStyle name="C￥AØ_laroux_2 29" xfId="2320"/>
    <cellStyle name="Ç¥ÁØ_laroux_2 29" xfId="2321"/>
    <cellStyle name="C￥AØ_laroux_2 3" xfId="2322"/>
    <cellStyle name="Ç¥ÁØ_laroux_2 3" xfId="2323"/>
    <cellStyle name="C￥AØ_laroux_2 30" xfId="2324"/>
    <cellStyle name="Ç¥ÁØ_laroux_2 30" xfId="2325"/>
    <cellStyle name="C￥AØ_laroux_2 31" xfId="2326"/>
    <cellStyle name="Ç¥ÁØ_laroux_2 31" xfId="2327"/>
    <cellStyle name="C￥AØ_laroux_2 32" xfId="2328"/>
    <cellStyle name="Ç¥ÁØ_laroux_2 32" xfId="2329"/>
    <cellStyle name="C￥AØ_laroux_2 33" xfId="2330"/>
    <cellStyle name="Ç¥ÁØ_laroux_2 33" xfId="2331"/>
    <cellStyle name="C￥AØ_laroux_2 34" xfId="2332"/>
    <cellStyle name="Ç¥ÁØ_laroux_2 34" xfId="2333"/>
    <cellStyle name="C￥AØ_laroux_2 35" xfId="2334"/>
    <cellStyle name="Ç¥ÁØ_laroux_2 35" xfId="2335"/>
    <cellStyle name="C￥AØ_laroux_2 36" xfId="2336"/>
    <cellStyle name="Ç¥ÁØ_laroux_2 36" xfId="2337"/>
    <cellStyle name="C￥AØ_laroux_2 37" xfId="2338"/>
    <cellStyle name="Ç¥ÁØ_laroux_2 37" xfId="2339"/>
    <cellStyle name="C￥AØ_laroux_2 38" xfId="2340"/>
    <cellStyle name="Ç¥ÁØ_laroux_2 38" xfId="2341"/>
    <cellStyle name="C￥AØ_laroux_2 39" xfId="2342"/>
    <cellStyle name="Ç¥ÁØ_laroux_2 39" xfId="2343"/>
    <cellStyle name="C￥AØ_laroux_2 4" xfId="2344"/>
    <cellStyle name="Ç¥ÁØ_laroux_2 4" xfId="2345"/>
    <cellStyle name="C￥AØ_laroux_2 40" xfId="2346"/>
    <cellStyle name="Ç¥ÁØ_laroux_2 40" xfId="2347"/>
    <cellStyle name="C￥AØ_laroux_2 41" xfId="2348"/>
    <cellStyle name="Ç¥ÁØ_laroux_2 41" xfId="2349"/>
    <cellStyle name="C￥AØ_laroux_2 5" xfId="2350"/>
    <cellStyle name="Ç¥ÁØ_laroux_2 5" xfId="2351"/>
    <cellStyle name="C￥AØ_laroux_2 6" xfId="2352"/>
    <cellStyle name="Ç¥ÁØ_laroux_2 6" xfId="2353"/>
    <cellStyle name="C￥AØ_laroux_2 7" xfId="2354"/>
    <cellStyle name="Ç¥ÁØ_laroux_2 7" xfId="2355"/>
    <cellStyle name="C￥AØ_laroux_2 8" xfId="2356"/>
    <cellStyle name="Ç¥ÁØ_laroux_2 8" xfId="2357"/>
    <cellStyle name="C￥AØ_laroux_2 9" xfId="2358"/>
    <cellStyle name="Ç¥ÁØ_laroux_2 9" xfId="2359"/>
    <cellStyle name="C￥AØ_laroux_2_Sheet1" xfId="201"/>
    <cellStyle name="Ç¥ÁØ_laroux_2_Sheet1" xfId="202"/>
    <cellStyle name="C￥AØ_laroux_2_Sheet1 10" xfId="2360"/>
    <cellStyle name="Ç¥ÁØ_laroux_2_Sheet1 10" xfId="2361"/>
    <cellStyle name="C￥AØ_laroux_2_Sheet1 11" xfId="2362"/>
    <cellStyle name="Ç¥ÁØ_laroux_2_Sheet1 11" xfId="2363"/>
    <cellStyle name="C￥AØ_laroux_2_Sheet1 12" xfId="2364"/>
    <cellStyle name="Ç¥ÁØ_laroux_2_Sheet1 12" xfId="2365"/>
    <cellStyle name="C￥AØ_laroux_2_Sheet1 13" xfId="2366"/>
    <cellStyle name="Ç¥ÁØ_laroux_2_Sheet1 13" xfId="2367"/>
    <cellStyle name="C￥AØ_laroux_2_Sheet1 14" xfId="2368"/>
    <cellStyle name="Ç¥ÁØ_laroux_2_Sheet1 14" xfId="2369"/>
    <cellStyle name="C￥AØ_laroux_2_Sheet1 14 10" xfId="5780"/>
    <cellStyle name="Ç¥ÁØ_laroux_2_Sheet1 14 10" xfId="5781"/>
    <cellStyle name="C￥AØ_laroux_2_Sheet1 14 11" xfId="5782"/>
    <cellStyle name="Ç¥ÁØ_laroux_2_Sheet1 14 11" xfId="5783"/>
    <cellStyle name="C￥AØ_laroux_2_Sheet1 14 12" xfId="5784"/>
    <cellStyle name="Ç¥ÁØ_laroux_2_Sheet1 14 12" xfId="5785"/>
    <cellStyle name="C￥AØ_laroux_2_Sheet1 14 13" xfId="5786"/>
    <cellStyle name="Ç¥ÁØ_laroux_2_Sheet1 14 13" xfId="5787"/>
    <cellStyle name="C￥AØ_laroux_2_Sheet1 14 14" xfId="5788"/>
    <cellStyle name="Ç¥ÁØ_laroux_2_Sheet1 14 14" xfId="5789"/>
    <cellStyle name="C￥AØ_laroux_2_Sheet1 14 15" xfId="5790"/>
    <cellStyle name="Ç¥ÁØ_laroux_2_Sheet1 14 15" xfId="5791"/>
    <cellStyle name="C￥AØ_laroux_2_Sheet1 14 16" xfId="5792"/>
    <cellStyle name="Ç¥ÁØ_laroux_2_Sheet1 14 16" xfId="5793"/>
    <cellStyle name="C￥AØ_laroux_2_Sheet1 14 17" xfId="5794"/>
    <cellStyle name="Ç¥ÁØ_laroux_2_Sheet1 14 17" xfId="5795"/>
    <cellStyle name="C￥AØ_laroux_2_Sheet1 14 18" xfId="5796"/>
    <cellStyle name="Ç¥ÁØ_laroux_2_Sheet1 14 18" xfId="5797"/>
    <cellStyle name="C￥AØ_laroux_2_Sheet1 14 19" xfId="5798"/>
    <cellStyle name="Ç¥ÁØ_laroux_2_Sheet1 14 19" xfId="5799"/>
    <cellStyle name="C￥AØ_laroux_2_Sheet1 14 2" xfId="5800"/>
    <cellStyle name="Ç¥ÁØ_laroux_2_Sheet1 14 2" xfId="5801"/>
    <cellStyle name="C￥AØ_laroux_2_Sheet1 14 20" xfId="5802"/>
    <cellStyle name="Ç¥ÁØ_laroux_2_Sheet1 14 20" xfId="5803"/>
    <cellStyle name="C￥AØ_laroux_2_Sheet1 14 21" xfId="5804"/>
    <cellStyle name="Ç¥ÁØ_laroux_2_Sheet1 14 21" xfId="5805"/>
    <cellStyle name="C￥AØ_laroux_2_Sheet1 14 22" xfId="5806"/>
    <cellStyle name="Ç¥ÁØ_laroux_2_Sheet1 14 22" xfId="5807"/>
    <cellStyle name="C￥AØ_laroux_2_Sheet1 14 23" xfId="5808"/>
    <cellStyle name="Ç¥ÁØ_laroux_2_Sheet1 14 23" xfId="5809"/>
    <cellStyle name="C￥AØ_laroux_2_Sheet1 14 24" xfId="5810"/>
    <cellStyle name="Ç¥ÁØ_laroux_2_Sheet1 14 24" xfId="5811"/>
    <cellStyle name="C￥AØ_laroux_2_Sheet1 14 25" xfId="5812"/>
    <cellStyle name="Ç¥ÁØ_laroux_2_Sheet1 14 25" xfId="5813"/>
    <cellStyle name="C￥AØ_laroux_2_Sheet1 14 26" xfId="5814"/>
    <cellStyle name="Ç¥ÁØ_laroux_2_Sheet1 14 26" xfId="5815"/>
    <cellStyle name="C￥AØ_laroux_2_Sheet1 14 27" xfId="5816"/>
    <cellStyle name="Ç¥ÁØ_laroux_2_Sheet1 14 27" xfId="5817"/>
    <cellStyle name="C￥AØ_laroux_2_Sheet1 14 28" xfId="5818"/>
    <cellStyle name="Ç¥ÁØ_laroux_2_Sheet1 14 28" xfId="5819"/>
    <cellStyle name="C￥AØ_laroux_2_Sheet1 14 29" xfId="5820"/>
    <cellStyle name="Ç¥ÁØ_laroux_2_Sheet1 14 29" xfId="5821"/>
    <cellStyle name="C￥AØ_laroux_2_Sheet1 14 3" xfId="5822"/>
    <cellStyle name="Ç¥ÁØ_laroux_2_Sheet1 14 3" xfId="5823"/>
    <cellStyle name="C￥AØ_laroux_2_Sheet1 14 30" xfId="5824"/>
    <cellStyle name="Ç¥ÁØ_laroux_2_Sheet1 14 30" xfId="5825"/>
    <cellStyle name="C￥AØ_laroux_2_Sheet1 14 31" xfId="5826"/>
    <cellStyle name="Ç¥ÁØ_laroux_2_Sheet1 14 31" xfId="5827"/>
    <cellStyle name="C￥AØ_laroux_2_Sheet1 14 32" xfId="5828"/>
    <cellStyle name="Ç¥ÁØ_laroux_2_Sheet1 14 32" xfId="5829"/>
    <cellStyle name="C￥AØ_laroux_2_Sheet1 14 33" xfId="5830"/>
    <cellStyle name="Ç¥ÁØ_laroux_2_Sheet1 14 33" xfId="5831"/>
    <cellStyle name="C￥AØ_laroux_2_Sheet1 14 34" xfId="5832"/>
    <cellStyle name="Ç¥ÁØ_laroux_2_Sheet1 14 34" xfId="5833"/>
    <cellStyle name="C￥AØ_laroux_2_Sheet1 14 35" xfId="5834"/>
    <cellStyle name="Ç¥ÁØ_laroux_2_Sheet1 14 35" xfId="5835"/>
    <cellStyle name="C￥AØ_laroux_2_Sheet1 14 36" xfId="5836"/>
    <cellStyle name="Ç¥ÁØ_laroux_2_Sheet1 14 36" xfId="5837"/>
    <cellStyle name="C￥AØ_laroux_2_Sheet1 14 37" xfId="5838"/>
    <cellStyle name="Ç¥ÁØ_laroux_2_Sheet1 14 37" xfId="5839"/>
    <cellStyle name="C￥AØ_laroux_2_Sheet1 14 38" xfId="5840"/>
    <cellStyle name="Ç¥ÁØ_laroux_2_Sheet1 14 38" xfId="5841"/>
    <cellStyle name="C￥AØ_laroux_2_Sheet1 14 39" xfId="5842"/>
    <cellStyle name="Ç¥ÁØ_laroux_2_Sheet1 14 39" xfId="5843"/>
    <cellStyle name="C￥AØ_laroux_2_Sheet1 14 4" xfId="5844"/>
    <cellStyle name="Ç¥ÁØ_laroux_2_Sheet1 14 4" xfId="5845"/>
    <cellStyle name="C￥AØ_laroux_2_Sheet1 14 40" xfId="5846"/>
    <cellStyle name="Ç¥ÁØ_laroux_2_Sheet1 14 40" xfId="5847"/>
    <cellStyle name="C￥AØ_laroux_2_Sheet1 14 5" xfId="5848"/>
    <cellStyle name="Ç¥ÁØ_laroux_2_Sheet1 14 5" xfId="5849"/>
    <cellStyle name="C￥AØ_laroux_2_Sheet1 14 6" xfId="5850"/>
    <cellStyle name="Ç¥ÁØ_laroux_2_Sheet1 14 6" xfId="5851"/>
    <cellStyle name="C￥AØ_laroux_2_Sheet1 14 7" xfId="5852"/>
    <cellStyle name="Ç¥ÁØ_laroux_2_Sheet1 14 7" xfId="5853"/>
    <cellStyle name="C￥AØ_laroux_2_Sheet1 14 8" xfId="5854"/>
    <cellStyle name="Ç¥ÁØ_laroux_2_Sheet1 14 8" xfId="5855"/>
    <cellStyle name="C￥AØ_laroux_2_Sheet1 14 9" xfId="5856"/>
    <cellStyle name="Ç¥ÁØ_laroux_2_Sheet1 14 9" xfId="5857"/>
    <cellStyle name="C￥AØ_laroux_2_Sheet1 15" xfId="2370"/>
    <cellStyle name="Ç¥ÁØ_laroux_2_Sheet1 15" xfId="2371"/>
    <cellStyle name="C￥AØ_laroux_2_Sheet1 16" xfId="2372"/>
    <cellStyle name="Ç¥ÁØ_laroux_2_Sheet1 16" xfId="2373"/>
    <cellStyle name="C￥AØ_laroux_2_Sheet1 17" xfId="2374"/>
    <cellStyle name="Ç¥ÁØ_laroux_2_Sheet1 17" xfId="2375"/>
    <cellStyle name="C￥AØ_laroux_2_Sheet1 18" xfId="2376"/>
    <cellStyle name="Ç¥ÁØ_laroux_2_Sheet1 18" xfId="2377"/>
    <cellStyle name="C￥AØ_laroux_2_Sheet1 19" xfId="2378"/>
    <cellStyle name="Ç¥ÁØ_laroux_2_Sheet1 19" xfId="2379"/>
    <cellStyle name="C￥AØ_laroux_2_Sheet1 2" xfId="2380"/>
    <cellStyle name="Ç¥ÁØ_laroux_2_Sheet1 2" xfId="2381"/>
    <cellStyle name="C￥AØ_laroux_2_Sheet1 20" xfId="2382"/>
    <cellStyle name="Ç¥ÁØ_laroux_2_Sheet1 20" xfId="2383"/>
    <cellStyle name="C￥AØ_laroux_2_Sheet1 21" xfId="2384"/>
    <cellStyle name="Ç¥ÁØ_laroux_2_Sheet1 21" xfId="2385"/>
    <cellStyle name="C￥AØ_laroux_2_Sheet1 22" xfId="2386"/>
    <cellStyle name="Ç¥ÁØ_laroux_2_Sheet1 22" xfId="2387"/>
    <cellStyle name="C￥AØ_laroux_2_Sheet1 23" xfId="2388"/>
    <cellStyle name="Ç¥ÁØ_laroux_2_Sheet1 23" xfId="2389"/>
    <cellStyle name="C￥AØ_laroux_2_Sheet1 24" xfId="2390"/>
    <cellStyle name="Ç¥ÁØ_laroux_2_Sheet1 24" xfId="2391"/>
    <cellStyle name="C￥AØ_laroux_2_Sheet1 25" xfId="2392"/>
    <cellStyle name="Ç¥ÁØ_laroux_2_Sheet1 25" xfId="2393"/>
    <cellStyle name="C￥AØ_laroux_2_Sheet1 26" xfId="2394"/>
    <cellStyle name="Ç¥ÁØ_laroux_2_Sheet1 26" xfId="2395"/>
    <cellStyle name="C￥AØ_laroux_2_Sheet1 27" xfId="2396"/>
    <cellStyle name="Ç¥ÁØ_laroux_2_Sheet1 27" xfId="2397"/>
    <cellStyle name="C￥AØ_laroux_2_Sheet1 28" xfId="2398"/>
    <cellStyle name="Ç¥ÁØ_laroux_2_Sheet1 28" xfId="2399"/>
    <cellStyle name="C￥AØ_laroux_2_Sheet1 29" xfId="2400"/>
    <cellStyle name="Ç¥ÁØ_laroux_2_Sheet1 29" xfId="2401"/>
    <cellStyle name="C￥AØ_laroux_2_Sheet1 3" xfId="2402"/>
    <cellStyle name="Ç¥ÁØ_laroux_2_Sheet1 3" xfId="2403"/>
    <cellStyle name="C￥AØ_laroux_2_Sheet1 30" xfId="2404"/>
    <cellStyle name="Ç¥ÁØ_laroux_2_Sheet1 30" xfId="2405"/>
    <cellStyle name="C￥AØ_laroux_2_Sheet1 31" xfId="2406"/>
    <cellStyle name="Ç¥ÁØ_laroux_2_Sheet1 31" xfId="2407"/>
    <cellStyle name="C￥AØ_laroux_2_Sheet1 32" xfId="2408"/>
    <cellStyle name="Ç¥ÁØ_laroux_2_Sheet1 32" xfId="2409"/>
    <cellStyle name="C￥AØ_laroux_2_Sheet1 33" xfId="2410"/>
    <cellStyle name="Ç¥ÁØ_laroux_2_Sheet1 33" xfId="2411"/>
    <cellStyle name="C￥AØ_laroux_2_Sheet1 34" xfId="2412"/>
    <cellStyle name="Ç¥ÁØ_laroux_2_Sheet1 34" xfId="2413"/>
    <cellStyle name="C￥AØ_laroux_2_Sheet1 35" xfId="2414"/>
    <cellStyle name="Ç¥ÁØ_laroux_2_Sheet1 35" xfId="2415"/>
    <cellStyle name="C￥AØ_laroux_2_Sheet1 36" xfId="2416"/>
    <cellStyle name="Ç¥ÁØ_laroux_2_Sheet1 36" xfId="2417"/>
    <cellStyle name="C￥AØ_laroux_2_Sheet1 37" xfId="2418"/>
    <cellStyle name="Ç¥ÁØ_laroux_2_Sheet1 37" xfId="2419"/>
    <cellStyle name="C￥AØ_laroux_2_Sheet1 38" xfId="2420"/>
    <cellStyle name="Ç¥ÁØ_laroux_2_Sheet1 38" xfId="2421"/>
    <cellStyle name="C￥AØ_laroux_2_Sheet1 39" xfId="2422"/>
    <cellStyle name="Ç¥ÁØ_laroux_2_Sheet1 39" xfId="2423"/>
    <cellStyle name="C￥AØ_laroux_2_Sheet1 4" xfId="2424"/>
    <cellStyle name="Ç¥ÁØ_laroux_2_Sheet1 4" xfId="2425"/>
    <cellStyle name="C￥AØ_laroux_2_Sheet1 40" xfId="2426"/>
    <cellStyle name="Ç¥ÁØ_laroux_2_Sheet1 40" xfId="2427"/>
    <cellStyle name="C￥AØ_laroux_2_Sheet1 41" xfId="2428"/>
    <cellStyle name="Ç¥ÁØ_laroux_2_Sheet1 41" xfId="2429"/>
    <cellStyle name="C￥AØ_laroux_2_Sheet1 5" xfId="2430"/>
    <cellStyle name="Ç¥ÁØ_laroux_2_Sheet1 5" xfId="2431"/>
    <cellStyle name="C￥AØ_laroux_2_Sheet1 6" xfId="2432"/>
    <cellStyle name="Ç¥ÁØ_laroux_2_Sheet1 6" xfId="2433"/>
    <cellStyle name="C￥AØ_laroux_2_Sheet1 7" xfId="2434"/>
    <cellStyle name="Ç¥ÁØ_laroux_2_Sheet1 7" xfId="2435"/>
    <cellStyle name="C￥AØ_laroux_2_Sheet1 8" xfId="2436"/>
    <cellStyle name="Ç¥ÁØ_laroux_2_Sheet1 8" xfId="2437"/>
    <cellStyle name="C￥AØ_laroux_2_Sheet1 9" xfId="2438"/>
    <cellStyle name="Ç¥ÁØ_laroux_2_Sheet1 9" xfId="2439"/>
    <cellStyle name="C￥AØ_laroux_3" xfId="203"/>
    <cellStyle name="Ç¥ÁØ_laroux_3" xfId="204"/>
    <cellStyle name="C￥AØ_laroux_3 10" xfId="2440"/>
    <cellStyle name="Ç¥ÁØ_laroux_3 10" xfId="2441"/>
    <cellStyle name="C￥AØ_laroux_3 11" xfId="2442"/>
    <cellStyle name="Ç¥ÁØ_laroux_3 11" xfId="2443"/>
    <cellStyle name="C￥AØ_laroux_3 12" xfId="2444"/>
    <cellStyle name="Ç¥ÁØ_laroux_3 12" xfId="2445"/>
    <cellStyle name="C￥AØ_laroux_3 13" xfId="2446"/>
    <cellStyle name="Ç¥ÁØ_laroux_3 13" xfId="2447"/>
    <cellStyle name="C￥AØ_laroux_3 14" xfId="2448"/>
    <cellStyle name="Ç¥ÁØ_laroux_3 14" xfId="2449"/>
    <cellStyle name="C￥AØ_laroux_3 14 10" xfId="5858"/>
    <cellStyle name="Ç¥ÁØ_laroux_3 14 10" xfId="5859"/>
    <cellStyle name="C￥AØ_laroux_3 14 11" xfId="5860"/>
    <cellStyle name="Ç¥ÁØ_laroux_3 14 11" xfId="5861"/>
    <cellStyle name="C￥AØ_laroux_3 14 12" xfId="5862"/>
    <cellStyle name="Ç¥ÁØ_laroux_3 14 12" xfId="5863"/>
    <cellStyle name="C￥AØ_laroux_3 14 13" xfId="5864"/>
    <cellStyle name="Ç¥ÁØ_laroux_3 14 13" xfId="5865"/>
    <cellStyle name="C￥AØ_laroux_3 14 14" xfId="5866"/>
    <cellStyle name="Ç¥ÁØ_laroux_3 14 14" xfId="5867"/>
    <cellStyle name="C￥AØ_laroux_3 14 15" xfId="5868"/>
    <cellStyle name="Ç¥ÁØ_laroux_3 14 15" xfId="5869"/>
    <cellStyle name="C￥AØ_laroux_3 14 16" xfId="5870"/>
    <cellStyle name="Ç¥ÁØ_laroux_3 14 16" xfId="5871"/>
    <cellStyle name="C￥AØ_laroux_3 14 17" xfId="5872"/>
    <cellStyle name="Ç¥ÁØ_laroux_3 14 17" xfId="5873"/>
    <cellStyle name="C￥AØ_laroux_3 14 18" xfId="5874"/>
    <cellStyle name="Ç¥ÁØ_laroux_3 14 18" xfId="5875"/>
    <cellStyle name="C￥AØ_laroux_3 14 19" xfId="5876"/>
    <cellStyle name="Ç¥ÁØ_laroux_3 14 19" xfId="5877"/>
    <cellStyle name="C￥AØ_laroux_3 14 2" xfId="5878"/>
    <cellStyle name="Ç¥ÁØ_laroux_3 14 2" xfId="5879"/>
    <cellStyle name="C￥AØ_laroux_3 14 20" xfId="5880"/>
    <cellStyle name="Ç¥ÁØ_laroux_3 14 20" xfId="5881"/>
    <cellStyle name="C￥AØ_laroux_3 14 21" xfId="5882"/>
    <cellStyle name="Ç¥ÁØ_laroux_3 14 21" xfId="5883"/>
    <cellStyle name="C￥AØ_laroux_3 14 22" xfId="5884"/>
    <cellStyle name="Ç¥ÁØ_laroux_3 14 22" xfId="5885"/>
    <cellStyle name="C￥AØ_laroux_3 14 23" xfId="5886"/>
    <cellStyle name="Ç¥ÁØ_laroux_3 14 23" xfId="5887"/>
    <cellStyle name="C￥AØ_laroux_3 14 24" xfId="5888"/>
    <cellStyle name="Ç¥ÁØ_laroux_3 14 24" xfId="5889"/>
    <cellStyle name="C￥AØ_laroux_3 14 25" xfId="5890"/>
    <cellStyle name="Ç¥ÁØ_laroux_3 14 25" xfId="5891"/>
    <cellStyle name="C￥AØ_laroux_3 14 26" xfId="5892"/>
    <cellStyle name="Ç¥ÁØ_laroux_3 14 26" xfId="5893"/>
    <cellStyle name="C￥AØ_laroux_3 14 27" xfId="5894"/>
    <cellStyle name="Ç¥ÁØ_laroux_3 14 27" xfId="5895"/>
    <cellStyle name="C￥AØ_laroux_3 14 28" xfId="5896"/>
    <cellStyle name="Ç¥ÁØ_laroux_3 14 28" xfId="5897"/>
    <cellStyle name="C￥AØ_laroux_3 14 29" xfId="5898"/>
    <cellStyle name="Ç¥ÁØ_laroux_3 14 29" xfId="5899"/>
    <cellStyle name="C￥AØ_laroux_3 14 3" xfId="5900"/>
    <cellStyle name="Ç¥ÁØ_laroux_3 14 3" xfId="5901"/>
    <cellStyle name="C￥AØ_laroux_3 14 30" xfId="5902"/>
    <cellStyle name="Ç¥ÁØ_laroux_3 14 30" xfId="5903"/>
    <cellStyle name="C￥AØ_laroux_3 14 31" xfId="5904"/>
    <cellStyle name="Ç¥ÁØ_laroux_3 14 31" xfId="5905"/>
    <cellStyle name="C￥AØ_laroux_3 14 32" xfId="5906"/>
    <cellStyle name="Ç¥ÁØ_laroux_3 14 32" xfId="5907"/>
    <cellStyle name="C￥AØ_laroux_3 14 33" xfId="5908"/>
    <cellStyle name="Ç¥ÁØ_laroux_3 14 33" xfId="5909"/>
    <cellStyle name="C￥AØ_laroux_3 14 34" xfId="5910"/>
    <cellStyle name="Ç¥ÁØ_laroux_3 14 34" xfId="5911"/>
    <cellStyle name="C￥AØ_laroux_3 14 35" xfId="5912"/>
    <cellStyle name="Ç¥ÁØ_laroux_3 14 35" xfId="5913"/>
    <cellStyle name="C￥AØ_laroux_3 14 36" xfId="5914"/>
    <cellStyle name="Ç¥ÁØ_laroux_3 14 36" xfId="5915"/>
    <cellStyle name="C￥AØ_laroux_3 14 37" xfId="5916"/>
    <cellStyle name="Ç¥ÁØ_laroux_3 14 37" xfId="5917"/>
    <cellStyle name="C￥AØ_laroux_3 14 38" xfId="5918"/>
    <cellStyle name="Ç¥ÁØ_laroux_3 14 38" xfId="5919"/>
    <cellStyle name="C￥AØ_laroux_3 14 39" xfId="5920"/>
    <cellStyle name="Ç¥ÁØ_laroux_3 14 39" xfId="5921"/>
    <cellStyle name="C￥AØ_laroux_3 14 4" xfId="5922"/>
    <cellStyle name="Ç¥ÁØ_laroux_3 14 4" xfId="5923"/>
    <cellStyle name="C￥AØ_laroux_3 14 40" xfId="5924"/>
    <cellStyle name="Ç¥ÁØ_laroux_3 14 40" xfId="5925"/>
    <cellStyle name="C￥AØ_laroux_3 14 5" xfId="5926"/>
    <cellStyle name="Ç¥ÁØ_laroux_3 14 5" xfId="5927"/>
    <cellStyle name="C￥AØ_laroux_3 14 6" xfId="5928"/>
    <cellStyle name="Ç¥ÁØ_laroux_3 14 6" xfId="5929"/>
    <cellStyle name="C￥AØ_laroux_3 14 7" xfId="5930"/>
    <cellStyle name="Ç¥ÁØ_laroux_3 14 7" xfId="5931"/>
    <cellStyle name="C￥AØ_laroux_3 14 8" xfId="5932"/>
    <cellStyle name="Ç¥ÁØ_laroux_3 14 8" xfId="5933"/>
    <cellStyle name="C￥AØ_laroux_3 14 9" xfId="5934"/>
    <cellStyle name="Ç¥ÁØ_laroux_3 14 9" xfId="5935"/>
    <cellStyle name="C￥AØ_laroux_3 15" xfId="2450"/>
    <cellStyle name="Ç¥ÁØ_laroux_3 15" xfId="2451"/>
    <cellStyle name="C￥AØ_laroux_3 16" xfId="2452"/>
    <cellStyle name="Ç¥ÁØ_laroux_3 16" xfId="2453"/>
    <cellStyle name="C￥AØ_laroux_3 17" xfId="2454"/>
    <cellStyle name="Ç¥ÁØ_laroux_3 17" xfId="2455"/>
    <cellStyle name="C￥AØ_laroux_3 18" xfId="2456"/>
    <cellStyle name="Ç¥ÁØ_laroux_3 18" xfId="2457"/>
    <cellStyle name="C￥AØ_laroux_3 19" xfId="2458"/>
    <cellStyle name="Ç¥ÁØ_laroux_3 19" xfId="2459"/>
    <cellStyle name="C￥AØ_laroux_3 2" xfId="2460"/>
    <cellStyle name="Ç¥ÁØ_laroux_3 2" xfId="2461"/>
    <cellStyle name="C￥AØ_laroux_3 20" xfId="2462"/>
    <cellStyle name="Ç¥ÁØ_laroux_3 20" xfId="2463"/>
    <cellStyle name="C￥AØ_laroux_3 21" xfId="2464"/>
    <cellStyle name="Ç¥ÁØ_laroux_3 21" xfId="2465"/>
    <cellStyle name="C￥AØ_laroux_3 22" xfId="2466"/>
    <cellStyle name="Ç¥ÁØ_laroux_3 22" xfId="2467"/>
    <cellStyle name="C￥AØ_laroux_3 23" xfId="2468"/>
    <cellStyle name="Ç¥ÁØ_laroux_3 23" xfId="2469"/>
    <cellStyle name="C￥AØ_laroux_3 24" xfId="2470"/>
    <cellStyle name="Ç¥ÁØ_laroux_3 24" xfId="2471"/>
    <cellStyle name="C￥AØ_laroux_3 25" xfId="2472"/>
    <cellStyle name="Ç¥ÁØ_laroux_3 25" xfId="2473"/>
    <cellStyle name="C￥AØ_laroux_3 26" xfId="2474"/>
    <cellStyle name="Ç¥ÁØ_laroux_3 26" xfId="2475"/>
    <cellStyle name="C￥AØ_laroux_3 27" xfId="2476"/>
    <cellStyle name="Ç¥ÁØ_laroux_3 27" xfId="2477"/>
    <cellStyle name="C￥AØ_laroux_3 28" xfId="2478"/>
    <cellStyle name="Ç¥ÁØ_laroux_3 28" xfId="2479"/>
    <cellStyle name="C￥AØ_laroux_3 29" xfId="2480"/>
    <cellStyle name="Ç¥ÁØ_laroux_3 29" xfId="2481"/>
    <cellStyle name="C￥AØ_laroux_3 3" xfId="2482"/>
    <cellStyle name="Ç¥ÁØ_laroux_3 3" xfId="2483"/>
    <cellStyle name="C￥AØ_laroux_3 30" xfId="2484"/>
    <cellStyle name="Ç¥ÁØ_laroux_3 30" xfId="2485"/>
    <cellStyle name="C￥AØ_laroux_3 31" xfId="2486"/>
    <cellStyle name="Ç¥ÁØ_laroux_3 31" xfId="2487"/>
    <cellStyle name="C￥AØ_laroux_3 32" xfId="2488"/>
    <cellStyle name="Ç¥ÁØ_laroux_3 32" xfId="2489"/>
    <cellStyle name="C￥AØ_laroux_3 33" xfId="2490"/>
    <cellStyle name="Ç¥ÁØ_laroux_3 33" xfId="2491"/>
    <cellStyle name="C￥AØ_laroux_3 34" xfId="2492"/>
    <cellStyle name="Ç¥ÁØ_laroux_3 34" xfId="2493"/>
    <cellStyle name="C￥AØ_laroux_3 35" xfId="2494"/>
    <cellStyle name="Ç¥ÁØ_laroux_3 35" xfId="2495"/>
    <cellStyle name="C￥AØ_laroux_3 36" xfId="2496"/>
    <cellStyle name="Ç¥ÁØ_laroux_3 36" xfId="2497"/>
    <cellStyle name="C￥AØ_laroux_3 37" xfId="2498"/>
    <cellStyle name="Ç¥ÁØ_laroux_3 37" xfId="2499"/>
    <cellStyle name="C￥AØ_laroux_3 38" xfId="2500"/>
    <cellStyle name="Ç¥ÁØ_laroux_3 38" xfId="2501"/>
    <cellStyle name="C￥AØ_laroux_3 39" xfId="2502"/>
    <cellStyle name="Ç¥ÁØ_laroux_3 39" xfId="2503"/>
    <cellStyle name="C￥AØ_laroux_3 4" xfId="2504"/>
    <cellStyle name="Ç¥ÁØ_laroux_3 4" xfId="2505"/>
    <cellStyle name="C￥AØ_laroux_3 40" xfId="2506"/>
    <cellStyle name="Ç¥ÁØ_laroux_3 40" xfId="2507"/>
    <cellStyle name="C￥AØ_laroux_3 41" xfId="2508"/>
    <cellStyle name="Ç¥ÁØ_laroux_3 41" xfId="2509"/>
    <cellStyle name="C￥AØ_laroux_3 5" xfId="2510"/>
    <cellStyle name="Ç¥ÁØ_laroux_3 5" xfId="2511"/>
    <cellStyle name="C￥AØ_laroux_3 6" xfId="2512"/>
    <cellStyle name="Ç¥ÁØ_laroux_3 6" xfId="2513"/>
    <cellStyle name="C￥AØ_laroux_3 7" xfId="2514"/>
    <cellStyle name="Ç¥ÁØ_laroux_3 7" xfId="2515"/>
    <cellStyle name="C￥AØ_laroux_3 8" xfId="2516"/>
    <cellStyle name="Ç¥ÁØ_laroux_3 8" xfId="2517"/>
    <cellStyle name="C￥AØ_laroux_3 9" xfId="2518"/>
    <cellStyle name="Ç¥ÁØ_laroux_3 9" xfId="2519"/>
    <cellStyle name="C￥AØ_laroux_4" xfId="205"/>
    <cellStyle name="Ç¥ÁØ_laroux_4" xfId="206"/>
    <cellStyle name="C￥AØ_laroux_4 10" xfId="2520"/>
    <cellStyle name="Ç¥ÁØ_laroux_4 10" xfId="2521"/>
    <cellStyle name="C￥AØ_laroux_4 11" xfId="2522"/>
    <cellStyle name="Ç¥ÁØ_laroux_4 11" xfId="2523"/>
    <cellStyle name="C￥AØ_laroux_4 12" xfId="2524"/>
    <cellStyle name="Ç¥ÁØ_laroux_4 12" xfId="2525"/>
    <cellStyle name="C￥AØ_laroux_4 13" xfId="2526"/>
    <cellStyle name="Ç¥ÁØ_laroux_4 13" xfId="2527"/>
    <cellStyle name="C￥AØ_laroux_4 14" xfId="2528"/>
    <cellStyle name="Ç¥ÁØ_laroux_4 14" xfId="2529"/>
    <cellStyle name="C￥AØ_laroux_4 15" xfId="2530"/>
    <cellStyle name="Ç¥ÁØ_laroux_4 15" xfId="2531"/>
    <cellStyle name="C￥AØ_laroux_4 16" xfId="2532"/>
    <cellStyle name="Ç¥ÁØ_laroux_4 16" xfId="2533"/>
    <cellStyle name="C￥AØ_laroux_4 17" xfId="2534"/>
    <cellStyle name="Ç¥ÁØ_laroux_4 17" xfId="2535"/>
    <cellStyle name="C￥AØ_laroux_4 18" xfId="2536"/>
    <cellStyle name="Ç¥ÁØ_laroux_4 18" xfId="2537"/>
    <cellStyle name="C￥AØ_laroux_4 19" xfId="2538"/>
    <cellStyle name="Ç¥ÁØ_laroux_4 19" xfId="2539"/>
    <cellStyle name="C￥AØ_laroux_4 2" xfId="2540"/>
    <cellStyle name="Ç¥ÁØ_laroux_4 2" xfId="2541"/>
    <cellStyle name="C￥AØ_laroux_4 20" xfId="2542"/>
    <cellStyle name="Ç¥ÁØ_laroux_4 20" xfId="2543"/>
    <cellStyle name="C￥AØ_laroux_4 21" xfId="2544"/>
    <cellStyle name="Ç¥ÁØ_laroux_4 21" xfId="2545"/>
    <cellStyle name="C￥AØ_laroux_4 22" xfId="2546"/>
    <cellStyle name="Ç¥ÁØ_laroux_4 22" xfId="2547"/>
    <cellStyle name="C￥AØ_laroux_4 23" xfId="2548"/>
    <cellStyle name="Ç¥ÁØ_laroux_4 23" xfId="2549"/>
    <cellStyle name="C￥AØ_laroux_4 24" xfId="2550"/>
    <cellStyle name="Ç¥ÁØ_laroux_4 24" xfId="2551"/>
    <cellStyle name="C￥AØ_laroux_4 25" xfId="2552"/>
    <cellStyle name="Ç¥ÁØ_laroux_4 25" xfId="2553"/>
    <cellStyle name="C￥AØ_laroux_4 26" xfId="2554"/>
    <cellStyle name="Ç¥ÁØ_laroux_4 26" xfId="2555"/>
    <cellStyle name="C￥AØ_laroux_4 27" xfId="2556"/>
    <cellStyle name="Ç¥ÁØ_laroux_4 27" xfId="2557"/>
    <cellStyle name="C￥AØ_laroux_4 28" xfId="2558"/>
    <cellStyle name="Ç¥ÁØ_laroux_4 28" xfId="2559"/>
    <cellStyle name="C￥AØ_laroux_4 29" xfId="2560"/>
    <cellStyle name="Ç¥ÁØ_laroux_4 29" xfId="2561"/>
    <cellStyle name="C￥AØ_laroux_4 3" xfId="2562"/>
    <cellStyle name="Ç¥ÁØ_laroux_4 3" xfId="2563"/>
    <cellStyle name="C￥AØ_laroux_4 30" xfId="2564"/>
    <cellStyle name="Ç¥ÁØ_laroux_4 30" xfId="2565"/>
    <cellStyle name="C￥AØ_laroux_4 31" xfId="2566"/>
    <cellStyle name="Ç¥ÁØ_laroux_4 31" xfId="2567"/>
    <cellStyle name="C￥AØ_laroux_4 32" xfId="2568"/>
    <cellStyle name="Ç¥ÁØ_laroux_4 32" xfId="2569"/>
    <cellStyle name="C￥AØ_laroux_4 33" xfId="2570"/>
    <cellStyle name="Ç¥ÁØ_laroux_4 33" xfId="2571"/>
    <cellStyle name="C￥AØ_laroux_4 34" xfId="2572"/>
    <cellStyle name="Ç¥ÁØ_laroux_4 34" xfId="2573"/>
    <cellStyle name="C￥AØ_laroux_4 35" xfId="2574"/>
    <cellStyle name="Ç¥ÁØ_laroux_4 35" xfId="2575"/>
    <cellStyle name="C￥AØ_laroux_4 36" xfId="2576"/>
    <cellStyle name="Ç¥ÁØ_laroux_4 36" xfId="2577"/>
    <cellStyle name="C￥AØ_laroux_4 37" xfId="2578"/>
    <cellStyle name="Ç¥ÁØ_laroux_4 37" xfId="2579"/>
    <cellStyle name="C￥AØ_laroux_4 38" xfId="2580"/>
    <cellStyle name="Ç¥ÁØ_laroux_4 38" xfId="2581"/>
    <cellStyle name="C￥AØ_laroux_4 39" xfId="2582"/>
    <cellStyle name="Ç¥ÁØ_laroux_4 39" xfId="2583"/>
    <cellStyle name="C￥AØ_laroux_4 4" xfId="2584"/>
    <cellStyle name="Ç¥ÁØ_laroux_4 4" xfId="2585"/>
    <cellStyle name="C￥AØ_laroux_4 40" xfId="2586"/>
    <cellStyle name="Ç¥ÁØ_laroux_4 40" xfId="2587"/>
    <cellStyle name="C￥AØ_laroux_4 41" xfId="2588"/>
    <cellStyle name="Ç¥ÁØ_laroux_4 41" xfId="2589"/>
    <cellStyle name="C￥AØ_laroux_4 5" xfId="2590"/>
    <cellStyle name="Ç¥ÁØ_laroux_4 5" xfId="2591"/>
    <cellStyle name="C￥AØ_laroux_4 6" xfId="2592"/>
    <cellStyle name="Ç¥ÁØ_laroux_4 6" xfId="2593"/>
    <cellStyle name="C￥AØ_laroux_4 7" xfId="2594"/>
    <cellStyle name="Ç¥ÁØ_laroux_4 7" xfId="2595"/>
    <cellStyle name="C￥AØ_laroux_4 8" xfId="2596"/>
    <cellStyle name="Ç¥ÁØ_laroux_4 8" xfId="2597"/>
    <cellStyle name="C￥AØ_laroux_4 9" xfId="2598"/>
    <cellStyle name="Ç¥ÁØ_laroux_4 9" xfId="2599"/>
    <cellStyle name="C￥AØ_laroux_Sheet1" xfId="207"/>
    <cellStyle name="Ç¥ÁØ_laroux_Sheet1" xfId="208"/>
    <cellStyle name="C￥AØ_laroux_Sheet1 10" xfId="2600"/>
    <cellStyle name="Ç¥ÁØ_laroux_Sheet1 10" xfId="2601"/>
    <cellStyle name="C￥AØ_laroux_Sheet1 11" xfId="2602"/>
    <cellStyle name="Ç¥ÁØ_laroux_Sheet1 11" xfId="2603"/>
    <cellStyle name="C￥AØ_laroux_Sheet1 12" xfId="2604"/>
    <cellStyle name="Ç¥ÁØ_laroux_Sheet1 12" xfId="2605"/>
    <cellStyle name="C￥AØ_laroux_Sheet1 13" xfId="2606"/>
    <cellStyle name="Ç¥ÁØ_laroux_Sheet1 13" xfId="2607"/>
    <cellStyle name="C￥AØ_laroux_Sheet1 14" xfId="2608"/>
    <cellStyle name="Ç¥ÁØ_laroux_Sheet1 14" xfId="2609"/>
    <cellStyle name="C￥AØ_laroux_Sheet1 14 10" xfId="5936"/>
    <cellStyle name="Ç¥ÁØ_laroux_Sheet1 14 10" xfId="5937"/>
    <cellStyle name="C￥AØ_laroux_Sheet1 14 11" xfId="5938"/>
    <cellStyle name="Ç¥ÁØ_laroux_Sheet1 14 11" xfId="5939"/>
    <cellStyle name="C￥AØ_laroux_Sheet1 14 12" xfId="5940"/>
    <cellStyle name="Ç¥ÁØ_laroux_Sheet1 14 12" xfId="5941"/>
    <cellStyle name="C￥AØ_laroux_Sheet1 14 13" xfId="5942"/>
    <cellStyle name="Ç¥ÁØ_laroux_Sheet1 14 13" xfId="5943"/>
    <cellStyle name="C￥AØ_laroux_Sheet1 14 14" xfId="5944"/>
    <cellStyle name="Ç¥ÁØ_laroux_Sheet1 14 14" xfId="5945"/>
    <cellStyle name="C￥AØ_laroux_Sheet1 14 15" xfId="5946"/>
    <cellStyle name="Ç¥ÁØ_laroux_Sheet1 14 15" xfId="5947"/>
    <cellStyle name="C￥AØ_laroux_Sheet1 14 16" xfId="5948"/>
    <cellStyle name="Ç¥ÁØ_laroux_Sheet1 14 16" xfId="5949"/>
    <cellStyle name="C￥AØ_laroux_Sheet1 14 17" xfId="5950"/>
    <cellStyle name="Ç¥ÁØ_laroux_Sheet1 14 17" xfId="5951"/>
    <cellStyle name="C￥AØ_laroux_Sheet1 14 18" xfId="5952"/>
    <cellStyle name="Ç¥ÁØ_laroux_Sheet1 14 18" xfId="5953"/>
    <cellStyle name="C￥AØ_laroux_Sheet1 14 19" xfId="5954"/>
    <cellStyle name="Ç¥ÁØ_laroux_Sheet1 14 19" xfId="5955"/>
    <cellStyle name="C￥AØ_laroux_Sheet1 14 2" xfId="5956"/>
    <cellStyle name="Ç¥ÁØ_laroux_Sheet1 14 2" xfId="5957"/>
    <cellStyle name="C￥AØ_laroux_Sheet1 14 20" xfId="5958"/>
    <cellStyle name="Ç¥ÁØ_laroux_Sheet1 14 20" xfId="5959"/>
    <cellStyle name="C￥AØ_laroux_Sheet1 14 21" xfId="5960"/>
    <cellStyle name="Ç¥ÁØ_laroux_Sheet1 14 21" xfId="5961"/>
    <cellStyle name="C￥AØ_laroux_Sheet1 14 22" xfId="5962"/>
    <cellStyle name="Ç¥ÁØ_laroux_Sheet1 14 22" xfId="5963"/>
    <cellStyle name="C￥AØ_laroux_Sheet1 14 23" xfId="5964"/>
    <cellStyle name="Ç¥ÁØ_laroux_Sheet1 14 23" xfId="5965"/>
    <cellStyle name="C￥AØ_laroux_Sheet1 14 24" xfId="5966"/>
    <cellStyle name="Ç¥ÁØ_laroux_Sheet1 14 24" xfId="5967"/>
    <cellStyle name="C￥AØ_laroux_Sheet1 14 25" xfId="5968"/>
    <cellStyle name="Ç¥ÁØ_laroux_Sheet1 14 25" xfId="5969"/>
    <cellStyle name="C￥AØ_laroux_Sheet1 14 26" xfId="5970"/>
    <cellStyle name="Ç¥ÁØ_laroux_Sheet1 14 26" xfId="5971"/>
    <cellStyle name="C￥AØ_laroux_Sheet1 14 27" xfId="5972"/>
    <cellStyle name="Ç¥ÁØ_laroux_Sheet1 14 27" xfId="5973"/>
    <cellStyle name="C￥AØ_laroux_Sheet1 14 28" xfId="5974"/>
    <cellStyle name="Ç¥ÁØ_laroux_Sheet1 14 28" xfId="5975"/>
    <cellStyle name="C￥AØ_laroux_Sheet1 14 29" xfId="5976"/>
    <cellStyle name="Ç¥ÁØ_laroux_Sheet1 14 29" xfId="5977"/>
    <cellStyle name="C￥AØ_laroux_Sheet1 14 3" xfId="5978"/>
    <cellStyle name="Ç¥ÁØ_laroux_Sheet1 14 3" xfId="5979"/>
    <cellStyle name="C￥AØ_laroux_Sheet1 14 30" xfId="5980"/>
    <cellStyle name="Ç¥ÁØ_laroux_Sheet1 14 30" xfId="5981"/>
    <cellStyle name="C￥AØ_laroux_Sheet1 14 31" xfId="5982"/>
    <cellStyle name="Ç¥ÁØ_laroux_Sheet1 14 31" xfId="5983"/>
    <cellStyle name="C￥AØ_laroux_Sheet1 14 32" xfId="5984"/>
    <cellStyle name="Ç¥ÁØ_laroux_Sheet1 14 32" xfId="5985"/>
    <cellStyle name="C￥AØ_laroux_Sheet1 14 33" xfId="5986"/>
    <cellStyle name="Ç¥ÁØ_laroux_Sheet1 14 33" xfId="5987"/>
    <cellStyle name="C￥AØ_laroux_Sheet1 14 34" xfId="5988"/>
    <cellStyle name="Ç¥ÁØ_laroux_Sheet1 14 34" xfId="5989"/>
    <cellStyle name="C￥AØ_laroux_Sheet1 14 35" xfId="5990"/>
    <cellStyle name="Ç¥ÁØ_laroux_Sheet1 14 35" xfId="5991"/>
    <cellStyle name="C￥AØ_laroux_Sheet1 14 36" xfId="5992"/>
    <cellStyle name="Ç¥ÁØ_laroux_Sheet1 14 36" xfId="5993"/>
    <cellStyle name="C￥AØ_laroux_Sheet1 14 37" xfId="5994"/>
    <cellStyle name="Ç¥ÁØ_laroux_Sheet1 14 37" xfId="5995"/>
    <cellStyle name="C￥AØ_laroux_Sheet1 14 38" xfId="5996"/>
    <cellStyle name="Ç¥ÁØ_laroux_Sheet1 14 38" xfId="5997"/>
    <cellStyle name="C￥AØ_laroux_Sheet1 14 39" xfId="5998"/>
    <cellStyle name="Ç¥ÁØ_laroux_Sheet1 14 39" xfId="5999"/>
    <cellStyle name="C￥AØ_laroux_Sheet1 14 4" xfId="6000"/>
    <cellStyle name="Ç¥ÁØ_laroux_Sheet1 14 4" xfId="6001"/>
    <cellStyle name="C￥AØ_laroux_Sheet1 14 40" xfId="6002"/>
    <cellStyle name="Ç¥ÁØ_laroux_Sheet1 14 40" xfId="6003"/>
    <cellStyle name="C￥AØ_laroux_Sheet1 14 5" xfId="6004"/>
    <cellStyle name="Ç¥ÁØ_laroux_Sheet1 14 5" xfId="6005"/>
    <cellStyle name="C￥AØ_laroux_Sheet1 14 6" xfId="6006"/>
    <cellStyle name="Ç¥ÁØ_laroux_Sheet1 14 6" xfId="6007"/>
    <cellStyle name="C￥AØ_laroux_Sheet1 14 7" xfId="6008"/>
    <cellStyle name="Ç¥ÁØ_laroux_Sheet1 14 7" xfId="6009"/>
    <cellStyle name="C￥AØ_laroux_Sheet1 14 8" xfId="6010"/>
    <cellStyle name="Ç¥ÁØ_laroux_Sheet1 14 8" xfId="6011"/>
    <cellStyle name="C￥AØ_laroux_Sheet1 14 9" xfId="6012"/>
    <cellStyle name="Ç¥ÁØ_laroux_Sheet1 14 9" xfId="6013"/>
    <cellStyle name="C￥AØ_laroux_Sheet1 15" xfId="2610"/>
    <cellStyle name="Ç¥ÁØ_laroux_Sheet1 15" xfId="2611"/>
    <cellStyle name="C￥AØ_laroux_Sheet1 16" xfId="2612"/>
    <cellStyle name="Ç¥ÁØ_laroux_Sheet1 16" xfId="2613"/>
    <cellStyle name="C￥AØ_laroux_Sheet1 17" xfId="2614"/>
    <cellStyle name="Ç¥ÁØ_laroux_Sheet1 17" xfId="2615"/>
    <cellStyle name="C￥AØ_laroux_Sheet1 18" xfId="2616"/>
    <cellStyle name="Ç¥ÁØ_laroux_Sheet1 18" xfId="2617"/>
    <cellStyle name="C￥AØ_laroux_Sheet1 19" xfId="2618"/>
    <cellStyle name="Ç¥ÁØ_laroux_Sheet1 19" xfId="2619"/>
    <cellStyle name="C￥AØ_laroux_Sheet1 2" xfId="2620"/>
    <cellStyle name="Ç¥ÁØ_laroux_Sheet1 2" xfId="2621"/>
    <cellStyle name="C￥AØ_laroux_Sheet1 20" xfId="2622"/>
    <cellStyle name="Ç¥ÁØ_laroux_Sheet1 20" xfId="2623"/>
    <cellStyle name="C￥AØ_laroux_Sheet1 21" xfId="2624"/>
    <cellStyle name="Ç¥ÁØ_laroux_Sheet1 21" xfId="2625"/>
    <cellStyle name="C￥AØ_laroux_Sheet1 22" xfId="2626"/>
    <cellStyle name="Ç¥ÁØ_laroux_Sheet1 22" xfId="2627"/>
    <cellStyle name="C￥AØ_laroux_Sheet1 23" xfId="2628"/>
    <cellStyle name="Ç¥ÁØ_laroux_Sheet1 23" xfId="2629"/>
    <cellStyle name="C￥AØ_laroux_Sheet1 24" xfId="2630"/>
    <cellStyle name="Ç¥ÁØ_laroux_Sheet1 24" xfId="2631"/>
    <cellStyle name="C￥AØ_laroux_Sheet1 25" xfId="2632"/>
    <cellStyle name="Ç¥ÁØ_laroux_Sheet1 25" xfId="2633"/>
    <cellStyle name="C￥AØ_laroux_Sheet1 26" xfId="2634"/>
    <cellStyle name="Ç¥ÁØ_laroux_Sheet1 26" xfId="2635"/>
    <cellStyle name="C￥AØ_laroux_Sheet1 27" xfId="2636"/>
    <cellStyle name="Ç¥ÁØ_laroux_Sheet1 27" xfId="2637"/>
    <cellStyle name="C￥AØ_laroux_Sheet1 28" xfId="2638"/>
    <cellStyle name="Ç¥ÁØ_laroux_Sheet1 28" xfId="2639"/>
    <cellStyle name="C￥AØ_laroux_Sheet1 29" xfId="2640"/>
    <cellStyle name="Ç¥ÁØ_laroux_Sheet1 29" xfId="2641"/>
    <cellStyle name="C￥AØ_laroux_Sheet1 3" xfId="2642"/>
    <cellStyle name="Ç¥ÁØ_laroux_Sheet1 3" xfId="2643"/>
    <cellStyle name="C￥AØ_laroux_Sheet1 30" xfId="2644"/>
    <cellStyle name="Ç¥ÁØ_laroux_Sheet1 30" xfId="2645"/>
    <cellStyle name="C￥AØ_laroux_Sheet1 31" xfId="2646"/>
    <cellStyle name="Ç¥ÁØ_laroux_Sheet1 31" xfId="2647"/>
    <cellStyle name="C￥AØ_laroux_Sheet1 32" xfId="2648"/>
    <cellStyle name="Ç¥ÁØ_laroux_Sheet1 32" xfId="2649"/>
    <cellStyle name="C￥AØ_laroux_Sheet1 33" xfId="2650"/>
    <cellStyle name="Ç¥ÁØ_laroux_Sheet1 33" xfId="2651"/>
    <cellStyle name="C￥AØ_laroux_Sheet1 34" xfId="2652"/>
    <cellStyle name="Ç¥ÁØ_laroux_Sheet1 34" xfId="2653"/>
    <cellStyle name="C￥AØ_laroux_Sheet1 35" xfId="2654"/>
    <cellStyle name="Ç¥ÁØ_laroux_Sheet1 35" xfId="2655"/>
    <cellStyle name="C￥AØ_laroux_Sheet1 36" xfId="2656"/>
    <cellStyle name="Ç¥ÁØ_laroux_Sheet1 36" xfId="2657"/>
    <cellStyle name="C￥AØ_laroux_Sheet1 37" xfId="2658"/>
    <cellStyle name="Ç¥ÁØ_laroux_Sheet1 37" xfId="2659"/>
    <cellStyle name="C￥AØ_laroux_Sheet1 38" xfId="2660"/>
    <cellStyle name="Ç¥ÁØ_laroux_Sheet1 38" xfId="2661"/>
    <cellStyle name="C￥AØ_laroux_Sheet1 39" xfId="2662"/>
    <cellStyle name="Ç¥ÁØ_laroux_Sheet1 39" xfId="2663"/>
    <cellStyle name="C￥AØ_laroux_Sheet1 4" xfId="2664"/>
    <cellStyle name="Ç¥ÁØ_laroux_Sheet1 4" xfId="2665"/>
    <cellStyle name="C￥AØ_laroux_Sheet1 40" xfId="2666"/>
    <cellStyle name="Ç¥ÁØ_laroux_Sheet1 40" xfId="2667"/>
    <cellStyle name="C￥AØ_laroux_Sheet1 41" xfId="2668"/>
    <cellStyle name="Ç¥ÁØ_laroux_Sheet1 41" xfId="2669"/>
    <cellStyle name="C￥AØ_laroux_Sheet1 5" xfId="2670"/>
    <cellStyle name="Ç¥ÁØ_laroux_Sheet1 5" xfId="2671"/>
    <cellStyle name="C￥AØ_laroux_Sheet1 6" xfId="2672"/>
    <cellStyle name="Ç¥ÁØ_laroux_Sheet1 6" xfId="2673"/>
    <cellStyle name="C￥AØ_laroux_Sheet1 7" xfId="2674"/>
    <cellStyle name="Ç¥ÁØ_laroux_Sheet1 7" xfId="2675"/>
    <cellStyle name="C￥AØ_laroux_Sheet1 8" xfId="2676"/>
    <cellStyle name="Ç¥ÁØ_laroux_Sheet1 8" xfId="2677"/>
    <cellStyle name="C￥AØ_laroux_Sheet1 9" xfId="2678"/>
    <cellStyle name="Ç¥ÁØ_laroux_Sheet1 9" xfId="2679"/>
    <cellStyle name="C￥AØ_Sheet1" xfId="209"/>
    <cellStyle name="Ç¥ÁØ_Sheet1" xfId="210"/>
    <cellStyle name="C￥AØ_Sheet1 10" xfId="2680"/>
    <cellStyle name="Ç¥ÁØ_Sheet1 10" xfId="2681"/>
    <cellStyle name="C￥AØ_Sheet1 11" xfId="2682"/>
    <cellStyle name="Ç¥ÁØ_Sheet1 11" xfId="2683"/>
    <cellStyle name="C￥AØ_Sheet1 12" xfId="2684"/>
    <cellStyle name="Ç¥ÁØ_Sheet1 12" xfId="2685"/>
    <cellStyle name="C￥AØ_Sheet1 12 10" xfId="4076"/>
    <cellStyle name="Ç¥ÁØ_Sheet1 13" xfId="2686"/>
    <cellStyle name="C￥AØ_Sheet1 14" xfId="2687"/>
    <cellStyle name="Ç¥ÁØ_Sheet1 14" xfId="2688"/>
    <cellStyle name="C￥AØ_Sheet1 14 10" xfId="6014"/>
    <cellStyle name="Ç¥ÁØ_Sheet1 14 10" xfId="6015"/>
    <cellStyle name="C￥AØ_Sheet1 14 11" xfId="6016"/>
    <cellStyle name="Ç¥ÁØ_Sheet1 14 11" xfId="6017"/>
    <cellStyle name="C￥AØ_Sheet1 14 12" xfId="6018"/>
    <cellStyle name="Ç¥ÁØ_Sheet1 14 12" xfId="6019"/>
    <cellStyle name="C￥AØ_Sheet1 14 13" xfId="6020"/>
    <cellStyle name="Ç¥ÁØ_Sheet1 14 13" xfId="6021"/>
    <cellStyle name="C￥AØ_Sheet1 14 14" xfId="6022"/>
    <cellStyle name="Ç¥ÁØ_Sheet1 14 14" xfId="6023"/>
    <cellStyle name="C￥AØ_Sheet1 14 15" xfId="6024"/>
    <cellStyle name="Ç¥ÁØ_Sheet1 14 15" xfId="6025"/>
    <cellStyle name="C￥AØ_Sheet1 14 16" xfId="6026"/>
    <cellStyle name="Ç¥ÁØ_Sheet1 14 16" xfId="6027"/>
    <cellStyle name="C￥AØ_Sheet1 14 17" xfId="6028"/>
    <cellStyle name="Ç¥ÁØ_Sheet1 14 17" xfId="6029"/>
    <cellStyle name="C￥AØ_Sheet1 14 18" xfId="6030"/>
    <cellStyle name="Ç¥ÁØ_Sheet1 14 18" xfId="6031"/>
    <cellStyle name="C￥AØ_Sheet1 14 19" xfId="6032"/>
    <cellStyle name="Ç¥ÁØ_Sheet1 14 19" xfId="6033"/>
    <cellStyle name="C￥AØ_Sheet1 14 2" xfId="6034"/>
    <cellStyle name="Ç¥ÁØ_Sheet1 14 2" xfId="6035"/>
    <cellStyle name="C￥AØ_Sheet1 14 20" xfId="6036"/>
    <cellStyle name="Ç¥ÁØ_Sheet1 14 20" xfId="6037"/>
    <cellStyle name="C￥AØ_Sheet1 14 21" xfId="6038"/>
    <cellStyle name="Ç¥ÁØ_Sheet1 14 21" xfId="6039"/>
    <cellStyle name="C￥AØ_Sheet1 14 22" xfId="6040"/>
    <cellStyle name="Ç¥ÁØ_Sheet1 14 22" xfId="6041"/>
    <cellStyle name="C￥AØ_Sheet1 14 23" xfId="6042"/>
    <cellStyle name="Ç¥ÁØ_Sheet1 14 23" xfId="6043"/>
    <cellStyle name="C￥AØ_Sheet1 14 24" xfId="6044"/>
    <cellStyle name="Ç¥ÁØ_Sheet1 14 24" xfId="6045"/>
    <cellStyle name="C￥AØ_Sheet1 14 25" xfId="6046"/>
    <cellStyle name="Ç¥ÁØ_Sheet1 14 25" xfId="6047"/>
    <cellStyle name="C￥AØ_Sheet1 14 26" xfId="6048"/>
    <cellStyle name="Ç¥ÁØ_Sheet1 14 26" xfId="6049"/>
    <cellStyle name="C￥AØ_Sheet1 14 27" xfId="6050"/>
    <cellStyle name="Ç¥ÁØ_Sheet1 14 27" xfId="6051"/>
    <cellStyle name="C￥AØ_Sheet1 14 28" xfId="6052"/>
    <cellStyle name="Ç¥ÁØ_Sheet1 14 28" xfId="6053"/>
    <cellStyle name="C￥AØ_Sheet1 14 29" xfId="6054"/>
    <cellStyle name="Ç¥ÁØ_Sheet1 14 29" xfId="6055"/>
    <cellStyle name="C￥AØ_Sheet1 14 3" xfId="6056"/>
    <cellStyle name="Ç¥ÁØ_Sheet1 14 3" xfId="6057"/>
    <cellStyle name="C￥AØ_Sheet1 14 30" xfId="6058"/>
    <cellStyle name="Ç¥ÁØ_Sheet1 14 30" xfId="6059"/>
    <cellStyle name="C￥AØ_Sheet1 14 31" xfId="6060"/>
    <cellStyle name="Ç¥ÁØ_Sheet1 14 31" xfId="6061"/>
    <cellStyle name="C￥AØ_Sheet1 14 32" xfId="6062"/>
    <cellStyle name="Ç¥ÁØ_Sheet1 14 32" xfId="6063"/>
    <cellStyle name="C￥AØ_Sheet1 14 33" xfId="6064"/>
    <cellStyle name="Ç¥ÁØ_Sheet1 14 33" xfId="6065"/>
    <cellStyle name="C￥AØ_Sheet1 14 34" xfId="6066"/>
    <cellStyle name="Ç¥ÁØ_Sheet1 14 34" xfId="6067"/>
    <cellStyle name="C￥AØ_Sheet1 14 35" xfId="6068"/>
    <cellStyle name="Ç¥ÁØ_Sheet1 14 35" xfId="6069"/>
    <cellStyle name="C￥AØ_Sheet1 14 36" xfId="6070"/>
    <cellStyle name="Ç¥ÁØ_Sheet1 14 36" xfId="6071"/>
    <cellStyle name="C￥AØ_Sheet1 14 37" xfId="6072"/>
    <cellStyle name="Ç¥ÁØ_Sheet1 14 37" xfId="6073"/>
    <cellStyle name="C￥AØ_Sheet1 14 38" xfId="6074"/>
    <cellStyle name="Ç¥ÁØ_Sheet1 14 38" xfId="6075"/>
    <cellStyle name="C￥AØ_Sheet1 14 39" xfId="6076"/>
    <cellStyle name="Ç¥ÁØ_Sheet1 14 39" xfId="6077"/>
    <cellStyle name="C￥AØ_Sheet1 14 4" xfId="6078"/>
    <cellStyle name="Ç¥ÁØ_Sheet1 14 4" xfId="6079"/>
    <cellStyle name="C￥AØ_Sheet1 14 40" xfId="6080"/>
    <cellStyle name="Ç¥ÁØ_Sheet1 14 40" xfId="6081"/>
    <cellStyle name="C￥AØ_Sheet1 14 5" xfId="6082"/>
    <cellStyle name="Ç¥ÁØ_Sheet1 14 5" xfId="6083"/>
    <cellStyle name="C￥AØ_Sheet1 14 6" xfId="6084"/>
    <cellStyle name="Ç¥ÁØ_Sheet1 14 6" xfId="6085"/>
    <cellStyle name="C￥AØ_Sheet1 14 7" xfId="6086"/>
    <cellStyle name="Ç¥ÁØ_Sheet1 14 7" xfId="6087"/>
    <cellStyle name="C￥AØ_Sheet1 14 8" xfId="6088"/>
    <cellStyle name="Ç¥ÁØ_Sheet1 14 8" xfId="6089"/>
    <cellStyle name="C￥AØ_Sheet1 14 9" xfId="6090"/>
    <cellStyle name="Ç¥ÁØ_Sheet1 14 9" xfId="6091"/>
    <cellStyle name="C￥AØ_Sheet1 15" xfId="2689"/>
    <cellStyle name="Ç¥ÁØ_Sheet1 15" xfId="2690"/>
    <cellStyle name="C￥AØ_Sheet1 16" xfId="2691"/>
    <cellStyle name="Ç¥ÁØ_Sheet1 16" xfId="2692"/>
    <cellStyle name="C￥AØ_Sheet1 17" xfId="2693"/>
    <cellStyle name="Ç¥ÁØ_Sheet1 17" xfId="2694"/>
    <cellStyle name="C￥AØ_Sheet1 18" xfId="2695"/>
    <cellStyle name="Ç¥ÁØ_Sheet1 18" xfId="2696"/>
    <cellStyle name="C￥AØ_Sheet1 19" xfId="2697"/>
    <cellStyle name="Ç¥ÁØ_Sheet1 19" xfId="2698"/>
    <cellStyle name="C￥AØ_Sheet1 2" xfId="2699"/>
    <cellStyle name="Ç¥ÁØ_Sheet1 2" xfId="2700"/>
    <cellStyle name="C￥AØ_Sheet1 20" xfId="2701"/>
    <cellStyle name="Ç¥ÁØ_Sheet1 20" xfId="2702"/>
    <cellStyle name="C￥AØ_Sheet1 21" xfId="2703"/>
    <cellStyle name="Ç¥ÁØ_Sheet1 21" xfId="2704"/>
    <cellStyle name="C￥AØ_Sheet1 22" xfId="2705"/>
    <cellStyle name="Ç¥ÁØ_Sheet1 22" xfId="2706"/>
    <cellStyle name="C￥AØ_Sheet1 23" xfId="2707"/>
    <cellStyle name="Ç¥ÁØ_Sheet1 23" xfId="2708"/>
    <cellStyle name="C￥AØ_Sheet1 24" xfId="2709"/>
    <cellStyle name="Ç¥ÁØ_Sheet1 24" xfId="2710"/>
    <cellStyle name="C￥AØ_Sheet1 25" xfId="2711"/>
    <cellStyle name="Ç¥ÁØ_Sheet1 25" xfId="2712"/>
    <cellStyle name="C￥AØ_Sheet1 26" xfId="2713"/>
    <cellStyle name="Ç¥ÁØ_Sheet1 26" xfId="2714"/>
    <cellStyle name="C￥AØ_Sheet1 27" xfId="2715"/>
    <cellStyle name="Ç¥ÁØ_Sheet1 27" xfId="2716"/>
    <cellStyle name="C￥AØ_Sheet1 28" xfId="2717"/>
    <cellStyle name="Ç¥ÁØ_Sheet1 28" xfId="2718"/>
    <cellStyle name="C￥AØ_Sheet1 29" xfId="2719"/>
    <cellStyle name="Ç¥ÁØ_Sheet1 29" xfId="2720"/>
    <cellStyle name="C￥AØ_Sheet1 3" xfId="2721"/>
    <cellStyle name="Ç¥ÁØ_Sheet1 3" xfId="2722"/>
    <cellStyle name="C￥AØ_Sheet1 30" xfId="2723"/>
    <cellStyle name="Ç¥ÁØ_Sheet1 30" xfId="2724"/>
    <cellStyle name="C￥AØ_Sheet1 31" xfId="2725"/>
    <cellStyle name="Ç¥ÁØ_Sheet1 31" xfId="2726"/>
    <cellStyle name="C￥AØ_Sheet1 32" xfId="2727"/>
    <cellStyle name="Ç¥ÁØ_Sheet1 32" xfId="2728"/>
    <cellStyle name="C￥AØ_Sheet1 33" xfId="2729"/>
    <cellStyle name="Ç¥ÁØ_Sheet1 33" xfId="2730"/>
    <cellStyle name="C￥AØ_Sheet1 34" xfId="2731"/>
    <cellStyle name="Ç¥ÁØ_Sheet1 34" xfId="2732"/>
    <cellStyle name="C￥AØ_Sheet1 35" xfId="2733"/>
    <cellStyle name="Ç¥ÁØ_Sheet1 35" xfId="2734"/>
    <cellStyle name="C￥AØ_Sheet1 36" xfId="2735"/>
    <cellStyle name="Ç¥ÁØ_Sheet1 36" xfId="2736"/>
    <cellStyle name="C￥AØ_Sheet1 37" xfId="2737"/>
    <cellStyle name="Ç¥ÁØ_Sheet1 37" xfId="2738"/>
    <cellStyle name="C￥AØ_Sheet1 38" xfId="2739"/>
    <cellStyle name="Ç¥ÁØ_Sheet1 38" xfId="2740"/>
    <cellStyle name="C￥AØ_Sheet1 39" xfId="2741"/>
    <cellStyle name="Ç¥ÁØ_Sheet1 39" xfId="2742"/>
    <cellStyle name="C￥AØ_Sheet1 4" xfId="2743"/>
    <cellStyle name="Ç¥ÁØ_Sheet1 4" xfId="2744"/>
    <cellStyle name="C￥AØ_Sheet1 40" xfId="2745"/>
    <cellStyle name="Ç¥ÁØ_Sheet1 40" xfId="2746"/>
    <cellStyle name="C￥AØ_Sheet1 41" xfId="2747"/>
    <cellStyle name="Ç¥ÁØ_Sheet1 41" xfId="2748"/>
    <cellStyle name="C￥AØ_Sheet1 5" xfId="2749"/>
    <cellStyle name="Ç¥ÁØ_Sheet1 5" xfId="2750"/>
    <cellStyle name="C￥AØ_Sheet1 6" xfId="2751"/>
    <cellStyle name="Ç¥ÁØ_Sheet1 6" xfId="2752"/>
    <cellStyle name="C￥AØ_Sheet1 7" xfId="2753"/>
    <cellStyle name="Ç¥ÁØ_Sheet1 7" xfId="2754"/>
    <cellStyle name="C￥AØ_Sheet1 8" xfId="2755"/>
    <cellStyle name="Ç¥ÁØ_Sheet1 8" xfId="2756"/>
    <cellStyle name="C￥AØ_Sheet1 9" xfId="2757"/>
    <cellStyle name="Ç¥ÁØ_Sheet1 9" xfId="2758"/>
    <cellStyle name="Calculation" xfId="2759"/>
    <cellStyle name="Calculation 2" xfId="2760"/>
    <cellStyle name="Calculation 2 2" xfId="3229"/>
    <cellStyle name="Calculation 2 3" xfId="6092"/>
    <cellStyle name="Calculation 3" xfId="3230"/>
    <cellStyle name="Calculation 4" xfId="7890"/>
    <cellStyle name="Calculation_010_주택건설" xfId="3231"/>
    <cellStyle name="category" xfId="211"/>
    <cellStyle name="category 2" xfId="2761"/>
    <cellStyle name="Check Cell" xfId="2762"/>
    <cellStyle name="Check Cell 2" xfId="2763"/>
    <cellStyle name="Check Cell 2 2" xfId="6093"/>
    <cellStyle name="Check Cell 2 2 2" xfId="8900"/>
    <cellStyle name="Check Cell 2 3" xfId="9276"/>
    <cellStyle name="Check Cell 3" xfId="4077"/>
    <cellStyle name="Check Cell 4" xfId="7891"/>
    <cellStyle name="Check Cell_010_주택건설" xfId="3232"/>
    <cellStyle name="Comma [0]" xfId="8092"/>
    <cellStyle name="comma zerodec" xfId="3233"/>
    <cellStyle name="comma zerodec 2" xfId="8093"/>
    <cellStyle name="comma zerodec 2 2" xfId="8094"/>
    <cellStyle name="comma zerodec 2 3" xfId="8095"/>
    <cellStyle name="comma zerodec 3" xfId="8096"/>
    <cellStyle name="Comma_ SG&amp;A Bridge " xfId="212"/>
    <cellStyle name="Comma0" xfId="213"/>
    <cellStyle name="Comma0 2" xfId="2764"/>
    <cellStyle name="Curren?_x0012_퐀_x0017_?" xfId="214"/>
    <cellStyle name="Curren?_x0012_퐀_x0017_? 2" xfId="2765"/>
    <cellStyle name="Currency [0]" xfId="8097"/>
    <cellStyle name="Currency_ SG&amp;A Bridge " xfId="215"/>
    <cellStyle name="Currency0" xfId="216"/>
    <cellStyle name="Currency0 2" xfId="2766"/>
    <cellStyle name="Currency0 3" xfId="3234"/>
    <cellStyle name="Currency0 3 2" xfId="6094"/>
    <cellStyle name="Currency1" xfId="3235"/>
    <cellStyle name="Currency1 2" xfId="8098"/>
    <cellStyle name="Currency1 2 2" xfId="8099"/>
    <cellStyle name="Currency1 2 3" xfId="8100"/>
    <cellStyle name="Currency1 3" xfId="8101"/>
    <cellStyle name="Currency1 4" xfId="8102"/>
    <cellStyle name="Date" xfId="217"/>
    <cellStyle name="Date 2" xfId="2767"/>
    <cellStyle name="Dollar (zero dec)" xfId="3236"/>
    <cellStyle name="Dollar (zero dec) 2" xfId="8103"/>
    <cellStyle name="Dollar (zero dec) 2 2" xfId="8104"/>
    <cellStyle name="Dollar (zero dec) 2 3" xfId="8105"/>
    <cellStyle name="Dollar (zero dec) 3" xfId="8106"/>
    <cellStyle name="Euro" xfId="218"/>
    <cellStyle name="Explanatory Text" xfId="2768"/>
    <cellStyle name="Explanatory Text 2" xfId="3237"/>
    <cellStyle name="Explanatory Text 3" xfId="4078"/>
    <cellStyle name="Explanatory Text 4" xfId="7892"/>
    <cellStyle name="Explanatory Text_010_주택건설" xfId="3238"/>
    <cellStyle name="Fixed" xfId="219"/>
    <cellStyle name="Fixed 2" xfId="2769"/>
    <cellStyle name="Followed Hyperlink" xfId="8772"/>
    <cellStyle name="Good" xfId="2770"/>
    <cellStyle name="Good 2" xfId="2771"/>
    <cellStyle name="Good 2 2" xfId="6095"/>
    <cellStyle name="Good 2 2 2" xfId="8899"/>
    <cellStyle name="Good 2 3" xfId="9040"/>
    <cellStyle name="Good 3" xfId="4079"/>
    <cellStyle name="Good 4" xfId="7893"/>
    <cellStyle name="Good_010_주택건설" xfId="3239"/>
    <cellStyle name="Grey" xfId="220"/>
    <cellStyle name="Grey 2" xfId="2772"/>
    <cellStyle name="Grey 2 2" xfId="3240"/>
    <cellStyle name="Grey 2 3" xfId="4080"/>
    <cellStyle name="Grey 2 4" xfId="7894"/>
    <cellStyle name="Grey 3" xfId="3241"/>
    <cellStyle name="HEADER" xfId="221"/>
    <cellStyle name="HEADER 2" xfId="2773"/>
    <cellStyle name="Header1" xfId="222"/>
    <cellStyle name="Header1 2" xfId="2774"/>
    <cellStyle name="Header2" xfId="223"/>
    <cellStyle name="Header2 2" xfId="224"/>
    <cellStyle name="Header2 2 2" xfId="2775"/>
    <cellStyle name="Header2 2 2 2" xfId="3242"/>
    <cellStyle name="Header2 2 2 2 2" xfId="8107"/>
    <cellStyle name="Header2 2 2 3" xfId="8108"/>
    <cellStyle name="Header2 2 3" xfId="3243"/>
    <cellStyle name="Header2 2 3 2" xfId="8109"/>
    <cellStyle name="Header2 2 3 2 2" xfId="8110"/>
    <cellStyle name="Header2 2 3 3" xfId="8111"/>
    <cellStyle name="Header2 2 4" xfId="8112"/>
    <cellStyle name="Header2 2 4 2" xfId="8113"/>
    <cellStyle name="Header2 2 5" xfId="8114"/>
    <cellStyle name="Header2 2 6" xfId="8115"/>
    <cellStyle name="Header2 2_3_3관경별 현황" xfId="8116"/>
    <cellStyle name="Header2 3" xfId="225"/>
    <cellStyle name="Header2 3 2" xfId="2776"/>
    <cellStyle name="Header2 3 2 2" xfId="3244"/>
    <cellStyle name="Header2 3 3" xfId="3245"/>
    <cellStyle name="Header2 3 3 2" xfId="8117"/>
    <cellStyle name="Header2 3 4" xfId="8118"/>
    <cellStyle name="Header2 3 5" xfId="8119"/>
    <cellStyle name="Header2 4" xfId="2777"/>
    <cellStyle name="Header2 4 2" xfId="3246"/>
    <cellStyle name="Header2 4 2 2" xfId="8120"/>
    <cellStyle name="Header2 4 3" xfId="8121"/>
    <cellStyle name="Header2 5" xfId="3247"/>
    <cellStyle name="Header2 6" xfId="8122"/>
    <cellStyle name="Header2 7" xfId="8123"/>
    <cellStyle name="Header2_3_3관경별 현황" xfId="8124"/>
    <cellStyle name="Heading 1" xfId="226"/>
    <cellStyle name="Heading 1 2" xfId="2778"/>
    <cellStyle name="Heading 1 2 2" xfId="3248"/>
    <cellStyle name="Heading 1 2 3" xfId="4081"/>
    <cellStyle name="Heading 1 2 4" xfId="7895"/>
    <cellStyle name="Heading 1 3" xfId="3249"/>
    <cellStyle name="Heading 2" xfId="227"/>
    <cellStyle name="Heading 2 2" xfId="2779"/>
    <cellStyle name="Heading 2 2 2" xfId="3250"/>
    <cellStyle name="Heading 2 2 3" xfId="4082"/>
    <cellStyle name="Heading 2 2 4" xfId="7896"/>
    <cellStyle name="Heading 2 3" xfId="3251"/>
    <cellStyle name="Heading 3" xfId="2780"/>
    <cellStyle name="Heading 3 2" xfId="3252"/>
    <cellStyle name="Heading 3 2 2" xfId="6096"/>
    <cellStyle name="Heading 3 3" xfId="4083"/>
    <cellStyle name="Heading 3 4" xfId="7897"/>
    <cellStyle name="Heading 3_010_주택건설" xfId="3253"/>
    <cellStyle name="Heading 4" xfId="2781"/>
    <cellStyle name="Heading 4 2" xfId="3254"/>
    <cellStyle name="Heading 4 3" xfId="4084"/>
    <cellStyle name="Heading 4 4" xfId="7898"/>
    <cellStyle name="Heading 4_010_주택건설" xfId="3255"/>
    <cellStyle name="HEADING1" xfId="228"/>
    <cellStyle name="HEADING1 2" xfId="2782"/>
    <cellStyle name="HEADING2" xfId="229"/>
    <cellStyle name="HEADING2 2" xfId="2783"/>
    <cellStyle name="Hyperlink" xfId="3256"/>
    <cellStyle name="Hyperlink 2" xfId="8773"/>
    <cellStyle name="Input" xfId="2784"/>
    <cellStyle name="Input [yellow]" xfId="230"/>
    <cellStyle name="Input [yellow] 2" xfId="231"/>
    <cellStyle name="Input [yellow] 2 2" xfId="2785"/>
    <cellStyle name="Input [yellow] 2 2 2" xfId="8125"/>
    <cellStyle name="Input [yellow] 2 2 3" xfId="8126"/>
    <cellStyle name="Input [yellow] 2 2 4" xfId="8127"/>
    <cellStyle name="Input [yellow] 2 2 4 2" xfId="8128"/>
    <cellStyle name="Input [yellow] 2 2 5" xfId="8129"/>
    <cellStyle name="Input [yellow] 2 3" xfId="8130"/>
    <cellStyle name="Input [yellow] 2 4" xfId="8131"/>
    <cellStyle name="Input [yellow] 2 5" xfId="8132"/>
    <cellStyle name="Input [yellow] 2 5 2" xfId="8133"/>
    <cellStyle name="Input [yellow] 3" xfId="232"/>
    <cellStyle name="Input [yellow] 3 2" xfId="2786"/>
    <cellStyle name="Input [yellow] 3 3" xfId="3257"/>
    <cellStyle name="Input [yellow] 3 3 2" xfId="8134"/>
    <cellStyle name="Input [yellow] 4" xfId="233"/>
    <cellStyle name="Input [yellow] 4 2" xfId="2787"/>
    <cellStyle name="Input [yellow] 4 2 2" xfId="8135"/>
    <cellStyle name="Input [yellow] 4 3" xfId="8136"/>
    <cellStyle name="Input [yellow] 5" xfId="2788"/>
    <cellStyle name="Input [yellow] 5 2" xfId="3258"/>
    <cellStyle name="Input [yellow] 5 3" xfId="7899"/>
    <cellStyle name="Input 10" xfId="2789"/>
    <cellStyle name="Input 11" xfId="2790"/>
    <cellStyle name="Input 12" xfId="2791"/>
    <cellStyle name="Input 13" xfId="2792"/>
    <cellStyle name="Input 14" xfId="2793"/>
    <cellStyle name="Input 15" xfId="2794"/>
    <cellStyle name="Input 16" xfId="2795"/>
    <cellStyle name="Input 17" xfId="2796"/>
    <cellStyle name="Input 18" xfId="2797"/>
    <cellStyle name="Input 19" xfId="2798"/>
    <cellStyle name="Input 2" xfId="2799"/>
    <cellStyle name="Input 2 2" xfId="3259"/>
    <cellStyle name="Input 2 3" xfId="6097"/>
    <cellStyle name="Input 20" xfId="2800"/>
    <cellStyle name="Input 21" xfId="2801"/>
    <cellStyle name="Input 22" xfId="2802"/>
    <cellStyle name="Input 23" xfId="2803"/>
    <cellStyle name="Input 24" xfId="2804"/>
    <cellStyle name="Input 25" xfId="2805"/>
    <cellStyle name="Input 26" xfId="2806"/>
    <cellStyle name="Input 27" xfId="2807"/>
    <cellStyle name="Input 28" xfId="2808"/>
    <cellStyle name="Input 29" xfId="2809"/>
    <cellStyle name="Input 3" xfId="2810"/>
    <cellStyle name="Input 3 2" xfId="3260"/>
    <cellStyle name="Input 3 3" xfId="6098"/>
    <cellStyle name="Input 3 3 2" xfId="9009"/>
    <cellStyle name="Input 30" xfId="4085"/>
    <cellStyle name="Input 31" xfId="4086"/>
    <cellStyle name="Input 32" xfId="4087"/>
    <cellStyle name="Input 33" xfId="7900"/>
    <cellStyle name="Input 34" xfId="7901"/>
    <cellStyle name="Input 35" xfId="7902"/>
    <cellStyle name="Input 36" xfId="7903"/>
    <cellStyle name="Input 37" xfId="7904"/>
    <cellStyle name="Input 38" xfId="7905"/>
    <cellStyle name="Input 39" xfId="7906"/>
    <cellStyle name="Input 4" xfId="2811"/>
    <cellStyle name="Input 40" xfId="7907"/>
    <cellStyle name="Input 5" xfId="2812"/>
    <cellStyle name="Input 6" xfId="2813"/>
    <cellStyle name="Input 7" xfId="2814"/>
    <cellStyle name="Input 8" xfId="2815"/>
    <cellStyle name="Input 9" xfId="2816"/>
    <cellStyle name="Input_010_주택건설" xfId="3261"/>
    <cellStyle name="Linked Cell" xfId="2817"/>
    <cellStyle name="Linked Cell 2" xfId="3262"/>
    <cellStyle name="Linked Cell 3" xfId="4088"/>
    <cellStyle name="Linked Cell 4" xfId="7908"/>
    <cellStyle name="Linked Cell_010_주택건설" xfId="3263"/>
    <cellStyle name="Millares [0]_2AV_M_M " xfId="3264"/>
    <cellStyle name="Milliers [0]_Arabian Spec" xfId="3265"/>
    <cellStyle name="Milliers_Arabian Spec" xfId="3266"/>
    <cellStyle name="Model" xfId="234"/>
    <cellStyle name="Model 2" xfId="453"/>
    <cellStyle name="Model 2 2" xfId="562"/>
    <cellStyle name="Model 2 2 2" xfId="564"/>
    <cellStyle name="Model 2 2 2 2" xfId="3268"/>
    <cellStyle name="Model 2 2 2 2 2" xfId="4089"/>
    <cellStyle name="Model 2 2 2 2 2 2" xfId="9108"/>
    <cellStyle name="Model 2 2 2 2 2 2 2" xfId="9501"/>
    <cellStyle name="Model 2 2 2 2 3" xfId="9035"/>
    <cellStyle name="Model 2 2 2 2 3 2" xfId="9481"/>
    <cellStyle name="Model 2 2 2 3" xfId="4090"/>
    <cellStyle name="Model 2 2 2 3 2" xfId="4091"/>
    <cellStyle name="Model 2 2 2 3 2 2" xfId="9037"/>
    <cellStyle name="Model 2 2 2 3 2 2 2" xfId="9483"/>
    <cellStyle name="Model 2 2 2 3 3" xfId="9185"/>
    <cellStyle name="Model 2 2 2 3 3 2" xfId="9507"/>
    <cellStyle name="Model 2 2 2 4" xfId="4092"/>
    <cellStyle name="Model 2 2 2 4 2" xfId="9095"/>
    <cellStyle name="Model 2 2 2 4 2 2" xfId="9499"/>
    <cellStyle name="Model 2 2 2 5" xfId="9065"/>
    <cellStyle name="Model 2 2 2 5 2" xfId="9495"/>
    <cellStyle name="Model 2 2 3" xfId="3267"/>
    <cellStyle name="Model 2 2 3 2" xfId="4093"/>
    <cellStyle name="Model 2 2 3 2 2" xfId="4094"/>
    <cellStyle name="Model 2 2 3 2 2 2" xfId="9149"/>
    <cellStyle name="Model 2 2 3 2 2 2 2" xfId="9502"/>
    <cellStyle name="Model 2 2 3 2 3" xfId="9150"/>
    <cellStyle name="Model 2 2 3 2 3 2" xfId="9503"/>
    <cellStyle name="Model 2 2 3 3" xfId="4095"/>
    <cellStyle name="Model 2 2 3 3 2" xfId="9047"/>
    <cellStyle name="Model 2 2 3 3 2 2" xfId="9488"/>
    <cellStyle name="Model 2 2 3 4" xfId="9268"/>
    <cellStyle name="Model 2 2 3 4 2" xfId="9552"/>
    <cellStyle name="Model 2 2 4" xfId="3886"/>
    <cellStyle name="Model 2 2 4 2" xfId="4096"/>
    <cellStyle name="Model 2 2 4 2 2" xfId="9063"/>
    <cellStyle name="Model 2 2 4 2 2 2" xfId="9493"/>
    <cellStyle name="Model 2 2 4 3" xfId="9064"/>
    <cellStyle name="Model 2 2 4 3 2" xfId="9494"/>
    <cellStyle name="Model 2 2 5" xfId="4097"/>
    <cellStyle name="Model 2 2 5 2" xfId="4098"/>
    <cellStyle name="Model 2 2 5 2 2" xfId="9274"/>
    <cellStyle name="Model 2 2 5 2 2 2" xfId="9557"/>
    <cellStyle name="Model 2 2 5 3" xfId="9275"/>
    <cellStyle name="Model 2 2 5 3 2" xfId="9558"/>
    <cellStyle name="Model 2 2 6" xfId="4099"/>
    <cellStyle name="Model 2 2 6 2" xfId="9273"/>
    <cellStyle name="Model 2 2 6 2 2" xfId="9556"/>
    <cellStyle name="Model 2 2 7" xfId="9038"/>
    <cellStyle name="Model 2 2 7 2" xfId="9484"/>
    <cellStyle name="Model 2 2_7.생활폐기물매립지" xfId="8137"/>
    <cellStyle name="Model 2 3" xfId="2818"/>
    <cellStyle name="Model 2 3 2" xfId="4100"/>
    <cellStyle name="Model 2 3 2 2" xfId="9046"/>
    <cellStyle name="Model 2 3 2 2 2" xfId="9487"/>
    <cellStyle name="Model 2 3 3" xfId="6099"/>
    <cellStyle name="Model 2 3 4" xfId="9272"/>
    <cellStyle name="Model 2 3 4 2" xfId="9555"/>
    <cellStyle name="Model 2 4" xfId="3885"/>
    <cellStyle name="Model 2 4 2" xfId="4101"/>
    <cellStyle name="Model 2 4 2 2" xfId="9034"/>
    <cellStyle name="Model 2 4 2 2 2" xfId="9480"/>
    <cellStyle name="Model 2 4 3" xfId="9045"/>
    <cellStyle name="Model 2 4 3 2" xfId="9486"/>
    <cellStyle name="Model 2 5" xfId="4102"/>
    <cellStyle name="Model 2 5 2" xfId="9271"/>
    <cellStyle name="Model 2 5 2 2" xfId="9554"/>
    <cellStyle name="Model 2 6" xfId="8749"/>
    <cellStyle name="Model 2 7" xfId="9039"/>
    <cellStyle name="Model 2 7 2" xfId="9485"/>
    <cellStyle name="Model 3" xfId="561"/>
    <cellStyle name="Model 3 2" xfId="563"/>
    <cellStyle name="Model 3 2 2" xfId="4103"/>
    <cellStyle name="Model 3 2 2 2" xfId="4104"/>
    <cellStyle name="Model 3 2 2 2 2" xfId="9036"/>
    <cellStyle name="Model 3 2 2 2 2 2" xfId="9482"/>
    <cellStyle name="Model 3 2 2 3" xfId="9189"/>
    <cellStyle name="Model 3 2 2 3 2" xfId="9509"/>
    <cellStyle name="Model 3 2 3" xfId="4105"/>
    <cellStyle name="Model 3 2 3 2" xfId="4106"/>
    <cellStyle name="Model 3 2 3 2 2" xfId="9174"/>
    <cellStyle name="Model 3 2 3 2 2 2" xfId="9504"/>
    <cellStyle name="Model 3 2 3 3" xfId="9175"/>
    <cellStyle name="Model 3 2 3 3 2" xfId="9505"/>
    <cellStyle name="Model 3 2 4" xfId="4107"/>
    <cellStyle name="Model 3 2 4 2" xfId="9062"/>
    <cellStyle name="Model 3 2 4 2 2" xfId="9492"/>
    <cellStyle name="Model 3 2 5" xfId="513"/>
    <cellStyle name="Model 3 2 5 2" xfId="9302"/>
    <cellStyle name="Model 3 3" xfId="4108"/>
    <cellStyle name="Model 3 3 2" xfId="4109"/>
    <cellStyle name="Model 3 3 2 2" xfId="9048"/>
    <cellStyle name="Model 3 3 2 2 2" xfId="9489"/>
    <cellStyle name="Model 3 3 3" xfId="8994"/>
    <cellStyle name="Model 3 3 3 2" xfId="9479"/>
    <cellStyle name="Model 3 4" xfId="4110"/>
    <cellStyle name="Model 3 4 2" xfId="4111"/>
    <cellStyle name="Model 3 4 2 2" xfId="8885"/>
    <cellStyle name="Model 3 4 2 2 2" xfId="9478"/>
    <cellStyle name="Model 3 4 3" xfId="9177"/>
    <cellStyle name="Model 3 4 3 2" xfId="9506"/>
    <cellStyle name="Model 3 5" xfId="4112"/>
    <cellStyle name="Model 3 5 2" xfId="9270"/>
    <cellStyle name="Model 3 5 2 2" xfId="9553"/>
    <cellStyle name="Model 3 6" xfId="9254"/>
    <cellStyle name="Model 3 6 2" xfId="9547"/>
    <cellStyle name="Model 3_7.생활폐기물매립지" xfId="8138"/>
    <cellStyle name="Model 4" xfId="4113"/>
    <cellStyle name="Model 4 2" xfId="4114"/>
    <cellStyle name="Model 4 2 2" xfId="9068"/>
    <cellStyle name="Model 4 2 2 2" xfId="9496"/>
    <cellStyle name="Model 4 3" xfId="9102"/>
    <cellStyle name="Model 4 3 2" xfId="9500"/>
    <cellStyle name="Model 5" xfId="4115"/>
    <cellStyle name="Model 5 2" xfId="4116"/>
    <cellStyle name="Model 5 2 2" xfId="9089"/>
    <cellStyle name="Model 5 2 2 2" xfId="9498"/>
    <cellStyle name="Model 5 3" xfId="518"/>
    <cellStyle name="Model 5 3 2" xfId="9303"/>
    <cellStyle name="Model 6" xfId="4117"/>
    <cellStyle name="Model 6 2" xfId="2837"/>
    <cellStyle name="Model 6 2 2" xfId="9306"/>
    <cellStyle name="Mon?aire [0]_Arabian Spec" xfId="3269"/>
    <cellStyle name="Mon?aire_Arabian Spec" xfId="3270"/>
    <cellStyle name="Moneda [0]_2AV_M_M " xfId="3271"/>
    <cellStyle name="Moneda_2AV_M_M " xfId="3272"/>
    <cellStyle name="Neutral" xfId="2819"/>
    <cellStyle name="Neutral 2" xfId="2820"/>
    <cellStyle name="Neutral 2 2" xfId="6100"/>
    <cellStyle name="Neutral 2 2 2" xfId="8898"/>
    <cellStyle name="Neutral 2 3" xfId="9033"/>
    <cellStyle name="Neutral 3" xfId="4118"/>
    <cellStyle name="Neutral 4" xfId="7909"/>
    <cellStyle name="Neutral_010_주택건설" xfId="3273"/>
    <cellStyle name="Normal - Style1" xfId="235"/>
    <cellStyle name="Normal - Style1 2" xfId="3274"/>
    <cellStyle name="Normal - Style1 2 2" xfId="8139"/>
    <cellStyle name="Normal - Style1 2 3" xfId="8140"/>
    <cellStyle name="Normal - Style1 3" xfId="3275"/>
    <cellStyle name="Normal_ SG&amp;A Bridge " xfId="236"/>
    <cellStyle name="Note" xfId="2821"/>
    <cellStyle name="Note 2" xfId="2822"/>
    <cellStyle name="Note 2 2" xfId="6101"/>
    <cellStyle name="Note 2 2 2" xfId="8897"/>
    <cellStyle name="Note 2 3" xfId="9186"/>
    <cellStyle name="Note 3" xfId="4119"/>
    <cellStyle name="Note 4" xfId="7910"/>
    <cellStyle name="Output" xfId="2823"/>
    <cellStyle name="Output 2" xfId="2824"/>
    <cellStyle name="Output 2 2" xfId="6102"/>
    <cellStyle name="Output 2 2 2" xfId="8896"/>
    <cellStyle name="Output 2 3" xfId="9105"/>
    <cellStyle name="Output 3" xfId="4120"/>
    <cellStyle name="Output 4" xfId="7911"/>
    <cellStyle name="Output_010_주택건설" xfId="3276"/>
    <cellStyle name="Percent [2]" xfId="237"/>
    <cellStyle name="Percent [2] 2" xfId="2825"/>
    <cellStyle name="subhead" xfId="238"/>
    <cellStyle name="subhead 2" xfId="2826"/>
    <cellStyle name="Title" xfId="2827"/>
    <cellStyle name="title [1]" xfId="516"/>
    <cellStyle name="title [1] 2" xfId="2828"/>
    <cellStyle name="title [2]" xfId="517"/>
    <cellStyle name="title [2] 2" xfId="2829"/>
    <cellStyle name="Title 10" xfId="7912"/>
    <cellStyle name="Title 11" xfId="7913"/>
    <cellStyle name="Title 12" xfId="7914"/>
    <cellStyle name="Title 13" xfId="7915"/>
    <cellStyle name="Title 14" xfId="7916"/>
    <cellStyle name="Title 2" xfId="3277"/>
    <cellStyle name="Title 3" xfId="3278"/>
    <cellStyle name="Title 4" xfId="4121"/>
    <cellStyle name="Title 5" xfId="4122"/>
    <cellStyle name="Title 6" xfId="4123"/>
    <cellStyle name="Title 7" xfId="7917"/>
    <cellStyle name="Title 8" xfId="7918"/>
    <cellStyle name="Title 9" xfId="7919"/>
    <cellStyle name="Title_010_주택건설" xfId="3279"/>
    <cellStyle name="Total" xfId="239"/>
    <cellStyle name="Total 2" xfId="2830"/>
    <cellStyle name="Total 2 2" xfId="3280"/>
    <cellStyle name="Total 2 3" xfId="4124"/>
    <cellStyle name="Total 2 4" xfId="7920"/>
    <cellStyle name="Total 3" xfId="3281"/>
    <cellStyle name="UM" xfId="240"/>
    <cellStyle name="UM 2" xfId="2831"/>
    <cellStyle name="Warning Text" xfId="2832"/>
    <cellStyle name="Warning Text 2" xfId="3282"/>
    <cellStyle name="Warning Text 3" xfId="4125"/>
    <cellStyle name="Warning Text 4" xfId="7921"/>
    <cellStyle name="Warning Text_010_주택건설" xfId="3283"/>
    <cellStyle name="강조색1" xfId="241" builtinId="29" customBuiltin="1"/>
    <cellStyle name="강조색1 2" xfId="242"/>
    <cellStyle name="강조색1 2 2" xfId="243"/>
    <cellStyle name="강조색1 2 2 2" xfId="3284"/>
    <cellStyle name="강조색1 2 2 2 2" xfId="3285"/>
    <cellStyle name="강조색1 2 2 2 2 2" xfId="8820"/>
    <cellStyle name="강조색1 2 2 2 2 2 2" xfId="8978"/>
    <cellStyle name="강조색1 2 2 2 3" xfId="4126"/>
    <cellStyle name="강조색1 2 2 2 4" xfId="8821"/>
    <cellStyle name="강조색1 2 2 2 4 2" xfId="8977"/>
    <cellStyle name="강조색1 2 2 3" xfId="4127"/>
    <cellStyle name="강조색1 2 2 4" xfId="6103"/>
    <cellStyle name="강조색1 2 2 4 2" xfId="9097"/>
    <cellStyle name="강조색1 2 2 5" xfId="2833"/>
    <cellStyle name="강조색1 2 3" xfId="244"/>
    <cellStyle name="강조색1 2 3 2" xfId="6104"/>
    <cellStyle name="강조색1 2 3 3" xfId="6105"/>
    <cellStyle name="강조색1 2 3 4" xfId="3286"/>
    <cellStyle name="강조색1 3" xfId="245"/>
    <cellStyle name="강조색1 3 2" xfId="246"/>
    <cellStyle name="강조색1 3 2 2" xfId="3287"/>
    <cellStyle name="강조색1 3 2 3" xfId="6106"/>
    <cellStyle name="강조색1 3 2 3 2" xfId="9008"/>
    <cellStyle name="강조색1 3 2 4" xfId="2834"/>
    <cellStyle name="강조색1 3 3" xfId="3288"/>
    <cellStyle name="강조색1 3 4" xfId="8750"/>
    <cellStyle name="강조색1 3_012_보건및사회보장" xfId="3289"/>
    <cellStyle name="강조색1 4" xfId="247"/>
    <cellStyle name="강조색1 4 2" xfId="3290"/>
    <cellStyle name="강조색1 4 3" xfId="6107"/>
    <cellStyle name="강조색1 4 3 2" xfId="9007"/>
    <cellStyle name="강조색1 4 4" xfId="2835"/>
    <cellStyle name="강조색1 5" xfId="475"/>
    <cellStyle name="강조색1 5 2" xfId="4128"/>
    <cellStyle name="강조색1 5 3" xfId="4129"/>
    <cellStyle name="강조색1 5 4" xfId="7986"/>
    <cellStyle name="강조색1 5 5" xfId="3291"/>
    <cellStyle name="강조색1 6" xfId="4130"/>
    <cellStyle name="강조색1 7" xfId="4131"/>
    <cellStyle name="강조색1 8" xfId="4132"/>
    <cellStyle name="강조색2" xfId="248" builtinId="33" customBuiltin="1"/>
    <cellStyle name="강조색2 2" xfId="249"/>
    <cellStyle name="강조색2 2 2" xfId="250"/>
    <cellStyle name="강조색2 2 2 2" xfId="3292"/>
    <cellStyle name="강조색2 2 2 2 2" xfId="3293"/>
    <cellStyle name="강조색2 2 2 2 2 2" xfId="8822"/>
    <cellStyle name="강조색2 2 2 2 2 2 2" xfId="8976"/>
    <cellStyle name="강조색2 2 2 2 3" xfId="4133"/>
    <cellStyle name="강조색2 2 2 2 4" xfId="8823"/>
    <cellStyle name="강조색2 2 2 2 4 2" xfId="8975"/>
    <cellStyle name="강조색2 2 2 3" xfId="4134"/>
    <cellStyle name="강조색2 2 2 4" xfId="6108"/>
    <cellStyle name="강조색2 2 2 4 2" xfId="9293"/>
    <cellStyle name="강조색2 2 2 5" xfId="2836"/>
    <cellStyle name="강조색2 2 3" xfId="251"/>
    <cellStyle name="강조색2 2 3 2" xfId="6109"/>
    <cellStyle name="강조색2 2 3 3" xfId="6110"/>
    <cellStyle name="강조색2 2 3 4" xfId="3294"/>
    <cellStyle name="강조색2 3" xfId="252"/>
    <cellStyle name="강조색2 3 2" xfId="253"/>
    <cellStyle name="강조색2 3 2 2" xfId="3295"/>
    <cellStyle name="강조색2 3 2 3" xfId="6111"/>
    <cellStyle name="강조색2 3 2 3 2" xfId="9006"/>
    <cellStyle name="강조색2 3 2 4" xfId="2838"/>
    <cellStyle name="강조색2 3 3" xfId="3296"/>
    <cellStyle name="강조색2 3 4" xfId="8751"/>
    <cellStyle name="강조색2 3_012_보건및사회보장" xfId="3297"/>
    <cellStyle name="강조색2 4" xfId="254"/>
    <cellStyle name="강조색2 4 2" xfId="3298"/>
    <cellStyle name="강조색2 4 3" xfId="6112"/>
    <cellStyle name="강조색2 4 3 2" xfId="9005"/>
    <cellStyle name="강조색2 4 4" xfId="2839"/>
    <cellStyle name="강조색2 5" xfId="476"/>
    <cellStyle name="강조색2 5 2" xfId="4135"/>
    <cellStyle name="강조색2 5 3" xfId="4136"/>
    <cellStyle name="강조색2 5 4" xfId="7987"/>
    <cellStyle name="강조색2 5 5" xfId="3299"/>
    <cellStyle name="강조색2 6" xfId="4137"/>
    <cellStyle name="강조색2 7" xfId="4138"/>
    <cellStyle name="강조색2 8" xfId="4139"/>
    <cellStyle name="강조색3" xfId="255" builtinId="37" customBuiltin="1"/>
    <cellStyle name="강조색3 2" xfId="256"/>
    <cellStyle name="강조색3 2 2" xfId="257"/>
    <cellStyle name="강조색3 2 2 2" xfId="3300"/>
    <cellStyle name="강조색3 2 2 2 2" xfId="3301"/>
    <cellStyle name="강조색3 2 2 2 2 2" xfId="8824"/>
    <cellStyle name="강조색3 2 2 2 2 2 2" xfId="8974"/>
    <cellStyle name="강조색3 2 2 2 3" xfId="4140"/>
    <cellStyle name="강조색3 2 2 2 4" xfId="8825"/>
    <cellStyle name="강조색3 2 2 2 4 2" xfId="8973"/>
    <cellStyle name="강조색3 2 2 3" xfId="4141"/>
    <cellStyle name="강조색3 2 2 4" xfId="6113"/>
    <cellStyle name="강조색3 2 2 4 2" xfId="9180"/>
    <cellStyle name="강조색3 2 2 5" xfId="2840"/>
    <cellStyle name="강조색3 2 3" xfId="258"/>
    <cellStyle name="강조색3 2 3 2" xfId="6114"/>
    <cellStyle name="강조색3 2 3 3" xfId="6115"/>
    <cellStyle name="강조색3 2 3 4" xfId="3302"/>
    <cellStyle name="강조색3 3" xfId="259"/>
    <cellStyle name="강조색3 3 2" xfId="260"/>
    <cellStyle name="강조색3 3 2 2" xfId="3303"/>
    <cellStyle name="강조색3 3 2 3" xfId="6116"/>
    <cellStyle name="강조색3 3 2 3 2" xfId="9004"/>
    <cellStyle name="강조색3 3 2 4" xfId="2841"/>
    <cellStyle name="강조색3 3 3" xfId="3304"/>
    <cellStyle name="강조색3 3 4" xfId="8752"/>
    <cellStyle name="강조색3 3_012_보건및사회보장" xfId="3305"/>
    <cellStyle name="강조색3 4" xfId="261"/>
    <cellStyle name="강조색3 4 2" xfId="3306"/>
    <cellStyle name="강조색3 4 3" xfId="6117"/>
    <cellStyle name="강조색3 4 3 2" xfId="9003"/>
    <cellStyle name="강조색3 4 4" xfId="2842"/>
    <cellStyle name="강조색3 5" xfId="477"/>
    <cellStyle name="강조색3 5 2" xfId="4142"/>
    <cellStyle name="강조색3 5 3" xfId="4143"/>
    <cellStyle name="강조색3 5 4" xfId="7988"/>
    <cellStyle name="강조색3 5 5" xfId="3307"/>
    <cellStyle name="강조색3 6" xfId="4144"/>
    <cellStyle name="강조색3 7" xfId="4145"/>
    <cellStyle name="강조색3 8" xfId="4146"/>
    <cellStyle name="강조색4" xfId="262" builtinId="41" customBuiltin="1"/>
    <cellStyle name="강조색4 2" xfId="263"/>
    <cellStyle name="강조색4 2 2" xfId="264"/>
    <cellStyle name="강조색4 2 2 2" xfId="3308"/>
    <cellStyle name="강조색4 2 2 2 2" xfId="3309"/>
    <cellStyle name="강조색4 2 2 2 2 2" xfId="8826"/>
    <cellStyle name="강조색4 2 2 2 2 2 2" xfId="8972"/>
    <cellStyle name="강조색4 2 2 2 3" xfId="4147"/>
    <cellStyle name="강조색4 2 2 2 4" xfId="8827"/>
    <cellStyle name="강조색4 2 2 2 4 2" xfId="8971"/>
    <cellStyle name="강조색4 2 2 3" xfId="4148"/>
    <cellStyle name="강조색4 2 2 4" xfId="6118"/>
    <cellStyle name="강조색4 2 2 4 2" xfId="9179"/>
    <cellStyle name="강조색4 2 2 5" xfId="2843"/>
    <cellStyle name="강조색4 2 3" xfId="265"/>
    <cellStyle name="강조색4 2 3 2" xfId="6119"/>
    <cellStyle name="강조색4 2 3 3" xfId="6120"/>
    <cellStyle name="강조색4 2 3 4" xfId="3310"/>
    <cellStyle name="강조색4 3" xfId="266"/>
    <cellStyle name="강조색4 3 2" xfId="267"/>
    <cellStyle name="강조색4 3 2 2" xfId="3311"/>
    <cellStyle name="강조색4 3 2 3" xfId="6121"/>
    <cellStyle name="강조색4 3 2 3 2" xfId="9002"/>
    <cellStyle name="강조색4 3 2 4" xfId="2844"/>
    <cellStyle name="강조색4 3 3" xfId="3312"/>
    <cellStyle name="강조색4 3 4" xfId="8753"/>
    <cellStyle name="강조색4 3_012_보건및사회보장" xfId="3313"/>
    <cellStyle name="강조색4 4" xfId="268"/>
    <cellStyle name="강조색4 4 2" xfId="3314"/>
    <cellStyle name="강조색4 4 3" xfId="6122"/>
    <cellStyle name="강조색4 4 3 2" xfId="9001"/>
    <cellStyle name="강조색4 4 4" xfId="2845"/>
    <cellStyle name="강조색4 5" xfId="478"/>
    <cellStyle name="강조색4 5 2" xfId="4149"/>
    <cellStyle name="강조색4 5 3" xfId="4150"/>
    <cellStyle name="강조색4 5 4" xfId="7989"/>
    <cellStyle name="강조색4 5 5" xfId="3315"/>
    <cellStyle name="강조색4 6" xfId="4151"/>
    <cellStyle name="강조색4 7" xfId="4152"/>
    <cellStyle name="강조색4 8" xfId="4153"/>
    <cellStyle name="강조색5" xfId="269" builtinId="45" customBuiltin="1"/>
    <cellStyle name="강조색5 2" xfId="270"/>
    <cellStyle name="강조색5 2 2" xfId="271"/>
    <cellStyle name="강조색5 2 2 2" xfId="3316"/>
    <cellStyle name="강조색5 2 2 2 2" xfId="3317"/>
    <cellStyle name="강조색5 2 2 2 2 2" xfId="8828"/>
    <cellStyle name="강조색5 2 2 2 2 2 2" xfId="8970"/>
    <cellStyle name="강조색5 2 2 2 3" xfId="4154"/>
    <cellStyle name="강조색5 2 2 2 4" xfId="8829"/>
    <cellStyle name="강조색5 2 2 2 4 2" xfId="8969"/>
    <cellStyle name="강조색5 2 2 3" xfId="4155"/>
    <cellStyle name="강조색5 2 2 4" xfId="6123"/>
    <cellStyle name="강조색5 2 2 4 2" xfId="9178"/>
    <cellStyle name="강조색5 2 2 5" xfId="2846"/>
    <cellStyle name="강조색5 2 3" xfId="272"/>
    <cellStyle name="강조색5 2 3 2" xfId="6124"/>
    <cellStyle name="강조색5 2 3 3" xfId="6125"/>
    <cellStyle name="강조색5 2 3 4" xfId="3318"/>
    <cellStyle name="강조색5 3" xfId="273"/>
    <cellStyle name="강조색5 3 2" xfId="274"/>
    <cellStyle name="강조색5 3 2 2" xfId="3319"/>
    <cellStyle name="강조색5 3 2 3" xfId="6126"/>
    <cellStyle name="강조색5 3 2 3 2" xfId="9000"/>
    <cellStyle name="강조색5 3 2 4" xfId="2847"/>
    <cellStyle name="강조색5 3 3" xfId="3320"/>
    <cellStyle name="강조색5 3 4" xfId="8754"/>
    <cellStyle name="강조색5 3_012_보건및사회보장" xfId="3321"/>
    <cellStyle name="강조색5 4" xfId="275"/>
    <cellStyle name="강조색5 4 2" xfId="3322"/>
    <cellStyle name="강조색5 4 3" xfId="6127"/>
    <cellStyle name="강조색5 4 3 2" xfId="8999"/>
    <cellStyle name="강조색5 4 4" xfId="2848"/>
    <cellStyle name="강조색5 5" xfId="479"/>
    <cellStyle name="강조색5 5 2" xfId="4156"/>
    <cellStyle name="강조색5 5 3" xfId="4157"/>
    <cellStyle name="강조색5 5 4" xfId="7990"/>
    <cellStyle name="강조색5 5 5" xfId="3323"/>
    <cellStyle name="강조색5 6" xfId="4158"/>
    <cellStyle name="강조색5 7" xfId="4159"/>
    <cellStyle name="강조색5 8" xfId="4160"/>
    <cellStyle name="강조색6" xfId="276" builtinId="49" customBuiltin="1"/>
    <cellStyle name="강조색6 2" xfId="277"/>
    <cellStyle name="강조색6 2 2" xfId="278"/>
    <cellStyle name="강조색6 2 2 2" xfId="3324"/>
    <cellStyle name="강조색6 2 2 2 2" xfId="3325"/>
    <cellStyle name="강조색6 2 2 2 2 2" xfId="8830"/>
    <cellStyle name="강조색6 2 2 2 2 2 2" xfId="8968"/>
    <cellStyle name="강조색6 2 2 2 3" xfId="4161"/>
    <cellStyle name="강조색6 2 2 2 4" xfId="8831"/>
    <cellStyle name="강조색6 2 2 2 4 2" xfId="8967"/>
    <cellStyle name="강조색6 2 2 3" xfId="4162"/>
    <cellStyle name="강조색6 2 2 4" xfId="6128"/>
    <cellStyle name="강조색6 2 2 4 2" xfId="9250"/>
    <cellStyle name="강조색6 2 2 5" xfId="2849"/>
    <cellStyle name="강조색6 2 3" xfId="279"/>
    <cellStyle name="강조색6 2 3 2" xfId="6129"/>
    <cellStyle name="강조색6 2 3 3" xfId="6130"/>
    <cellStyle name="강조색6 2 3 4" xfId="3326"/>
    <cellStyle name="강조색6 3" xfId="280"/>
    <cellStyle name="강조색6 3 2" xfId="281"/>
    <cellStyle name="강조색6 3 2 2" xfId="3327"/>
    <cellStyle name="강조색6 3 2 3" xfId="6131"/>
    <cellStyle name="강조색6 3 2 3 2" xfId="8998"/>
    <cellStyle name="강조색6 3 2 4" xfId="2851"/>
    <cellStyle name="강조색6 3 3" xfId="3328"/>
    <cellStyle name="강조색6 3 4" xfId="8755"/>
    <cellStyle name="강조색6 3_012_보건및사회보장" xfId="3329"/>
    <cellStyle name="강조색6 4" xfId="282"/>
    <cellStyle name="강조색6 4 2" xfId="3330"/>
    <cellStyle name="강조색6 4 3" xfId="6132"/>
    <cellStyle name="강조색6 4 3 2" xfId="8997"/>
    <cellStyle name="강조색6 4 4" xfId="2852"/>
    <cellStyle name="강조색6 5" xfId="480"/>
    <cellStyle name="강조색6 5 2" xfId="4163"/>
    <cellStyle name="강조색6 5 3" xfId="4164"/>
    <cellStyle name="강조색6 5 4" xfId="7991"/>
    <cellStyle name="강조색6 5 5" xfId="3331"/>
    <cellStyle name="강조색6 6" xfId="4165"/>
    <cellStyle name="강조색6 7" xfId="4166"/>
    <cellStyle name="강조색6 8" xfId="4167"/>
    <cellStyle name="경고문" xfId="283" builtinId="11" customBuiltin="1"/>
    <cellStyle name="경고문 2" xfId="284"/>
    <cellStyle name="경고문 2 2" xfId="285"/>
    <cellStyle name="경고문 2 2 2" xfId="3333"/>
    <cellStyle name="경고문 2 2 2 2" xfId="3334"/>
    <cellStyle name="경고문 2 2 2 2 2" xfId="8966"/>
    <cellStyle name="경고문 2 2 2 3" xfId="4168"/>
    <cellStyle name="경고문 2 2 2 4" xfId="8832"/>
    <cellStyle name="경고문 2 2 3" xfId="4169"/>
    <cellStyle name="경고문 2 2 4" xfId="7922"/>
    <cellStyle name="경고문 2 2 5" xfId="3332"/>
    <cellStyle name="경고문 2 3" xfId="286"/>
    <cellStyle name="경고문 2 3 2" xfId="6133"/>
    <cellStyle name="경고문 2 3 3" xfId="6134"/>
    <cellStyle name="경고문 2 3 4" xfId="3335"/>
    <cellStyle name="경고문 3" xfId="287"/>
    <cellStyle name="경고문 3 2" xfId="288"/>
    <cellStyle name="경고문 3 2 2" xfId="3336"/>
    <cellStyle name="경고문 3 2 3" xfId="7992"/>
    <cellStyle name="경고문 3 3" xfId="3337"/>
    <cellStyle name="경고문 3 4" xfId="8756"/>
    <cellStyle name="경고문 3_012_보건및사회보장" xfId="3338"/>
    <cellStyle name="경고문 4" xfId="289"/>
    <cellStyle name="경고문 4 2" xfId="3339"/>
    <cellStyle name="경고문 4 3" xfId="7993"/>
    <cellStyle name="경고문 5" xfId="481"/>
    <cellStyle name="경고문 5 2" xfId="4170"/>
    <cellStyle name="경고문 5 3" xfId="4171"/>
    <cellStyle name="경고문 5 4" xfId="7994"/>
    <cellStyle name="경고문 5 5" xfId="3340"/>
    <cellStyle name="경고문 6" xfId="4172"/>
    <cellStyle name="경고문 7" xfId="4173"/>
    <cellStyle name="경고문 8" xfId="4174"/>
    <cellStyle name="계산" xfId="290" builtinId="22" customBuiltin="1"/>
    <cellStyle name="계산 2" xfId="291"/>
    <cellStyle name="계산 2 2" xfId="292"/>
    <cellStyle name="계산 2 2 2" xfId="2853"/>
    <cellStyle name="계산 2 2 2 2" xfId="3341"/>
    <cellStyle name="계산 2 2 2 2 2" xfId="8141"/>
    <cellStyle name="계산 2 2 2 3" xfId="3342"/>
    <cellStyle name="계산 2 2 2 4" xfId="7923"/>
    <cellStyle name="계산 2 2 3" xfId="3343"/>
    <cellStyle name="계산 2 2 3 2" xfId="3344"/>
    <cellStyle name="계산 2 2 3 3" xfId="8833"/>
    <cellStyle name="계산 2 2 4" xfId="4175"/>
    <cellStyle name="계산 2 2 4 2" xfId="8142"/>
    <cellStyle name="계산 2 2 5" xfId="8143"/>
    <cellStyle name="계산 2 2 5 2" xfId="8144"/>
    <cellStyle name="계산 2 2 6" xfId="8145"/>
    <cellStyle name="계산 2 2 7" xfId="8146"/>
    <cellStyle name="계산 2 3" xfId="293"/>
    <cellStyle name="계산 2 3 2" xfId="2854"/>
    <cellStyle name="계산 2 3 2 2" xfId="3345"/>
    <cellStyle name="계산 2 3 3" xfId="3346"/>
    <cellStyle name="계산 2 3 3 2" xfId="8147"/>
    <cellStyle name="계산 2 3 4" xfId="8148"/>
    <cellStyle name="계산 2 3 5" xfId="8149"/>
    <cellStyle name="계산 2 4" xfId="294"/>
    <cellStyle name="계산 2 4 2" xfId="3347"/>
    <cellStyle name="계산 2 4 3" xfId="4176"/>
    <cellStyle name="계산 2 4 4" xfId="6135"/>
    <cellStyle name="계산 2 4 5" xfId="2855"/>
    <cellStyle name="계산 2 5" xfId="295"/>
    <cellStyle name="계산 2 5 2" xfId="6136"/>
    <cellStyle name="계산 2 5 2 2" xfId="8932"/>
    <cellStyle name="계산 2 5 3" xfId="3348"/>
    <cellStyle name="계산 2 6" xfId="3349"/>
    <cellStyle name="계산 2 6 2" xfId="8150"/>
    <cellStyle name="계산 2 7" xfId="8151"/>
    <cellStyle name="계산 2 8" xfId="8152"/>
    <cellStyle name="계산 3" xfId="296"/>
    <cellStyle name="계산 3 2" xfId="297"/>
    <cellStyle name="계산 3 2 2" xfId="3350"/>
    <cellStyle name="계산 3 2 2 2" xfId="8153"/>
    <cellStyle name="계산 3 2 3" xfId="3351"/>
    <cellStyle name="계산 3 2 4" xfId="6137"/>
    <cellStyle name="계산 3 2 4 2" xfId="9122"/>
    <cellStyle name="계산 3 2 5" xfId="2856"/>
    <cellStyle name="계산 3 3" xfId="3352"/>
    <cellStyle name="계산 3 3 2" xfId="8154"/>
    <cellStyle name="계산 3 3 2 2" xfId="8155"/>
    <cellStyle name="계산 3 3 3" xfId="8156"/>
    <cellStyle name="계산 3 4" xfId="3353"/>
    <cellStyle name="계산 3 4 2" xfId="8157"/>
    <cellStyle name="계산 3 5" xfId="8158"/>
    <cellStyle name="계산 3_012_보건및사회보장" xfId="3354"/>
    <cellStyle name="계산 4" xfId="298"/>
    <cellStyle name="계산 4 2" xfId="3355"/>
    <cellStyle name="계산 4 2 2" xfId="8159"/>
    <cellStyle name="계산 4 3" xfId="3356"/>
    <cellStyle name="계산 4 4" xfId="6138"/>
    <cellStyle name="계산 4 4 2" xfId="9121"/>
    <cellStyle name="계산 4 5" xfId="2857"/>
    <cellStyle name="계산 5" xfId="482"/>
    <cellStyle name="계산 5 2" xfId="4177"/>
    <cellStyle name="계산 5 2 2" xfId="8160"/>
    <cellStyle name="계산 5 3" xfId="4178"/>
    <cellStyle name="계산 5 4" xfId="7995"/>
    <cellStyle name="계산 5 5" xfId="3357"/>
    <cellStyle name="계산 6" xfId="4179"/>
    <cellStyle name="계산 6 2" xfId="8161"/>
    <cellStyle name="계산 7" xfId="4180"/>
    <cellStyle name="계산 8" xfId="4181"/>
    <cellStyle name="고정소숫점" xfId="299"/>
    <cellStyle name="고정소숫점 2" xfId="520"/>
    <cellStyle name="고정소숫점 2 2" xfId="2858"/>
    <cellStyle name="고정소숫점 3" xfId="8162"/>
    <cellStyle name="고정출력1" xfId="300"/>
    <cellStyle name="고정출력1 2" xfId="2859"/>
    <cellStyle name="고정출력2" xfId="301"/>
    <cellStyle name="고정출력2 2" xfId="2860"/>
    <cellStyle name="나쁨" xfId="302" builtinId="27" customBuiltin="1"/>
    <cellStyle name="나쁨 2" xfId="303"/>
    <cellStyle name="나쁨 2 2" xfId="304"/>
    <cellStyle name="나쁨 2 2 2" xfId="3358"/>
    <cellStyle name="나쁨 2 2 2 2" xfId="3359"/>
    <cellStyle name="나쁨 2 2 2 2 2" xfId="8834"/>
    <cellStyle name="나쁨 2 2 2 2 2 2" xfId="8965"/>
    <cellStyle name="나쁨 2 2 2 3" xfId="4182"/>
    <cellStyle name="나쁨 2 2 2 4" xfId="8835"/>
    <cellStyle name="나쁨 2 2 2 4 2" xfId="8964"/>
    <cellStyle name="나쁨 2 2 3" xfId="4183"/>
    <cellStyle name="나쁨 2 2 4" xfId="6139"/>
    <cellStyle name="나쁨 2 2 4 2" xfId="8947"/>
    <cellStyle name="나쁨 2 2 5" xfId="2861"/>
    <cellStyle name="나쁨 2 3" xfId="305"/>
    <cellStyle name="나쁨 2 3 2" xfId="6140"/>
    <cellStyle name="나쁨 2 3 3" xfId="6141"/>
    <cellStyle name="나쁨 2 3 4" xfId="3360"/>
    <cellStyle name="나쁨 3" xfId="306"/>
    <cellStyle name="나쁨 3 2" xfId="307"/>
    <cellStyle name="나쁨 3 2 2" xfId="3361"/>
    <cellStyle name="나쁨 3 2 3" xfId="6142"/>
    <cellStyle name="나쁨 3 2 3 2" xfId="9120"/>
    <cellStyle name="나쁨 3 2 4" xfId="2862"/>
    <cellStyle name="나쁨 3 3" xfId="3362"/>
    <cellStyle name="나쁨 3 4" xfId="8757"/>
    <cellStyle name="나쁨 3_012_보건및사회보장" xfId="3363"/>
    <cellStyle name="나쁨 4" xfId="308"/>
    <cellStyle name="나쁨 4 2" xfId="3364"/>
    <cellStyle name="나쁨 4 3" xfId="6143"/>
    <cellStyle name="나쁨 4 3 2" xfId="9119"/>
    <cellStyle name="나쁨 4 4" xfId="2863"/>
    <cellStyle name="나쁨 5" xfId="483"/>
    <cellStyle name="나쁨 5 2" xfId="4184"/>
    <cellStyle name="나쁨 5 3" xfId="4185"/>
    <cellStyle name="나쁨 5 4" xfId="7996"/>
    <cellStyle name="나쁨 5 5" xfId="3365"/>
    <cellStyle name="나쁨 6" xfId="4186"/>
    <cellStyle name="나쁨 7" xfId="4187"/>
    <cellStyle name="나쁨 8" xfId="4188"/>
    <cellStyle name="날짜" xfId="309"/>
    <cellStyle name="날짜 2" xfId="2864"/>
    <cellStyle name="달러" xfId="310"/>
    <cellStyle name="달러 2" xfId="2865"/>
    <cellStyle name="뒤에 오는 하이퍼링크_3시군서식(국적별외국인)" xfId="8163"/>
    <cellStyle name="똿뗦먛귟 [0.00]_laroux" xfId="8164"/>
    <cellStyle name="똿뗦먛귟_laroux" xfId="8165"/>
    <cellStyle name="마ㅊ춤" xfId="8166"/>
    <cellStyle name="메모" xfId="311" builtinId="10" customBuiltin="1"/>
    <cellStyle name="메모 2" xfId="312"/>
    <cellStyle name="메모 2 10" xfId="8167"/>
    <cellStyle name="메모 2 11" xfId="8168"/>
    <cellStyle name="메모 2 12" xfId="8169"/>
    <cellStyle name="메모 2 13" xfId="8170"/>
    <cellStyle name="메모 2 14" xfId="8171"/>
    <cellStyle name="메모 2 14 2" xfId="8172"/>
    <cellStyle name="메모 2 15" xfId="8173"/>
    <cellStyle name="메모 2 2" xfId="313"/>
    <cellStyle name="메모 2 2 2" xfId="2866"/>
    <cellStyle name="메모 2 2 2 2" xfId="3366"/>
    <cellStyle name="메모 2 2 2 2 2" xfId="8174"/>
    <cellStyle name="메모 2 2 2 2 2 2" xfId="8175"/>
    <cellStyle name="메모 2 2 2 2 3" xfId="8176"/>
    <cellStyle name="메모 2 2 2 3" xfId="7924"/>
    <cellStyle name="메모 2 2 2 3 2" xfId="8177"/>
    <cellStyle name="메모 2 2 2 4" xfId="8178"/>
    <cellStyle name="메모 2 2 2 4 2" xfId="8179"/>
    <cellStyle name="메모 2 2 2 5" xfId="8180"/>
    <cellStyle name="메모 2 2 3" xfId="3367"/>
    <cellStyle name="메모 2 2 4" xfId="4189"/>
    <cellStyle name="메모 2 2 4 2" xfId="8181"/>
    <cellStyle name="메모 2 2 4 2 2" xfId="8182"/>
    <cellStyle name="메모 2 2 4 3" xfId="8183"/>
    <cellStyle name="메모 2 2 5" xfId="8184"/>
    <cellStyle name="메모 2 2 5 2" xfId="8185"/>
    <cellStyle name="메모 2 2 6" xfId="8186"/>
    <cellStyle name="메모 2 2 6 2" xfId="8187"/>
    <cellStyle name="메모 2 2 7" xfId="8188"/>
    <cellStyle name="메모 2 2 7 2" xfId="8189"/>
    <cellStyle name="메모 2 2 8" xfId="8190"/>
    <cellStyle name="메모 2 2 9" xfId="8191"/>
    <cellStyle name="메모 2 3" xfId="314"/>
    <cellStyle name="메모 2 3 2" xfId="2867"/>
    <cellStyle name="메모 2 3 2 2" xfId="8192"/>
    <cellStyle name="메모 2 3 3" xfId="3368"/>
    <cellStyle name="메모 2 3 4" xfId="8193"/>
    <cellStyle name="메모 2 4" xfId="2868"/>
    <cellStyle name="메모 2 4 2" xfId="3369"/>
    <cellStyle name="메모 2 4 2 2" xfId="3370"/>
    <cellStyle name="메모 2 4 2 3" xfId="4190"/>
    <cellStyle name="메모 2 4 3" xfId="4191"/>
    <cellStyle name="메모 2 4 4" xfId="6144"/>
    <cellStyle name="메모 2 4 4 2" xfId="8946"/>
    <cellStyle name="메모 2 5" xfId="3371"/>
    <cellStyle name="메모 2 5 2" xfId="7997"/>
    <cellStyle name="메모 2 5 3" xfId="7998"/>
    <cellStyle name="메모 2 5 4" xfId="7999"/>
    <cellStyle name="메모 2 6" xfId="4192"/>
    <cellStyle name="메모 2 7" xfId="8194"/>
    <cellStyle name="메모 2 8" xfId="8195"/>
    <cellStyle name="메모 2 9" xfId="8196"/>
    <cellStyle name="메모 3" xfId="315"/>
    <cellStyle name="메모 3 2" xfId="2870"/>
    <cellStyle name="메모 3 2 2" xfId="6145"/>
    <cellStyle name="메모 3 2 2 2" xfId="9266"/>
    <cellStyle name="메모 3 2 3" xfId="9267"/>
    <cellStyle name="메모 3 3" xfId="4193"/>
    <cellStyle name="메모 4" xfId="484"/>
    <cellStyle name="메모 4 2" xfId="3372"/>
    <cellStyle name="메모 4 2 2" xfId="8197"/>
    <cellStyle name="메모 4 3" xfId="4194"/>
    <cellStyle name="메모 4 4" xfId="7925"/>
    <cellStyle name="메모 4 5" xfId="2871"/>
    <cellStyle name="메모 5" xfId="3373"/>
    <cellStyle name="메모 5 2" xfId="8000"/>
    <cellStyle name="메모 5 2 2" xfId="9449"/>
    <cellStyle name="메모 5 2 2 2" xfId="10472"/>
    <cellStyle name="메모 5 2 3" xfId="9909"/>
    <cellStyle name="메모 5 3" xfId="8001"/>
    <cellStyle name="메모 6" xfId="4195"/>
    <cellStyle name="메모 7" xfId="4196"/>
    <cellStyle name="메모 8" xfId="4197"/>
    <cellStyle name="메모 9" xfId="6314"/>
    <cellStyle name="믅됞 [0.00]_laroux" xfId="8198"/>
    <cellStyle name="믅됞_laroux" xfId="8199"/>
    <cellStyle name="바탕글" xfId="316"/>
    <cellStyle name="바탕글 2" xfId="2872"/>
    <cellStyle name="바탕글 3" xfId="3374"/>
    <cellStyle name="바탕글 3 2" xfId="6146"/>
    <cellStyle name="백분율 [0]" xfId="524"/>
    <cellStyle name="백분율 [0] 2" xfId="2873"/>
    <cellStyle name="백분율 [2]" xfId="525"/>
    <cellStyle name="백분율 [2] 2" xfId="2874"/>
    <cellStyle name="백분율 10" xfId="6329"/>
    <cellStyle name="백분율 10 2" xfId="6330"/>
    <cellStyle name="백분율 10 2 2" xfId="6331"/>
    <cellStyle name="백분율 10 2 3" xfId="6332"/>
    <cellStyle name="백분율 10 3" xfId="6333"/>
    <cellStyle name="백분율 11" xfId="6334"/>
    <cellStyle name="백분율 11 2" xfId="6335"/>
    <cellStyle name="백분율 11 2 2" xfId="6336"/>
    <cellStyle name="백분율 11 2 3" xfId="6337"/>
    <cellStyle name="백분율 11 2 4" xfId="6338"/>
    <cellStyle name="백분율 11 3" xfId="6339"/>
    <cellStyle name="백분율 11 3 2" xfId="6340"/>
    <cellStyle name="백분율 11 4" xfId="6341"/>
    <cellStyle name="백분율 12" xfId="6342"/>
    <cellStyle name="백분율 12 2" xfId="6343"/>
    <cellStyle name="백분율 12 2 2" xfId="6344"/>
    <cellStyle name="백분율 12 3" xfId="6345"/>
    <cellStyle name="백분율 13" xfId="6346"/>
    <cellStyle name="백분율 13 2" xfId="6347"/>
    <cellStyle name="백분율 13 2 2" xfId="6348"/>
    <cellStyle name="백분율 13 2 3" xfId="6349"/>
    <cellStyle name="백분율 13 2 4" xfId="6350"/>
    <cellStyle name="백분율 13 3" xfId="6351"/>
    <cellStyle name="백분율 13 3 2" xfId="6352"/>
    <cellStyle name="백분율 13 4" xfId="6353"/>
    <cellStyle name="백분율 14" xfId="6354"/>
    <cellStyle name="백분율 14 2" xfId="6355"/>
    <cellStyle name="백분율 14 2 2" xfId="6356"/>
    <cellStyle name="백분율 14 3" xfId="6357"/>
    <cellStyle name="백분율 14 4" xfId="6358"/>
    <cellStyle name="백분율 15" xfId="6359"/>
    <cellStyle name="백분율 15 2" xfId="6360"/>
    <cellStyle name="백분율 15 2 2" xfId="6361"/>
    <cellStyle name="백분율 15 3" xfId="6362"/>
    <cellStyle name="백분율 16" xfId="6363"/>
    <cellStyle name="백분율 16 2" xfId="6364"/>
    <cellStyle name="백분율 16 2 2" xfId="6365"/>
    <cellStyle name="백분율 17" xfId="6366"/>
    <cellStyle name="백분율 17 2" xfId="6367"/>
    <cellStyle name="백분율 17 2 2" xfId="6368"/>
    <cellStyle name="백분율 18" xfId="6369"/>
    <cellStyle name="백분율 19" xfId="6370"/>
    <cellStyle name="백분율 19 2" xfId="6371"/>
    <cellStyle name="백분율 19 2 2" xfId="9400"/>
    <cellStyle name="백분율 19 2 2 2" xfId="10423"/>
    <cellStyle name="백분율 19 2 3" xfId="9839"/>
    <cellStyle name="백분율 19 3" xfId="9399"/>
    <cellStyle name="백분율 19 3 2" xfId="10422"/>
    <cellStyle name="백분율 19 4" xfId="9838"/>
    <cellStyle name="백분율 2" xfId="317"/>
    <cellStyle name="백분율 2 10" xfId="6372"/>
    <cellStyle name="백분율 2 11" xfId="6373"/>
    <cellStyle name="백분율 2 12" xfId="6374"/>
    <cellStyle name="백분율 2 12 2" xfId="6375"/>
    <cellStyle name="백분율 2 13" xfId="6376"/>
    <cellStyle name="백분율 2 13 2" xfId="6377"/>
    <cellStyle name="백분율 2 13 2 2" xfId="6378"/>
    <cellStyle name="백분율 2 13 3" xfId="6379"/>
    <cellStyle name="백분율 2 14" xfId="8200"/>
    <cellStyle name="백분율 2 15" xfId="8201"/>
    <cellStyle name="백분율 2 16" xfId="8202"/>
    <cellStyle name="백분율 2 17" xfId="8203"/>
    <cellStyle name="백분율 2 18" xfId="8204"/>
    <cellStyle name="백분율 2 19" xfId="8205"/>
    <cellStyle name="백분율 2 2" xfId="527"/>
    <cellStyle name="백분율 2 2 2" xfId="3375"/>
    <cellStyle name="백분율 2 2 2 2" xfId="3376"/>
    <cellStyle name="백분율 2 2 3" xfId="3377"/>
    <cellStyle name="백분율 2 2 4" xfId="8836"/>
    <cellStyle name="백분율 2 20" xfId="8206"/>
    <cellStyle name="백분율 2 21" xfId="8207"/>
    <cellStyle name="백분율 2 22" xfId="8208"/>
    <cellStyle name="백분율 2 23" xfId="8209"/>
    <cellStyle name="백분율 2 24" xfId="8210"/>
    <cellStyle name="백분율 2 25" xfId="8211"/>
    <cellStyle name="백분율 2 26" xfId="8212"/>
    <cellStyle name="백분율 2 27" xfId="8213"/>
    <cellStyle name="백분율 2 28" xfId="8214"/>
    <cellStyle name="백분율 2 29" xfId="8215"/>
    <cellStyle name="백분율 2 3" xfId="2875"/>
    <cellStyle name="백분율 2 3 2" xfId="2876"/>
    <cellStyle name="백분율 2 3 2 2" xfId="6147"/>
    <cellStyle name="백분율 2 3 2 2 2" xfId="9059"/>
    <cellStyle name="백분율 2 3 2 3" xfId="9049"/>
    <cellStyle name="백분율 2 3 3" xfId="3378"/>
    <cellStyle name="백분율 2 3 4" xfId="8758"/>
    <cellStyle name="백분율 2 30" xfId="8216"/>
    <cellStyle name="백분율 2 31" xfId="8217"/>
    <cellStyle name="백분율 2 32" xfId="8218"/>
    <cellStyle name="백분율 2 33" xfId="8219"/>
    <cellStyle name="백분율 2 34" xfId="8220"/>
    <cellStyle name="백분율 2 35" xfId="526"/>
    <cellStyle name="백분율 2 4" xfId="2877"/>
    <cellStyle name="백분율 2 4 2" xfId="6148"/>
    <cellStyle name="백분율 2 4 2 2" xfId="9057"/>
    <cellStyle name="백분율 2 4 3" xfId="6380"/>
    <cellStyle name="백분율 2 4 4" xfId="9032"/>
    <cellStyle name="백분율 2 5" xfId="6381"/>
    <cellStyle name="백분율 2 6" xfId="6382"/>
    <cellStyle name="백분율 2 7" xfId="6383"/>
    <cellStyle name="백분율 2 8" xfId="6384"/>
    <cellStyle name="백분율 2 9" xfId="6385"/>
    <cellStyle name="백분율 26" xfId="6386"/>
    <cellStyle name="백분율 26 2" xfId="6387"/>
    <cellStyle name="백분율 3" xfId="3379"/>
    <cellStyle name="백분율 3 2" xfId="6388"/>
    <cellStyle name="백분율 3 2 2" xfId="6389"/>
    <cellStyle name="백분율 3 3" xfId="6390"/>
    <cellStyle name="백분율 3 4" xfId="6391"/>
    <cellStyle name="백분율 31" xfId="6392"/>
    <cellStyle name="백분율 31 2" xfId="6393"/>
    <cellStyle name="백분율 34" xfId="6394"/>
    <cellStyle name="백분율 34 2" xfId="6395"/>
    <cellStyle name="백분율 4" xfId="6396"/>
    <cellStyle name="백분율 4 2" xfId="6397"/>
    <cellStyle name="백분율 4 2 2" xfId="6398"/>
    <cellStyle name="백분율 4 2 3" xfId="6399"/>
    <cellStyle name="백분율 4 3" xfId="6400"/>
    <cellStyle name="백분율 4 4" xfId="6401"/>
    <cellStyle name="백분율 5" xfId="6402"/>
    <cellStyle name="백분율 5 2" xfId="6403"/>
    <cellStyle name="백분율 5 2 2" xfId="6404"/>
    <cellStyle name="백분율 5 2 3" xfId="6405"/>
    <cellStyle name="백분율 5 3" xfId="6406"/>
    <cellStyle name="백분율 5 4" xfId="6407"/>
    <cellStyle name="백분율 6" xfId="6408"/>
    <cellStyle name="백분율 6 2" xfId="6409"/>
    <cellStyle name="백분율 7" xfId="6410"/>
    <cellStyle name="백분율 7 2" xfId="6411"/>
    <cellStyle name="백분율 7 2 2" xfId="6412"/>
    <cellStyle name="백분율 7 2 3" xfId="6413"/>
    <cellStyle name="백분율 7 2 4" xfId="6414"/>
    <cellStyle name="백분율 7 3" xfId="6415"/>
    <cellStyle name="백분율 7 3 2" xfId="6416"/>
    <cellStyle name="백분율 7 3 3" xfId="6417"/>
    <cellStyle name="백분율 7 4" xfId="6418"/>
    <cellStyle name="백분율 7 5" xfId="6419"/>
    <cellStyle name="백분율 8" xfId="6420"/>
    <cellStyle name="백분율 8 2" xfId="6421"/>
    <cellStyle name="백분율 8 2 2" xfId="6422"/>
    <cellStyle name="백분율 8 2 3" xfId="6423"/>
    <cellStyle name="백분율 8 2 4" xfId="6424"/>
    <cellStyle name="백분율 8 3" xfId="6425"/>
    <cellStyle name="백분율 8 3 2" xfId="6426"/>
    <cellStyle name="백분율 8 3 3" xfId="6427"/>
    <cellStyle name="백분율 8 4" xfId="6428"/>
    <cellStyle name="백분율 8 5" xfId="6429"/>
    <cellStyle name="백분율 9" xfId="6430"/>
    <cellStyle name="백분율 9 2" xfId="6431"/>
    <cellStyle name="백분율 9 2 2" xfId="6432"/>
    <cellStyle name="백분율 9 2 3" xfId="6433"/>
    <cellStyle name="백분율 9 2 4" xfId="6434"/>
    <cellStyle name="백분율 9 3" xfId="6435"/>
    <cellStyle name="백분율 9 3 2" xfId="6436"/>
    <cellStyle name="백분율 9 3 3" xfId="6437"/>
    <cellStyle name="백분율 9 4" xfId="6438"/>
    <cellStyle name="백분율 9 5" xfId="6439"/>
    <cellStyle name="보통" xfId="318" builtinId="28" customBuiltin="1"/>
    <cellStyle name="보통 2" xfId="319"/>
    <cellStyle name="보통 2 2" xfId="320"/>
    <cellStyle name="보통 2 2 2" xfId="3380"/>
    <cellStyle name="보통 2 2 2 2" xfId="3381"/>
    <cellStyle name="보통 2 2 2 2 2" xfId="8837"/>
    <cellStyle name="보통 2 2 2 2 2 2" xfId="8963"/>
    <cellStyle name="보통 2 2 2 3" xfId="4198"/>
    <cellStyle name="보통 2 2 2 4" xfId="8838"/>
    <cellStyle name="보통 2 2 2 4 2" xfId="8962"/>
    <cellStyle name="보통 2 2 3" xfId="4199"/>
    <cellStyle name="보통 2 2 4" xfId="6149"/>
    <cellStyle name="보통 2 2 4 2" xfId="8945"/>
    <cellStyle name="보통 2 2 5" xfId="2878"/>
    <cellStyle name="보통 2 3" xfId="321"/>
    <cellStyle name="보통 2 3 2" xfId="6150"/>
    <cellStyle name="보통 2 3 3" xfId="6151"/>
    <cellStyle name="보통 2 3 4" xfId="3382"/>
    <cellStyle name="보통 3" xfId="322"/>
    <cellStyle name="보통 3 2" xfId="323"/>
    <cellStyle name="보통 3 2 2" xfId="3383"/>
    <cellStyle name="보통 3 2 3" xfId="6152"/>
    <cellStyle name="보통 3 2 3 2" xfId="9118"/>
    <cellStyle name="보통 3 2 4" xfId="2880"/>
    <cellStyle name="보통 3 3" xfId="3384"/>
    <cellStyle name="보통 3 4" xfId="8759"/>
    <cellStyle name="보통 3_012_보건및사회보장" xfId="3385"/>
    <cellStyle name="보통 4" xfId="324"/>
    <cellStyle name="보통 4 2" xfId="3386"/>
    <cellStyle name="보통 4 3" xfId="6153"/>
    <cellStyle name="보통 4 3 2" xfId="9117"/>
    <cellStyle name="보통 4 4" xfId="2881"/>
    <cellStyle name="보통 5" xfId="485"/>
    <cellStyle name="보통 5 2" xfId="4200"/>
    <cellStyle name="보통 5 3" xfId="4201"/>
    <cellStyle name="보통 5 4" xfId="8002"/>
    <cellStyle name="보통 5 5" xfId="3387"/>
    <cellStyle name="보통 6" xfId="4202"/>
    <cellStyle name="보통 7" xfId="4203"/>
    <cellStyle name="보통 8" xfId="4204"/>
    <cellStyle name="본문" xfId="3388"/>
    <cellStyle name="부제목" xfId="3389"/>
    <cellStyle name="뷭?_?긚??_1" xfId="325"/>
    <cellStyle name="설명 텍스트" xfId="326" builtinId="53" customBuiltin="1"/>
    <cellStyle name="설명 텍스트 2" xfId="327"/>
    <cellStyle name="설명 텍스트 2 2" xfId="328"/>
    <cellStyle name="설명 텍스트 2 2 2" xfId="3391"/>
    <cellStyle name="설명 텍스트 2 2 2 2" xfId="3392"/>
    <cellStyle name="설명 텍스트 2 2 2 2 2" xfId="8961"/>
    <cellStyle name="설명 텍스트 2 2 2 3" xfId="4205"/>
    <cellStyle name="설명 텍스트 2 2 2 4" xfId="8839"/>
    <cellStyle name="설명 텍스트 2 2 3" xfId="4206"/>
    <cellStyle name="설명 텍스트 2 2 4" xfId="7926"/>
    <cellStyle name="설명 텍스트 2 2 5" xfId="3390"/>
    <cellStyle name="설명 텍스트 2 3" xfId="329"/>
    <cellStyle name="설명 텍스트 2 3 2" xfId="6154"/>
    <cellStyle name="설명 텍스트 2 3 3" xfId="6155"/>
    <cellStyle name="설명 텍스트 2 3 4" xfId="3393"/>
    <cellStyle name="설명 텍스트 3" xfId="330"/>
    <cellStyle name="설명 텍스트 3 2" xfId="331"/>
    <cellStyle name="설명 텍스트 3 2 2" xfId="3394"/>
    <cellStyle name="설명 텍스트 3 2 3" xfId="8003"/>
    <cellStyle name="설명 텍스트 3 3" xfId="3395"/>
    <cellStyle name="설명 텍스트 3 4" xfId="8760"/>
    <cellStyle name="설명 텍스트 3_012_보건및사회보장" xfId="3396"/>
    <cellStyle name="설명 텍스트 4" xfId="332"/>
    <cellStyle name="설명 텍스트 4 2" xfId="3397"/>
    <cellStyle name="설명 텍스트 4 3" xfId="8004"/>
    <cellStyle name="설명 텍스트 5" xfId="486"/>
    <cellStyle name="설명 텍스트 5 2" xfId="4207"/>
    <cellStyle name="설명 텍스트 5 3" xfId="4208"/>
    <cellStyle name="설명 텍스트 5 4" xfId="8005"/>
    <cellStyle name="설명 텍스트 5 5" xfId="3398"/>
    <cellStyle name="설명 텍스트 6" xfId="4209"/>
    <cellStyle name="설명 텍스트 7" xfId="4210"/>
    <cellStyle name="설명 텍스트 8" xfId="4211"/>
    <cellStyle name="셀 확인" xfId="333" builtinId="23" customBuiltin="1"/>
    <cellStyle name="셀 확인 2" xfId="334"/>
    <cellStyle name="셀 확인 2 2" xfId="335"/>
    <cellStyle name="셀 확인 2 2 2" xfId="3399"/>
    <cellStyle name="셀 확인 2 2 2 2" xfId="3400"/>
    <cellStyle name="셀 확인 2 2 2 2 2" xfId="8840"/>
    <cellStyle name="셀 확인 2 2 2 2 2 2" xfId="8960"/>
    <cellStyle name="셀 확인 2 2 2 3" xfId="4212"/>
    <cellStyle name="셀 확인 2 2 2 4" xfId="8841"/>
    <cellStyle name="셀 확인 2 2 2 4 2" xfId="8959"/>
    <cellStyle name="셀 확인 2 2 3" xfId="4213"/>
    <cellStyle name="셀 확인 2 2 4" xfId="6156"/>
    <cellStyle name="셀 확인 2 2 4 2" xfId="9135"/>
    <cellStyle name="셀 확인 2 2 5" xfId="2882"/>
    <cellStyle name="셀 확인 2 3" xfId="336"/>
    <cellStyle name="셀 확인 2 3 2" xfId="6157"/>
    <cellStyle name="셀 확인 2 3 3" xfId="6158"/>
    <cellStyle name="셀 확인 2 3 4" xfId="3401"/>
    <cellStyle name="셀 확인 3" xfId="337"/>
    <cellStyle name="셀 확인 3 2" xfId="338"/>
    <cellStyle name="셀 확인 3 2 2" xfId="3402"/>
    <cellStyle name="셀 확인 3 2 3" xfId="6159"/>
    <cellStyle name="셀 확인 3 2 3 2" xfId="9116"/>
    <cellStyle name="셀 확인 3 2 4" xfId="2883"/>
    <cellStyle name="셀 확인 3 3" xfId="3403"/>
    <cellStyle name="셀 확인 3 4" xfId="8761"/>
    <cellStyle name="셀 확인 3_012_보건및사회보장" xfId="3404"/>
    <cellStyle name="셀 확인 4" xfId="339"/>
    <cellStyle name="셀 확인 4 2" xfId="3405"/>
    <cellStyle name="셀 확인 4 3" xfId="6160"/>
    <cellStyle name="셀 확인 4 3 2" xfId="9115"/>
    <cellStyle name="셀 확인 4 4" xfId="2884"/>
    <cellStyle name="셀 확인 5" xfId="487"/>
    <cellStyle name="셀 확인 5 2" xfId="4214"/>
    <cellStyle name="셀 확인 5 3" xfId="4215"/>
    <cellStyle name="셀 확인 5 4" xfId="8006"/>
    <cellStyle name="셀 확인 5 5" xfId="3406"/>
    <cellStyle name="셀 확인 6" xfId="4216"/>
    <cellStyle name="셀 확인 7" xfId="4217"/>
    <cellStyle name="셀 확인 8" xfId="4218"/>
    <cellStyle name="숫자(R)" xfId="340"/>
    <cellStyle name="숫자(R) 2" xfId="2885"/>
    <cellStyle name="숫자(R) 3" xfId="8221"/>
    <cellStyle name="쉼표 [0]" xfId="341" builtinId="6"/>
    <cellStyle name="쉼표 [0] 10" xfId="3407"/>
    <cellStyle name="쉼표 [0] 10 2" xfId="3408"/>
    <cellStyle name="쉼표 [0] 10 2 2" xfId="6315"/>
    <cellStyle name="쉼표 [0] 10 2 2 2" xfId="9825"/>
    <cellStyle name="쉼표 [0] 10 2 3" xfId="8222"/>
    <cellStyle name="쉼표 [0] 10 2 3 2" xfId="9912"/>
    <cellStyle name="쉼표 [0] 10 2 4" xfId="9587"/>
    <cellStyle name="쉼표 [0] 10 3" xfId="3409"/>
    <cellStyle name="쉼표 [0] 10 3 2" xfId="8223"/>
    <cellStyle name="쉼표 [0] 10 3 2 2" xfId="9913"/>
    <cellStyle name="쉼표 [0] 10 3 3" xfId="8224"/>
    <cellStyle name="쉼표 [0] 10 3 3 2" xfId="9914"/>
    <cellStyle name="쉼표 [0] 10 3 4" xfId="9588"/>
    <cellStyle name="쉼표 [0] 10 4" xfId="3410"/>
    <cellStyle name="쉼표 [0] 10 5" xfId="8225"/>
    <cellStyle name="쉼표 [0] 10 5 2" xfId="9915"/>
    <cellStyle name="쉼표 [0] 10 6" xfId="9586"/>
    <cellStyle name="쉼표 [0] 10_012_보건및사회보장" xfId="3411"/>
    <cellStyle name="쉼표 [0] 11" xfId="3412"/>
    <cellStyle name="쉼표 [0] 11 2" xfId="3413"/>
    <cellStyle name="쉼표 [0] 11 2 2" xfId="6161"/>
    <cellStyle name="쉼표 [0] 11 2 2 2" xfId="9766"/>
    <cellStyle name="쉼표 [0] 11 2 3" xfId="9590"/>
    <cellStyle name="쉼표 [0] 11 3" xfId="8226"/>
    <cellStyle name="쉼표 [0] 11 3 2" xfId="8958"/>
    <cellStyle name="쉼표 [0] 11 3 2 2" xfId="10266"/>
    <cellStyle name="쉼표 [0] 11 3 3" xfId="9916"/>
    <cellStyle name="쉼표 [0] 11 4" xfId="9589"/>
    <cellStyle name="쉼표 [0] 12" xfId="3414"/>
    <cellStyle name="쉼표 [0] 12 2" xfId="3415"/>
    <cellStyle name="쉼표 [0] 12 2 2" xfId="6162"/>
    <cellStyle name="쉼표 [0] 12 2 2 2" xfId="8895"/>
    <cellStyle name="쉼표 [0] 12 2 2 3" xfId="9767"/>
    <cellStyle name="쉼표 [0] 12 3" xfId="4219"/>
    <cellStyle name="쉼표 [0] 12 3 2" xfId="8007"/>
    <cellStyle name="쉼표 [0] 12 3 2 2" xfId="9910"/>
    <cellStyle name="쉼표 [0] 12 3 3" xfId="8008"/>
    <cellStyle name="쉼표 [0] 12 3 3 2" xfId="9911"/>
    <cellStyle name="쉼표 [0] 12 3 4" xfId="9674"/>
    <cellStyle name="쉼표 [0] 12 4" xfId="9591"/>
    <cellStyle name="쉼표 [0] 13" xfId="3416"/>
    <cellStyle name="쉼표 [0] 13 2" xfId="4220"/>
    <cellStyle name="쉼표 [0] 13 2 2" xfId="9675"/>
    <cellStyle name="쉼표 [0] 13 3" xfId="4221"/>
    <cellStyle name="쉼표 [0] 13 4" xfId="9592"/>
    <cellStyle name="쉼표 [0] 14" xfId="3417"/>
    <cellStyle name="쉼표 [0] 14 2" xfId="6163"/>
    <cellStyle name="쉼표 [0] 14 2 2" xfId="8894"/>
    <cellStyle name="쉼표 [0] 14 2 3" xfId="9768"/>
    <cellStyle name="쉼표 [0] 15" xfId="3418"/>
    <cellStyle name="쉼표 [0] 15 2" xfId="6164"/>
    <cellStyle name="쉼표 [0] 15 2 2" xfId="8227"/>
    <cellStyle name="쉼표 [0] 15 2 2 2" xfId="9917"/>
    <cellStyle name="쉼표 [0] 15 2 3" xfId="8228"/>
    <cellStyle name="쉼표 [0] 15 2 3 2" xfId="9918"/>
    <cellStyle name="쉼표 [0] 15 2 4" xfId="9769"/>
    <cellStyle name="쉼표 [0] 15 3" xfId="6165"/>
    <cellStyle name="쉼표 [0] 15 3 2" xfId="8229"/>
    <cellStyle name="쉼표 [0] 15 3 2 2" xfId="9919"/>
    <cellStyle name="쉼표 [0] 15 3 3" xfId="9770"/>
    <cellStyle name="쉼표 [0] 15 4" xfId="8230"/>
    <cellStyle name="쉼표 [0] 15 4 2" xfId="9920"/>
    <cellStyle name="쉼표 [0] 15 5" xfId="8231"/>
    <cellStyle name="쉼표 [0] 15 5 2" xfId="9921"/>
    <cellStyle name="쉼표 [0] 15 6" xfId="9593"/>
    <cellStyle name="쉼표 [0] 16" xfId="4222"/>
    <cellStyle name="쉼표 [0] 16 2" xfId="9676"/>
    <cellStyle name="쉼표 [0] 17" xfId="3419"/>
    <cellStyle name="쉼표 [0] 17 2" xfId="6166"/>
    <cellStyle name="쉼표 [0] 17 2 2" xfId="9771"/>
    <cellStyle name="쉼표 [0] 17 3" xfId="6167"/>
    <cellStyle name="쉼표 [0] 17 3 2" xfId="9772"/>
    <cellStyle name="쉼표 [0] 17 4" xfId="9594"/>
    <cellStyle name="쉼표 [0] 18" xfId="3420"/>
    <cellStyle name="쉼표 [0] 18 2" xfId="6168"/>
    <cellStyle name="쉼표 [0] 18 2 2" xfId="9773"/>
    <cellStyle name="쉼표 [0] 18 3" xfId="6169"/>
    <cellStyle name="쉼표 [0] 18 4" xfId="9595"/>
    <cellStyle name="쉼표 [0] 19" xfId="3421"/>
    <cellStyle name="쉼표 [0] 19 2" xfId="6170"/>
    <cellStyle name="쉼표 [0] 19 2 2" xfId="9774"/>
    <cellStyle name="쉼표 [0] 19 3" xfId="6171"/>
    <cellStyle name="쉼표 [0] 19 4" xfId="9596"/>
    <cellStyle name="쉼표 [0] 2" xfId="342"/>
    <cellStyle name="쉼표 [0] 2 10" xfId="3422"/>
    <cellStyle name="쉼표 [0] 2 10 2" xfId="8232"/>
    <cellStyle name="쉼표 [0] 2 10 2 2" xfId="9922"/>
    <cellStyle name="쉼표 [0] 2 10 3" xfId="9597"/>
    <cellStyle name="쉼표 [0] 2 11" xfId="3423"/>
    <cellStyle name="쉼표 [0] 2 11 2" xfId="6172"/>
    <cellStyle name="쉼표 [0] 2 11 3" xfId="8842"/>
    <cellStyle name="쉼표 [0] 2 12" xfId="3424"/>
    <cellStyle name="쉼표 [0] 2 12 2" xfId="4223"/>
    <cellStyle name="쉼표 [0] 2 12 2 2" xfId="9677"/>
    <cellStyle name="쉼표 [0] 2 12 3" xfId="6173"/>
    <cellStyle name="쉼표 [0] 2 12 3 2" xfId="9775"/>
    <cellStyle name="쉼표 [0] 2 12 4" xfId="8843"/>
    <cellStyle name="쉼표 [0] 2 13" xfId="2886"/>
    <cellStyle name="쉼표 [0] 2 13 2" xfId="8233"/>
    <cellStyle name="쉼표 [0] 2 13 2 2" xfId="9298"/>
    <cellStyle name="쉼표 [0] 2 13 2 3" xfId="9923"/>
    <cellStyle name="쉼표 [0] 2 13 3" xfId="9237"/>
    <cellStyle name="쉼표 [0] 2 14" xfId="4224"/>
    <cellStyle name="쉼표 [0] 2 14 2" xfId="8234"/>
    <cellStyle name="쉼표 [0] 2 14 2 2" xfId="9176"/>
    <cellStyle name="쉼표 [0] 2 14 2 3" xfId="9924"/>
    <cellStyle name="쉼표 [0] 2 14 3" xfId="9148"/>
    <cellStyle name="쉼표 [0] 2 14 4" xfId="9678"/>
    <cellStyle name="쉼표 [0] 2 15" xfId="4225"/>
    <cellStyle name="쉼표 [0] 2 15 2" xfId="8235"/>
    <cellStyle name="쉼표 [0] 2 15 2 2" xfId="9925"/>
    <cellStyle name="쉼표 [0] 2 15 3" xfId="9679"/>
    <cellStyle name="쉼표 [0] 2 16" xfId="4226"/>
    <cellStyle name="쉼표 [0] 2 16 2" xfId="8236"/>
    <cellStyle name="쉼표 [0] 2 16 2 2" xfId="9926"/>
    <cellStyle name="쉼표 [0] 2 16 3" xfId="9680"/>
    <cellStyle name="쉼표 [0] 2 17" xfId="8237"/>
    <cellStyle name="쉼표 [0] 2 17 2" xfId="8238"/>
    <cellStyle name="쉼표 [0] 2 17 2 2" xfId="9928"/>
    <cellStyle name="쉼표 [0] 2 17 3" xfId="9927"/>
    <cellStyle name="쉼표 [0] 2 18" xfId="8239"/>
    <cellStyle name="쉼표 [0] 2 18 2" xfId="8240"/>
    <cellStyle name="쉼표 [0] 2 18 2 2" xfId="9930"/>
    <cellStyle name="쉼표 [0] 2 18 3" xfId="9929"/>
    <cellStyle name="쉼표 [0] 2 19" xfId="8241"/>
    <cellStyle name="쉼표 [0] 2 19 2" xfId="8242"/>
    <cellStyle name="쉼표 [0] 2 19 2 2" xfId="9932"/>
    <cellStyle name="쉼표 [0] 2 19 3" xfId="9931"/>
    <cellStyle name="쉼표 [0] 2 2" xfId="343"/>
    <cellStyle name="쉼표 [0] 2 2 10" xfId="4227"/>
    <cellStyle name="쉼표 [0] 2 2 10 2" xfId="8243"/>
    <cellStyle name="쉼표 [0] 2 2 10 2 2" xfId="9933"/>
    <cellStyle name="쉼표 [0] 2 2 10 3" xfId="8244"/>
    <cellStyle name="쉼표 [0] 2 2 10 3 2" xfId="9934"/>
    <cellStyle name="쉼표 [0] 2 2 11" xfId="7927"/>
    <cellStyle name="쉼표 [0] 2 2 11 2" xfId="8245"/>
    <cellStyle name="쉼표 [0] 2 2 11 2 2" xfId="9935"/>
    <cellStyle name="쉼표 [0] 2 2 11 3" xfId="8246"/>
    <cellStyle name="쉼표 [0] 2 2 11 3 2" xfId="9936"/>
    <cellStyle name="쉼표 [0] 2 2 12" xfId="8247"/>
    <cellStyle name="쉼표 [0] 2 2 12 2" xfId="8248"/>
    <cellStyle name="쉼표 [0] 2 2 12 2 2" xfId="9938"/>
    <cellStyle name="쉼표 [0] 2 2 12 3" xfId="8249"/>
    <cellStyle name="쉼표 [0] 2 2 12 3 2" xfId="9939"/>
    <cellStyle name="쉼표 [0] 2 2 12 4" xfId="9937"/>
    <cellStyle name="쉼표 [0] 2 2 13" xfId="8250"/>
    <cellStyle name="쉼표 [0] 2 2 13 2" xfId="8251"/>
    <cellStyle name="쉼표 [0] 2 2 13 2 2" xfId="9941"/>
    <cellStyle name="쉼표 [0] 2 2 13 3" xfId="8252"/>
    <cellStyle name="쉼표 [0] 2 2 13 3 2" xfId="9942"/>
    <cellStyle name="쉼표 [0] 2 2 13 4" xfId="9940"/>
    <cellStyle name="쉼표 [0] 2 2 14" xfId="8253"/>
    <cellStyle name="쉼표 [0] 2 2 14 2" xfId="8254"/>
    <cellStyle name="쉼표 [0] 2 2 14 2 2" xfId="9944"/>
    <cellStyle name="쉼표 [0] 2 2 14 3" xfId="8255"/>
    <cellStyle name="쉼표 [0] 2 2 14 3 2" xfId="9945"/>
    <cellStyle name="쉼표 [0] 2 2 14 4" xfId="9943"/>
    <cellStyle name="쉼표 [0] 2 2 15" xfId="8256"/>
    <cellStyle name="쉼표 [0] 2 2 15 2" xfId="8257"/>
    <cellStyle name="쉼표 [0] 2 2 15 2 2" xfId="9947"/>
    <cellStyle name="쉼표 [0] 2 2 15 3" xfId="9946"/>
    <cellStyle name="쉼표 [0] 2 2 16" xfId="8258"/>
    <cellStyle name="쉼표 [0] 2 2 16 2" xfId="9948"/>
    <cellStyle name="쉼표 [0] 2 2 17" xfId="8259"/>
    <cellStyle name="쉼표 [0] 2 2 17 2" xfId="9949"/>
    <cellStyle name="쉼표 [0] 2 2 18" xfId="528"/>
    <cellStyle name="쉼표 [0] 2 2 2" xfId="2887"/>
    <cellStyle name="쉼표 [0] 2 2 2 2" xfId="3425"/>
    <cellStyle name="쉼표 [0] 2 2 2 2 2" xfId="8260"/>
    <cellStyle name="쉼표 [0] 2 2 2 2 2 2" xfId="8957"/>
    <cellStyle name="쉼표 [0] 2 2 2 2 2 3" xfId="9950"/>
    <cellStyle name="쉼표 [0] 2 2 2 2 3" xfId="8261"/>
    <cellStyle name="쉼표 [0] 2 2 2 2 3 2" xfId="9951"/>
    <cellStyle name="쉼표 [0] 2 2 2 3" xfId="3426"/>
    <cellStyle name="쉼표 [0] 2 2 2 3 2" xfId="3427"/>
    <cellStyle name="쉼표 [0] 2 2 2 3 2 2" xfId="9598"/>
    <cellStyle name="쉼표 [0] 2 2 2 3 3" xfId="8844"/>
    <cellStyle name="쉼표 [0] 2 2 2 4" xfId="8009"/>
    <cellStyle name="쉼표 [0] 2 2 2 5" xfId="8262"/>
    <cellStyle name="쉼표 [0] 2 2 2 5 2" xfId="9952"/>
    <cellStyle name="쉼표 [0] 2 2 2_012_보건및사회보장" xfId="3428"/>
    <cellStyle name="쉼표 [0] 2 2 3" xfId="2888"/>
    <cellStyle name="쉼표 [0] 2 2 3 2" xfId="8263"/>
    <cellStyle name="쉼표 [0] 2 2 3 2 2" xfId="9953"/>
    <cellStyle name="쉼표 [0] 2 2 3 3" xfId="8264"/>
    <cellStyle name="쉼표 [0] 2 2 3 3 2" xfId="9954"/>
    <cellStyle name="쉼표 [0] 2 2 3 4" xfId="8265"/>
    <cellStyle name="쉼표 [0] 2 2 3 4 2" xfId="9955"/>
    <cellStyle name="쉼표 [0] 2 2 4" xfId="3429"/>
    <cellStyle name="쉼표 [0] 2 2 4 2" xfId="3430"/>
    <cellStyle name="쉼표 [0] 2 2 4 2 2" xfId="9600"/>
    <cellStyle name="쉼표 [0] 2 2 4 3" xfId="7928"/>
    <cellStyle name="쉼표 [0] 2 2 4 3 2" xfId="9896"/>
    <cellStyle name="쉼표 [0] 2 2 4 4" xfId="8845"/>
    <cellStyle name="쉼표 [0] 2 2 4 5" xfId="9599"/>
    <cellStyle name="쉼표 [0] 2 2 5" xfId="3431"/>
    <cellStyle name="쉼표 [0] 2 2 5 2" xfId="3432"/>
    <cellStyle name="쉼표 [0] 2 2 5 2 2" xfId="6174"/>
    <cellStyle name="쉼표 [0] 2 2 5 2 2 2" xfId="8893"/>
    <cellStyle name="쉼표 [0] 2 2 5 2 2 2 2" xfId="10264"/>
    <cellStyle name="쉼표 [0] 2 2 5 2 2 3" xfId="9776"/>
    <cellStyle name="쉼표 [0] 2 2 5 2 3" xfId="9601"/>
    <cellStyle name="쉼표 [0] 2 2 5 3" xfId="3433"/>
    <cellStyle name="쉼표 [0] 2 2 5 3 2" xfId="9602"/>
    <cellStyle name="쉼표 [0] 2 2 5 4" xfId="8846"/>
    <cellStyle name="쉼표 [0] 2 2 6" xfId="3434"/>
    <cellStyle name="쉼표 [0] 2 2 6 2" xfId="8266"/>
    <cellStyle name="쉼표 [0] 2 2 6 2 2" xfId="9956"/>
    <cellStyle name="쉼표 [0] 2 2 6 3" xfId="8267"/>
    <cellStyle name="쉼표 [0] 2 2 6 3 2" xfId="9957"/>
    <cellStyle name="쉼표 [0] 2 2 6 4" xfId="9603"/>
    <cellStyle name="쉼표 [0] 2 2 7" xfId="4228"/>
    <cellStyle name="쉼표 [0] 2 2 7 2" xfId="4229"/>
    <cellStyle name="쉼표 [0] 2 2 7 3" xfId="8268"/>
    <cellStyle name="쉼표 [0] 2 2 7 3 2" xfId="9958"/>
    <cellStyle name="쉼표 [0] 2 2 8" xfId="4230"/>
    <cellStyle name="쉼표 [0] 2 2 8 2" xfId="8269"/>
    <cellStyle name="쉼표 [0] 2 2 8 2 2" xfId="9959"/>
    <cellStyle name="쉼표 [0] 2 2 8 3" xfId="8270"/>
    <cellStyle name="쉼표 [0] 2 2 8 3 2" xfId="9960"/>
    <cellStyle name="쉼표 [0] 2 2 9" xfId="4231"/>
    <cellStyle name="쉼표 [0] 2 2 9 2" xfId="8271"/>
    <cellStyle name="쉼표 [0] 2 2 9 2 2" xfId="9961"/>
    <cellStyle name="쉼표 [0] 2 2 9 3" xfId="8272"/>
    <cellStyle name="쉼표 [0] 2 2 9 3 2" xfId="9962"/>
    <cellStyle name="쉼표 [0] 2 2_004_노동" xfId="3435"/>
    <cellStyle name="쉼표 [0] 2 20" xfId="8273"/>
    <cellStyle name="쉼표 [0] 2 20 2" xfId="8274"/>
    <cellStyle name="쉼표 [0] 2 20 2 2" xfId="9964"/>
    <cellStyle name="쉼표 [0] 2 20 3" xfId="9963"/>
    <cellStyle name="쉼표 [0] 2 21" xfId="8275"/>
    <cellStyle name="쉼표 [0] 2 21 2" xfId="8276"/>
    <cellStyle name="쉼표 [0] 2 21 2 2" xfId="9966"/>
    <cellStyle name="쉼표 [0] 2 21 3" xfId="9965"/>
    <cellStyle name="쉼표 [0] 2 22" xfId="8277"/>
    <cellStyle name="쉼표 [0] 2 22 2" xfId="8278"/>
    <cellStyle name="쉼표 [0] 2 22 2 2" xfId="9968"/>
    <cellStyle name="쉼표 [0] 2 22 3" xfId="9967"/>
    <cellStyle name="쉼표 [0] 2 23" xfId="8279"/>
    <cellStyle name="쉼표 [0] 2 23 2" xfId="8280"/>
    <cellStyle name="쉼표 [0] 2 23 2 2" xfId="9970"/>
    <cellStyle name="쉼표 [0] 2 23 3" xfId="9969"/>
    <cellStyle name="쉼표 [0] 2 24" xfId="8281"/>
    <cellStyle name="쉼표 [0] 2 24 2" xfId="8282"/>
    <cellStyle name="쉼표 [0] 2 24 2 2" xfId="9972"/>
    <cellStyle name="쉼표 [0] 2 24 3" xfId="9971"/>
    <cellStyle name="쉼표 [0] 2 25" xfId="8283"/>
    <cellStyle name="쉼표 [0] 2 25 2" xfId="8284"/>
    <cellStyle name="쉼표 [0] 2 25 2 2" xfId="9974"/>
    <cellStyle name="쉼표 [0] 2 25 3" xfId="9973"/>
    <cellStyle name="쉼표 [0] 2 26" xfId="8285"/>
    <cellStyle name="쉼표 [0] 2 26 2" xfId="8286"/>
    <cellStyle name="쉼표 [0] 2 26 2 2" xfId="9976"/>
    <cellStyle name="쉼표 [0] 2 26 3" xfId="9975"/>
    <cellStyle name="쉼표 [0] 2 27" xfId="8287"/>
    <cellStyle name="쉼표 [0] 2 27 2" xfId="8288"/>
    <cellStyle name="쉼표 [0] 2 27 2 2" xfId="9978"/>
    <cellStyle name="쉼표 [0] 2 27 3" xfId="9977"/>
    <cellStyle name="쉼표 [0] 2 28" xfId="8289"/>
    <cellStyle name="쉼표 [0] 2 28 2" xfId="8290"/>
    <cellStyle name="쉼표 [0] 2 28 2 2" xfId="9980"/>
    <cellStyle name="쉼표 [0] 2 28 3" xfId="9979"/>
    <cellStyle name="쉼표 [0] 2 29" xfId="8291"/>
    <cellStyle name="쉼표 [0] 2 29 2" xfId="8292"/>
    <cellStyle name="쉼표 [0] 2 29 2 2" xfId="9982"/>
    <cellStyle name="쉼표 [0] 2 29 3" xfId="9981"/>
    <cellStyle name="쉼표 [0] 2 3" xfId="344"/>
    <cellStyle name="쉼표 [0] 2 3 2" xfId="2889"/>
    <cellStyle name="쉼표 [0] 2 3 2 2" xfId="6175"/>
    <cellStyle name="쉼표 [0] 2 3 2 2 2" xfId="9152"/>
    <cellStyle name="쉼표 [0] 2 3 2 2 2 2" xfId="10275"/>
    <cellStyle name="쉼표 [0] 2 3 2 2 3" xfId="9777"/>
    <cellStyle name="쉼표 [0] 2 3 2 3" xfId="8293"/>
    <cellStyle name="쉼표 [0] 2 3 2 3 2" xfId="9983"/>
    <cellStyle name="쉼표 [0] 2 3 2 4" xfId="9236"/>
    <cellStyle name="쉼표 [0] 2 3 2 5" xfId="9573"/>
    <cellStyle name="쉼표 [0] 2 3 3" xfId="4232"/>
    <cellStyle name="쉼표 [0] 2 3 3 2" xfId="8294"/>
    <cellStyle name="쉼표 [0] 2 3 3 2 2" xfId="9984"/>
    <cellStyle name="쉼표 [0] 2 3 3 3" xfId="8295"/>
    <cellStyle name="쉼표 [0] 2 3 3 3 2" xfId="9985"/>
    <cellStyle name="쉼표 [0] 2 3 3 4" xfId="9681"/>
    <cellStyle name="쉼표 [0] 2 3 4" xfId="8296"/>
    <cellStyle name="쉼표 [0] 2 3 4 2" xfId="9986"/>
    <cellStyle name="쉼표 [0] 2 3 5" xfId="8297"/>
    <cellStyle name="쉼표 [0] 2 3 5 2" xfId="9987"/>
    <cellStyle name="쉼표 [0] 2 3 6" xfId="8298"/>
    <cellStyle name="쉼표 [0] 2 3 6 2" xfId="9988"/>
    <cellStyle name="쉼표 [0] 2 3 7" xfId="529"/>
    <cellStyle name="쉼표 [0] 2 3 7 2" xfId="9570"/>
    <cellStyle name="쉼표 [0] 2 30" xfId="8299"/>
    <cellStyle name="쉼표 [0] 2 30 2" xfId="8300"/>
    <cellStyle name="쉼표 [0] 2 30 2 2" xfId="9990"/>
    <cellStyle name="쉼표 [0] 2 30 3" xfId="9989"/>
    <cellStyle name="쉼표 [0] 2 31" xfId="8301"/>
    <cellStyle name="쉼표 [0] 2 31 2" xfId="8302"/>
    <cellStyle name="쉼표 [0] 2 31 2 2" xfId="9992"/>
    <cellStyle name="쉼표 [0] 2 31 3" xfId="9991"/>
    <cellStyle name="쉼표 [0] 2 32" xfId="8303"/>
    <cellStyle name="쉼표 [0] 2 32 2" xfId="8304"/>
    <cellStyle name="쉼표 [0] 2 32 2 2" xfId="9994"/>
    <cellStyle name="쉼표 [0] 2 32 3" xfId="9993"/>
    <cellStyle name="쉼표 [0] 2 33" xfId="8305"/>
    <cellStyle name="쉼표 [0] 2 33 2" xfId="8306"/>
    <cellStyle name="쉼표 [0] 2 33 2 2" xfId="9996"/>
    <cellStyle name="쉼표 [0] 2 33 3" xfId="9995"/>
    <cellStyle name="쉼표 [0] 2 34" xfId="8307"/>
    <cellStyle name="쉼표 [0] 2 34 2" xfId="8308"/>
    <cellStyle name="쉼표 [0] 2 34 2 2" xfId="9998"/>
    <cellStyle name="쉼표 [0] 2 34 3" xfId="9997"/>
    <cellStyle name="쉼표 [0] 2 35" xfId="8309"/>
    <cellStyle name="쉼표 [0] 2 35 2" xfId="8310"/>
    <cellStyle name="쉼표 [0] 2 35 2 2" xfId="10000"/>
    <cellStyle name="쉼표 [0] 2 35 3" xfId="9999"/>
    <cellStyle name="쉼표 [0] 2 36" xfId="8311"/>
    <cellStyle name="쉼표 [0] 2 36 2" xfId="8312"/>
    <cellStyle name="쉼표 [0] 2 36 2 2" xfId="10002"/>
    <cellStyle name="쉼표 [0] 2 36 3" xfId="10001"/>
    <cellStyle name="쉼표 [0] 2 37" xfId="8313"/>
    <cellStyle name="쉼표 [0] 2 37 2" xfId="8314"/>
    <cellStyle name="쉼표 [0] 2 37 2 2" xfId="10004"/>
    <cellStyle name="쉼표 [0] 2 37 3" xfId="10003"/>
    <cellStyle name="쉼표 [0] 2 38" xfId="8315"/>
    <cellStyle name="쉼표 [0] 2 38 2" xfId="8316"/>
    <cellStyle name="쉼표 [0] 2 38 2 2" xfId="10006"/>
    <cellStyle name="쉼표 [0] 2 38 3" xfId="10005"/>
    <cellStyle name="쉼표 [0] 2 39" xfId="8317"/>
    <cellStyle name="쉼표 [0] 2 39 2" xfId="10007"/>
    <cellStyle name="쉼표 [0] 2 4" xfId="345"/>
    <cellStyle name="쉼표 [0] 2 4 2" xfId="3436"/>
    <cellStyle name="쉼표 [0] 2 4 2 2" xfId="8318"/>
    <cellStyle name="쉼표 [0] 2 4 2 2 2" xfId="10008"/>
    <cellStyle name="쉼표 [0] 2 4 2 3" xfId="8319"/>
    <cellStyle name="쉼표 [0] 2 4 2 4" xfId="9604"/>
    <cellStyle name="쉼표 [0] 2 4 3" xfId="8320"/>
    <cellStyle name="쉼표 [0] 2 4 3 2" xfId="9128"/>
    <cellStyle name="쉼표 [0] 2 4 3 2 2" xfId="10272"/>
    <cellStyle name="쉼표 [0] 2 4 3 3" xfId="10009"/>
    <cellStyle name="쉼표 [0] 2 4 4" xfId="8321"/>
    <cellStyle name="쉼표 [0] 2 4 4 2" xfId="10010"/>
    <cellStyle name="쉼표 [0] 2 4 5" xfId="530"/>
    <cellStyle name="쉼표 [0] 2 4 6" xfId="9562"/>
    <cellStyle name="쉼표 [0] 2 40" xfId="8322"/>
    <cellStyle name="쉼표 [0] 2 40 2" xfId="10011"/>
    <cellStyle name="쉼표 [0] 2 5" xfId="2890"/>
    <cellStyle name="쉼표 [0] 2 5 2" xfId="8323"/>
    <cellStyle name="쉼표 [0] 2 5 2 2" xfId="8324"/>
    <cellStyle name="쉼표 [0] 2 5 2 2 2" xfId="10013"/>
    <cellStyle name="쉼표 [0] 2 5 2 3" xfId="8956"/>
    <cellStyle name="쉼표 [0] 2 5 2 4" xfId="10012"/>
    <cellStyle name="쉼표 [0] 2 5 3" xfId="8325"/>
    <cellStyle name="쉼표 [0] 2 5 3 2" xfId="10014"/>
    <cellStyle name="쉼표 [0] 2 5 4" xfId="8326"/>
    <cellStyle name="쉼표 [0] 2 5 4 2" xfId="10015"/>
    <cellStyle name="쉼표 [0] 2 6" xfId="2891"/>
    <cellStyle name="쉼표 [0] 2 6 2" xfId="3437"/>
    <cellStyle name="쉼표 [0] 2 6 2 2" xfId="8847"/>
    <cellStyle name="쉼표 [0] 2 6 2 3" xfId="9605"/>
    <cellStyle name="쉼표 [0] 2 6 3" xfId="3438"/>
    <cellStyle name="쉼표 [0] 2 6 3 2" xfId="8848"/>
    <cellStyle name="쉼표 [0] 2 6 3 2 2" xfId="10260"/>
    <cellStyle name="쉼표 [0] 2 6 4" xfId="3439"/>
    <cellStyle name="쉼표 [0] 2 6 4 2" xfId="8849"/>
    <cellStyle name="쉼표 [0] 2 6 5" xfId="6176"/>
    <cellStyle name="쉼표 [0] 2 6 5 2" xfId="8926"/>
    <cellStyle name="쉼표 [0] 2 6 5 2 2" xfId="10265"/>
    <cellStyle name="쉼표 [0] 2 6_014_교육및문화" xfId="3440"/>
    <cellStyle name="쉼표 [0] 2 7" xfId="3441"/>
    <cellStyle name="쉼표 [0] 2 7 2" xfId="3442"/>
    <cellStyle name="쉼표 [0] 2 7 3" xfId="3443"/>
    <cellStyle name="쉼표 [0] 2 8" xfId="3444"/>
    <cellStyle name="쉼표 [0] 2 8 2" xfId="8327"/>
    <cellStyle name="쉼표 [0] 2 8 2 2" xfId="10016"/>
    <cellStyle name="쉼표 [0] 2 8 3" xfId="9606"/>
    <cellStyle name="쉼표 [0] 2 9" xfId="3445"/>
    <cellStyle name="쉼표 [0] 2 9 2" xfId="8328"/>
    <cellStyle name="쉼표 [0] 2 9 2 2" xfId="10017"/>
    <cellStyle name="쉼표 [0] 2 9 3" xfId="9607"/>
    <cellStyle name="쉼표 [0] 2_012_보건및사회보장" xfId="3446"/>
    <cellStyle name="쉼표 [0] 20" xfId="3447"/>
    <cellStyle name="쉼표 [0] 20 2" xfId="6177"/>
    <cellStyle name="쉼표 [0] 20 2 2" xfId="9778"/>
    <cellStyle name="쉼표 [0] 20 3" xfId="6178"/>
    <cellStyle name="쉼표 [0] 20 4" xfId="9608"/>
    <cellStyle name="쉼표 [0] 21" xfId="4233"/>
    <cellStyle name="쉼표 [0] 22" xfId="4234"/>
    <cellStyle name="쉼표 [0] 23" xfId="3448"/>
    <cellStyle name="쉼표 [0] 23 2" xfId="6179"/>
    <cellStyle name="쉼표 [0] 23 2 2" xfId="9779"/>
    <cellStyle name="쉼표 [0] 23 3" xfId="9609"/>
    <cellStyle name="쉼표 [0] 24" xfId="3449"/>
    <cellStyle name="쉼표 [0] 24 2" xfId="6180"/>
    <cellStyle name="쉼표 [0] 24 2 2" xfId="9780"/>
    <cellStyle name="쉼표 [0] 24 3" xfId="9610"/>
    <cellStyle name="쉼표 [0] 25" xfId="3450"/>
    <cellStyle name="쉼표 [0] 25 2" xfId="6181"/>
    <cellStyle name="쉼표 [0] 25 2 2" xfId="9781"/>
    <cellStyle name="쉼표 [0] 25 3" xfId="9611"/>
    <cellStyle name="쉼표 [0] 26" xfId="3451"/>
    <cellStyle name="쉼표 [0] 26 2" xfId="6182"/>
    <cellStyle name="쉼표 [0] 26 2 2" xfId="9782"/>
    <cellStyle name="쉼표 [0] 26 3" xfId="9612"/>
    <cellStyle name="쉼표 [0] 27" xfId="3452"/>
    <cellStyle name="쉼표 [0] 27 2" xfId="6183"/>
    <cellStyle name="쉼표 [0] 27 2 2" xfId="9783"/>
    <cellStyle name="쉼표 [0] 27 3" xfId="9613"/>
    <cellStyle name="쉼표 [0] 28" xfId="3453"/>
    <cellStyle name="쉼표 [0] 28 2" xfId="3454"/>
    <cellStyle name="쉼표 [0] 28 2 2" xfId="8329"/>
    <cellStyle name="쉼표 [0] 28 2 2 2" xfId="8330"/>
    <cellStyle name="쉼표 [0] 28 2 2 2 2" xfId="10019"/>
    <cellStyle name="쉼표 [0] 28 2 2 3" xfId="8331"/>
    <cellStyle name="쉼표 [0] 28 2 2 3 2" xfId="10020"/>
    <cellStyle name="쉼표 [0] 28 2 2 4" xfId="10018"/>
    <cellStyle name="쉼표 [0] 28 2 3" xfId="8332"/>
    <cellStyle name="쉼표 [0] 28 2 3 2" xfId="10021"/>
    <cellStyle name="쉼표 [0] 28 2 4" xfId="8333"/>
    <cellStyle name="쉼표 [0] 28 2 4 2" xfId="10022"/>
    <cellStyle name="쉼표 [0] 28 2 5" xfId="9615"/>
    <cellStyle name="쉼표 [0] 28 3" xfId="3455"/>
    <cellStyle name="쉼표 [0] 28 3 2" xfId="6184"/>
    <cellStyle name="쉼표 [0] 28 3 2 2" xfId="9784"/>
    <cellStyle name="쉼표 [0] 28 3 3" xfId="6185"/>
    <cellStyle name="쉼표 [0] 28 3 3 2" xfId="9785"/>
    <cellStyle name="쉼표 [0] 28 3 4" xfId="9616"/>
    <cellStyle name="쉼표 [0] 28 4" xfId="9614"/>
    <cellStyle name="쉼표 [0] 29" xfId="3456"/>
    <cellStyle name="쉼표 [0] 29 2" xfId="6186"/>
    <cellStyle name="쉼표 [0] 29 2 2" xfId="9786"/>
    <cellStyle name="쉼표 [0] 29 3" xfId="9617"/>
    <cellStyle name="쉼표 [0] 3" xfId="346"/>
    <cellStyle name="쉼표 [0] 3 2" xfId="347"/>
    <cellStyle name="쉼표 [0] 3 2 2" xfId="2893"/>
    <cellStyle name="쉼표 [0] 3 2 2 2" xfId="6440"/>
    <cellStyle name="쉼표 [0] 3 2 2 2 2" xfId="6441"/>
    <cellStyle name="쉼표 [0] 3 2 2 2 2 2" xfId="9841"/>
    <cellStyle name="쉼표 [0] 3 2 2 2 3" xfId="9840"/>
    <cellStyle name="쉼표 [0] 3 2 2 3" xfId="6442"/>
    <cellStyle name="쉼표 [0] 3 2 2 3 2" xfId="9842"/>
    <cellStyle name="쉼표 [0] 3 2 2 4" xfId="8334"/>
    <cellStyle name="쉼표 [0] 3 2 2 4 2" xfId="10023"/>
    <cellStyle name="쉼표 [0] 3 2 2 5" xfId="9574"/>
    <cellStyle name="쉼표 [0] 3 2 3" xfId="2894"/>
    <cellStyle name="쉼표 [0] 3 2 3 2" xfId="8335"/>
    <cellStyle name="쉼표 [0] 3 2 3 2 2" xfId="10024"/>
    <cellStyle name="쉼표 [0] 3 2 4" xfId="2895"/>
    <cellStyle name="쉼표 [0] 3 2 4 2" xfId="6187"/>
    <cellStyle name="쉼표 [0] 3 2 4 2 2" xfId="9787"/>
    <cellStyle name="쉼표 [0] 3 2 4 3" xfId="9575"/>
    <cellStyle name="쉼표 [0] 3 2 5" xfId="531"/>
    <cellStyle name="쉼표 [0] 3 2 5 2" xfId="9571"/>
    <cellStyle name="쉼표 [0] 3 3" xfId="532"/>
    <cellStyle name="쉼표 [0] 3 3 2" xfId="2896"/>
    <cellStyle name="쉼표 [0] 3 3 2 2" xfId="6188"/>
    <cellStyle name="쉼표 [0] 3 3 2 2 2" xfId="9261"/>
    <cellStyle name="쉼표 [0] 3 3 2 2 2 2" xfId="10321"/>
    <cellStyle name="쉼표 [0] 3 3 2 2 3" xfId="9788"/>
    <cellStyle name="쉼표 [0] 3 3 2 3" xfId="8336"/>
    <cellStyle name="쉼표 [0] 3 3 2 3 2" xfId="10025"/>
    <cellStyle name="쉼표 [0] 3 3 2 4" xfId="9576"/>
    <cellStyle name="쉼표 [0] 3 3 3" xfId="6443"/>
    <cellStyle name="쉼표 [0] 3 3 3 2" xfId="9843"/>
    <cellStyle name="쉼표 [0] 3 3 4" xfId="9572"/>
    <cellStyle name="쉼표 [0] 3 4" xfId="2897"/>
    <cellStyle name="쉼표 [0] 3 4 2" xfId="3457"/>
    <cellStyle name="쉼표 [0] 3 4 2 2" xfId="8337"/>
    <cellStyle name="쉼표 [0] 3 4 3" xfId="3458"/>
    <cellStyle name="쉼표 [0] 3 4 4" xfId="8338"/>
    <cellStyle name="쉼표 [0] 3 4 4 2" xfId="10026"/>
    <cellStyle name="쉼표 [0] 3 5" xfId="2898"/>
    <cellStyle name="쉼표 [0] 3 5 2" xfId="3459"/>
    <cellStyle name="쉼표 [0] 3 5 2 2" xfId="3460"/>
    <cellStyle name="쉼표 [0] 3 5 2 2 2" xfId="9619"/>
    <cellStyle name="쉼표 [0] 3 5 2 3" xfId="4235"/>
    <cellStyle name="쉼표 [0] 3 5 2 3 2" xfId="9682"/>
    <cellStyle name="쉼표 [0] 3 5 2 4" xfId="4236"/>
    <cellStyle name="쉼표 [0] 3 5 2 4 2" xfId="9683"/>
    <cellStyle name="쉼표 [0] 3 5 2 5" xfId="8850"/>
    <cellStyle name="쉼표 [0] 3 5 2 5 2" xfId="10261"/>
    <cellStyle name="쉼표 [0] 3 5 2 6" xfId="9618"/>
    <cellStyle name="쉼표 [0] 3 5 3" xfId="4237"/>
    <cellStyle name="쉼표 [0] 3 5 3 2" xfId="9684"/>
    <cellStyle name="쉼표 [0] 3 5 4" xfId="6189"/>
    <cellStyle name="쉼표 [0] 3 5 4 2" xfId="9789"/>
    <cellStyle name="쉼표 [0] 3 5 5" xfId="6190"/>
    <cellStyle name="쉼표 [0] 3 6" xfId="2892"/>
    <cellStyle name="쉼표 [0] 3 6 2" xfId="514"/>
    <cellStyle name="쉼표 [0] 3 7" xfId="8339"/>
    <cellStyle name="쉼표 [0] 3 7 2" xfId="10027"/>
    <cellStyle name="쉼표 [0] 3_012_보건및사회보장" xfId="3461"/>
    <cellStyle name="쉼표 [0] 30" xfId="3462"/>
    <cellStyle name="쉼표 [0] 30 2" xfId="6191"/>
    <cellStyle name="쉼표 [0] 30 2 2" xfId="9790"/>
    <cellStyle name="쉼표 [0] 30 3" xfId="9620"/>
    <cellStyle name="쉼표 [0] 31" xfId="3463"/>
    <cellStyle name="쉼표 [0] 31 2" xfId="6192"/>
    <cellStyle name="쉼표 [0] 31 2 2" xfId="9791"/>
    <cellStyle name="쉼표 [0] 31 3" xfId="9621"/>
    <cellStyle name="쉼표 [0] 32" xfId="3464"/>
    <cellStyle name="쉼표 [0] 32 2" xfId="6193"/>
    <cellStyle name="쉼표 [0] 32 2 2" xfId="9792"/>
    <cellStyle name="쉼표 [0] 32 3" xfId="9622"/>
    <cellStyle name="쉼표 [0] 33" xfId="3465"/>
    <cellStyle name="쉼표 [0] 33 2" xfId="6194"/>
    <cellStyle name="쉼표 [0] 33 2 2" xfId="9793"/>
    <cellStyle name="쉼표 [0] 33 3" xfId="9623"/>
    <cellStyle name="쉼표 [0] 34" xfId="3466"/>
    <cellStyle name="쉼표 [0] 34 2" xfId="6195"/>
    <cellStyle name="쉼표 [0] 34 2 2" xfId="9794"/>
    <cellStyle name="쉼표 [0] 34 3" xfId="9624"/>
    <cellStyle name="쉼표 [0] 35" xfId="4238"/>
    <cellStyle name="쉼표 [0] 35 2" xfId="9307"/>
    <cellStyle name="쉼표 [0] 35 2 2" xfId="10330"/>
    <cellStyle name="쉼표 [0] 35 3" xfId="9685"/>
    <cellStyle name="쉼표 [0] 36" xfId="4239"/>
    <cellStyle name="쉼표 [0] 36 2" xfId="9308"/>
    <cellStyle name="쉼표 [0] 36 2 2" xfId="10331"/>
    <cellStyle name="쉼표 [0] 36 3" xfId="9686"/>
    <cellStyle name="쉼표 [0] 37" xfId="4240"/>
    <cellStyle name="쉼표 [0] 37 2" xfId="9309"/>
    <cellStyle name="쉼표 [0] 37 2 2" xfId="10332"/>
    <cellStyle name="쉼표 [0] 37 3" xfId="9687"/>
    <cellStyle name="쉼표 [0] 38" xfId="4241"/>
    <cellStyle name="쉼표 [0] 38 2" xfId="9310"/>
    <cellStyle name="쉼표 [0] 38 2 2" xfId="10333"/>
    <cellStyle name="쉼표 [0] 38 3" xfId="9688"/>
    <cellStyle name="쉼표 [0] 39" xfId="7929"/>
    <cellStyle name="쉼표 [0] 39 2" xfId="9192"/>
    <cellStyle name="쉼표 [0] 39 2 2" xfId="9510"/>
    <cellStyle name="쉼표 [0] 39 2 2 2" xfId="10505"/>
    <cellStyle name="쉼표 [0] 39 2 3" xfId="10279"/>
    <cellStyle name="쉼표 [0] 4" xfId="348"/>
    <cellStyle name="쉼표 [0] 4 10" xfId="533"/>
    <cellStyle name="쉼표 [0] 4 2" xfId="2899"/>
    <cellStyle name="쉼표 [0] 4 2 2" xfId="3467"/>
    <cellStyle name="쉼표 [0] 4 2 2 2" xfId="6444"/>
    <cellStyle name="쉼표 [0] 4 2 2 2 2" xfId="6445"/>
    <cellStyle name="쉼표 [0] 4 2 2 2 2 2" xfId="9845"/>
    <cellStyle name="쉼표 [0] 4 2 2 2 3" xfId="9844"/>
    <cellStyle name="쉼표 [0] 4 2 2 3" xfId="6446"/>
    <cellStyle name="쉼표 [0] 4 2 2 3 2" xfId="9846"/>
    <cellStyle name="쉼표 [0] 4 2 3" xfId="3468"/>
    <cellStyle name="쉼표 [0] 4 2 3 2" xfId="3469"/>
    <cellStyle name="쉼표 [0] 4 2 3 2 2" xfId="8340"/>
    <cellStyle name="쉼표 [0] 4 2 3 2 2 2" xfId="10028"/>
    <cellStyle name="쉼표 [0] 4 2 3 2 3" xfId="9625"/>
    <cellStyle name="쉼표 [0] 4 2 3 3" xfId="8341"/>
    <cellStyle name="쉼표 [0] 4 2 3 3 2" xfId="10029"/>
    <cellStyle name="쉼표 [0] 4 2 4" xfId="6196"/>
    <cellStyle name="쉼표 [0] 4 2 4 2" xfId="8342"/>
    <cellStyle name="쉼표 [0] 4 2 4 2 2" xfId="8343"/>
    <cellStyle name="쉼표 [0] 4 2 4 2 2 2" xfId="10031"/>
    <cellStyle name="쉼표 [0] 4 2 4 2 3" xfId="10030"/>
    <cellStyle name="쉼표 [0] 4 2 4 3" xfId="8344"/>
    <cellStyle name="쉼표 [0] 4 2 4 3 2" xfId="10032"/>
    <cellStyle name="쉼표 [0] 4 2 4 4" xfId="9134"/>
    <cellStyle name="쉼표 [0] 4 2 5" xfId="8345"/>
    <cellStyle name="쉼표 [0] 4 2 5 2" xfId="8346"/>
    <cellStyle name="쉼표 [0] 4 2 5 2 2" xfId="10034"/>
    <cellStyle name="쉼표 [0] 4 2 5 3" xfId="10033"/>
    <cellStyle name="쉼표 [0] 4 2 6" xfId="8347"/>
    <cellStyle name="쉼표 [0] 4 2 6 2" xfId="8348"/>
    <cellStyle name="쉼표 [0] 4 2 6 2 2" xfId="10036"/>
    <cellStyle name="쉼표 [0] 4 2 6 3" xfId="10035"/>
    <cellStyle name="쉼표 [0] 4 2 7" xfId="8349"/>
    <cellStyle name="쉼표 [0] 4 2 7 2" xfId="10037"/>
    <cellStyle name="쉼표 [0] 4 2 8" xfId="8350"/>
    <cellStyle name="쉼표 [0] 4 2 8 2" xfId="10038"/>
    <cellStyle name="쉼표 [0] 4 2_010_주택건설" xfId="3470"/>
    <cellStyle name="쉼표 [0] 4 3" xfId="3471"/>
    <cellStyle name="쉼표 [0] 4 3 2" xfId="3472"/>
    <cellStyle name="쉼표 [0] 4 3 2 2" xfId="8351"/>
    <cellStyle name="쉼표 [0] 4 3 2 2 2" xfId="10039"/>
    <cellStyle name="쉼표 [0] 4 3 3" xfId="6447"/>
    <cellStyle name="쉼표 [0] 4 3 3 2" xfId="9847"/>
    <cellStyle name="쉼표 [0] 4 3 4" xfId="8352"/>
    <cellStyle name="쉼표 [0] 4 3 4 2" xfId="10040"/>
    <cellStyle name="쉼표 [0] 4 3 5" xfId="9626"/>
    <cellStyle name="쉼표 [0] 4 4" xfId="3473"/>
    <cellStyle name="쉼표 [0] 4 4 2" xfId="6197"/>
    <cellStyle name="쉼표 [0] 4 4 2 2" xfId="8353"/>
    <cellStyle name="쉼표 [0] 4 4 2 2 2" xfId="10041"/>
    <cellStyle name="쉼표 [0] 4 4 2 3" xfId="9172"/>
    <cellStyle name="쉼표 [0] 4 4 2 3 2" xfId="10276"/>
    <cellStyle name="쉼표 [0] 4 4 3" xfId="6448"/>
    <cellStyle name="쉼표 [0] 4 4 3 2" xfId="9848"/>
    <cellStyle name="쉼표 [0] 4 5" xfId="6449"/>
    <cellStyle name="쉼표 [0] 4 5 2" xfId="8354"/>
    <cellStyle name="쉼표 [0] 4 5 2 2" xfId="8355"/>
    <cellStyle name="쉼표 [0] 4 5 2 2 2" xfId="10043"/>
    <cellStyle name="쉼표 [0] 4 5 2 3" xfId="10042"/>
    <cellStyle name="쉼표 [0] 4 5 3" xfId="8356"/>
    <cellStyle name="쉼표 [0] 4 5 3 2" xfId="10044"/>
    <cellStyle name="쉼표 [0] 4 5 4" xfId="9849"/>
    <cellStyle name="쉼표 [0] 4 6" xfId="8357"/>
    <cellStyle name="쉼표 [0] 4 6 2" xfId="8358"/>
    <cellStyle name="쉼표 [0] 4 6 2 2" xfId="10046"/>
    <cellStyle name="쉼표 [0] 4 6 3" xfId="10045"/>
    <cellStyle name="쉼표 [0] 4 7" xfId="8359"/>
    <cellStyle name="쉼표 [0] 4 7 2" xfId="8360"/>
    <cellStyle name="쉼표 [0] 4 7 2 2" xfId="10048"/>
    <cellStyle name="쉼표 [0] 4 7 3" xfId="10047"/>
    <cellStyle name="쉼표 [0] 4 8" xfId="8361"/>
    <cellStyle name="쉼표 [0] 4 8 2" xfId="10049"/>
    <cellStyle name="쉼표 [0] 4 9" xfId="8362"/>
    <cellStyle name="쉼표 [0] 4 9 2" xfId="10050"/>
    <cellStyle name="쉼표 [0] 40" xfId="8762"/>
    <cellStyle name="쉼표 [0] 40 2" xfId="9473"/>
    <cellStyle name="쉼표 [0] 40 2 2" xfId="10496"/>
    <cellStyle name="쉼표 [0] 40 3" xfId="10256"/>
    <cellStyle name="쉼표 [0] 41" xfId="8763"/>
    <cellStyle name="쉼표 [0] 41 2" xfId="9474"/>
    <cellStyle name="쉼표 [0] 41 2 2" xfId="10497"/>
    <cellStyle name="쉼표 [0] 41 3" xfId="10257"/>
    <cellStyle name="쉼표 [0] 42" xfId="3474"/>
    <cellStyle name="쉼표 [0] 42 2" xfId="6198"/>
    <cellStyle name="쉼표 [0] 42 2 2" xfId="9795"/>
    <cellStyle name="쉼표 [0] 42 3" xfId="9627"/>
    <cellStyle name="쉼표 [0] 43" xfId="3475"/>
    <cellStyle name="쉼표 [0] 43 2" xfId="6199"/>
    <cellStyle name="쉼표 [0] 43 2 2" xfId="9796"/>
    <cellStyle name="쉼표 [0] 43 3" xfId="9628"/>
    <cellStyle name="쉼표 [0] 44" xfId="3476"/>
    <cellStyle name="쉼표 [0] 44 2" xfId="6200"/>
    <cellStyle name="쉼표 [0] 44 2 2" xfId="9797"/>
    <cellStyle name="쉼표 [0] 44 3" xfId="9629"/>
    <cellStyle name="쉼표 [0] 45" xfId="3477"/>
    <cellStyle name="쉼표 [0] 45 2" xfId="6201"/>
    <cellStyle name="쉼표 [0] 45 2 2" xfId="9798"/>
    <cellStyle name="쉼표 [0] 45 3" xfId="9630"/>
    <cellStyle name="쉼표 [0] 46" xfId="3478"/>
    <cellStyle name="쉼표 [0] 46 2" xfId="6202"/>
    <cellStyle name="쉼표 [0] 46 2 2" xfId="9799"/>
    <cellStyle name="쉼표 [0] 46 3" xfId="9631"/>
    <cellStyle name="쉼표 [0] 47" xfId="3479"/>
    <cellStyle name="쉼표 [0] 47 2" xfId="6203"/>
    <cellStyle name="쉼표 [0] 47 2 2" xfId="9800"/>
    <cellStyle name="쉼표 [0] 47 3" xfId="9632"/>
    <cellStyle name="쉼표 [0] 48" xfId="3480"/>
    <cellStyle name="쉼표 [0] 48 2" xfId="6204"/>
    <cellStyle name="쉼표 [0] 48 2 2" xfId="9801"/>
    <cellStyle name="쉼표 [0] 48 3" xfId="9633"/>
    <cellStyle name="쉼표 [0] 49" xfId="3481"/>
    <cellStyle name="쉼표 [0] 49 2" xfId="6205"/>
    <cellStyle name="쉼표 [0] 49 2 2" xfId="9802"/>
    <cellStyle name="쉼표 [0] 49 3" xfId="9634"/>
    <cellStyle name="쉼표 [0] 5" xfId="349"/>
    <cellStyle name="쉼표 [0] 5 2" xfId="3482"/>
    <cellStyle name="쉼표 [0] 5 2 2" xfId="3483"/>
    <cellStyle name="쉼표 [0] 5 2 2 2" xfId="9635"/>
    <cellStyle name="쉼표 [0] 5 2 3" xfId="6450"/>
    <cellStyle name="쉼표 [0] 5 2 3 2" xfId="9850"/>
    <cellStyle name="쉼표 [0] 5 2 4" xfId="8363"/>
    <cellStyle name="쉼표 [0] 5 2 4 2" xfId="10051"/>
    <cellStyle name="쉼표 [0] 5 3" xfId="3484"/>
    <cellStyle name="쉼표 [0] 5 3 2" xfId="3485"/>
    <cellStyle name="쉼표 [0] 5 3 2 2" xfId="9636"/>
    <cellStyle name="쉼표 [0] 5 3 3" xfId="6451"/>
    <cellStyle name="쉼표 [0] 5 3 3 2" xfId="9851"/>
    <cellStyle name="쉼표 [0] 5 3 4" xfId="6452"/>
    <cellStyle name="쉼표 [0] 5 3 4 2" xfId="9852"/>
    <cellStyle name="쉼표 [0] 5 4" xfId="4242"/>
    <cellStyle name="쉼표 [0] 5 4 2" xfId="6453"/>
    <cellStyle name="쉼표 [0] 5 4 2 2" xfId="9853"/>
    <cellStyle name="쉼표 [0] 5 5" xfId="6454"/>
    <cellStyle name="쉼표 [0] 5 5 2" xfId="9854"/>
    <cellStyle name="쉼표 [0] 5 6" xfId="534"/>
    <cellStyle name="쉼표 [0] 5 6 2" xfId="9131"/>
    <cellStyle name="쉼표 [0] 5 6 2 2" xfId="10274"/>
    <cellStyle name="쉼표 [0] 5 7" xfId="9563"/>
    <cellStyle name="쉼표 [0] 50" xfId="3486"/>
    <cellStyle name="쉼표 [0] 50 2" xfId="6206"/>
    <cellStyle name="쉼표 [0] 50 2 2" xfId="9803"/>
    <cellStyle name="쉼표 [0] 50 3" xfId="9637"/>
    <cellStyle name="쉼표 [0] 51" xfId="3487"/>
    <cellStyle name="쉼표 [0] 51 2" xfId="3488"/>
    <cellStyle name="쉼표 [0] 51 2 2" xfId="6207"/>
    <cellStyle name="쉼표 [0] 51 2 2 2" xfId="8993"/>
    <cellStyle name="쉼표 [0] 51 2 2 2 2" xfId="10267"/>
    <cellStyle name="쉼표 [0] 51 2 2 3" xfId="9804"/>
    <cellStyle name="쉼표 [0] 51 2 3" xfId="8364"/>
    <cellStyle name="쉼표 [0] 51 2 3 2" xfId="10052"/>
    <cellStyle name="쉼표 [0] 51 2 4" xfId="9639"/>
    <cellStyle name="쉼표 [0] 51 3" xfId="8365"/>
    <cellStyle name="쉼표 [0] 51 3 2" xfId="10053"/>
    <cellStyle name="쉼표 [0] 51 4" xfId="8366"/>
    <cellStyle name="쉼표 [0] 51 4 2" xfId="10054"/>
    <cellStyle name="쉼표 [0] 51 5" xfId="9638"/>
    <cellStyle name="쉼표 [0] 52" xfId="8764"/>
    <cellStyle name="쉼표 [0] 52 2" xfId="9475"/>
    <cellStyle name="쉼표 [0] 52 2 2" xfId="10498"/>
    <cellStyle name="쉼표 [0] 52 3" xfId="10258"/>
    <cellStyle name="쉼표 [0] 53" xfId="3489"/>
    <cellStyle name="쉼표 [0] 53 2" xfId="6208"/>
    <cellStyle name="쉼표 [0] 53 2 2" xfId="9805"/>
    <cellStyle name="쉼표 [0] 53 3" xfId="9640"/>
    <cellStyle name="쉼표 [0] 54" xfId="3490"/>
    <cellStyle name="쉼표 [0] 54 2" xfId="6209"/>
    <cellStyle name="쉼표 [0] 54 2 2" xfId="9806"/>
    <cellStyle name="쉼표 [0] 54 3" xfId="9641"/>
    <cellStyle name="쉼표 [0] 55" xfId="3491"/>
    <cellStyle name="쉼표 [0] 55 2" xfId="6210"/>
    <cellStyle name="쉼표 [0] 55 2 2" xfId="9807"/>
    <cellStyle name="쉼표 [0] 55 3" xfId="9642"/>
    <cellStyle name="쉼표 [0] 56" xfId="3492"/>
    <cellStyle name="쉼표 [0] 56 2" xfId="6211"/>
    <cellStyle name="쉼표 [0] 56 2 2" xfId="9808"/>
    <cellStyle name="쉼표 [0] 56 3" xfId="9643"/>
    <cellStyle name="쉼표 [0] 57" xfId="8765"/>
    <cellStyle name="쉼표 [0] 57 2" xfId="9476"/>
    <cellStyle name="쉼표 [0] 57 2 2" xfId="10499"/>
    <cellStyle name="쉼표 [0] 57 3" xfId="10259"/>
    <cellStyle name="쉼표 [0] 58" xfId="3493"/>
    <cellStyle name="쉼표 [0] 58 2" xfId="6212"/>
    <cellStyle name="쉼표 [0] 58 2 2" xfId="9809"/>
    <cellStyle name="쉼표 [0] 58 3" xfId="9644"/>
    <cellStyle name="쉼표 [0] 59" xfId="3494"/>
    <cellStyle name="쉼표 [0] 59 2" xfId="6213"/>
    <cellStyle name="쉼표 [0] 59 2 2" xfId="9810"/>
    <cellStyle name="쉼표 [0] 59 3" xfId="9645"/>
    <cellStyle name="쉼표 [0] 6" xfId="350"/>
    <cellStyle name="쉼표 [0] 6 2" xfId="2901"/>
    <cellStyle name="쉼표 [0] 6 2 2" xfId="3495"/>
    <cellStyle name="쉼표 [0] 6 2 2 2" xfId="8367"/>
    <cellStyle name="쉼표 [0] 6 2 2 2 2" xfId="10055"/>
    <cellStyle name="쉼표 [0] 6 2 2 3" xfId="8368"/>
    <cellStyle name="쉼표 [0] 6 2 2 3 2" xfId="10056"/>
    <cellStyle name="쉼표 [0] 6 2 3" xfId="7930"/>
    <cellStyle name="쉼표 [0] 6 2 4" xfId="8369"/>
    <cellStyle name="쉼표 [0] 6 2 4 2" xfId="10057"/>
    <cellStyle name="쉼표 [0] 6 2 5" xfId="8370"/>
    <cellStyle name="쉼표 [0] 6 2 5 2" xfId="10058"/>
    <cellStyle name="쉼표 [0] 6 2 6" xfId="8371"/>
    <cellStyle name="쉼표 [0] 6 2 6 2" xfId="10059"/>
    <cellStyle name="쉼표 [0] 6 3" xfId="2902"/>
    <cellStyle name="쉼표 [0] 6 3 2" xfId="3496"/>
    <cellStyle name="쉼표 [0] 6 3 2 2" xfId="8372"/>
    <cellStyle name="쉼표 [0] 6 3 2 2 2" xfId="10060"/>
    <cellStyle name="쉼표 [0] 6 3 2 3" xfId="9646"/>
    <cellStyle name="쉼표 [0] 6 3 3" xfId="6214"/>
    <cellStyle name="쉼표 [0] 6 3 3 2" xfId="9061"/>
    <cellStyle name="쉼표 [0] 6 3 3 2 2" xfId="10270"/>
    <cellStyle name="쉼표 [0] 6 3 3 3" xfId="9811"/>
    <cellStyle name="쉼표 [0] 6 3 4" xfId="9578"/>
    <cellStyle name="쉼표 [0] 6 4" xfId="3497"/>
    <cellStyle name="쉼표 [0] 6 4 2" xfId="8373"/>
    <cellStyle name="쉼표 [0] 6 4 2 2" xfId="10061"/>
    <cellStyle name="쉼표 [0] 6 4 3" xfId="9647"/>
    <cellStyle name="쉼표 [0] 6 5" xfId="3498"/>
    <cellStyle name="쉼표 [0] 6 5 2" xfId="9648"/>
    <cellStyle name="쉼표 [0] 6 6" xfId="3499"/>
    <cellStyle name="쉼표 [0] 6 6 2" xfId="6215"/>
    <cellStyle name="쉼표 [0] 6 6 2 2" xfId="9812"/>
    <cellStyle name="쉼표 [0] 6 6 3" xfId="6216"/>
    <cellStyle name="쉼표 [0] 6 6 4" xfId="9649"/>
    <cellStyle name="쉼표 [0] 6 7" xfId="6217"/>
    <cellStyle name="쉼표 [0] 6 7 2" xfId="8955"/>
    <cellStyle name="쉼표 [0] 6 7 3" xfId="9813"/>
    <cellStyle name="쉼표 [0] 6 8" xfId="2900"/>
    <cellStyle name="쉼표 [0] 6 8 2" xfId="9130"/>
    <cellStyle name="쉼표 [0] 6 8 2 2" xfId="10273"/>
    <cellStyle name="쉼표 [0] 6 8 3" xfId="9577"/>
    <cellStyle name="쉼표 [0] 6 9" xfId="9564"/>
    <cellStyle name="쉼표 [0] 6_009_유통금융보험및기타서비스" xfId="3500"/>
    <cellStyle name="쉼표 [0] 60" xfId="3501"/>
    <cellStyle name="쉼표 [0] 60 2" xfId="6218"/>
    <cellStyle name="쉼표 [0] 60 2 2" xfId="9814"/>
    <cellStyle name="쉼표 [0] 60 3" xfId="9650"/>
    <cellStyle name="쉼표 [0] 61" xfId="3502"/>
    <cellStyle name="쉼표 [0] 61 2" xfId="6219"/>
    <cellStyle name="쉼표 [0] 61 2 2" xfId="9815"/>
    <cellStyle name="쉼표 [0] 61 3" xfId="9651"/>
    <cellStyle name="쉼표 [0] 62" xfId="3503"/>
    <cellStyle name="쉼표 [0] 62 2" xfId="6220"/>
    <cellStyle name="쉼표 [0] 62 2 2" xfId="9816"/>
    <cellStyle name="쉼표 [0] 62 3" xfId="9652"/>
    <cellStyle name="쉼표 [0] 63" xfId="3504"/>
    <cellStyle name="쉼표 [0] 63 2" xfId="6221"/>
    <cellStyle name="쉼표 [0] 63 2 2" xfId="9817"/>
    <cellStyle name="쉼표 [0] 63 3" xfId="9653"/>
    <cellStyle name="쉼표 [0] 64" xfId="3505"/>
    <cellStyle name="쉼표 [0] 64 2" xfId="6222"/>
    <cellStyle name="쉼표 [0] 64 2 2" xfId="9818"/>
    <cellStyle name="쉼표 [0] 64 3" xfId="9654"/>
    <cellStyle name="쉼표 [0] 65" xfId="3506"/>
    <cellStyle name="쉼표 [0] 65 2" xfId="6223"/>
    <cellStyle name="쉼표 [0] 65 2 2" xfId="9819"/>
    <cellStyle name="쉼표 [0] 65 3" xfId="9655"/>
    <cellStyle name="쉼표 [0] 66" xfId="9188"/>
    <cellStyle name="쉼표 [0] 66 2" xfId="9508"/>
    <cellStyle name="쉼표 [0] 66 2 2" xfId="10504"/>
    <cellStyle name="쉼표 [0] 66 3" xfId="10278"/>
    <cellStyle name="쉼표 [0] 67" xfId="9051"/>
    <cellStyle name="쉼표 [0] 67 2" xfId="9490"/>
    <cellStyle name="쉼표 [0] 67 2 2" xfId="10501"/>
    <cellStyle name="쉼표 [0] 67 3" xfId="10268"/>
    <cellStyle name="쉼표 [0] 68" xfId="9259"/>
    <cellStyle name="쉼표 [0] 68 2" xfId="9550"/>
    <cellStyle name="쉼표 [0] 68 2 2" xfId="10544"/>
    <cellStyle name="쉼표 [0] 68 3" xfId="10320"/>
    <cellStyle name="쉼표 [0] 69" xfId="9258"/>
    <cellStyle name="쉼표 [0] 69 2" xfId="9549"/>
    <cellStyle name="쉼표 [0] 69 2 2" xfId="10543"/>
    <cellStyle name="쉼표 [0] 69 3" xfId="10319"/>
    <cellStyle name="쉼표 [0] 7" xfId="488"/>
    <cellStyle name="쉼표 [0] 7 2" xfId="2904"/>
    <cellStyle name="쉼표 [0] 7 2 2" xfId="6224"/>
    <cellStyle name="쉼표 [0] 7 2 2 2" xfId="9198"/>
    <cellStyle name="쉼표 [0] 7 2 2 2 2" xfId="10281"/>
    <cellStyle name="쉼표 [0] 7 2 2 3" xfId="9820"/>
    <cellStyle name="쉼표 [0] 7 2 3" xfId="6455"/>
    <cellStyle name="쉼표 [0] 7 2 3 2" xfId="9855"/>
    <cellStyle name="쉼표 [0] 7 2 4" xfId="9173"/>
    <cellStyle name="쉼표 [0] 7 2 4 2" xfId="10277"/>
    <cellStyle name="쉼표 [0] 7 2 5" xfId="9580"/>
    <cellStyle name="쉼표 [0] 7 3" xfId="3507"/>
    <cellStyle name="쉼표 [0] 7 3 2" xfId="6456"/>
    <cellStyle name="쉼표 [0] 7 3 2 2" xfId="9856"/>
    <cellStyle name="쉼표 [0] 7 3 3" xfId="8374"/>
    <cellStyle name="쉼표 [0] 7 3 3 2" xfId="10062"/>
    <cellStyle name="쉼표 [0] 7 3 4" xfId="9656"/>
    <cellStyle name="쉼표 [0] 7 4" xfId="3508"/>
    <cellStyle name="쉼표 [0] 7 4 2" xfId="6225"/>
    <cellStyle name="쉼표 [0] 7 4 2 2" xfId="8892"/>
    <cellStyle name="쉼표 [0] 7 4 2 3" xfId="9821"/>
    <cellStyle name="쉼표 [0] 7 4 3" xfId="6226"/>
    <cellStyle name="쉼표 [0] 7 4 3 2" xfId="8891"/>
    <cellStyle name="쉼표 [0] 7 4 3 2 2" xfId="10263"/>
    <cellStyle name="쉼표 [0] 7 4 4" xfId="9657"/>
    <cellStyle name="쉼표 [0] 7 5" xfId="6227"/>
    <cellStyle name="쉼표 [0] 7 5 2" xfId="8944"/>
    <cellStyle name="쉼표 [0] 7 5 3" xfId="9822"/>
    <cellStyle name="쉼표 [0] 7 6" xfId="8375"/>
    <cellStyle name="쉼표 [0] 7 6 2" xfId="10063"/>
    <cellStyle name="쉼표 [0] 7 7" xfId="2903"/>
    <cellStyle name="쉼표 [0] 7 7 2" xfId="9579"/>
    <cellStyle name="쉼표 [0] 7_012_보건및사회보장" xfId="3509"/>
    <cellStyle name="쉼표 [0] 70" xfId="8883"/>
    <cellStyle name="쉼표 [0] 70 2" xfId="9477"/>
    <cellStyle name="쉼표 [0] 70 2 2" xfId="10500"/>
    <cellStyle name="쉼표 [0] 70 3" xfId="10262"/>
    <cellStyle name="쉼표 [0] 71" xfId="9058"/>
    <cellStyle name="쉼표 [0] 71 2" xfId="9491"/>
    <cellStyle name="쉼표 [0] 71 2 2" xfId="10502"/>
    <cellStyle name="쉼표 [0] 71 3" xfId="10269"/>
    <cellStyle name="쉼표 [0] 72" xfId="9257"/>
    <cellStyle name="쉼표 [0] 72 2" xfId="9548"/>
    <cellStyle name="쉼표 [0] 72 2 2" xfId="10542"/>
    <cellStyle name="쉼표 [0] 72 3" xfId="10318"/>
    <cellStyle name="쉼표 [0] 73" xfId="536"/>
    <cellStyle name="쉼표 [0] 74" xfId="9260"/>
    <cellStyle name="쉼표 [0] 75" xfId="3510"/>
    <cellStyle name="쉼표 [0] 75 2" xfId="8376"/>
    <cellStyle name="쉼표 [0] 75 2 2" xfId="8377"/>
    <cellStyle name="쉼표 [0] 75 2 2 2" xfId="10065"/>
    <cellStyle name="쉼표 [0] 75 2 3" xfId="8378"/>
    <cellStyle name="쉼표 [0] 75 2 3 2" xfId="10066"/>
    <cellStyle name="쉼표 [0] 75 2 4" xfId="10064"/>
    <cellStyle name="쉼표 [0] 75 3" xfId="8379"/>
    <cellStyle name="쉼표 [0] 75 3 2" xfId="8380"/>
    <cellStyle name="쉼표 [0] 75 3 2 2" xfId="10068"/>
    <cellStyle name="쉼표 [0] 75 3 3" xfId="10067"/>
    <cellStyle name="쉼표 [0] 75 4" xfId="8381"/>
    <cellStyle name="쉼표 [0] 75 4 2" xfId="10069"/>
    <cellStyle name="쉼표 [0] 75 5" xfId="8382"/>
    <cellStyle name="쉼표 [0] 75 5 2" xfId="10070"/>
    <cellStyle name="쉼표 [0] 75 6" xfId="9658"/>
    <cellStyle name="쉼표 [0] 76" xfId="3511"/>
    <cellStyle name="쉼표 [0] 76 2" xfId="8383"/>
    <cellStyle name="쉼표 [0] 76 2 2" xfId="8384"/>
    <cellStyle name="쉼표 [0] 76 2 2 2" xfId="10072"/>
    <cellStyle name="쉼표 [0] 76 2 3" xfId="8385"/>
    <cellStyle name="쉼표 [0] 76 2 3 2" xfId="10073"/>
    <cellStyle name="쉼표 [0] 76 2 4" xfId="10071"/>
    <cellStyle name="쉼표 [0] 76 3" xfId="8386"/>
    <cellStyle name="쉼표 [0] 76 3 2" xfId="8387"/>
    <cellStyle name="쉼표 [0] 76 3 2 2" xfId="10075"/>
    <cellStyle name="쉼표 [0] 76 3 3" xfId="10074"/>
    <cellStyle name="쉼표 [0] 76 4" xfId="8388"/>
    <cellStyle name="쉼표 [0] 76 4 2" xfId="10076"/>
    <cellStyle name="쉼표 [0] 76 5" xfId="8389"/>
    <cellStyle name="쉼표 [0] 76 5 2" xfId="10077"/>
    <cellStyle name="쉼표 [0] 76 6" xfId="9659"/>
    <cellStyle name="쉼표 [0] 77" xfId="8390"/>
    <cellStyle name="쉼표 [0] 77 2" xfId="8391"/>
    <cellStyle name="쉼표 [0] 77 2 2" xfId="10079"/>
    <cellStyle name="쉼표 [0] 77 3" xfId="10078"/>
    <cellStyle name="쉼표 [0] 78" xfId="3512"/>
    <cellStyle name="쉼표 [0] 78 2" xfId="8392"/>
    <cellStyle name="쉼표 [0] 78 2 2" xfId="8393"/>
    <cellStyle name="쉼표 [0] 78 2 2 2" xfId="10081"/>
    <cellStyle name="쉼표 [0] 78 2 3" xfId="8394"/>
    <cellStyle name="쉼표 [0] 78 2 3 2" xfId="10082"/>
    <cellStyle name="쉼표 [0] 78 2 4" xfId="10080"/>
    <cellStyle name="쉼표 [0] 78 3" xfId="8395"/>
    <cellStyle name="쉼표 [0] 78 3 2" xfId="8396"/>
    <cellStyle name="쉼표 [0] 78 3 2 2" xfId="10084"/>
    <cellStyle name="쉼표 [0] 78 3 3" xfId="10083"/>
    <cellStyle name="쉼표 [0] 78 4" xfId="8397"/>
    <cellStyle name="쉼표 [0] 78 4 2" xfId="10085"/>
    <cellStyle name="쉼표 [0] 78 5" xfId="8398"/>
    <cellStyle name="쉼표 [0] 78 5 2" xfId="10086"/>
    <cellStyle name="쉼표 [0] 78 6" xfId="9660"/>
    <cellStyle name="쉼표 [0] 79" xfId="3513"/>
    <cellStyle name="쉼표 [0] 79 2" xfId="8399"/>
    <cellStyle name="쉼표 [0] 79 2 2" xfId="8400"/>
    <cellStyle name="쉼표 [0] 79 2 2 2" xfId="10088"/>
    <cellStyle name="쉼표 [0] 79 2 3" xfId="8401"/>
    <cellStyle name="쉼표 [0] 79 2 3 2" xfId="10089"/>
    <cellStyle name="쉼표 [0] 79 2 4" xfId="10087"/>
    <cellStyle name="쉼표 [0] 79 3" xfId="8402"/>
    <cellStyle name="쉼표 [0] 79 3 2" xfId="10090"/>
    <cellStyle name="쉼표 [0] 79 4" xfId="8403"/>
    <cellStyle name="쉼표 [0] 79 4 2" xfId="10091"/>
    <cellStyle name="쉼표 [0] 79 5" xfId="9661"/>
    <cellStyle name="쉼표 [0] 8" xfId="2905"/>
    <cellStyle name="쉼표 [0] 8 2" xfId="3514"/>
    <cellStyle name="쉼표 [0] 8 2 2" xfId="6457"/>
    <cellStyle name="쉼표 [0] 8 2 2 2" xfId="9857"/>
    <cellStyle name="쉼표 [0] 8 2 3" xfId="9662"/>
    <cellStyle name="쉼표 [0] 8 3" xfId="3515"/>
    <cellStyle name="쉼표 [0] 8 3 2" xfId="6228"/>
    <cellStyle name="쉼표 [0] 8 3 2 2" xfId="9197"/>
    <cellStyle name="쉼표 [0] 8 3 2 2 2" xfId="10280"/>
    <cellStyle name="쉼표 [0] 8 4" xfId="6458"/>
    <cellStyle name="쉼표 [0] 8 4 2" xfId="9858"/>
    <cellStyle name="쉼표 [0] 8_010_주택건설" xfId="3516"/>
    <cellStyle name="쉼표 [0] 80" xfId="3517"/>
    <cellStyle name="쉼표 [0] 80 2" xfId="8404"/>
    <cellStyle name="쉼표 [0] 80 2 2" xfId="8405"/>
    <cellStyle name="쉼표 [0] 80 2 2 2" xfId="10093"/>
    <cellStyle name="쉼표 [0] 80 2 3" xfId="8406"/>
    <cellStyle name="쉼표 [0] 80 2 3 2" xfId="10094"/>
    <cellStyle name="쉼표 [0] 80 2 4" xfId="10092"/>
    <cellStyle name="쉼표 [0] 80 3" xfId="8407"/>
    <cellStyle name="쉼표 [0] 80 3 2" xfId="10095"/>
    <cellStyle name="쉼표 [0] 80 4" xfId="8408"/>
    <cellStyle name="쉼표 [0] 80 4 2" xfId="10096"/>
    <cellStyle name="쉼표 [0] 80 5" xfId="9663"/>
    <cellStyle name="쉼표 [0] 81" xfId="3518"/>
    <cellStyle name="쉼표 [0] 81 2" xfId="8409"/>
    <cellStyle name="쉼표 [0] 81 2 2" xfId="8410"/>
    <cellStyle name="쉼표 [0] 81 2 2 2" xfId="10098"/>
    <cellStyle name="쉼표 [0] 81 2 3" xfId="8411"/>
    <cellStyle name="쉼표 [0] 81 2 3 2" xfId="10099"/>
    <cellStyle name="쉼표 [0] 81 2 4" xfId="10097"/>
    <cellStyle name="쉼표 [0] 81 3" xfId="8412"/>
    <cellStyle name="쉼표 [0] 81 3 2" xfId="10100"/>
    <cellStyle name="쉼표 [0] 81 4" xfId="8413"/>
    <cellStyle name="쉼표 [0] 81 4 2" xfId="10101"/>
    <cellStyle name="쉼표 [0] 81 5" xfId="9664"/>
    <cellStyle name="쉼표 [0] 82" xfId="3519"/>
    <cellStyle name="쉼표 [0] 82 2" xfId="8414"/>
    <cellStyle name="쉼표 [0] 82 2 2" xfId="8415"/>
    <cellStyle name="쉼표 [0] 82 2 2 2" xfId="10103"/>
    <cellStyle name="쉼표 [0] 82 2 3" xfId="8416"/>
    <cellStyle name="쉼표 [0] 82 2 3 2" xfId="10104"/>
    <cellStyle name="쉼표 [0] 82 2 4" xfId="10102"/>
    <cellStyle name="쉼표 [0] 82 3" xfId="8417"/>
    <cellStyle name="쉼표 [0] 82 3 2" xfId="10105"/>
    <cellStyle name="쉼표 [0] 82 4" xfId="8418"/>
    <cellStyle name="쉼표 [0] 82 4 2" xfId="10106"/>
    <cellStyle name="쉼표 [0] 82 5" xfId="9665"/>
    <cellStyle name="쉼표 [0] 83" xfId="9277"/>
    <cellStyle name="쉼표 [0] 84" xfId="3520"/>
    <cellStyle name="쉼표 [0] 84 2" xfId="9666"/>
    <cellStyle name="쉼표 [0] 85" xfId="3521"/>
    <cellStyle name="쉼표 [0] 85 2" xfId="8419"/>
    <cellStyle name="쉼표 [0] 85 2 2" xfId="8420"/>
    <cellStyle name="쉼표 [0] 85 2 2 2" xfId="10108"/>
    <cellStyle name="쉼표 [0] 85 2 3" xfId="8421"/>
    <cellStyle name="쉼표 [0] 85 2 3 2" xfId="10109"/>
    <cellStyle name="쉼표 [0] 85 2 4" xfId="10107"/>
    <cellStyle name="쉼표 [0] 85 3" xfId="8422"/>
    <cellStyle name="쉼표 [0] 85 3 2" xfId="10110"/>
    <cellStyle name="쉼표 [0] 85 4" xfId="8423"/>
    <cellStyle name="쉼표 [0] 85 4 2" xfId="10111"/>
    <cellStyle name="쉼표 [0] 85 5" xfId="9667"/>
    <cellStyle name="쉼표 [0] 87" xfId="10549"/>
    <cellStyle name="쉼표 [0] 9" xfId="2906"/>
    <cellStyle name="쉼표 [0] 9 2" xfId="3522"/>
    <cellStyle name="쉼표 [0] 9 2 2" xfId="3523"/>
    <cellStyle name="쉼표 [0] 9 2 2 2" xfId="8424"/>
    <cellStyle name="쉼표 [0] 9 2 2 2 2" xfId="10112"/>
    <cellStyle name="쉼표 [0] 9 2 2 3" xfId="8425"/>
    <cellStyle name="쉼표 [0] 9 2 2 3 2" xfId="10113"/>
    <cellStyle name="쉼표 [0] 9 2 2 4" xfId="9669"/>
    <cellStyle name="쉼표 [0] 9 2 3" xfId="8426"/>
    <cellStyle name="쉼표 [0] 9 2 3 2" xfId="10114"/>
    <cellStyle name="쉼표 [0] 9 2 4" xfId="8427"/>
    <cellStyle name="쉼표 [0] 9 2 4 2" xfId="10115"/>
    <cellStyle name="쉼표 [0] 9 2 5" xfId="9668"/>
    <cellStyle name="쉼표 [0] 9 3" xfId="3524"/>
    <cellStyle name="쉼표 [0] 9 3 2" xfId="6459"/>
    <cellStyle name="쉼표 [0] 9 3 2 2" xfId="8428"/>
    <cellStyle name="쉼표 [0] 9 3 2 2 2" xfId="10116"/>
    <cellStyle name="쉼표 [0] 9 3 2 3" xfId="8429"/>
    <cellStyle name="쉼표 [0] 9 3 2 3 2" xfId="10117"/>
    <cellStyle name="쉼표 [0] 9 3 2 4" xfId="9859"/>
    <cellStyle name="쉼표 [0] 9 3 3" xfId="8430"/>
    <cellStyle name="쉼표 [0] 9 3 3 2" xfId="10118"/>
    <cellStyle name="쉼표 [0] 9 3 4" xfId="8431"/>
    <cellStyle name="쉼표 [0] 9 3 4 2" xfId="10119"/>
    <cellStyle name="쉼표 [0] 9 3 5" xfId="9670"/>
    <cellStyle name="쉼표 [0] 9 4" xfId="3525"/>
    <cellStyle name="쉼표 [0] 9 4 2" xfId="6229"/>
    <cellStyle name="쉼표 [0] 9 4 2 2" xfId="8432"/>
    <cellStyle name="쉼표 [0] 9 4 2 2 2" xfId="10120"/>
    <cellStyle name="쉼표 [0] 9 4 2 3" xfId="8433"/>
    <cellStyle name="쉼표 [0] 9 4 2 3 2" xfId="10121"/>
    <cellStyle name="쉼표 [0] 9 4 2 4" xfId="9823"/>
    <cellStyle name="쉼표 [0] 9 4 3" xfId="6230"/>
    <cellStyle name="쉼표 [0] 9 4 3 2" xfId="9279"/>
    <cellStyle name="쉼표 [0] 9 4 3 2 2" xfId="10323"/>
    <cellStyle name="쉼표 [0] 9 4 4" xfId="8434"/>
    <cellStyle name="쉼표 [0] 9 4 4 2" xfId="10122"/>
    <cellStyle name="쉼표 [0] 9 4 5" xfId="9671"/>
    <cellStyle name="쉼표 [0] 9 5" xfId="7931"/>
    <cellStyle name="쉼표 [0] 9 5 2" xfId="8435"/>
    <cellStyle name="쉼표 [0] 9 5 2 2" xfId="10123"/>
    <cellStyle name="쉼표 [0] 9 5 3" xfId="8436"/>
    <cellStyle name="쉼표 [0] 9 5 3 2" xfId="10124"/>
    <cellStyle name="쉼표 [0] 9 6" xfId="8437"/>
    <cellStyle name="쉼표 [0] 9 6 2" xfId="8438"/>
    <cellStyle name="쉼표 [0] 9 6 2 2" xfId="10126"/>
    <cellStyle name="쉼표 [0] 9 6 3" xfId="8439"/>
    <cellStyle name="쉼표 [0] 9 6 3 2" xfId="10127"/>
    <cellStyle name="쉼표 [0] 9 6 4" xfId="10125"/>
    <cellStyle name="쉼표 [0] 9 7" xfId="8440"/>
    <cellStyle name="쉼표 [0] 9 7 2" xfId="8441"/>
    <cellStyle name="쉼표 [0] 9 7 2 2" xfId="10129"/>
    <cellStyle name="쉼표 [0] 9 7 3" xfId="10128"/>
    <cellStyle name="쉼표 [0] 9 8" xfId="8442"/>
    <cellStyle name="쉼표 [0] 9 8 2" xfId="10130"/>
    <cellStyle name="쉼표 [0] 9 9" xfId="8443"/>
    <cellStyle name="쉼표 [0] 9 9 2" xfId="10131"/>
    <cellStyle name="쉼표 [0] 9_010_주택건설" xfId="3526"/>
    <cellStyle name="쉼표 [0]_11_교통관광정보통신(1)" xfId="351"/>
    <cellStyle name="쉼표 [0]_5.철도수송" xfId="352"/>
    <cellStyle name="스타일 1" xfId="353"/>
    <cellStyle name="스타일 1 2" xfId="2907"/>
    <cellStyle name="스타일 1 2 2" xfId="3527"/>
    <cellStyle name="스타일 1 2 3" xfId="4243"/>
    <cellStyle name="스타일 1 2 4" xfId="7932"/>
    <cellStyle name="스타일 1 3" xfId="3528"/>
    <cellStyle name="연결된 셀" xfId="354" builtinId="24" customBuiltin="1"/>
    <cellStyle name="연결된 셀 2" xfId="355"/>
    <cellStyle name="연결된 셀 2 2" xfId="356"/>
    <cellStyle name="연결된 셀 2 2 2" xfId="3530"/>
    <cellStyle name="연결된 셀 2 2 2 2" xfId="3531"/>
    <cellStyle name="연결된 셀 2 2 2 2 2" xfId="8954"/>
    <cellStyle name="연결된 셀 2 2 2 3" xfId="4244"/>
    <cellStyle name="연결된 셀 2 2 2 4" xfId="8851"/>
    <cellStyle name="연결된 셀 2 2 3" xfId="4245"/>
    <cellStyle name="연결된 셀 2 2 4" xfId="7933"/>
    <cellStyle name="연결된 셀 2 2 5" xfId="3529"/>
    <cellStyle name="연결된 셀 2 3" xfId="357"/>
    <cellStyle name="연결된 셀 2 3 2" xfId="6231"/>
    <cellStyle name="연결된 셀 2 3 3" xfId="6232"/>
    <cellStyle name="연결된 셀 2 3 4" xfId="3532"/>
    <cellStyle name="연결된 셀 3" xfId="358"/>
    <cellStyle name="연결된 셀 3 2" xfId="359"/>
    <cellStyle name="연결된 셀 3 2 2" xfId="3533"/>
    <cellStyle name="연결된 셀 3 2 3" xfId="8010"/>
    <cellStyle name="연결된 셀 3 3" xfId="3534"/>
    <cellStyle name="연결된 셀 3 4" xfId="8766"/>
    <cellStyle name="연결된 셀 3_012_보건및사회보장" xfId="3535"/>
    <cellStyle name="연결된 셀 4" xfId="360"/>
    <cellStyle name="연결된 셀 4 2" xfId="3536"/>
    <cellStyle name="연결된 셀 4 3" xfId="8011"/>
    <cellStyle name="연결된 셀 5" xfId="489"/>
    <cellStyle name="연결된 셀 5 2" xfId="4246"/>
    <cellStyle name="연결된 셀 5 3" xfId="4247"/>
    <cellStyle name="연결된 셀 5 4" xfId="8012"/>
    <cellStyle name="연결된 셀 5 5" xfId="3537"/>
    <cellStyle name="연결된 셀 6" xfId="4248"/>
    <cellStyle name="연결된 셀 7" xfId="4249"/>
    <cellStyle name="연결된 셀 8" xfId="4250"/>
    <cellStyle name="요약" xfId="361" builtinId="25" customBuiltin="1"/>
    <cellStyle name="요약 2" xfId="362"/>
    <cellStyle name="요약 2 2" xfId="363"/>
    <cellStyle name="요약 2 2 2" xfId="3538"/>
    <cellStyle name="요약 2 2 2 2" xfId="8444"/>
    <cellStyle name="요약 2 2 2 2 2" xfId="8445"/>
    <cellStyle name="요약 2 2 2 3" xfId="8446"/>
    <cellStyle name="요약 2 2 3" xfId="4251"/>
    <cellStyle name="요약 2 2 3 2" xfId="8447"/>
    <cellStyle name="요약 2 2 4" xfId="8448"/>
    <cellStyle name="요약 2 2 4 2" xfId="8449"/>
    <cellStyle name="요약 2 2 5" xfId="8450"/>
    <cellStyle name="요약 2 2 6" xfId="8451"/>
    <cellStyle name="요약 2 2 7" xfId="8452"/>
    <cellStyle name="요약 2 3" xfId="364"/>
    <cellStyle name="요약 2 3 2" xfId="8453"/>
    <cellStyle name="요약 2 3 2 2" xfId="8454"/>
    <cellStyle name="요약 2 3 3" xfId="8455"/>
    <cellStyle name="요약 2 3 4" xfId="8456"/>
    <cellStyle name="요약 2 3 5" xfId="8457"/>
    <cellStyle name="요약 2 4" xfId="365"/>
    <cellStyle name="요약 2 4 2" xfId="3540"/>
    <cellStyle name="요약 2 4 3" xfId="4252"/>
    <cellStyle name="요약 2 4 4" xfId="3539"/>
    <cellStyle name="요약 2 5" xfId="366"/>
    <cellStyle name="요약 2 5 2" xfId="6233"/>
    <cellStyle name="요약 2 5 2 2" xfId="9060"/>
    <cellStyle name="요약 2 5 3" xfId="3541"/>
    <cellStyle name="요약 2 6" xfId="8458"/>
    <cellStyle name="요약 2 7" xfId="8459"/>
    <cellStyle name="요약 2 8" xfId="8460"/>
    <cellStyle name="요약 3" xfId="367"/>
    <cellStyle name="요약 3 2" xfId="368"/>
    <cellStyle name="요약 3 2 2" xfId="3542"/>
    <cellStyle name="요약 3 2 3" xfId="8013"/>
    <cellStyle name="요약 3 3" xfId="3543"/>
    <cellStyle name="요약 3 3 2" xfId="8461"/>
    <cellStyle name="요약 3 3 3" xfId="8462"/>
    <cellStyle name="요약 3 4" xfId="8463"/>
    <cellStyle name="요약 3 5" xfId="8464"/>
    <cellStyle name="요약 3_012_보건및사회보장" xfId="3544"/>
    <cellStyle name="요약 4" xfId="369"/>
    <cellStyle name="요약 4 2" xfId="3545"/>
    <cellStyle name="요약 4 3" xfId="8014"/>
    <cellStyle name="요약 5" xfId="490"/>
    <cellStyle name="요약 5 2" xfId="4253"/>
    <cellStyle name="요약 5 3" xfId="4254"/>
    <cellStyle name="요약 5 4" xfId="8015"/>
    <cellStyle name="요약 5 5" xfId="3546"/>
    <cellStyle name="요약 6" xfId="4255"/>
    <cellStyle name="요약 7" xfId="4256"/>
    <cellStyle name="요약 8" xfId="4257"/>
    <cellStyle name="유1" xfId="8465"/>
    <cellStyle name="입력" xfId="370" builtinId="20" customBuiltin="1"/>
    <cellStyle name="입력 2" xfId="371"/>
    <cellStyle name="입력 2 10" xfId="8466"/>
    <cellStyle name="입력 2 2" xfId="372"/>
    <cellStyle name="입력 2 2 2" xfId="2908"/>
    <cellStyle name="입력 2 2 2 2" xfId="3547"/>
    <cellStyle name="입력 2 2 2 2 2" xfId="8467"/>
    <cellStyle name="입력 2 2 2 2 2 2" xfId="8468"/>
    <cellStyle name="입력 2 2 2 2 3" xfId="8469"/>
    <cellStyle name="입력 2 2 2 3" xfId="3548"/>
    <cellStyle name="입력 2 2 2 3 2" xfId="8470"/>
    <cellStyle name="입력 2 2 2 4" xfId="7934"/>
    <cellStyle name="입력 2 2 2 4 2" xfId="8471"/>
    <cellStyle name="입력 2 2 2 5" xfId="8472"/>
    <cellStyle name="입력 2 2 3" xfId="3549"/>
    <cellStyle name="입력 2 2 3 2" xfId="3550"/>
    <cellStyle name="입력 2 2 3 2 2" xfId="8473"/>
    <cellStyle name="입력 2 2 3 3" xfId="8474"/>
    <cellStyle name="입력 2 2 4" xfId="4258"/>
    <cellStyle name="입력 2 2 4 2" xfId="8475"/>
    <cellStyle name="입력 2 2 5" xfId="8476"/>
    <cellStyle name="입력 2 2 5 2" xfId="8477"/>
    <cellStyle name="입력 2 2 6" xfId="8478"/>
    <cellStyle name="입력 2 2 6 2" xfId="8479"/>
    <cellStyle name="입력 2 2 7" xfId="8480"/>
    <cellStyle name="입력 2 2 8" xfId="8481"/>
    <cellStyle name="입력 2 3" xfId="373"/>
    <cellStyle name="입력 2 3 2" xfId="2909"/>
    <cellStyle name="입력 2 3 2 2" xfId="3551"/>
    <cellStyle name="입력 2 3 2 2 2" xfId="8482"/>
    <cellStyle name="입력 2 3 2 3" xfId="8483"/>
    <cellStyle name="입력 2 3 3" xfId="3552"/>
    <cellStyle name="입력 2 3 3 2" xfId="8484"/>
    <cellStyle name="입력 2 3 4" xfId="8485"/>
    <cellStyle name="입력 2 3 4 2" xfId="8486"/>
    <cellStyle name="입력 2 3 5" xfId="8487"/>
    <cellStyle name="입력 2 3 5 2" xfId="8488"/>
    <cellStyle name="입력 2 3 6" xfId="8489"/>
    <cellStyle name="입력 2 3 7" xfId="8490"/>
    <cellStyle name="입력 2 4" xfId="374"/>
    <cellStyle name="입력 2 4 2" xfId="3553"/>
    <cellStyle name="입력 2 4 2 2" xfId="8491"/>
    <cellStyle name="입력 2 4 3" xfId="4259"/>
    <cellStyle name="입력 2 4 4" xfId="6234"/>
    <cellStyle name="입력 2 4 5" xfId="2910"/>
    <cellStyle name="입력 2 5" xfId="375"/>
    <cellStyle name="입력 2 5 2" xfId="6235"/>
    <cellStyle name="입력 2 5 2 2" xfId="2879"/>
    <cellStyle name="입력 2 5 3" xfId="3554"/>
    <cellStyle name="입력 2 6" xfId="3555"/>
    <cellStyle name="입력 2 6 2" xfId="8492"/>
    <cellStyle name="입력 2 7" xfId="8493"/>
    <cellStyle name="입력 2 7 2" xfId="8494"/>
    <cellStyle name="입력 2 7 2 2" xfId="8495"/>
    <cellStyle name="입력 2 7 3" xfId="8496"/>
    <cellStyle name="입력 2 8" xfId="8497"/>
    <cellStyle name="입력 2 8 2" xfId="8498"/>
    <cellStyle name="입력 2 9" xfId="8499"/>
    <cellStyle name="입력 3" xfId="376"/>
    <cellStyle name="입력 3 2" xfId="377"/>
    <cellStyle name="입력 3 2 2" xfId="3556"/>
    <cellStyle name="입력 3 2 2 2" xfId="8500"/>
    <cellStyle name="입력 3 2 3" xfId="3557"/>
    <cellStyle name="입력 3 2 4" xfId="6236"/>
    <cellStyle name="입력 3 2 4 2" xfId="8943"/>
    <cellStyle name="입력 3 2 5" xfId="2911"/>
    <cellStyle name="입력 3 3" xfId="3558"/>
    <cellStyle name="입력 3 3 2" xfId="8501"/>
    <cellStyle name="입력 3 3 2 2" xfId="8502"/>
    <cellStyle name="입력 3 3 3" xfId="8503"/>
    <cellStyle name="입력 3 4" xfId="3559"/>
    <cellStyle name="입력 3 4 2" xfId="8504"/>
    <cellStyle name="입력 3 5" xfId="8505"/>
    <cellStyle name="입력 3_012_보건및사회보장" xfId="3560"/>
    <cellStyle name="입력 4" xfId="378"/>
    <cellStyle name="입력 4 2" xfId="3561"/>
    <cellStyle name="입력 4 2 2" xfId="8506"/>
    <cellStyle name="입력 4 3" xfId="3562"/>
    <cellStyle name="입력 4 4" xfId="6237"/>
    <cellStyle name="입력 4 4 2" xfId="8942"/>
    <cellStyle name="입력 4 5" xfId="2912"/>
    <cellStyle name="입력 5" xfId="491"/>
    <cellStyle name="입력 5 2" xfId="4260"/>
    <cellStyle name="입력 5 2 2" xfId="8507"/>
    <cellStyle name="입력 5 3" xfId="4261"/>
    <cellStyle name="입력 5 4" xfId="8016"/>
    <cellStyle name="입력 5 5" xfId="3563"/>
    <cellStyle name="입력 6" xfId="4262"/>
    <cellStyle name="입력 6 2" xfId="8508"/>
    <cellStyle name="입력 7" xfId="4263"/>
    <cellStyle name="입력 8" xfId="4264"/>
    <cellStyle name="자리수" xfId="379"/>
    <cellStyle name="자리수 2" xfId="2913"/>
    <cellStyle name="자리수0" xfId="380"/>
    <cellStyle name="자리수0 2" xfId="535"/>
    <cellStyle name="자리수0 2 2" xfId="2914"/>
    <cellStyle name="자리수0 3" xfId="8509"/>
    <cellStyle name="작은제목" xfId="381"/>
    <cellStyle name="작은제목 2" xfId="2915"/>
    <cellStyle name="작은제목 3" xfId="3564"/>
    <cellStyle name="작은제목 3 2" xfId="6238"/>
    <cellStyle name="제목" xfId="382" builtinId="15" customBuiltin="1"/>
    <cellStyle name="제목 1" xfId="383" builtinId="16" customBuiltin="1"/>
    <cellStyle name="제목 1 2" xfId="384"/>
    <cellStyle name="제목 1 2 2" xfId="3565"/>
    <cellStyle name="제목 1 2 2 2" xfId="3566"/>
    <cellStyle name="제목 1 2 2 2 2" xfId="3567"/>
    <cellStyle name="제목 1 2 2 2 2 2" xfId="8953"/>
    <cellStyle name="제목 1 2 2 2 3" xfId="4265"/>
    <cellStyle name="제목 1 2 2 2 4" xfId="8852"/>
    <cellStyle name="제목 1 2 2 3" xfId="4266"/>
    <cellStyle name="제목 1 2 2 4" xfId="7935"/>
    <cellStyle name="제목 1 2 3" xfId="3568"/>
    <cellStyle name="제목 1 2 3 2" xfId="6239"/>
    <cellStyle name="제목 1 2 3 3" xfId="6240"/>
    <cellStyle name="제목 1 3" xfId="385"/>
    <cellStyle name="제목 1 3 2" xfId="3569"/>
    <cellStyle name="제목 1 3 3" xfId="3570"/>
    <cellStyle name="제목 1 3 4" xfId="8767"/>
    <cellStyle name="제목 1 3_012_보건및사회보장" xfId="3571"/>
    <cellStyle name="제목 1 4" xfId="493"/>
    <cellStyle name="제목 1 4 2" xfId="3572"/>
    <cellStyle name="제목 1 5" xfId="3573"/>
    <cellStyle name="제목 1 5 2" xfId="4267"/>
    <cellStyle name="제목 1 5 3" xfId="4268"/>
    <cellStyle name="제목 1 5 4" xfId="8017"/>
    <cellStyle name="제목 1 6" xfId="4269"/>
    <cellStyle name="제목 1 7" xfId="4270"/>
    <cellStyle name="제목 1 8" xfId="4271"/>
    <cellStyle name="제목 10" xfId="4272"/>
    <cellStyle name="제목 11" xfId="4273"/>
    <cellStyle name="제목 12" xfId="4274"/>
    <cellStyle name="제목 13" xfId="4275"/>
    <cellStyle name="제목 14" xfId="4276"/>
    <cellStyle name="제목 15" xfId="4277"/>
    <cellStyle name="제목 16" xfId="4278"/>
    <cellStyle name="제목 17" xfId="4279"/>
    <cellStyle name="제목 18" xfId="4280"/>
    <cellStyle name="제목 19" xfId="4281"/>
    <cellStyle name="제목 2" xfId="386" builtinId="17" customBuiltin="1"/>
    <cellStyle name="제목 2 2" xfId="387"/>
    <cellStyle name="제목 2 2 2" xfId="3574"/>
    <cellStyle name="제목 2 2 2 2" xfId="3575"/>
    <cellStyle name="제목 2 2 2 2 2" xfId="3576"/>
    <cellStyle name="제목 2 2 2 2 2 2" xfId="8952"/>
    <cellStyle name="제목 2 2 2 2 3" xfId="4282"/>
    <cellStyle name="제목 2 2 2 2 4" xfId="8853"/>
    <cellStyle name="제목 2 2 2 3" xfId="4283"/>
    <cellStyle name="제목 2 2 2 4" xfId="7936"/>
    <cellStyle name="제목 2 2 3" xfId="3577"/>
    <cellStyle name="제목 2 2 3 2" xfId="6241"/>
    <cellStyle name="제목 2 2 3 3" xfId="6242"/>
    <cellStyle name="제목 2 3" xfId="388"/>
    <cellStyle name="제목 2 3 2" xfId="3578"/>
    <cellStyle name="제목 2 3 3" xfId="3579"/>
    <cellStyle name="제목 2 3 4" xfId="8768"/>
    <cellStyle name="제목 2 3_012_보건및사회보장" xfId="3580"/>
    <cellStyle name="제목 2 4" xfId="494"/>
    <cellStyle name="제목 2 4 2" xfId="3581"/>
    <cellStyle name="제목 2 5" xfId="3582"/>
    <cellStyle name="제목 2 5 2" xfId="4284"/>
    <cellStyle name="제목 2 5 3" xfId="4285"/>
    <cellStyle name="제목 2 5 4" xfId="8018"/>
    <cellStyle name="제목 2 6" xfId="4286"/>
    <cellStyle name="제목 2 7" xfId="4287"/>
    <cellStyle name="제목 2 8" xfId="4288"/>
    <cellStyle name="제목 20" xfId="4289"/>
    <cellStyle name="제목 21" xfId="4290"/>
    <cellStyle name="제목 22" xfId="4291"/>
    <cellStyle name="제목 3" xfId="389" builtinId="18" customBuiltin="1"/>
    <cellStyle name="제목 3 2" xfId="390"/>
    <cellStyle name="제목 3 2 2" xfId="3583"/>
    <cellStyle name="제목 3 2 2 2" xfId="3584"/>
    <cellStyle name="제목 3 2 2 2 2" xfId="3585"/>
    <cellStyle name="제목 3 2 2 2 2 2" xfId="6243"/>
    <cellStyle name="제목 3 2 2 2 3" xfId="4292"/>
    <cellStyle name="제목 3 2 2 2 4" xfId="8854"/>
    <cellStyle name="제목 3 2 2 3" xfId="4293"/>
    <cellStyle name="제목 3 2 2 3 2" xfId="6244"/>
    <cellStyle name="제목 3 2 2 4" xfId="7937"/>
    <cellStyle name="제목 3 2 3" xfId="3586"/>
    <cellStyle name="제목 3 2 3 2" xfId="6245"/>
    <cellStyle name="제목 3 2 3 3" xfId="6246"/>
    <cellStyle name="제목 3 2 4" xfId="6247"/>
    <cellStyle name="제목 3 3" xfId="391"/>
    <cellStyle name="제목 3 3 2" xfId="3587"/>
    <cellStyle name="제목 3 3 2 2" xfId="6248"/>
    <cellStyle name="제목 3 3 3" xfId="3588"/>
    <cellStyle name="제목 3 3 3 2" xfId="6249"/>
    <cellStyle name="제목 3 3 4" xfId="6250"/>
    <cellStyle name="제목 3 3_012_보건및사회보장" xfId="3589"/>
    <cellStyle name="제목 3 4" xfId="495"/>
    <cellStyle name="제목 3 4 2" xfId="6251"/>
    <cellStyle name="제목 3 4 3" xfId="3590"/>
    <cellStyle name="제목 3 5" xfId="3591"/>
    <cellStyle name="제목 3 5 2" xfId="4294"/>
    <cellStyle name="제목 3 5 3" xfId="4295"/>
    <cellStyle name="제목 3 5 4" xfId="8019"/>
    <cellStyle name="제목 3 6" xfId="4296"/>
    <cellStyle name="제목 3 7" xfId="4297"/>
    <cellStyle name="제목 3 8" xfId="4298"/>
    <cellStyle name="제목 4" xfId="392" builtinId="19" customBuiltin="1"/>
    <cellStyle name="제목 4 2" xfId="393"/>
    <cellStyle name="제목 4 2 2" xfId="3592"/>
    <cellStyle name="제목 4 2 2 2" xfId="3593"/>
    <cellStyle name="제목 4 2 2 2 2" xfId="3594"/>
    <cellStyle name="제목 4 2 2 2 2 2" xfId="8951"/>
    <cellStyle name="제목 4 2 2 2 3" xfId="4299"/>
    <cellStyle name="제목 4 2 2 2 4" xfId="8855"/>
    <cellStyle name="제목 4 2 2 3" xfId="4300"/>
    <cellStyle name="제목 4 2 2 4" xfId="7938"/>
    <cellStyle name="제목 4 2 3" xfId="3595"/>
    <cellStyle name="제목 4 2 3 2" xfId="6252"/>
    <cellStyle name="제목 4 2 3 3" xfId="6253"/>
    <cellStyle name="제목 4 3" xfId="394"/>
    <cellStyle name="제목 4 3 2" xfId="3596"/>
    <cellStyle name="제목 4 3 3" xfId="3597"/>
    <cellStyle name="제목 4 3 4" xfId="8769"/>
    <cellStyle name="제목 4 3_012_보건및사회보장" xfId="3598"/>
    <cellStyle name="제목 4 4" xfId="496"/>
    <cellStyle name="제목 4 4 2" xfId="3599"/>
    <cellStyle name="제목 4 5" xfId="3600"/>
    <cellStyle name="제목 4 5 2" xfId="4301"/>
    <cellStyle name="제목 4 5 3" xfId="4302"/>
    <cellStyle name="제목 4 5 4" xfId="8020"/>
    <cellStyle name="제목 4 6" xfId="4303"/>
    <cellStyle name="제목 4 7" xfId="4304"/>
    <cellStyle name="제목 4 8" xfId="4305"/>
    <cellStyle name="제목 5" xfId="395"/>
    <cellStyle name="제목 5 2" xfId="3601"/>
    <cellStyle name="제목 5 2 2" xfId="3602"/>
    <cellStyle name="제목 5 2 2 2" xfId="3603"/>
    <cellStyle name="제목 5 2 2 2 2" xfId="9263"/>
    <cellStyle name="제목 5 2 2 3" xfId="4306"/>
    <cellStyle name="제목 5 2 2 4" xfId="8856"/>
    <cellStyle name="제목 5 2 3" xfId="4307"/>
    <cellStyle name="제목 5 2 4" xfId="7939"/>
    <cellStyle name="제목 5 3" xfId="3604"/>
    <cellStyle name="제목 5 3 2" xfId="6254"/>
    <cellStyle name="제목 5 3 3" xfId="6255"/>
    <cellStyle name="제목 6" xfId="396"/>
    <cellStyle name="제목 7" xfId="492"/>
    <cellStyle name="제목 7 2" xfId="8021"/>
    <cellStyle name="제목 8" xfId="4308"/>
    <cellStyle name="제목 9" xfId="4309"/>
    <cellStyle name="좋음" xfId="397" builtinId="26" customBuiltin="1"/>
    <cellStyle name="좋음 2" xfId="398"/>
    <cellStyle name="좋음 2 2" xfId="399"/>
    <cellStyle name="좋음 2 2 2" xfId="3605"/>
    <cellStyle name="좋음 2 2 2 2" xfId="3606"/>
    <cellStyle name="좋음 2 2 2 2 2" xfId="8857"/>
    <cellStyle name="좋음 2 2 2 2 2 2" xfId="8950"/>
    <cellStyle name="좋음 2 2 2 3" xfId="4310"/>
    <cellStyle name="좋음 2 2 2 4" xfId="8858"/>
    <cellStyle name="좋음 2 2 2 4 2" xfId="8949"/>
    <cellStyle name="좋음 2 2 3" xfId="4311"/>
    <cellStyle name="좋음 2 2 4" xfId="6256"/>
    <cellStyle name="좋음 2 2 4 2" xfId="9133"/>
    <cellStyle name="좋음 2 2 5" xfId="2916"/>
    <cellStyle name="좋음 2 3" xfId="400"/>
    <cellStyle name="좋음 2 3 2" xfId="6257"/>
    <cellStyle name="좋음 2 3 3" xfId="6258"/>
    <cellStyle name="좋음 2 3 4" xfId="3607"/>
    <cellStyle name="좋음 3" xfId="401"/>
    <cellStyle name="좋음 3 2" xfId="402"/>
    <cellStyle name="좋음 3 2 2" xfId="3608"/>
    <cellStyle name="좋음 3 2 3" xfId="6259"/>
    <cellStyle name="좋음 3 2 3 2" xfId="8941"/>
    <cellStyle name="좋음 3 2 4" xfId="2917"/>
    <cellStyle name="좋음 3 3" xfId="3609"/>
    <cellStyle name="좋음 3 4" xfId="8770"/>
    <cellStyle name="좋음 3_012_보건및사회보장" xfId="3610"/>
    <cellStyle name="좋음 4" xfId="403"/>
    <cellStyle name="좋음 4 2" xfId="3611"/>
    <cellStyle name="좋음 4 3" xfId="6260"/>
    <cellStyle name="좋음 4 3 2" xfId="8940"/>
    <cellStyle name="좋음 4 4" xfId="2918"/>
    <cellStyle name="좋음 5" xfId="497"/>
    <cellStyle name="좋음 5 2" xfId="4312"/>
    <cellStyle name="좋음 5 3" xfId="4313"/>
    <cellStyle name="좋음 5 4" xfId="8022"/>
    <cellStyle name="좋음 5 5" xfId="3612"/>
    <cellStyle name="좋음 6" xfId="4314"/>
    <cellStyle name="좋음 7" xfId="4315"/>
    <cellStyle name="좋음 8" xfId="4316"/>
    <cellStyle name="출력" xfId="404" builtinId="21" customBuiltin="1"/>
    <cellStyle name="출력 2" xfId="405"/>
    <cellStyle name="출력 2 2" xfId="406"/>
    <cellStyle name="출력 2 2 2" xfId="2919"/>
    <cellStyle name="출력 2 2 2 2" xfId="3613"/>
    <cellStyle name="출력 2 2 2 2 2" xfId="8510"/>
    <cellStyle name="출력 2 2 2 3" xfId="7940"/>
    <cellStyle name="출력 2 2 3" xfId="3614"/>
    <cellStyle name="출력 2 2 3 2" xfId="8511"/>
    <cellStyle name="출력 2 2 4" xfId="4317"/>
    <cellStyle name="출력 2 2 4 2" xfId="8512"/>
    <cellStyle name="출력 2 2 5" xfId="8513"/>
    <cellStyle name="출력 2 2 6" xfId="8514"/>
    <cellStyle name="출력 2 2 7" xfId="8515"/>
    <cellStyle name="출력 2 3" xfId="407"/>
    <cellStyle name="출력 2 3 2" xfId="2920"/>
    <cellStyle name="출력 2 3 2 2" xfId="8516"/>
    <cellStyle name="출력 2 3 3" xfId="8517"/>
    <cellStyle name="출력 2 3 4" xfId="8518"/>
    <cellStyle name="출력 2 3 5" xfId="8519"/>
    <cellStyle name="출력 2 4" xfId="408"/>
    <cellStyle name="출력 2 4 2" xfId="3615"/>
    <cellStyle name="출력 2 4 3" xfId="4318"/>
    <cellStyle name="출력 2 4 4" xfId="6261"/>
    <cellStyle name="출력 2 4 5" xfId="2921"/>
    <cellStyle name="출력 2 5" xfId="409"/>
    <cellStyle name="출력 2 5 2" xfId="6262"/>
    <cellStyle name="출력 2 5 2 2" xfId="8931"/>
    <cellStyle name="출력 2 5 3" xfId="3616"/>
    <cellStyle name="출력 2 6" xfId="8520"/>
    <cellStyle name="출력 2 7" xfId="8521"/>
    <cellStyle name="출력 2 8" xfId="8522"/>
    <cellStyle name="출력 3" xfId="410"/>
    <cellStyle name="출력 3 2" xfId="411"/>
    <cellStyle name="출력 3 2 2" xfId="3617"/>
    <cellStyle name="출력 3 2 3" xfId="6263"/>
    <cellStyle name="출력 3 2 3 2" xfId="8939"/>
    <cellStyle name="출력 3 2 4" xfId="2922"/>
    <cellStyle name="출력 3 3" xfId="3618"/>
    <cellStyle name="출력 3 3 2" xfId="8523"/>
    <cellStyle name="출력 3 3 3" xfId="8524"/>
    <cellStyle name="출력 3 4" xfId="8525"/>
    <cellStyle name="출력 3 5" xfId="8526"/>
    <cellStyle name="출력 3 6" xfId="8527"/>
    <cellStyle name="출력 3_012_보건및사회보장" xfId="3619"/>
    <cellStyle name="출력 4" xfId="412"/>
    <cellStyle name="출력 4 2" xfId="3620"/>
    <cellStyle name="출력 4 3" xfId="6264"/>
    <cellStyle name="출력 4 3 2" xfId="8938"/>
    <cellStyle name="출력 4 4" xfId="2923"/>
    <cellStyle name="출력 5" xfId="498"/>
    <cellStyle name="출력 5 2" xfId="4319"/>
    <cellStyle name="출력 5 3" xfId="4320"/>
    <cellStyle name="출력 5 4" xfId="8023"/>
    <cellStyle name="출력 5 5" xfId="3621"/>
    <cellStyle name="출력 6" xfId="4321"/>
    <cellStyle name="출력 7" xfId="4322"/>
    <cellStyle name="출력 8" xfId="4323"/>
    <cellStyle name="콤마 [0]" xfId="413"/>
    <cellStyle name="콤마 [0] 2" xfId="2924"/>
    <cellStyle name="콤마 [0] 2 2" xfId="2925"/>
    <cellStyle name="콤마 [0] 2 2 2" xfId="2926"/>
    <cellStyle name="콤마 [0] 2 2 2 2" xfId="9583"/>
    <cellStyle name="콤마 [0] 2 2 3" xfId="9582"/>
    <cellStyle name="콤마 [0] 2 3" xfId="9581"/>
    <cellStyle name="콤마 [0] 3" xfId="2927"/>
    <cellStyle name="콤마 [0] 3 2" xfId="2928"/>
    <cellStyle name="콤마 [0] 3 2 2" xfId="9585"/>
    <cellStyle name="콤마 [0] 3 3" xfId="9584"/>
    <cellStyle name="콤마 [0] 4" xfId="3622"/>
    <cellStyle name="콤마 [0] 4 2" xfId="6265"/>
    <cellStyle name="콤마 [0] 4 2 2" xfId="9824"/>
    <cellStyle name="콤마 [0] 4 3" xfId="9672"/>
    <cellStyle name="콤마 [0] 5" xfId="9565"/>
    <cellStyle name="콤마 [0]_+-17.공공사법" xfId="3623"/>
    <cellStyle name="콤마 [0]_천기일수" xfId="414"/>
    <cellStyle name="콤마 [0]_해안선및도서" xfId="415"/>
    <cellStyle name="콤마 [2]" xfId="540"/>
    <cellStyle name="콤마 [2] 2" xfId="2929"/>
    <cellStyle name="콤마_  종  합  " xfId="3624"/>
    <cellStyle name="큰제목" xfId="416"/>
    <cellStyle name="큰제목 2" xfId="2930"/>
    <cellStyle name="큰제목 2 2" xfId="3625"/>
    <cellStyle name="큰제목 2 3" xfId="4324"/>
    <cellStyle name="큰제목 2 4" xfId="7941"/>
    <cellStyle name="큰제목 3" xfId="3626"/>
    <cellStyle name="큰제목 4" xfId="3627"/>
    <cellStyle name="큰제목 4 2" xfId="6266"/>
    <cellStyle name="통화 [0] 2" xfId="3628"/>
    <cellStyle name="통화 [0] 2 10" xfId="8528"/>
    <cellStyle name="통화 [0] 2 10 2" xfId="8529"/>
    <cellStyle name="통화 [0] 2 10 2 2" xfId="10133"/>
    <cellStyle name="통화 [0] 2 10 3" xfId="10132"/>
    <cellStyle name="통화 [0] 2 11" xfId="8530"/>
    <cellStyle name="통화 [0] 2 11 2" xfId="8531"/>
    <cellStyle name="통화 [0] 2 11 2 2" xfId="10135"/>
    <cellStyle name="통화 [0] 2 11 3" xfId="10134"/>
    <cellStyle name="통화 [0] 2 12" xfId="8532"/>
    <cellStyle name="통화 [0] 2 12 2" xfId="8533"/>
    <cellStyle name="통화 [0] 2 12 2 2" xfId="10137"/>
    <cellStyle name="통화 [0] 2 12 3" xfId="10136"/>
    <cellStyle name="통화 [0] 2 13" xfId="8534"/>
    <cellStyle name="통화 [0] 2 13 2" xfId="8535"/>
    <cellStyle name="통화 [0] 2 13 2 2" xfId="10139"/>
    <cellStyle name="통화 [0] 2 13 3" xfId="10138"/>
    <cellStyle name="통화 [0] 2 14" xfId="8536"/>
    <cellStyle name="통화 [0] 2 14 2" xfId="8537"/>
    <cellStyle name="통화 [0] 2 14 2 2" xfId="10141"/>
    <cellStyle name="통화 [0] 2 14 3" xfId="10140"/>
    <cellStyle name="통화 [0] 2 15" xfId="8538"/>
    <cellStyle name="통화 [0] 2 15 2" xfId="8539"/>
    <cellStyle name="통화 [0] 2 15 2 2" xfId="10143"/>
    <cellStyle name="통화 [0] 2 15 3" xfId="10142"/>
    <cellStyle name="통화 [0] 2 16" xfId="8540"/>
    <cellStyle name="통화 [0] 2 16 2" xfId="8541"/>
    <cellStyle name="통화 [0] 2 16 2 2" xfId="10145"/>
    <cellStyle name="통화 [0] 2 16 3" xfId="10144"/>
    <cellStyle name="통화 [0] 2 17" xfId="8542"/>
    <cellStyle name="통화 [0] 2 17 2" xfId="8543"/>
    <cellStyle name="통화 [0] 2 17 2 2" xfId="10147"/>
    <cellStyle name="통화 [0] 2 17 3" xfId="10146"/>
    <cellStyle name="통화 [0] 2 18" xfId="8544"/>
    <cellStyle name="통화 [0] 2 18 2" xfId="8545"/>
    <cellStyle name="통화 [0] 2 18 2 2" xfId="10149"/>
    <cellStyle name="통화 [0] 2 18 3" xfId="10148"/>
    <cellStyle name="통화 [0] 2 19" xfId="8546"/>
    <cellStyle name="통화 [0] 2 19 2" xfId="8547"/>
    <cellStyle name="통화 [0] 2 19 2 2" xfId="10151"/>
    <cellStyle name="통화 [0] 2 19 3" xfId="10150"/>
    <cellStyle name="통화 [0] 2 2" xfId="3629"/>
    <cellStyle name="통화 [0] 2 2 2" xfId="8548"/>
    <cellStyle name="통화 [0] 2 2 2 2" xfId="8549"/>
    <cellStyle name="통화 [0] 2 2 2 2 2" xfId="10153"/>
    <cellStyle name="통화 [0] 2 2 2 3" xfId="8550"/>
    <cellStyle name="통화 [0] 2 2 2 3 2" xfId="10154"/>
    <cellStyle name="통화 [0] 2 2 2 4" xfId="10152"/>
    <cellStyle name="통화 [0] 2 2 3" xfId="8551"/>
    <cellStyle name="통화 [0] 2 2 3 2" xfId="8552"/>
    <cellStyle name="통화 [0] 2 2 3 2 2" xfId="10156"/>
    <cellStyle name="통화 [0] 2 2 3 3" xfId="10155"/>
    <cellStyle name="통화 [0] 2 2 4" xfId="8553"/>
    <cellStyle name="통화 [0] 2 2 4 2" xfId="10157"/>
    <cellStyle name="통화 [0] 2 2 5" xfId="8554"/>
    <cellStyle name="통화 [0] 2 2 5 2" xfId="10158"/>
    <cellStyle name="통화 [0] 2 2 6" xfId="9673"/>
    <cellStyle name="통화 [0] 2 20" xfId="8555"/>
    <cellStyle name="통화 [0] 2 20 2" xfId="8556"/>
    <cellStyle name="통화 [0] 2 20 2 2" xfId="10160"/>
    <cellStyle name="통화 [0] 2 20 3" xfId="10159"/>
    <cellStyle name="통화 [0] 2 21" xfId="8557"/>
    <cellStyle name="통화 [0] 2 21 2" xfId="8558"/>
    <cellStyle name="통화 [0] 2 21 2 2" xfId="10162"/>
    <cellStyle name="통화 [0] 2 21 3" xfId="10161"/>
    <cellStyle name="통화 [0] 2 22" xfId="8559"/>
    <cellStyle name="통화 [0] 2 22 2" xfId="8560"/>
    <cellStyle name="통화 [0] 2 22 2 2" xfId="10164"/>
    <cellStyle name="통화 [0] 2 22 3" xfId="10163"/>
    <cellStyle name="통화 [0] 2 23" xfId="8561"/>
    <cellStyle name="통화 [0] 2 23 2" xfId="8562"/>
    <cellStyle name="통화 [0] 2 23 2 2" xfId="10166"/>
    <cellStyle name="통화 [0] 2 23 3" xfId="10165"/>
    <cellStyle name="통화 [0] 2 24" xfId="8563"/>
    <cellStyle name="통화 [0] 2 24 2" xfId="8564"/>
    <cellStyle name="통화 [0] 2 24 2 2" xfId="10168"/>
    <cellStyle name="통화 [0] 2 24 3" xfId="10167"/>
    <cellStyle name="통화 [0] 2 25" xfId="8565"/>
    <cellStyle name="통화 [0] 2 25 2" xfId="8566"/>
    <cellStyle name="통화 [0] 2 25 2 2" xfId="10170"/>
    <cellStyle name="통화 [0] 2 25 3" xfId="10169"/>
    <cellStyle name="통화 [0] 2 26" xfId="8567"/>
    <cellStyle name="통화 [0] 2 26 2" xfId="8568"/>
    <cellStyle name="통화 [0] 2 26 2 2" xfId="10172"/>
    <cellStyle name="통화 [0] 2 26 3" xfId="10171"/>
    <cellStyle name="통화 [0] 2 27" xfId="8569"/>
    <cellStyle name="통화 [0] 2 27 2" xfId="8570"/>
    <cellStyle name="통화 [0] 2 27 2 2" xfId="10174"/>
    <cellStyle name="통화 [0] 2 27 3" xfId="10173"/>
    <cellStyle name="통화 [0] 2 28" xfId="8571"/>
    <cellStyle name="통화 [0] 2 28 2" xfId="8572"/>
    <cellStyle name="통화 [0] 2 28 2 2" xfId="10176"/>
    <cellStyle name="통화 [0] 2 28 3" xfId="10175"/>
    <cellStyle name="통화 [0] 2 29" xfId="8573"/>
    <cellStyle name="통화 [0] 2 29 2" xfId="8574"/>
    <cellStyle name="통화 [0] 2 29 2 2" xfId="10178"/>
    <cellStyle name="통화 [0] 2 29 3" xfId="10177"/>
    <cellStyle name="통화 [0] 2 3" xfId="3630"/>
    <cellStyle name="통화 [0] 2 3 2" xfId="8575"/>
    <cellStyle name="통화 [0] 2 3 2 2" xfId="8576"/>
    <cellStyle name="통화 [0] 2 3 2 2 2" xfId="10180"/>
    <cellStyle name="통화 [0] 2 3 2 3" xfId="8577"/>
    <cellStyle name="통화 [0] 2 3 2 3 2" xfId="10181"/>
    <cellStyle name="통화 [0] 2 3 2 4" xfId="10179"/>
    <cellStyle name="통화 [0] 2 3 3" xfId="8578"/>
    <cellStyle name="통화 [0] 2 3 3 2" xfId="8579"/>
    <cellStyle name="통화 [0] 2 3 3 2 2" xfId="10183"/>
    <cellStyle name="통화 [0] 2 3 3 3" xfId="10182"/>
    <cellStyle name="통화 [0] 2 3 4" xfId="8580"/>
    <cellStyle name="통화 [0] 2 3 4 2" xfId="10184"/>
    <cellStyle name="통화 [0] 2 3 5" xfId="8581"/>
    <cellStyle name="통화 [0] 2 3 5 2" xfId="10185"/>
    <cellStyle name="통화 [0] 2 30" xfId="8582"/>
    <cellStyle name="통화 [0] 2 30 2" xfId="8583"/>
    <cellStyle name="통화 [0] 2 30 2 2" xfId="10187"/>
    <cellStyle name="통화 [0] 2 30 3" xfId="10186"/>
    <cellStyle name="통화 [0] 2 31" xfId="8584"/>
    <cellStyle name="통화 [0] 2 31 2" xfId="8585"/>
    <cellStyle name="통화 [0] 2 31 2 2" xfId="10189"/>
    <cellStyle name="통화 [0] 2 31 3" xfId="10188"/>
    <cellStyle name="통화 [0] 2 32" xfId="8586"/>
    <cellStyle name="통화 [0] 2 32 2" xfId="8587"/>
    <cellStyle name="통화 [0] 2 32 2 2" xfId="10191"/>
    <cellStyle name="통화 [0] 2 32 3" xfId="10190"/>
    <cellStyle name="통화 [0] 2 33" xfId="8588"/>
    <cellStyle name="통화 [0] 2 33 2" xfId="8589"/>
    <cellStyle name="통화 [0] 2 33 2 2" xfId="10193"/>
    <cellStyle name="통화 [0] 2 33 3" xfId="10192"/>
    <cellStyle name="통화 [0] 2 34" xfId="8590"/>
    <cellStyle name="통화 [0] 2 34 2" xfId="8591"/>
    <cellStyle name="통화 [0] 2 34 2 2" xfId="10195"/>
    <cellStyle name="통화 [0] 2 34 3" xfId="10194"/>
    <cellStyle name="통화 [0] 2 35" xfId="8592"/>
    <cellStyle name="통화 [0] 2 35 2" xfId="8593"/>
    <cellStyle name="통화 [0] 2 35 2 2" xfId="10197"/>
    <cellStyle name="통화 [0] 2 35 3" xfId="10196"/>
    <cellStyle name="통화 [0] 2 36" xfId="8594"/>
    <cellStyle name="통화 [0] 2 36 2" xfId="10198"/>
    <cellStyle name="통화 [0] 2 37" xfId="8595"/>
    <cellStyle name="통화 [0] 2 37 2" xfId="10199"/>
    <cellStyle name="통화 [0] 2 4" xfId="4325"/>
    <cellStyle name="통화 [0] 2 4 2" xfId="8596"/>
    <cellStyle name="통화 [0] 2 4 2 2" xfId="8597"/>
    <cellStyle name="통화 [0] 2 4 2 2 2" xfId="10201"/>
    <cellStyle name="통화 [0] 2 4 2 3" xfId="10200"/>
    <cellStyle name="통화 [0] 2 4 3" xfId="8598"/>
    <cellStyle name="통화 [0] 2 4 3 2" xfId="10202"/>
    <cellStyle name="통화 [0] 2 4 4" xfId="8599"/>
    <cellStyle name="통화 [0] 2 4 4 2" xfId="10203"/>
    <cellStyle name="통화 [0] 2 5" xfId="7942"/>
    <cellStyle name="통화 [0] 2 5 2" xfId="8600"/>
    <cellStyle name="통화 [0] 2 5 2 2" xfId="8601"/>
    <cellStyle name="통화 [0] 2 5 2 2 2" xfId="10205"/>
    <cellStyle name="통화 [0] 2 5 2 3" xfId="10204"/>
    <cellStyle name="통화 [0] 2 5 3" xfId="8602"/>
    <cellStyle name="통화 [0] 2 5 3 2" xfId="10206"/>
    <cellStyle name="통화 [0] 2 5 4" xfId="8603"/>
    <cellStyle name="통화 [0] 2 5 4 2" xfId="10207"/>
    <cellStyle name="통화 [0] 2 6" xfId="8604"/>
    <cellStyle name="통화 [0] 2 6 2" xfId="8605"/>
    <cellStyle name="통화 [0] 2 6 2 2" xfId="10209"/>
    <cellStyle name="통화 [0] 2 6 3" xfId="10208"/>
    <cellStyle name="통화 [0] 2 7" xfId="8606"/>
    <cellStyle name="통화 [0] 2 7 2" xfId="8607"/>
    <cellStyle name="통화 [0] 2 7 2 2" xfId="10211"/>
    <cellStyle name="통화 [0] 2 7 3" xfId="10210"/>
    <cellStyle name="통화 [0] 2 8" xfId="8608"/>
    <cellStyle name="통화 [0] 2 8 2" xfId="8609"/>
    <cellStyle name="통화 [0] 2 8 2 2" xfId="10213"/>
    <cellStyle name="통화 [0] 2 8 3" xfId="10212"/>
    <cellStyle name="통화 [0] 2 9" xfId="8610"/>
    <cellStyle name="통화 [0] 2 9 2" xfId="8611"/>
    <cellStyle name="통화 [0] 2 9 2 2" xfId="10215"/>
    <cellStyle name="통화 [0] 2 9 3" xfId="10214"/>
    <cellStyle name="통화 [0] 2_010_주택건설" xfId="3631"/>
    <cellStyle name="통화 [0] 3" xfId="3632"/>
    <cellStyle name="통화 [0] 3 2" xfId="8612"/>
    <cellStyle name="통화 [0] 3 2 2" xfId="8613"/>
    <cellStyle name="통화 [0] 3 2 2 2" xfId="10217"/>
    <cellStyle name="통화 [0] 3 2 3" xfId="8614"/>
    <cellStyle name="통화 [0] 3 2 3 2" xfId="10218"/>
    <cellStyle name="통화 [0] 3 2 4" xfId="10216"/>
    <cellStyle name="통화 [0] 3 3" xfId="8615"/>
    <cellStyle name="통화 [0] 3 3 2" xfId="10219"/>
    <cellStyle name="통화 [0] 3 4" xfId="8616"/>
    <cellStyle name="통화 [0] 3 4 2" xfId="10220"/>
    <cellStyle name="통화 [0] 4" xfId="8617"/>
    <cellStyle name="통화 [0] 4 2" xfId="8618"/>
    <cellStyle name="통화 [0] 4 2 2" xfId="8619"/>
    <cellStyle name="통화 [0] 4 2 2 2" xfId="10223"/>
    <cellStyle name="통화 [0] 4 2 3" xfId="8620"/>
    <cellStyle name="통화 [0] 4 2 3 2" xfId="10224"/>
    <cellStyle name="통화 [0] 4 2 4" xfId="10222"/>
    <cellStyle name="통화 [0] 4 3" xfId="8621"/>
    <cellStyle name="통화 [0] 4 3 2" xfId="10225"/>
    <cellStyle name="통화 [0] 4 4" xfId="8622"/>
    <cellStyle name="통화 [0] 4 4 2" xfId="10226"/>
    <cellStyle name="통화 [0] 4 5" xfId="10221"/>
    <cellStyle name="통화 [0] 5" xfId="8623"/>
    <cellStyle name="통화 [0] 5 2" xfId="8624"/>
    <cellStyle name="통화 [0] 5 2 2" xfId="8625"/>
    <cellStyle name="통화 [0] 5 2 2 2" xfId="10229"/>
    <cellStyle name="통화 [0] 5 2 3" xfId="8626"/>
    <cellStyle name="통화 [0] 5 2 3 2" xfId="10230"/>
    <cellStyle name="통화 [0] 5 2 4" xfId="10228"/>
    <cellStyle name="통화 [0] 5 3" xfId="8627"/>
    <cellStyle name="통화 [0] 5 3 2" xfId="10231"/>
    <cellStyle name="통화 [0] 5 4" xfId="8628"/>
    <cellStyle name="통화 [0] 5 4 2" xfId="10232"/>
    <cellStyle name="통화 [0] 5 5" xfId="10227"/>
    <cellStyle name="퍼센트" xfId="417"/>
    <cellStyle name="퍼센트 2" xfId="541"/>
    <cellStyle name="퍼센트 2 2" xfId="2931"/>
    <cellStyle name="퍼센트 3" xfId="8629"/>
    <cellStyle name="표준" xfId="0" builtinId="0"/>
    <cellStyle name="표준 10" xfId="418"/>
    <cellStyle name="표준 10 10 2" xfId="8630"/>
    <cellStyle name="표준 10 2" xfId="2933"/>
    <cellStyle name="표준 10 2 2" xfId="6267"/>
    <cellStyle name="표준 10 2 2 2" xfId="8890"/>
    <cellStyle name="표준 10 2 3" xfId="9184"/>
    <cellStyle name="표준 10 3" xfId="3633"/>
    <cellStyle name="표준 10 4" xfId="3634"/>
    <cellStyle name="표준 10 5" xfId="3884"/>
    <cellStyle name="표준 10 6" xfId="6268"/>
    <cellStyle name="표준 10 6 2" xfId="9132"/>
    <cellStyle name="표준 10 7" xfId="2932"/>
    <cellStyle name="표준 10_010_주택건설" xfId="3635"/>
    <cellStyle name="표준 100" xfId="3636"/>
    <cellStyle name="표준 101" xfId="3637"/>
    <cellStyle name="표준 102" xfId="3638"/>
    <cellStyle name="표준 102 2" xfId="6460"/>
    <cellStyle name="표준 103" xfId="3639"/>
    <cellStyle name="표준 103 2" xfId="6316"/>
    <cellStyle name="표준 104" xfId="6461"/>
    <cellStyle name="표준 104 2" xfId="9233"/>
    <cellStyle name="표준 104 2 2" xfId="9545"/>
    <cellStyle name="표준 104 2 2 2" xfId="10540"/>
    <cellStyle name="표준 104 2 3" xfId="10316"/>
    <cellStyle name="표준 105" xfId="6462"/>
    <cellStyle name="표준 105 2" xfId="6463"/>
    <cellStyle name="표준 105 2 2" xfId="9402"/>
    <cellStyle name="표준 105 2 2 2" xfId="10425"/>
    <cellStyle name="표준 105 2 3" xfId="9861"/>
    <cellStyle name="표준 105 3" xfId="6464"/>
    <cellStyle name="표준 105 3 2" xfId="9403"/>
    <cellStyle name="표준 105 3 2 2" xfId="10426"/>
    <cellStyle name="표준 105 3 3" xfId="9862"/>
    <cellStyle name="표준 105 4" xfId="9401"/>
    <cellStyle name="표준 105 4 2" xfId="10424"/>
    <cellStyle name="표준 105 5" xfId="9860"/>
    <cellStyle name="표준 106" xfId="6465"/>
    <cellStyle name="표준 106 2" xfId="6466"/>
    <cellStyle name="표준 106 2 2" xfId="9405"/>
    <cellStyle name="표준 106 2 2 2" xfId="10428"/>
    <cellStyle name="표준 106 2 3" xfId="9864"/>
    <cellStyle name="표준 106 3" xfId="9404"/>
    <cellStyle name="표준 106 3 2" xfId="10427"/>
    <cellStyle name="표준 106 4" xfId="9863"/>
    <cellStyle name="표준 107" xfId="8631"/>
    <cellStyle name="표준 107 2" xfId="9232"/>
    <cellStyle name="표준 107 2 2" xfId="9544"/>
    <cellStyle name="표준 107 2 2 2" xfId="10539"/>
    <cellStyle name="표준 107 2 3" xfId="10315"/>
    <cellStyle name="표준 108" xfId="9231"/>
    <cellStyle name="표준 108 2" xfId="9543"/>
    <cellStyle name="표준 108 2 2" xfId="10538"/>
    <cellStyle name="표준 108 3" xfId="10314"/>
    <cellStyle name="표준 109" xfId="3640"/>
    <cellStyle name="표준 109 2" xfId="3641"/>
    <cellStyle name="표준 109 3" xfId="4326"/>
    <cellStyle name="표준 11" xfId="419"/>
    <cellStyle name="표준 11 2" xfId="2934"/>
    <cellStyle name="표준 11 2 2" xfId="8632"/>
    <cellStyle name="표준 11 2 2 2" xfId="8633"/>
    <cellStyle name="표준 11 2 2 3" xfId="8634"/>
    <cellStyle name="표준 11 2 2 4" xfId="8635"/>
    <cellStyle name="표준 11 2 2 4 2" xfId="8636"/>
    <cellStyle name="표준 11 2 2 4 2 2" xfId="9451"/>
    <cellStyle name="표준 11 2 2 4 2 2 2" xfId="10474"/>
    <cellStyle name="표준 11 2 2 4 2 3" xfId="10234"/>
    <cellStyle name="표준 11 2 2 4 3" xfId="9450"/>
    <cellStyle name="표준 11 2 2 4 3 2" xfId="10473"/>
    <cellStyle name="표준 11 2 2 4 4" xfId="10233"/>
    <cellStyle name="표준 11 2 2 5" xfId="8637"/>
    <cellStyle name="표준 11 2 2_3_3관경별 현황" xfId="8638"/>
    <cellStyle name="표준 11 2 3" xfId="8639"/>
    <cellStyle name="표준 11 2 3 2" xfId="8640"/>
    <cellStyle name="표준 11 2 3 3" xfId="8641"/>
    <cellStyle name="표준 11 2 3 3 2" xfId="9453"/>
    <cellStyle name="표준 11 2 3 3 2 2" xfId="10476"/>
    <cellStyle name="표준 11 2 3 3 3" xfId="10236"/>
    <cellStyle name="표준 11 2 3 4" xfId="9452"/>
    <cellStyle name="표준 11 2 3 4 2" xfId="10475"/>
    <cellStyle name="표준 11 2 3 5" xfId="10235"/>
    <cellStyle name="표준 11 2 4" xfId="8642"/>
    <cellStyle name="표준 11 2 5" xfId="8643"/>
    <cellStyle name="표준 11 2 5 2" xfId="8644"/>
    <cellStyle name="표준 11 2 5 2 2" xfId="9455"/>
    <cellStyle name="표준 11 2 5 2 2 2" xfId="10478"/>
    <cellStyle name="표준 11 2 5 2 3" xfId="10238"/>
    <cellStyle name="표준 11 2 5 3" xfId="9454"/>
    <cellStyle name="표준 11 2 5 3 2" xfId="10477"/>
    <cellStyle name="표준 11 2 5 4" xfId="10237"/>
    <cellStyle name="표준 11 2 6" xfId="8645"/>
    <cellStyle name="표준 11 2 6 2" xfId="9456"/>
    <cellStyle name="표준 11 2 6 2 2" xfId="10479"/>
    <cellStyle name="표준 11 2 6 3" xfId="10239"/>
    <cellStyle name="표준 11 2 7" xfId="8646"/>
    <cellStyle name="표준 11 2 7 2" xfId="9457"/>
    <cellStyle name="표준 11 2 7 2 2" xfId="10480"/>
    <cellStyle name="표준 11 2 7 3" xfId="10240"/>
    <cellStyle name="표준 11 2_3_3관경별 현황" xfId="8647"/>
    <cellStyle name="표준 11 3" xfId="3642"/>
    <cellStyle name="표준 11 3 10" xfId="8648"/>
    <cellStyle name="표준 11 3 2" xfId="8649"/>
    <cellStyle name="표준 11 3 2 2" xfId="8650"/>
    <cellStyle name="표준 11 3 2_3_3관경별 현황" xfId="8651"/>
    <cellStyle name="표준 11 3 3" xfId="8652"/>
    <cellStyle name="표준 11 3 4" xfId="8653"/>
    <cellStyle name="표준 11 3 5" xfId="8654"/>
    <cellStyle name="표준 11 3 6" xfId="8655"/>
    <cellStyle name="표준 11 3 7" xfId="8656"/>
    <cellStyle name="표준 11 3 8" xfId="8657"/>
    <cellStyle name="표준 11 3 9" xfId="8658"/>
    <cellStyle name="표준 11 3_3_3관경별 현황" xfId="8659"/>
    <cellStyle name="표준 11 4" xfId="3643"/>
    <cellStyle name="표준 11 4 2" xfId="3644"/>
    <cellStyle name="표준 11 4 3" xfId="4327"/>
    <cellStyle name="표준 11 4 4" xfId="8660"/>
    <cellStyle name="표준 11 4 4 2" xfId="8661"/>
    <cellStyle name="표준 11 4 4 2 2" xfId="9459"/>
    <cellStyle name="표준 11 4 4 2 2 2" xfId="10482"/>
    <cellStyle name="표준 11 4 4 2 3" xfId="10242"/>
    <cellStyle name="표준 11 4 4 3" xfId="9458"/>
    <cellStyle name="표준 11 4 4 3 2" xfId="10481"/>
    <cellStyle name="표준 11 4 4 4" xfId="10241"/>
    <cellStyle name="표준 11 4 5" xfId="8662"/>
    <cellStyle name="표준 11 4 5 2" xfId="9460"/>
    <cellStyle name="표준 11 4 5 2 2" xfId="10483"/>
    <cellStyle name="표준 11 4 5 3" xfId="10243"/>
    <cellStyle name="표준 11 4_3_3관경별 현황" xfId="8663"/>
    <cellStyle name="표준 11 5" xfId="4328"/>
    <cellStyle name="표준 11 6" xfId="8024"/>
    <cellStyle name="표준 11 7" xfId="8664"/>
    <cellStyle name="표준 11 7 2" xfId="8665"/>
    <cellStyle name="표준 11 7 2 2" xfId="9462"/>
    <cellStyle name="표준 11 7 2 2 2" xfId="10485"/>
    <cellStyle name="표준 11 7 2 3" xfId="10245"/>
    <cellStyle name="표준 11 7 3" xfId="9461"/>
    <cellStyle name="표준 11 7 3 2" xfId="10484"/>
    <cellStyle name="표준 11 7 4" xfId="10244"/>
    <cellStyle name="표준 11 8" xfId="8666"/>
    <cellStyle name="표준 11 8 2" xfId="9463"/>
    <cellStyle name="표준 11 8 2 2" xfId="10486"/>
    <cellStyle name="표준 11 8 3" xfId="10246"/>
    <cellStyle name="표준 11_012_보건및사회보장" xfId="3645"/>
    <cellStyle name="표준 110" xfId="3646"/>
    <cellStyle name="표준 110 2" xfId="3647"/>
    <cellStyle name="표준 110 3" xfId="4329"/>
    <cellStyle name="표준 111" xfId="3648"/>
    <cellStyle name="표준 111 2" xfId="3649"/>
    <cellStyle name="표준 111 3" xfId="4330"/>
    <cellStyle name="표준 112" xfId="9230"/>
    <cellStyle name="표준 112 2" xfId="9542"/>
    <cellStyle name="표준 112 2 2" xfId="10537"/>
    <cellStyle name="표준 112 3" xfId="10313"/>
    <cellStyle name="표준 113" xfId="9229"/>
    <cellStyle name="표준 113 2" xfId="9541"/>
    <cellStyle name="표준 113 2 2" xfId="10536"/>
    <cellStyle name="표준 113 3" xfId="10312"/>
    <cellStyle name="표준 114" xfId="9228"/>
    <cellStyle name="표준 114 2" xfId="9540"/>
    <cellStyle name="표준 114 2 2" xfId="10535"/>
    <cellStyle name="표준 114 3" xfId="10311"/>
    <cellStyle name="표준 115" xfId="9227"/>
    <cellStyle name="표준 115 2" xfId="9539"/>
    <cellStyle name="표준 115 2 2" xfId="10534"/>
    <cellStyle name="표준 115 3" xfId="10310"/>
    <cellStyle name="표준 117" xfId="6467"/>
    <cellStyle name="표준 118" xfId="6468"/>
    <cellStyle name="표준 119" xfId="6469"/>
    <cellStyle name="표준 12" xfId="420"/>
    <cellStyle name="표준 12 10" xfId="9147"/>
    <cellStyle name="표준 12 2" xfId="421"/>
    <cellStyle name="표준 12 2 10" xfId="8667"/>
    <cellStyle name="표준 12 2 11" xfId="2935"/>
    <cellStyle name="표준 12 2 12" xfId="9182"/>
    <cellStyle name="표준 12 2 2" xfId="6269"/>
    <cellStyle name="표준 12 2 2 2" xfId="8668"/>
    <cellStyle name="표준 12 2 2 3" xfId="9129"/>
    <cellStyle name="표준 12 2 2_3_3관경별 현황" xfId="8669"/>
    <cellStyle name="표준 12 2 3" xfId="8670"/>
    <cellStyle name="표준 12 2 4" xfId="8671"/>
    <cellStyle name="표준 12 2 5" xfId="8672"/>
    <cellStyle name="표준 12 2 6" xfId="8673"/>
    <cellStyle name="표준 12 2 7" xfId="8674"/>
    <cellStyle name="표준 12 2 8" xfId="8675"/>
    <cellStyle name="표준 12 2 9" xfId="8676"/>
    <cellStyle name="표준 12 2_3_3관경별 현황" xfId="8677"/>
    <cellStyle name="표준 12 3" xfId="4331"/>
    <cellStyle name="표준 12 3 2" xfId="8678"/>
    <cellStyle name="표준 12 3 3" xfId="8679"/>
    <cellStyle name="표준 12 3_3_3관경별 현황" xfId="8680"/>
    <cellStyle name="표준 12 4" xfId="4332"/>
    <cellStyle name="표준 12 4 2" xfId="7943"/>
    <cellStyle name="표준 12 5" xfId="8681"/>
    <cellStyle name="표준 12 6" xfId="8682"/>
    <cellStyle name="표준 12 7" xfId="9183"/>
    <cellStyle name="표준 12 8" xfId="9056"/>
    <cellStyle name="표준 12 9" xfId="8882"/>
    <cellStyle name="표준 12_3_3관경별 현황" xfId="8683"/>
    <cellStyle name="표준 120" xfId="10548"/>
    <cellStyle name="표준 129" xfId="9561"/>
    <cellStyle name="표준 13" xfId="422"/>
    <cellStyle name="표준 13 10" xfId="537"/>
    <cellStyle name="표준 13 11" xfId="9050"/>
    <cellStyle name="표준 13 2" xfId="4333"/>
    <cellStyle name="표준 13 2 2" xfId="8684"/>
    <cellStyle name="표준 13 2 2 2" xfId="8685"/>
    <cellStyle name="표준 13 2 2_3_3관경별 현황" xfId="8686"/>
    <cellStyle name="표준 13 2 3" xfId="8687"/>
    <cellStyle name="표준 13 2_3_3관경별 현황" xfId="8688"/>
    <cellStyle name="표준 13 3" xfId="4334"/>
    <cellStyle name="표준 13 3 2" xfId="8689"/>
    <cellStyle name="표준 13 3_3_3관경별 현황" xfId="8690"/>
    <cellStyle name="표준 13 4" xfId="4335"/>
    <cellStyle name="표준 13 5" xfId="6270"/>
    <cellStyle name="표준 13 5 2" xfId="8742"/>
    <cellStyle name="표준 13 5 2 2" xfId="9472"/>
    <cellStyle name="표준 13 5 2 2 2" xfId="10495"/>
    <cellStyle name="표준 13 5 2 3" xfId="10255"/>
    <cellStyle name="표준 13 6" xfId="6271"/>
    <cellStyle name="표준 13 7" xfId="2936"/>
    <cellStyle name="표준 13 8" xfId="9052"/>
    <cellStyle name="표준 13 9" xfId="9278"/>
    <cellStyle name="표준 13_3_3관경별 현황" xfId="8691"/>
    <cellStyle name="표준 14" xfId="454"/>
    <cellStyle name="표준 14 2" xfId="456"/>
    <cellStyle name="표준 14 2 2" xfId="3651"/>
    <cellStyle name="표준 14 2 3" xfId="6272"/>
    <cellStyle name="표준 14 2 3 2" xfId="8889"/>
    <cellStyle name="표준 14 2 4" xfId="8859"/>
    <cellStyle name="표준 14 2 4 2" xfId="9299"/>
    <cellStyle name="표준 14 2 5" xfId="3650"/>
    <cellStyle name="표준 14 3" xfId="4336"/>
    <cellStyle name="표준 14 4" xfId="4337"/>
    <cellStyle name="표준 14 5" xfId="2937"/>
    <cellStyle name="표준 14 6" xfId="9292"/>
    <cellStyle name="표준 14 6 2" xfId="9559"/>
    <cellStyle name="표준 14 6 2 2" xfId="10546"/>
    <cellStyle name="표준 14 6 3" xfId="10324"/>
    <cellStyle name="표준 15" xfId="455"/>
    <cellStyle name="표준 15 10" xfId="8692"/>
    <cellStyle name="표준 15 10 2" xfId="9464"/>
    <cellStyle name="표준 15 10 2 2" xfId="10487"/>
    <cellStyle name="표준 15 10 3" xfId="10247"/>
    <cellStyle name="표준 15 11" xfId="3652"/>
    <cellStyle name="표준 15 12" xfId="9300"/>
    <cellStyle name="표준 15 12 2" xfId="10326"/>
    <cellStyle name="표준 15 13" xfId="9566"/>
    <cellStyle name="표준 15 2" xfId="499"/>
    <cellStyle name="표준 15 2 2" xfId="6273"/>
    <cellStyle name="표준 15 2 2 2" xfId="8930"/>
    <cellStyle name="표준 15 2 3" xfId="8693"/>
    <cellStyle name="표준 15 2 4" xfId="8694"/>
    <cellStyle name="표준 15 2 5" xfId="3653"/>
    <cellStyle name="표준 15 2 6" xfId="9301"/>
    <cellStyle name="표준 15 2 6 2" xfId="10327"/>
    <cellStyle name="표준 15 2 7" xfId="9567"/>
    <cellStyle name="표준 15 2_3_3관경별 현황" xfId="8695"/>
    <cellStyle name="표준 15 3" xfId="4338"/>
    <cellStyle name="표준 15 3 2" xfId="8696"/>
    <cellStyle name="표준 15 3 3" xfId="8697"/>
    <cellStyle name="표준 15 3 3 2" xfId="9465"/>
    <cellStyle name="표준 15 3 3 2 2" xfId="10488"/>
    <cellStyle name="표준 15 3 3 3" xfId="10248"/>
    <cellStyle name="표준 15 4" xfId="8698"/>
    <cellStyle name="표준 15 5" xfId="8699"/>
    <cellStyle name="표준 15 5 2" xfId="8700"/>
    <cellStyle name="표준 15 5 2 2" xfId="9467"/>
    <cellStyle name="표준 15 5 2 2 2" xfId="10490"/>
    <cellStyle name="표준 15 5 2 3" xfId="10250"/>
    <cellStyle name="표준 15 5 3" xfId="9466"/>
    <cellStyle name="표준 15 5 3 2" xfId="10489"/>
    <cellStyle name="표준 15 5 4" xfId="10249"/>
    <cellStyle name="표준 15 6" xfId="8701"/>
    <cellStyle name="표준 15 6 2" xfId="9468"/>
    <cellStyle name="표준 15 6 2 2" xfId="10491"/>
    <cellStyle name="표준 15 6 3" xfId="10251"/>
    <cellStyle name="표준 15 7" xfId="8702"/>
    <cellStyle name="표준 15 7 2" xfId="9469"/>
    <cellStyle name="표준 15 7 2 2" xfId="10492"/>
    <cellStyle name="표준 15 7 3" xfId="10252"/>
    <cellStyle name="표준 15 8" xfId="8703"/>
    <cellStyle name="표준 15 8 2" xfId="9470"/>
    <cellStyle name="표준 15 8 2 2" xfId="10493"/>
    <cellStyle name="표준 15 8 3" xfId="10253"/>
    <cellStyle name="표준 15 9" xfId="8704"/>
    <cellStyle name="표준 15 9 2" xfId="9471"/>
    <cellStyle name="표준 15 9 2 2" xfId="10494"/>
    <cellStyle name="표준 15 9 3" xfId="10254"/>
    <cellStyle name="표준 15_3_3관경별 현황" xfId="8705"/>
    <cellStyle name="표준 16" xfId="3654"/>
    <cellStyle name="표준 16 2" xfId="3655"/>
    <cellStyle name="표준 16 2 2" xfId="6274"/>
    <cellStyle name="표준 16 2 2 2" xfId="8929"/>
    <cellStyle name="표준 16 2 3" xfId="8706"/>
    <cellStyle name="표준 16 3" xfId="6470"/>
    <cellStyle name="표준 168" xfId="3656"/>
    <cellStyle name="표준 169" xfId="3657"/>
    <cellStyle name="표준 17" xfId="3658"/>
    <cellStyle name="표준 17 2" xfId="3659"/>
    <cellStyle name="표준 17 2 2" xfId="6275"/>
    <cellStyle name="표준 17 3" xfId="6471"/>
    <cellStyle name="표준 170" xfId="3660"/>
    <cellStyle name="표준 171" xfId="3661"/>
    <cellStyle name="표준 172" xfId="3662"/>
    <cellStyle name="표준 173" xfId="3663"/>
    <cellStyle name="표준 175" xfId="3664"/>
    <cellStyle name="표준 176" xfId="3665"/>
    <cellStyle name="표준 177" xfId="3666"/>
    <cellStyle name="표준 178" xfId="3667"/>
    <cellStyle name="표준 179" xfId="3668"/>
    <cellStyle name="표준 18" xfId="3669"/>
    <cellStyle name="표준 18 2" xfId="3670"/>
    <cellStyle name="표준 18 3" xfId="3671"/>
    <cellStyle name="표준 18 3 2" xfId="6276"/>
    <cellStyle name="표준 18 3 3" xfId="6277"/>
    <cellStyle name="표준 180" xfId="3672"/>
    <cellStyle name="표준 181" xfId="3673"/>
    <cellStyle name="표준 182" xfId="3674"/>
    <cellStyle name="표준 183" xfId="3675"/>
    <cellStyle name="표준 19" xfId="3676"/>
    <cellStyle name="표준 19 2" xfId="3677"/>
    <cellStyle name="표준 19 2 2" xfId="6278"/>
    <cellStyle name="표준 19 2 2 2" xfId="8928"/>
    <cellStyle name="표준 19 2 3" xfId="8707"/>
    <cellStyle name="표준 19 3" xfId="6472"/>
    <cellStyle name="표준 2" xfId="423"/>
    <cellStyle name="표준 2 10" xfId="542"/>
    <cellStyle name="표준 2 10 2" xfId="6473"/>
    <cellStyle name="표준 2 11" xfId="3678"/>
    <cellStyle name="표준 2 11 2" xfId="3679"/>
    <cellStyle name="표준 2 11 2 2" xfId="3680"/>
    <cellStyle name="표준 2 11 2 3" xfId="4339"/>
    <cellStyle name="표준 2 11 3" xfId="4340"/>
    <cellStyle name="표준 2 11 4" xfId="7944"/>
    <cellStyle name="표준 2 12" xfId="3681"/>
    <cellStyle name="표준 2 12 2" xfId="6474"/>
    <cellStyle name="표준 2 13" xfId="3682"/>
    <cellStyle name="표준 2 13 2" xfId="4341"/>
    <cellStyle name="표준 2 13 3" xfId="9191"/>
    <cellStyle name="표준 2 14" xfId="3683"/>
    <cellStyle name="표준 2 14 2" xfId="6475"/>
    <cellStyle name="표준 2 15" xfId="4342"/>
    <cellStyle name="표준 2 15 2" xfId="6476"/>
    <cellStyle name="표준 2 16" xfId="4343"/>
    <cellStyle name="표준 2 16 2" xfId="6477"/>
    <cellStyle name="표준 2 17" xfId="4344"/>
    <cellStyle name="표준 2 17 2" xfId="6478"/>
    <cellStyle name="표준 2 18" xfId="6479"/>
    <cellStyle name="표준 2 18 2" xfId="6480"/>
    <cellStyle name="표준 2 19" xfId="6481"/>
    <cellStyle name="표준 2 19 2" xfId="6482"/>
    <cellStyle name="표준 2 2" xfId="424"/>
    <cellStyle name="표준 2 2 10" xfId="9290"/>
    <cellStyle name="표준 2 2 2" xfId="425"/>
    <cellStyle name="표준 2 2 2 10 2" xfId="8708"/>
    <cellStyle name="표준 2 2 2 2" xfId="3684"/>
    <cellStyle name="표준 2 2 2 2 2" xfId="6483"/>
    <cellStyle name="표준 2 2 2 3" xfId="3685"/>
    <cellStyle name="표준 2 2 2_8. 인구비정리" xfId="8709"/>
    <cellStyle name="표준 2 2 3" xfId="3686"/>
    <cellStyle name="표준 2 2 3 2" xfId="3687"/>
    <cellStyle name="표준 2 2 3 2 2" xfId="8860"/>
    <cellStyle name="표준 2 2 3 3" xfId="3688"/>
    <cellStyle name="표준 2 2 3 4" xfId="4345"/>
    <cellStyle name="표준 2 2 3 5" xfId="7945"/>
    <cellStyle name="표준 2 2 3 6" xfId="8861"/>
    <cellStyle name="표준 2 2 3_004_노동" xfId="3689"/>
    <cellStyle name="표준 2 2 4" xfId="3690"/>
    <cellStyle name="표준 2 2 4 2" xfId="3691"/>
    <cellStyle name="표준 2 2 4 3" xfId="7946"/>
    <cellStyle name="표준 2 2 5" xfId="3692"/>
    <cellStyle name="표준 2 2 6" xfId="3693"/>
    <cellStyle name="표준 2 2 6 2" xfId="3694"/>
    <cellStyle name="표준 2 2 6 3" xfId="8862"/>
    <cellStyle name="표준 2 2 7" xfId="3695"/>
    <cellStyle name="표준 2 2 7 2" xfId="6279"/>
    <cellStyle name="표준 2 2 7 2 2" xfId="9114"/>
    <cellStyle name="표준 2 2 8" xfId="4346"/>
    <cellStyle name="표준 2 2 8 2" xfId="8863"/>
    <cellStyle name="표준 2 2 9" xfId="4347"/>
    <cellStyle name="표준 2 2_004_노동" xfId="3696"/>
    <cellStyle name="표준 2 20" xfId="6484"/>
    <cellStyle name="표준 2 20 2" xfId="6485"/>
    <cellStyle name="표준 2 21" xfId="6486"/>
    <cellStyle name="표준 2 21 2" xfId="6487"/>
    <cellStyle name="표준 2 22" xfId="6488"/>
    <cellStyle name="표준 2 22 2" xfId="6489"/>
    <cellStyle name="표준 2 23" xfId="6490"/>
    <cellStyle name="표준 2 23 2" xfId="6491"/>
    <cellStyle name="표준 2 24" xfId="6492"/>
    <cellStyle name="표준 2 24 2" xfId="6493"/>
    <cellStyle name="표준 2 25" xfId="6494"/>
    <cellStyle name="표준 2 25 2" xfId="6495"/>
    <cellStyle name="표준 2 26" xfId="6496"/>
    <cellStyle name="표준 2 26 2" xfId="6497"/>
    <cellStyle name="표준 2 27" xfId="6498"/>
    <cellStyle name="표준 2 27 2" xfId="6499"/>
    <cellStyle name="표준 2 28" xfId="6500"/>
    <cellStyle name="표준 2 28 2" xfId="6501"/>
    <cellStyle name="표준 2 29" xfId="6502"/>
    <cellStyle name="표준 2 29 2" xfId="6503"/>
    <cellStyle name="표준 2 3" xfId="426"/>
    <cellStyle name="표준 2 3 2" xfId="543"/>
    <cellStyle name="표준 2 3 2 2" xfId="3697"/>
    <cellStyle name="표준 2 3 2 2 2" xfId="3698"/>
    <cellStyle name="표준 2 3 2 3" xfId="3699"/>
    <cellStyle name="표준 2 3 2 4" xfId="7947"/>
    <cellStyle name="표준 2 3 2_009_유통금융보험및기타서비스" xfId="3700"/>
    <cellStyle name="표준 2 3 3" xfId="3701"/>
    <cellStyle name="표준 2 3 3 2" xfId="3702"/>
    <cellStyle name="표준 2 3 3 3" xfId="3703"/>
    <cellStyle name="표준 2 3 3 4" xfId="7948"/>
    <cellStyle name="표준 2 3 3_010_주택건설" xfId="3704"/>
    <cellStyle name="표준 2 3 4" xfId="3705"/>
    <cellStyle name="표준 2 3 4 2" xfId="4348"/>
    <cellStyle name="표준 2 3 4 3" xfId="9235"/>
    <cellStyle name="표준 2 3 41" xfId="8710"/>
    <cellStyle name="표준 2 3 5" xfId="4349"/>
    <cellStyle name="표준 2 3_006_농림수산" xfId="3706"/>
    <cellStyle name="표준 2 30" xfId="6504"/>
    <cellStyle name="표준 2 30 2" xfId="6505"/>
    <cellStyle name="표준 2 31" xfId="6506"/>
    <cellStyle name="표준 2 31 2" xfId="6507"/>
    <cellStyle name="표준 2 32" xfId="6508"/>
    <cellStyle name="표준 2 32 2" xfId="6509"/>
    <cellStyle name="표준 2 33" xfId="6510"/>
    <cellStyle name="표준 2 33 2" xfId="6511"/>
    <cellStyle name="표준 2 34" xfId="6512"/>
    <cellStyle name="표준 2 34 2" xfId="6513"/>
    <cellStyle name="표준 2 35" xfId="6514"/>
    <cellStyle name="표준 2 35 2" xfId="6515"/>
    <cellStyle name="표준 2 36" xfId="6516"/>
    <cellStyle name="표준 2 36 2" xfId="6517"/>
    <cellStyle name="표준 2 37" xfId="6518"/>
    <cellStyle name="표준 2 37 2" xfId="6519"/>
    <cellStyle name="표준 2 38" xfId="6520"/>
    <cellStyle name="표준 2 38 2" xfId="6521"/>
    <cellStyle name="표준 2 39" xfId="6522"/>
    <cellStyle name="표준 2 39 2" xfId="6523"/>
    <cellStyle name="표준 2 4" xfId="427"/>
    <cellStyle name="표준 2 4 10" xfId="4350"/>
    <cellStyle name="표준 2 4 2" xfId="544"/>
    <cellStyle name="표준 2 4 2 2" xfId="2938"/>
    <cellStyle name="표준 2 4 2 2 2" xfId="3707"/>
    <cellStyle name="표준 2 4 2 2 2 2" xfId="8864"/>
    <cellStyle name="표준 2 4 2 2 3" xfId="6280"/>
    <cellStyle name="표준 2 4 2 2 4" xfId="9256"/>
    <cellStyle name="표준 2 4 2 3" xfId="3708"/>
    <cellStyle name="표준 2 4 2 4" xfId="7949"/>
    <cellStyle name="표준 2 4 2_009_유통금융보험및기타서비스" xfId="3709"/>
    <cellStyle name="표준 2 4 3" xfId="3710"/>
    <cellStyle name="표준 2 4 3 2" xfId="3711"/>
    <cellStyle name="표준 2 4 3 3" xfId="3712"/>
    <cellStyle name="표준 2 4 3 4" xfId="7950"/>
    <cellStyle name="표준 2 4 4" xfId="4351"/>
    <cellStyle name="표준 2 4 4 2" xfId="4352"/>
    <cellStyle name="표준 2 4 5" xfId="4353"/>
    <cellStyle name="표준 2 4 6" xfId="4354"/>
    <cellStyle name="표준 2 4 7" xfId="4355"/>
    <cellStyle name="표준 2 4 8" xfId="4356"/>
    <cellStyle name="표준 2 4 9" xfId="4357"/>
    <cellStyle name="표준 2 4_004_노동" xfId="3713"/>
    <cellStyle name="표준 2 40" xfId="6524"/>
    <cellStyle name="표준 2 40 2" xfId="6525"/>
    <cellStyle name="표준 2 41" xfId="6526"/>
    <cellStyle name="표준 2 41 2" xfId="6527"/>
    <cellStyle name="표준 2 42" xfId="6528"/>
    <cellStyle name="표준 2 42 2" xfId="6529"/>
    <cellStyle name="표준 2 43" xfId="6530"/>
    <cellStyle name="표준 2 43 2" xfId="6531"/>
    <cellStyle name="표준 2 44" xfId="6532"/>
    <cellStyle name="표준 2 44 2" xfId="6533"/>
    <cellStyle name="표준 2 45" xfId="6534"/>
    <cellStyle name="표준 2 45 2" xfId="6535"/>
    <cellStyle name="표준 2 46" xfId="6536"/>
    <cellStyle name="표준 2 46 2" xfId="6537"/>
    <cellStyle name="표준 2 47" xfId="6538"/>
    <cellStyle name="표준 2 47 2" xfId="6539"/>
    <cellStyle name="표준 2 48" xfId="6540"/>
    <cellStyle name="표준 2 48 2" xfId="6541"/>
    <cellStyle name="표준 2 49" xfId="6542"/>
    <cellStyle name="표준 2 49 2" xfId="6543"/>
    <cellStyle name="표준 2 5" xfId="428"/>
    <cellStyle name="표준 2 5 2" xfId="546"/>
    <cellStyle name="표준 2 5 2 2" xfId="3714"/>
    <cellStyle name="표준 2 5 2 3" xfId="7951"/>
    <cellStyle name="표준 2 5 3" xfId="3715"/>
    <cellStyle name="표준 2 5 4" xfId="7952"/>
    <cellStyle name="표준 2 5 5" xfId="545"/>
    <cellStyle name="표준 2 5_006_농림수산" xfId="3716"/>
    <cellStyle name="표준 2 50" xfId="6544"/>
    <cellStyle name="표준 2 50 2" xfId="6545"/>
    <cellStyle name="표준 2 51" xfId="6546"/>
    <cellStyle name="표준 2 51 2" xfId="6547"/>
    <cellStyle name="표준 2 52" xfId="6548"/>
    <cellStyle name="표준 2 52 2" xfId="6549"/>
    <cellStyle name="표준 2 53" xfId="6550"/>
    <cellStyle name="표준 2 53 2" xfId="6551"/>
    <cellStyle name="표준 2 54" xfId="6552"/>
    <cellStyle name="표준 2 54 2" xfId="6553"/>
    <cellStyle name="표준 2 55" xfId="6554"/>
    <cellStyle name="표준 2 55 2" xfId="6555"/>
    <cellStyle name="표준 2 56" xfId="6556"/>
    <cellStyle name="표준 2 56 2" xfId="6557"/>
    <cellStyle name="표준 2 57" xfId="6558"/>
    <cellStyle name="표준 2 57 2" xfId="6559"/>
    <cellStyle name="표준 2 58" xfId="6560"/>
    <cellStyle name="표준 2 58 2" xfId="6561"/>
    <cellStyle name="표준 2 59" xfId="6562"/>
    <cellStyle name="표준 2 59 2" xfId="6563"/>
    <cellStyle name="표준 2 6" xfId="547"/>
    <cellStyle name="표준 2 6 2" xfId="3717"/>
    <cellStyle name="표준 2 6 2 2" xfId="3718"/>
    <cellStyle name="표준 2 6 2 3" xfId="7953"/>
    <cellStyle name="표준 2 6 3" xfId="3719"/>
    <cellStyle name="표준 2 6 3 2" xfId="3720"/>
    <cellStyle name="표준 2 6 3 3" xfId="8865"/>
    <cellStyle name="표준 2 6 4" xfId="7954"/>
    <cellStyle name="표준 2 6_004_노동" xfId="3721"/>
    <cellStyle name="표준 2 60" xfId="6564"/>
    <cellStyle name="표준 2 60 2" xfId="6565"/>
    <cellStyle name="표준 2 61" xfId="6566"/>
    <cellStyle name="표준 2 61 2" xfId="6567"/>
    <cellStyle name="표준 2 62" xfId="6568"/>
    <cellStyle name="표준 2 62 2" xfId="6569"/>
    <cellStyle name="표준 2 63" xfId="6570"/>
    <cellStyle name="표준 2 63 2" xfId="6571"/>
    <cellStyle name="표준 2 64" xfId="6572"/>
    <cellStyle name="표준 2 64 2" xfId="6573"/>
    <cellStyle name="표준 2 65" xfId="6574"/>
    <cellStyle name="표준 2 65 2" xfId="6575"/>
    <cellStyle name="표준 2 66" xfId="6576"/>
    <cellStyle name="표준 2 66 2" xfId="6577"/>
    <cellStyle name="표준 2 67" xfId="6578"/>
    <cellStyle name="표준 2 67 2" xfId="6579"/>
    <cellStyle name="표준 2 68" xfId="6580"/>
    <cellStyle name="표준 2 7" xfId="548"/>
    <cellStyle name="표준 2 7 2" xfId="4358"/>
    <cellStyle name="표준 2 7 3" xfId="7955"/>
    <cellStyle name="표준 2 8" xfId="549"/>
    <cellStyle name="표준 2 8 2" xfId="6581"/>
    <cellStyle name="표준 2 9" xfId="550"/>
    <cellStyle name="표준 2 9 2" xfId="6582"/>
    <cellStyle name="표준 2_(붙임2) 시정통계 활용도 의견조사표" xfId="3722"/>
    <cellStyle name="표준 20" xfId="3723"/>
    <cellStyle name="표준 20 2" xfId="6583"/>
    <cellStyle name="표준 20 2 2" xfId="6584"/>
    <cellStyle name="표준 20 3" xfId="6585"/>
    <cellStyle name="표준 20 4" xfId="6586"/>
    <cellStyle name="표준 20 5" xfId="6587"/>
    <cellStyle name="표준 20 6" xfId="6588"/>
    <cellStyle name="표준 20 6 2" xfId="6589"/>
    <cellStyle name="표준 20 6 2 2" xfId="9407"/>
    <cellStyle name="표준 20 6 2 2 2" xfId="10430"/>
    <cellStyle name="표준 20 6 2 3" xfId="9866"/>
    <cellStyle name="표준 20 6 3" xfId="9406"/>
    <cellStyle name="표준 20 6 3 2" xfId="10429"/>
    <cellStyle name="표준 20 6 4" xfId="9865"/>
    <cellStyle name="표준 21" xfId="3724"/>
    <cellStyle name="표준 21 2" xfId="6590"/>
    <cellStyle name="표준 21 2 2" xfId="6591"/>
    <cellStyle name="표준 21 3" xfId="6592"/>
    <cellStyle name="표준 21 4" xfId="6593"/>
    <cellStyle name="표준 21 5" xfId="6594"/>
    <cellStyle name="표준 21 6" xfId="6595"/>
    <cellStyle name="표준 22" xfId="3725"/>
    <cellStyle name="표준 22 10" xfId="6596"/>
    <cellStyle name="표준 22 11" xfId="6597"/>
    <cellStyle name="표준 22 12" xfId="6598"/>
    <cellStyle name="표준 22 13" xfId="6599"/>
    <cellStyle name="표준 22 14" xfId="6600"/>
    <cellStyle name="표준 22 15" xfId="6601"/>
    <cellStyle name="표준 22 16" xfId="6602"/>
    <cellStyle name="표준 22 17" xfId="6603"/>
    <cellStyle name="표준 22 18" xfId="6604"/>
    <cellStyle name="표준 22 19" xfId="6605"/>
    <cellStyle name="표준 22 2" xfId="3726"/>
    <cellStyle name="표준 22 2 2" xfId="6606"/>
    <cellStyle name="표준 22 20" xfId="6607"/>
    <cellStyle name="표준 22 21" xfId="6608"/>
    <cellStyle name="표준 22 22" xfId="6609"/>
    <cellStyle name="표준 22 23" xfId="6610"/>
    <cellStyle name="표준 22 24" xfId="6611"/>
    <cellStyle name="표준 22 25" xfId="6612"/>
    <cellStyle name="표준 22 26" xfId="6613"/>
    <cellStyle name="표준 22 27" xfId="6614"/>
    <cellStyle name="표준 22 28" xfId="6615"/>
    <cellStyle name="표준 22 29" xfId="6616"/>
    <cellStyle name="표준 22 3" xfId="4359"/>
    <cellStyle name="표준 22 3 2" xfId="6617"/>
    <cellStyle name="표준 22 30" xfId="6618"/>
    <cellStyle name="표준 22 31" xfId="6619"/>
    <cellStyle name="표준 22 32" xfId="6620"/>
    <cellStyle name="표준 22 33" xfId="6621"/>
    <cellStyle name="표준 22 34" xfId="6622"/>
    <cellStyle name="표준 22 35" xfId="6623"/>
    <cellStyle name="표준 22 36" xfId="6624"/>
    <cellStyle name="표준 22 37" xfId="6625"/>
    <cellStyle name="표준 22 38" xfId="6626"/>
    <cellStyle name="표준 22 39" xfId="6627"/>
    <cellStyle name="표준 22 4" xfId="6628"/>
    <cellStyle name="표준 22 4 2" xfId="6629"/>
    <cellStyle name="표준 22 40" xfId="6630"/>
    <cellStyle name="표준 22 41" xfId="6631"/>
    <cellStyle name="표준 22 42" xfId="6632"/>
    <cellStyle name="표준 22 43" xfId="6633"/>
    <cellStyle name="표준 22 44" xfId="6634"/>
    <cellStyle name="표준 22 45" xfId="6635"/>
    <cellStyle name="표준 22 46" xfId="6636"/>
    <cellStyle name="표준 22 47" xfId="6637"/>
    <cellStyle name="표준 22 48" xfId="6638"/>
    <cellStyle name="표준 22 5" xfId="6639"/>
    <cellStyle name="표준 22 5 2" xfId="6640"/>
    <cellStyle name="표준 22 6" xfId="6641"/>
    <cellStyle name="표준 22 7" xfId="6642"/>
    <cellStyle name="표준 22 8" xfId="6643"/>
    <cellStyle name="표준 22 9" xfId="6644"/>
    <cellStyle name="표준 23" xfId="3727"/>
    <cellStyle name="표준 23 10" xfId="6645"/>
    <cellStyle name="표준 23 11" xfId="6646"/>
    <cellStyle name="표준 23 12" xfId="6647"/>
    <cellStyle name="표준 23 13" xfId="6648"/>
    <cellStyle name="표준 23 14" xfId="6649"/>
    <cellStyle name="표준 23 15" xfId="6650"/>
    <cellStyle name="표준 23 16" xfId="6651"/>
    <cellStyle name="표준 23 17" xfId="6652"/>
    <cellStyle name="표준 23 18" xfId="6653"/>
    <cellStyle name="표준 23 19" xfId="6654"/>
    <cellStyle name="표준 23 2" xfId="6655"/>
    <cellStyle name="표준 23 20" xfId="6656"/>
    <cellStyle name="표준 23 21" xfId="6657"/>
    <cellStyle name="표준 23 22" xfId="6658"/>
    <cellStyle name="표준 23 23" xfId="6659"/>
    <cellStyle name="표준 23 24" xfId="6660"/>
    <cellStyle name="표준 23 25" xfId="6661"/>
    <cellStyle name="표준 23 26" xfId="6662"/>
    <cellStyle name="표준 23 27" xfId="6663"/>
    <cellStyle name="표준 23 28" xfId="6664"/>
    <cellStyle name="표준 23 29" xfId="6665"/>
    <cellStyle name="표준 23 3" xfId="6666"/>
    <cellStyle name="표준 23 30" xfId="6667"/>
    <cellStyle name="표준 23 31" xfId="6668"/>
    <cellStyle name="표준 23 32" xfId="6669"/>
    <cellStyle name="표준 23 33" xfId="6670"/>
    <cellStyle name="표준 23 34" xfId="6671"/>
    <cellStyle name="표준 23 35" xfId="6672"/>
    <cellStyle name="표준 23 36" xfId="6673"/>
    <cellStyle name="표준 23 37" xfId="6674"/>
    <cellStyle name="표준 23 38" xfId="6675"/>
    <cellStyle name="표준 23 39" xfId="6676"/>
    <cellStyle name="표준 23 4" xfId="6677"/>
    <cellStyle name="표준 23 40" xfId="6678"/>
    <cellStyle name="표준 23 41" xfId="6679"/>
    <cellStyle name="표준 23 42" xfId="6680"/>
    <cellStyle name="표준 23 43" xfId="6681"/>
    <cellStyle name="표준 23 44" xfId="6682"/>
    <cellStyle name="표준 23 45" xfId="6683"/>
    <cellStyle name="표준 23 46" xfId="6684"/>
    <cellStyle name="표준 23 47" xfId="6685"/>
    <cellStyle name="표준 23 48" xfId="6686"/>
    <cellStyle name="표준 23 5" xfId="6687"/>
    <cellStyle name="표준 23 6" xfId="6688"/>
    <cellStyle name="표준 23 7" xfId="6689"/>
    <cellStyle name="표준 23 8" xfId="6690"/>
    <cellStyle name="표준 23 9" xfId="6691"/>
    <cellStyle name="표준 24" xfId="3728"/>
    <cellStyle name="표준 24 10" xfId="6692"/>
    <cellStyle name="표준 24 11" xfId="6693"/>
    <cellStyle name="표준 24 12" xfId="6694"/>
    <cellStyle name="표준 24 13" xfId="6695"/>
    <cellStyle name="표준 24 14" xfId="6696"/>
    <cellStyle name="표준 24 15" xfId="6697"/>
    <cellStyle name="표준 24 16" xfId="6698"/>
    <cellStyle name="표준 24 17" xfId="6699"/>
    <cellStyle name="표준 24 18" xfId="6700"/>
    <cellStyle name="표준 24 19" xfId="6701"/>
    <cellStyle name="표준 24 2" xfId="6702"/>
    <cellStyle name="표준 24 20" xfId="6703"/>
    <cellStyle name="표준 24 21" xfId="6704"/>
    <cellStyle name="표준 24 22" xfId="6705"/>
    <cellStyle name="표준 24 23" xfId="6706"/>
    <cellStyle name="표준 24 24" xfId="6707"/>
    <cellStyle name="표준 24 25" xfId="6708"/>
    <cellStyle name="표준 24 26" xfId="6709"/>
    <cellStyle name="표준 24 27" xfId="6710"/>
    <cellStyle name="표준 24 28" xfId="6711"/>
    <cellStyle name="표준 24 29" xfId="6712"/>
    <cellStyle name="표준 24 3" xfId="6713"/>
    <cellStyle name="표준 24 30" xfId="6714"/>
    <cellStyle name="표준 24 31" xfId="6715"/>
    <cellStyle name="표준 24 32" xfId="6716"/>
    <cellStyle name="표준 24 33" xfId="6717"/>
    <cellStyle name="표준 24 34" xfId="6718"/>
    <cellStyle name="표준 24 35" xfId="6719"/>
    <cellStyle name="표준 24 36" xfId="6720"/>
    <cellStyle name="표준 24 37" xfId="6721"/>
    <cellStyle name="표준 24 38" xfId="6722"/>
    <cellStyle name="표준 24 39" xfId="6723"/>
    <cellStyle name="표준 24 4" xfId="6724"/>
    <cellStyle name="표준 24 40" xfId="6725"/>
    <cellStyle name="표준 24 41" xfId="6726"/>
    <cellStyle name="표준 24 42" xfId="6727"/>
    <cellStyle name="표준 24 43" xfId="6728"/>
    <cellStyle name="표준 24 44" xfId="6729"/>
    <cellStyle name="표준 24 45" xfId="6730"/>
    <cellStyle name="표준 24 46" xfId="6731"/>
    <cellStyle name="표준 24 47" xfId="6732"/>
    <cellStyle name="표준 24 48" xfId="6733"/>
    <cellStyle name="표준 24 5" xfId="6734"/>
    <cellStyle name="표준 24 6" xfId="6735"/>
    <cellStyle name="표준 24 7" xfId="6736"/>
    <cellStyle name="표준 24 8" xfId="6737"/>
    <cellStyle name="표준 24 9" xfId="6738"/>
    <cellStyle name="표준 25" xfId="3729"/>
    <cellStyle name="표준 25 10" xfId="6739"/>
    <cellStyle name="표준 25 11" xfId="6740"/>
    <cellStyle name="표준 25 12" xfId="6741"/>
    <cellStyle name="표준 25 13" xfId="6742"/>
    <cellStyle name="표준 25 14" xfId="6743"/>
    <cellStyle name="표준 25 15" xfId="6744"/>
    <cellStyle name="표준 25 16" xfId="6745"/>
    <cellStyle name="표준 25 17" xfId="6746"/>
    <cellStyle name="표준 25 18" xfId="6747"/>
    <cellStyle name="표준 25 19" xfId="6748"/>
    <cellStyle name="표준 25 2" xfId="6749"/>
    <cellStyle name="표준 25 20" xfId="6750"/>
    <cellStyle name="표준 25 21" xfId="6751"/>
    <cellStyle name="표준 25 22" xfId="6752"/>
    <cellStyle name="표준 25 23" xfId="6753"/>
    <cellStyle name="표준 25 24" xfId="6754"/>
    <cellStyle name="표준 25 25" xfId="6755"/>
    <cellStyle name="표준 25 26" xfId="6756"/>
    <cellStyle name="표준 25 27" xfId="6757"/>
    <cellStyle name="표준 25 28" xfId="6758"/>
    <cellStyle name="표준 25 29" xfId="6759"/>
    <cellStyle name="표준 25 3" xfId="6760"/>
    <cellStyle name="표준 25 30" xfId="6761"/>
    <cellStyle name="표준 25 31" xfId="6762"/>
    <cellStyle name="표준 25 32" xfId="6763"/>
    <cellStyle name="표준 25 33" xfId="6764"/>
    <cellStyle name="표준 25 34" xfId="6765"/>
    <cellStyle name="표준 25 35" xfId="6766"/>
    <cellStyle name="표준 25 36" xfId="6767"/>
    <cellStyle name="표준 25 37" xfId="6768"/>
    <cellStyle name="표준 25 38" xfId="6769"/>
    <cellStyle name="표준 25 39" xfId="6770"/>
    <cellStyle name="표준 25 4" xfId="6771"/>
    <cellStyle name="표준 25 40" xfId="6772"/>
    <cellStyle name="표준 25 41" xfId="6773"/>
    <cellStyle name="표준 25 42" xfId="6774"/>
    <cellStyle name="표준 25 43" xfId="6775"/>
    <cellStyle name="표준 25 44" xfId="6776"/>
    <cellStyle name="표준 25 45" xfId="6777"/>
    <cellStyle name="표준 25 46" xfId="6778"/>
    <cellStyle name="표준 25 47" xfId="6779"/>
    <cellStyle name="표준 25 48" xfId="6780"/>
    <cellStyle name="표준 25 5" xfId="6781"/>
    <cellStyle name="표준 25 6" xfId="6782"/>
    <cellStyle name="표준 25 7" xfId="6783"/>
    <cellStyle name="표준 25 8" xfId="6784"/>
    <cellStyle name="표준 25 9" xfId="6785"/>
    <cellStyle name="표준 256" xfId="6786"/>
    <cellStyle name="표준 257" xfId="6787"/>
    <cellStyle name="표준 258" xfId="6788"/>
    <cellStyle name="표준 259" xfId="6789"/>
    <cellStyle name="표준 26" xfId="3730"/>
    <cellStyle name="표준 26 10" xfId="6790"/>
    <cellStyle name="표준 26 11" xfId="6791"/>
    <cellStyle name="표준 26 12" xfId="6792"/>
    <cellStyle name="표준 26 13" xfId="6793"/>
    <cellStyle name="표준 26 14" xfId="6794"/>
    <cellStyle name="표준 26 15" xfId="6795"/>
    <cellStyle name="표준 26 16" xfId="6796"/>
    <cellStyle name="표준 26 17" xfId="6797"/>
    <cellStyle name="표준 26 18" xfId="6798"/>
    <cellStyle name="표준 26 19" xfId="6799"/>
    <cellStyle name="표준 26 2" xfId="3731"/>
    <cellStyle name="표준 26 2 2" xfId="6281"/>
    <cellStyle name="표준 26 20" xfId="6800"/>
    <cellStyle name="표준 26 21" xfId="6801"/>
    <cellStyle name="표준 26 22" xfId="6802"/>
    <cellStyle name="표준 26 23" xfId="6803"/>
    <cellStyle name="표준 26 24" xfId="6804"/>
    <cellStyle name="표준 26 25" xfId="6805"/>
    <cellStyle name="표준 26 26" xfId="6806"/>
    <cellStyle name="표준 26 27" xfId="6807"/>
    <cellStyle name="표준 26 28" xfId="6808"/>
    <cellStyle name="표준 26 29" xfId="6809"/>
    <cellStyle name="표준 26 3" xfId="6810"/>
    <cellStyle name="표준 26 30" xfId="6811"/>
    <cellStyle name="표준 26 31" xfId="6812"/>
    <cellStyle name="표준 26 32" xfId="6813"/>
    <cellStyle name="표준 26 33" xfId="6814"/>
    <cellStyle name="표준 26 34" xfId="6815"/>
    <cellStyle name="표준 26 35" xfId="6816"/>
    <cellStyle name="표준 26 36" xfId="6817"/>
    <cellStyle name="표준 26 37" xfId="6818"/>
    <cellStyle name="표준 26 38" xfId="6819"/>
    <cellStyle name="표준 26 39" xfId="6820"/>
    <cellStyle name="표준 26 4" xfId="6821"/>
    <cellStyle name="표준 26 40" xfId="6822"/>
    <cellStyle name="표준 26 41" xfId="6823"/>
    <cellStyle name="표준 26 42" xfId="6824"/>
    <cellStyle name="표준 26 43" xfId="6825"/>
    <cellStyle name="표준 26 44" xfId="6826"/>
    <cellStyle name="표준 26 45" xfId="6827"/>
    <cellStyle name="표준 26 46" xfId="6828"/>
    <cellStyle name="표준 26 47" xfId="6829"/>
    <cellStyle name="표준 26 48" xfId="6830"/>
    <cellStyle name="표준 26 5" xfId="6831"/>
    <cellStyle name="표준 26 6" xfId="6832"/>
    <cellStyle name="표준 26 7" xfId="6833"/>
    <cellStyle name="표준 26 8" xfId="6834"/>
    <cellStyle name="표준 26 9" xfId="6835"/>
    <cellStyle name="표준 260" xfId="6836"/>
    <cellStyle name="표준 261" xfId="6837"/>
    <cellStyle name="표준 262" xfId="6838"/>
    <cellStyle name="표준 263" xfId="6839"/>
    <cellStyle name="표준 264" xfId="6840"/>
    <cellStyle name="표준 265" xfId="6841"/>
    <cellStyle name="표준 266" xfId="6842"/>
    <cellStyle name="표준 267" xfId="6843"/>
    <cellStyle name="표준 268" xfId="6844"/>
    <cellStyle name="표준 269" xfId="6845"/>
    <cellStyle name="표준 27" xfId="3732"/>
    <cellStyle name="표준 27 10" xfId="6846"/>
    <cellStyle name="표준 27 11" xfId="6847"/>
    <cellStyle name="표준 27 12" xfId="6848"/>
    <cellStyle name="표준 27 13" xfId="6849"/>
    <cellStyle name="표준 27 14" xfId="6850"/>
    <cellStyle name="표준 27 15" xfId="6851"/>
    <cellStyle name="표준 27 16" xfId="6852"/>
    <cellStyle name="표준 27 17" xfId="6853"/>
    <cellStyle name="표준 27 18" xfId="6854"/>
    <cellStyle name="표준 27 19" xfId="6855"/>
    <cellStyle name="표준 27 2" xfId="3733"/>
    <cellStyle name="표준 27 2 2" xfId="6282"/>
    <cellStyle name="표준 27 20" xfId="6856"/>
    <cellStyle name="표준 27 21" xfId="6857"/>
    <cellStyle name="표준 27 22" xfId="6858"/>
    <cellStyle name="표준 27 23" xfId="6859"/>
    <cellStyle name="표준 27 24" xfId="6860"/>
    <cellStyle name="표준 27 25" xfId="6861"/>
    <cellStyle name="표준 27 26" xfId="6862"/>
    <cellStyle name="표준 27 27" xfId="6863"/>
    <cellStyle name="표준 27 28" xfId="6864"/>
    <cellStyle name="표준 27 29" xfId="6865"/>
    <cellStyle name="표준 27 3" xfId="6866"/>
    <cellStyle name="표준 27 30" xfId="6867"/>
    <cellStyle name="표준 27 31" xfId="6868"/>
    <cellStyle name="표준 27 32" xfId="6869"/>
    <cellStyle name="표준 27 33" xfId="6870"/>
    <cellStyle name="표준 27 34" xfId="6871"/>
    <cellStyle name="표준 27 35" xfId="6872"/>
    <cellStyle name="표준 27 36" xfId="6873"/>
    <cellStyle name="표준 27 37" xfId="6874"/>
    <cellStyle name="표준 27 38" xfId="6875"/>
    <cellStyle name="표준 27 39" xfId="6876"/>
    <cellStyle name="표준 27 4" xfId="6877"/>
    <cellStyle name="표준 27 40" xfId="6878"/>
    <cellStyle name="표준 27 41" xfId="6879"/>
    <cellStyle name="표준 27 42" xfId="6880"/>
    <cellStyle name="표준 27 43" xfId="6881"/>
    <cellStyle name="표준 27 44" xfId="6882"/>
    <cellStyle name="표준 27 45" xfId="6883"/>
    <cellStyle name="표준 27 46" xfId="6884"/>
    <cellStyle name="표준 27 47" xfId="6885"/>
    <cellStyle name="표준 27 48" xfId="6886"/>
    <cellStyle name="표준 27 5" xfId="6887"/>
    <cellStyle name="표준 27 6" xfId="6888"/>
    <cellStyle name="표준 27 7" xfId="6889"/>
    <cellStyle name="표준 27 8" xfId="6890"/>
    <cellStyle name="표준 27 9" xfId="6891"/>
    <cellStyle name="표준 270" xfId="6892"/>
    <cellStyle name="표준 271" xfId="6893"/>
    <cellStyle name="표준 272" xfId="6894"/>
    <cellStyle name="표준 273" xfId="6895"/>
    <cellStyle name="표준 274" xfId="6896"/>
    <cellStyle name="표준 275" xfId="6897"/>
    <cellStyle name="표준 276" xfId="6898"/>
    <cellStyle name="표준 277" xfId="6899"/>
    <cellStyle name="표준 278" xfId="6900"/>
    <cellStyle name="표준 279" xfId="6901"/>
    <cellStyle name="표준 28" xfId="3734"/>
    <cellStyle name="표준 28 10" xfId="6902"/>
    <cellStyle name="표준 28 11" xfId="6903"/>
    <cellStyle name="표준 28 12" xfId="6904"/>
    <cellStyle name="표준 28 13" xfId="6905"/>
    <cellStyle name="표준 28 14" xfId="6906"/>
    <cellStyle name="표준 28 15" xfId="6907"/>
    <cellStyle name="표준 28 16" xfId="6908"/>
    <cellStyle name="표준 28 17" xfId="6909"/>
    <cellStyle name="표준 28 18" xfId="6910"/>
    <cellStyle name="표준 28 19" xfId="6911"/>
    <cellStyle name="표준 28 2" xfId="6912"/>
    <cellStyle name="표준 28 20" xfId="6913"/>
    <cellStyle name="표준 28 21" xfId="6914"/>
    <cellStyle name="표준 28 22" xfId="6915"/>
    <cellStyle name="표준 28 23" xfId="6916"/>
    <cellStyle name="표준 28 24" xfId="6917"/>
    <cellStyle name="표준 28 25" xfId="6918"/>
    <cellStyle name="표준 28 26" xfId="6919"/>
    <cellStyle name="표준 28 27" xfId="6920"/>
    <cellStyle name="표준 28 28" xfId="6921"/>
    <cellStyle name="표준 28 29" xfId="6922"/>
    <cellStyle name="표준 28 3" xfId="6923"/>
    <cellStyle name="표준 28 30" xfId="6924"/>
    <cellStyle name="표준 28 31" xfId="6925"/>
    <cellStyle name="표준 28 32" xfId="6926"/>
    <cellStyle name="표준 28 33" xfId="6927"/>
    <cellStyle name="표준 28 34" xfId="6928"/>
    <cellStyle name="표준 28 35" xfId="6929"/>
    <cellStyle name="표준 28 36" xfId="6930"/>
    <cellStyle name="표준 28 37" xfId="6931"/>
    <cellStyle name="표준 28 38" xfId="6932"/>
    <cellStyle name="표준 28 39" xfId="6933"/>
    <cellStyle name="표준 28 4" xfId="6934"/>
    <cellStyle name="표준 28 40" xfId="6935"/>
    <cellStyle name="표준 28 41" xfId="6936"/>
    <cellStyle name="표준 28 42" xfId="6937"/>
    <cellStyle name="표준 28 43" xfId="6938"/>
    <cellStyle name="표준 28 44" xfId="6939"/>
    <cellStyle name="표준 28 45" xfId="6940"/>
    <cellStyle name="표준 28 46" xfId="6941"/>
    <cellStyle name="표준 28 47" xfId="6942"/>
    <cellStyle name="표준 28 48" xfId="6943"/>
    <cellStyle name="표준 28 5" xfId="6944"/>
    <cellStyle name="표준 28 6" xfId="6945"/>
    <cellStyle name="표준 28 7" xfId="6946"/>
    <cellStyle name="표준 28 8" xfId="6947"/>
    <cellStyle name="표준 28 9" xfId="6948"/>
    <cellStyle name="표준 280" xfId="6949"/>
    <cellStyle name="표준 281" xfId="6950"/>
    <cellStyle name="표준 282" xfId="6951"/>
    <cellStyle name="표준 283" xfId="6952"/>
    <cellStyle name="표준 284" xfId="6953"/>
    <cellStyle name="표준 285" xfId="6954"/>
    <cellStyle name="표준 286" xfId="6955"/>
    <cellStyle name="표준 287" xfId="6956"/>
    <cellStyle name="표준 288" xfId="6957"/>
    <cellStyle name="표준 289" xfId="6958"/>
    <cellStyle name="표준 29" xfId="3735"/>
    <cellStyle name="표준 29 10" xfId="6959"/>
    <cellStyle name="표준 29 11" xfId="6960"/>
    <cellStyle name="표준 29 12" xfId="6961"/>
    <cellStyle name="표준 29 13" xfId="6962"/>
    <cellStyle name="표준 29 14" xfId="6963"/>
    <cellStyle name="표준 29 15" xfId="6964"/>
    <cellStyle name="표준 29 16" xfId="6965"/>
    <cellStyle name="표준 29 17" xfId="6966"/>
    <cellStyle name="표준 29 18" xfId="6967"/>
    <cellStyle name="표준 29 19" xfId="6968"/>
    <cellStyle name="표준 29 2" xfId="6969"/>
    <cellStyle name="표준 29 20" xfId="6970"/>
    <cellStyle name="표준 29 21" xfId="6971"/>
    <cellStyle name="표준 29 22" xfId="6972"/>
    <cellStyle name="표준 29 23" xfId="6973"/>
    <cellStyle name="표준 29 24" xfId="6974"/>
    <cellStyle name="표준 29 25" xfId="6975"/>
    <cellStyle name="표준 29 26" xfId="6976"/>
    <cellStyle name="표준 29 27" xfId="6977"/>
    <cellStyle name="표준 29 28" xfId="6978"/>
    <cellStyle name="표준 29 29" xfId="6979"/>
    <cellStyle name="표준 29 3" xfId="6980"/>
    <cellStyle name="표준 29 30" xfId="6981"/>
    <cellStyle name="표준 29 31" xfId="6982"/>
    <cellStyle name="표준 29 32" xfId="6983"/>
    <cellStyle name="표준 29 33" xfId="6984"/>
    <cellStyle name="표준 29 34" xfId="6985"/>
    <cellStyle name="표준 29 35" xfId="6986"/>
    <cellStyle name="표준 29 36" xfId="6987"/>
    <cellStyle name="표준 29 37" xfId="6988"/>
    <cellStyle name="표준 29 38" xfId="6989"/>
    <cellStyle name="표준 29 39" xfId="6990"/>
    <cellStyle name="표준 29 4" xfId="6991"/>
    <cellStyle name="표준 29 40" xfId="6992"/>
    <cellStyle name="표준 29 41" xfId="6993"/>
    <cellStyle name="표준 29 42" xfId="6994"/>
    <cellStyle name="표준 29 43" xfId="6995"/>
    <cellStyle name="표준 29 44" xfId="6996"/>
    <cellStyle name="표준 29 45" xfId="6997"/>
    <cellStyle name="표준 29 46" xfId="6998"/>
    <cellStyle name="표준 29 47" xfId="6999"/>
    <cellStyle name="표준 29 48" xfId="7000"/>
    <cellStyle name="표준 29 5" xfId="7001"/>
    <cellStyle name="표준 29 6" xfId="7002"/>
    <cellStyle name="표준 29 7" xfId="7003"/>
    <cellStyle name="표준 29 8" xfId="7004"/>
    <cellStyle name="표준 29 9" xfId="7005"/>
    <cellStyle name="표준 290" xfId="7006"/>
    <cellStyle name="표준 291" xfId="7007"/>
    <cellStyle name="표준 292" xfId="7008"/>
    <cellStyle name="표준 293" xfId="7009"/>
    <cellStyle name="표준 294" xfId="7010"/>
    <cellStyle name="표준 295" xfId="7011"/>
    <cellStyle name="표준 296" xfId="7012"/>
    <cellStyle name="표준 297" xfId="7013"/>
    <cellStyle name="표준 298" xfId="7014"/>
    <cellStyle name="표준 299" xfId="7015"/>
    <cellStyle name="표준 3" xfId="429"/>
    <cellStyle name="표준 3 10" xfId="3736"/>
    <cellStyle name="표준 3 10 2" xfId="6283"/>
    <cellStyle name="표준 3 11" xfId="3737"/>
    <cellStyle name="표준 3 12" xfId="2939"/>
    <cellStyle name="표준 3 2" xfId="430"/>
    <cellStyle name="표준 3 2 2" xfId="431"/>
    <cellStyle name="표준 3 2 2 2" xfId="3738"/>
    <cellStyle name="표준 3 2 2 2 2" xfId="8866"/>
    <cellStyle name="표준 3 2 2 3" xfId="8711"/>
    <cellStyle name="표준 3 2 3" xfId="3739"/>
    <cellStyle name="표준 3 2 3 2" xfId="3740"/>
    <cellStyle name="표준 3 2 3 2 2" xfId="8867"/>
    <cellStyle name="표준 3 2 4" xfId="3741"/>
    <cellStyle name="표준 3 2 4 2" xfId="6284"/>
    <cellStyle name="표준 3 2 4 3" xfId="6285"/>
    <cellStyle name="표준 3 2 5" xfId="4360"/>
    <cellStyle name="표준 3 2_6.농림수산 37  수정(산림녹지과)" xfId="551"/>
    <cellStyle name="표준 3 3" xfId="432"/>
    <cellStyle name="표준 3 3 2" xfId="552"/>
    <cellStyle name="표준 3 3 2 2" xfId="2940"/>
    <cellStyle name="표준 3 3 2 2 2" xfId="3742"/>
    <cellStyle name="표준 3 3 2 2 2 2" xfId="8868"/>
    <cellStyle name="표준 3 3 2 2 3" xfId="6286"/>
    <cellStyle name="표준 3 3 2 2 4" xfId="9234"/>
    <cellStyle name="표준 3 3 2 3" xfId="3743"/>
    <cellStyle name="표준 3 3 2 3 2" xfId="3744"/>
    <cellStyle name="표준 3 3 2 3 3" xfId="8025"/>
    <cellStyle name="표준 3 3 2 4" xfId="4361"/>
    <cellStyle name="표준 3 3 2 5" xfId="7956"/>
    <cellStyle name="표준 3 3 2_004_노동" xfId="3745"/>
    <cellStyle name="표준 3 3 3" xfId="2941"/>
    <cellStyle name="표준 3 3 3 2" xfId="2942"/>
    <cellStyle name="표준 3 3 3 2 2" xfId="6287"/>
    <cellStyle name="표준 3 3 3 2 2 2" xfId="9113"/>
    <cellStyle name="표준 3 3 3 2 3" xfId="9094"/>
    <cellStyle name="표준 3 3 3 3" xfId="3746"/>
    <cellStyle name="표준 3 3 3 4" xfId="6288"/>
    <cellStyle name="표준 3 3 3 4 2" xfId="9262"/>
    <cellStyle name="표준 3 3 3 5" xfId="9103"/>
    <cellStyle name="표준 3 3 3_010_주택건설" xfId="3747"/>
    <cellStyle name="표준 3 3 4" xfId="3748"/>
    <cellStyle name="표준 3 3 4 2" xfId="8869"/>
    <cellStyle name="표준 3 3 5" xfId="4362"/>
    <cellStyle name="표준 3 3_006_농림수산" xfId="3749"/>
    <cellStyle name="표준 3 4" xfId="433"/>
    <cellStyle name="표준 3 4 2" xfId="2943"/>
    <cellStyle name="표준 3 4 2 2" xfId="3750"/>
    <cellStyle name="표준 3 4 2 2 2" xfId="3751"/>
    <cellStyle name="표준 3 4 2 3" xfId="8026"/>
    <cellStyle name="표준 3 4 3" xfId="2944"/>
    <cellStyle name="표준 3 4 3 2" xfId="3752"/>
    <cellStyle name="표준 3 4 3 3" xfId="4363"/>
    <cellStyle name="표준 3 4 3 4" xfId="6289"/>
    <cellStyle name="표준 3 4 4" xfId="3753"/>
    <cellStyle name="표준 3 4 5" xfId="7957"/>
    <cellStyle name="표준 3 4 6" xfId="553"/>
    <cellStyle name="표준 3 4_006_농림수산" xfId="3754"/>
    <cellStyle name="표준 3 5" xfId="434"/>
    <cellStyle name="표준 3 5 2" xfId="2946"/>
    <cellStyle name="표준 3 5 2 2" xfId="3755"/>
    <cellStyle name="표준 3 5 2 2 2" xfId="8870"/>
    <cellStyle name="표준 3 5 2 3" xfId="6290"/>
    <cellStyle name="표준 3 5 2 3 2" xfId="8937"/>
    <cellStyle name="표준 3 5 2 4" xfId="8888"/>
    <cellStyle name="표준 3 5 3" xfId="7958"/>
    <cellStyle name="표준 3 5 4" xfId="2945"/>
    <cellStyle name="표준 3 6" xfId="435"/>
    <cellStyle name="표준 3 6 10" xfId="8712"/>
    <cellStyle name="표준 3 6 11" xfId="8713"/>
    <cellStyle name="표준 3 6 12" xfId="8714"/>
    <cellStyle name="표준 3 6 13" xfId="8715"/>
    <cellStyle name="표준 3 6 14" xfId="3756"/>
    <cellStyle name="표준 3 6 2" xfId="3757"/>
    <cellStyle name="표준 3 6 2 2" xfId="3758"/>
    <cellStyle name="표준 3 6 2 3" xfId="4364"/>
    <cellStyle name="표준 3 6 2_3_3관경별 현황" xfId="8716"/>
    <cellStyle name="표준 3 6 3" xfId="4365"/>
    <cellStyle name="표준 3 6 4" xfId="8717"/>
    <cellStyle name="표준 3 6 5" xfId="8718"/>
    <cellStyle name="표준 3 6 6" xfId="8719"/>
    <cellStyle name="표준 3 6 7" xfId="8720"/>
    <cellStyle name="표준 3 6 8" xfId="8721"/>
    <cellStyle name="표준 3 6 9" xfId="8722"/>
    <cellStyle name="표준 3 6_3_3관경별 현황" xfId="8723"/>
    <cellStyle name="표준 3 7" xfId="3759"/>
    <cellStyle name="표준 3 7 2" xfId="8724"/>
    <cellStyle name="표준 3 7_3_3관경별 현황" xfId="8725"/>
    <cellStyle name="표준 3 8" xfId="3760"/>
    <cellStyle name="표준 3 9" xfId="3761"/>
    <cellStyle name="표준 3_(2007)사업장지정폐기물(최종)" xfId="8726"/>
    <cellStyle name="표준 30" xfId="3762"/>
    <cellStyle name="표준 30 10" xfId="7016"/>
    <cellStyle name="표준 30 11" xfId="7017"/>
    <cellStyle name="표준 30 12" xfId="7018"/>
    <cellStyle name="표준 30 13" xfId="7019"/>
    <cellStyle name="표준 30 14" xfId="7020"/>
    <cellStyle name="표준 30 15" xfId="7021"/>
    <cellStyle name="표준 30 16" xfId="7022"/>
    <cellStyle name="표준 30 17" xfId="7023"/>
    <cellStyle name="표준 30 18" xfId="7024"/>
    <cellStyle name="표준 30 19" xfId="7025"/>
    <cellStyle name="표준 30 2" xfId="7026"/>
    <cellStyle name="표준 30 20" xfId="7027"/>
    <cellStyle name="표준 30 21" xfId="7028"/>
    <cellStyle name="표준 30 22" xfId="7029"/>
    <cellStyle name="표준 30 23" xfId="7030"/>
    <cellStyle name="표준 30 24" xfId="7031"/>
    <cellStyle name="표준 30 25" xfId="7032"/>
    <cellStyle name="표준 30 26" xfId="7033"/>
    <cellStyle name="표준 30 27" xfId="7034"/>
    <cellStyle name="표준 30 28" xfId="7035"/>
    <cellStyle name="표준 30 29" xfId="7036"/>
    <cellStyle name="표준 30 3" xfId="7037"/>
    <cellStyle name="표준 30 30" xfId="7038"/>
    <cellStyle name="표준 30 31" xfId="7039"/>
    <cellStyle name="표준 30 32" xfId="7040"/>
    <cellStyle name="표준 30 33" xfId="7041"/>
    <cellStyle name="표준 30 34" xfId="7042"/>
    <cellStyle name="표준 30 35" xfId="7043"/>
    <cellStyle name="표준 30 36" xfId="7044"/>
    <cellStyle name="표준 30 37" xfId="7045"/>
    <cellStyle name="표준 30 38" xfId="7046"/>
    <cellStyle name="표준 30 39" xfId="7047"/>
    <cellStyle name="표준 30 4" xfId="7048"/>
    <cellStyle name="표준 30 40" xfId="7049"/>
    <cellStyle name="표준 30 41" xfId="7050"/>
    <cellStyle name="표준 30 42" xfId="7051"/>
    <cellStyle name="표준 30 43" xfId="7052"/>
    <cellStyle name="표준 30 44" xfId="7053"/>
    <cellStyle name="표준 30 45" xfId="7054"/>
    <cellStyle name="표준 30 46" xfId="7055"/>
    <cellStyle name="표준 30 47" xfId="7056"/>
    <cellStyle name="표준 30 48" xfId="7057"/>
    <cellStyle name="표준 30 5" xfId="7058"/>
    <cellStyle name="표준 30 6" xfId="7059"/>
    <cellStyle name="표준 30 7" xfId="7060"/>
    <cellStyle name="표준 30 8" xfId="7061"/>
    <cellStyle name="표준 30 9" xfId="7062"/>
    <cellStyle name="표준 300" xfId="7063"/>
    <cellStyle name="표준 301" xfId="7064"/>
    <cellStyle name="표준 302" xfId="7065"/>
    <cellStyle name="표준 303" xfId="7066"/>
    <cellStyle name="표준 304" xfId="7067"/>
    <cellStyle name="표준 305" xfId="7068"/>
    <cellStyle name="표준 306" xfId="7069"/>
    <cellStyle name="표준 307" xfId="7070"/>
    <cellStyle name="표준 308" xfId="7071"/>
    <cellStyle name="표준 309" xfId="7072"/>
    <cellStyle name="표준 31" xfId="3763"/>
    <cellStyle name="표준 31 10" xfId="7073"/>
    <cellStyle name="표준 31 11" xfId="7074"/>
    <cellStyle name="표준 31 12" xfId="7075"/>
    <cellStyle name="표준 31 13" xfId="7076"/>
    <cellStyle name="표준 31 14" xfId="7077"/>
    <cellStyle name="표준 31 15" xfId="7078"/>
    <cellStyle name="표준 31 16" xfId="7079"/>
    <cellStyle name="표준 31 17" xfId="7080"/>
    <cellStyle name="표준 31 18" xfId="7081"/>
    <cellStyle name="표준 31 19" xfId="7082"/>
    <cellStyle name="표준 31 2" xfId="7083"/>
    <cellStyle name="표준 31 20" xfId="7084"/>
    <cellStyle name="표준 31 21" xfId="7085"/>
    <cellStyle name="표준 31 22" xfId="7086"/>
    <cellStyle name="표준 31 23" xfId="7087"/>
    <cellStyle name="표준 31 24" xfId="7088"/>
    <cellStyle name="표준 31 25" xfId="7089"/>
    <cellStyle name="표준 31 26" xfId="7090"/>
    <cellStyle name="표준 31 27" xfId="7091"/>
    <cellStyle name="표준 31 28" xfId="7092"/>
    <cellStyle name="표준 31 29" xfId="7093"/>
    <cellStyle name="표준 31 3" xfId="7094"/>
    <cellStyle name="표준 31 30" xfId="7095"/>
    <cellStyle name="표준 31 31" xfId="7096"/>
    <cellStyle name="표준 31 32" xfId="7097"/>
    <cellStyle name="표준 31 33" xfId="7098"/>
    <cellStyle name="표준 31 34" xfId="7099"/>
    <cellStyle name="표준 31 35" xfId="7100"/>
    <cellStyle name="표준 31 36" xfId="7101"/>
    <cellStyle name="표준 31 37" xfId="7102"/>
    <cellStyle name="표준 31 38" xfId="7103"/>
    <cellStyle name="표준 31 39" xfId="7104"/>
    <cellStyle name="표준 31 4" xfId="7105"/>
    <cellStyle name="표준 31 40" xfId="7106"/>
    <cellStyle name="표준 31 41" xfId="7107"/>
    <cellStyle name="표준 31 42" xfId="7108"/>
    <cellStyle name="표준 31 43" xfId="7109"/>
    <cellStyle name="표준 31 44" xfId="7110"/>
    <cellStyle name="표준 31 45" xfId="7111"/>
    <cellStyle name="표준 31 46" xfId="7112"/>
    <cellStyle name="표준 31 47" xfId="7113"/>
    <cellStyle name="표준 31 48" xfId="7114"/>
    <cellStyle name="표준 31 5" xfId="7115"/>
    <cellStyle name="표준 31 6" xfId="7116"/>
    <cellStyle name="표준 31 7" xfId="7117"/>
    <cellStyle name="표준 31 8" xfId="7118"/>
    <cellStyle name="표준 31 9" xfId="7119"/>
    <cellStyle name="표준 310" xfId="7120"/>
    <cellStyle name="표준 311" xfId="7121"/>
    <cellStyle name="표준 312" xfId="7122"/>
    <cellStyle name="표준 313" xfId="7123"/>
    <cellStyle name="표준 314" xfId="7124"/>
    <cellStyle name="표준 315" xfId="7125"/>
    <cellStyle name="표준 316" xfId="7126"/>
    <cellStyle name="표준 317" xfId="7127"/>
    <cellStyle name="표준 318" xfId="7128"/>
    <cellStyle name="표준 319" xfId="7129"/>
    <cellStyle name="표준 32" xfId="3764"/>
    <cellStyle name="표준 32 10" xfId="7130"/>
    <cellStyle name="표준 32 11" xfId="7131"/>
    <cellStyle name="표준 32 12" xfId="7132"/>
    <cellStyle name="표준 32 13" xfId="7133"/>
    <cellStyle name="표준 32 14" xfId="7134"/>
    <cellStyle name="표준 32 15" xfId="7135"/>
    <cellStyle name="표준 32 16" xfId="7136"/>
    <cellStyle name="표준 32 17" xfId="7137"/>
    <cellStyle name="표준 32 18" xfId="7138"/>
    <cellStyle name="표준 32 19" xfId="7139"/>
    <cellStyle name="표준 32 2" xfId="7140"/>
    <cellStyle name="표준 32 20" xfId="7141"/>
    <cellStyle name="표준 32 21" xfId="7142"/>
    <cellStyle name="표준 32 22" xfId="7143"/>
    <cellStyle name="표준 32 23" xfId="7144"/>
    <cellStyle name="표준 32 24" xfId="7145"/>
    <cellStyle name="표준 32 25" xfId="7146"/>
    <cellStyle name="표준 32 26" xfId="7147"/>
    <cellStyle name="표준 32 27" xfId="7148"/>
    <cellStyle name="표준 32 28" xfId="7149"/>
    <cellStyle name="표준 32 29" xfId="7150"/>
    <cellStyle name="표준 32 3" xfId="7151"/>
    <cellStyle name="표준 32 30" xfId="7152"/>
    <cellStyle name="표준 32 31" xfId="7153"/>
    <cellStyle name="표준 32 32" xfId="7154"/>
    <cellStyle name="표준 32 33" xfId="7155"/>
    <cellStyle name="표준 32 34" xfId="7156"/>
    <cellStyle name="표준 32 35" xfId="7157"/>
    <cellStyle name="표준 32 36" xfId="7158"/>
    <cellStyle name="표준 32 37" xfId="7159"/>
    <cellStyle name="표준 32 38" xfId="7160"/>
    <cellStyle name="표준 32 39" xfId="7161"/>
    <cellStyle name="표준 32 4" xfId="7162"/>
    <cellStyle name="표준 32 40" xfId="7163"/>
    <cellStyle name="표준 32 41" xfId="7164"/>
    <cellStyle name="표준 32 42" xfId="7165"/>
    <cellStyle name="표준 32 43" xfId="7166"/>
    <cellStyle name="표준 32 44" xfId="7167"/>
    <cellStyle name="표준 32 45" xfId="7168"/>
    <cellStyle name="표준 32 46" xfId="7169"/>
    <cellStyle name="표준 32 47" xfId="7170"/>
    <cellStyle name="표준 32 48" xfId="7171"/>
    <cellStyle name="표준 32 5" xfId="7172"/>
    <cellStyle name="표준 32 6" xfId="7173"/>
    <cellStyle name="표준 32 7" xfId="7174"/>
    <cellStyle name="표준 32 8" xfId="7175"/>
    <cellStyle name="표준 32 9" xfId="7176"/>
    <cellStyle name="표준 320" xfId="7177"/>
    <cellStyle name="표준 321" xfId="7178"/>
    <cellStyle name="표준 322" xfId="7179"/>
    <cellStyle name="표준 323" xfId="7180"/>
    <cellStyle name="표준 324" xfId="7181"/>
    <cellStyle name="표준 325" xfId="7182"/>
    <cellStyle name="표준 326" xfId="7183"/>
    <cellStyle name="표준 327" xfId="7184"/>
    <cellStyle name="표준 328" xfId="7185"/>
    <cellStyle name="표준 329" xfId="7186"/>
    <cellStyle name="표준 33" xfId="3765"/>
    <cellStyle name="표준 33 10" xfId="7187"/>
    <cellStyle name="표준 33 11" xfId="7188"/>
    <cellStyle name="표준 33 12" xfId="7189"/>
    <cellStyle name="표준 33 13" xfId="7190"/>
    <cellStyle name="표준 33 14" xfId="7191"/>
    <cellStyle name="표준 33 15" xfId="7192"/>
    <cellStyle name="표준 33 16" xfId="7193"/>
    <cellStyle name="표준 33 17" xfId="7194"/>
    <cellStyle name="표준 33 18" xfId="7195"/>
    <cellStyle name="표준 33 19" xfId="7196"/>
    <cellStyle name="표준 33 2" xfId="7197"/>
    <cellStyle name="표준 33 20" xfId="7198"/>
    <cellStyle name="표준 33 21" xfId="7199"/>
    <cellStyle name="표준 33 22" xfId="7200"/>
    <cellStyle name="표준 33 23" xfId="7201"/>
    <cellStyle name="표준 33 24" xfId="7202"/>
    <cellStyle name="표준 33 25" xfId="7203"/>
    <cellStyle name="표준 33 26" xfId="7204"/>
    <cellStyle name="표준 33 27" xfId="7205"/>
    <cellStyle name="표준 33 28" xfId="7206"/>
    <cellStyle name="표준 33 29" xfId="7207"/>
    <cellStyle name="표준 33 3" xfId="7208"/>
    <cellStyle name="표준 33 30" xfId="7209"/>
    <cellStyle name="표준 33 31" xfId="7210"/>
    <cellStyle name="표준 33 32" xfId="7211"/>
    <cellStyle name="표준 33 33" xfId="7212"/>
    <cellStyle name="표준 33 34" xfId="7213"/>
    <cellStyle name="표준 33 35" xfId="7214"/>
    <cellStyle name="표준 33 36" xfId="7215"/>
    <cellStyle name="표준 33 37" xfId="7216"/>
    <cellStyle name="표준 33 38" xfId="7217"/>
    <cellStyle name="표준 33 39" xfId="7218"/>
    <cellStyle name="표준 33 4" xfId="7219"/>
    <cellStyle name="표준 33 40" xfId="7220"/>
    <cellStyle name="표준 33 41" xfId="7221"/>
    <cellStyle name="표준 33 42" xfId="7222"/>
    <cellStyle name="표준 33 43" xfId="7223"/>
    <cellStyle name="표준 33 44" xfId="7224"/>
    <cellStyle name="표준 33 45" xfId="7225"/>
    <cellStyle name="표준 33 46" xfId="7226"/>
    <cellStyle name="표준 33 47" xfId="7227"/>
    <cellStyle name="표준 33 48" xfId="7228"/>
    <cellStyle name="표준 33 5" xfId="7229"/>
    <cellStyle name="표준 33 6" xfId="7230"/>
    <cellStyle name="표준 33 7" xfId="7231"/>
    <cellStyle name="표준 33 8" xfId="7232"/>
    <cellStyle name="표준 33 9" xfId="7233"/>
    <cellStyle name="표준 330" xfId="7234"/>
    <cellStyle name="표준 331" xfId="7235"/>
    <cellStyle name="표준 332" xfId="7236"/>
    <cellStyle name="표준 333" xfId="7237"/>
    <cellStyle name="표준 334" xfId="7238"/>
    <cellStyle name="표준 335" xfId="7239"/>
    <cellStyle name="표준 336" xfId="7240"/>
    <cellStyle name="표준 337" xfId="7241"/>
    <cellStyle name="표준 338" xfId="7242"/>
    <cellStyle name="표준 339" xfId="7243"/>
    <cellStyle name="표준 34" xfId="3766"/>
    <cellStyle name="표준 34 10" xfId="7244"/>
    <cellStyle name="표준 34 11" xfId="7245"/>
    <cellStyle name="표준 34 12" xfId="7246"/>
    <cellStyle name="표준 34 13" xfId="7247"/>
    <cellStyle name="표준 34 14" xfId="7248"/>
    <cellStyle name="표준 34 15" xfId="7249"/>
    <cellStyle name="표준 34 16" xfId="7250"/>
    <cellStyle name="표준 34 17" xfId="7251"/>
    <cellStyle name="표준 34 18" xfId="7252"/>
    <cellStyle name="표준 34 19" xfId="7253"/>
    <cellStyle name="표준 34 2" xfId="7254"/>
    <cellStyle name="표준 34 20" xfId="7255"/>
    <cellStyle name="표준 34 21" xfId="7256"/>
    <cellStyle name="표준 34 22" xfId="7257"/>
    <cellStyle name="표준 34 23" xfId="7258"/>
    <cellStyle name="표준 34 24" xfId="7259"/>
    <cellStyle name="표준 34 25" xfId="7260"/>
    <cellStyle name="표준 34 26" xfId="7261"/>
    <cellStyle name="표준 34 27" xfId="7262"/>
    <cellStyle name="표준 34 28" xfId="7263"/>
    <cellStyle name="표준 34 29" xfId="7264"/>
    <cellStyle name="표준 34 3" xfId="7265"/>
    <cellStyle name="표준 34 30" xfId="7266"/>
    <cellStyle name="표준 34 31" xfId="7267"/>
    <cellStyle name="표준 34 32" xfId="7268"/>
    <cellStyle name="표준 34 33" xfId="7269"/>
    <cellStyle name="표준 34 34" xfId="7270"/>
    <cellStyle name="표준 34 35" xfId="7271"/>
    <cellStyle name="표준 34 36" xfId="7272"/>
    <cellStyle name="표준 34 37" xfId="7273"/>
    <cellStyle name="표준 34 38" xfId="7274"/>
    <cellStyle name="표준 34 39" xfId="7275"/>
    <cellStyle name="표준 34 4" xfId="7276"/>
    <cellStyle name="표준 34 40" xfId="7277"/>
    <cellStyle name="표준 34 41" xfId="7278"/>
    <cellStyle name="표준 34 42" xfId="7279"/>
    <cellStyle name="표준 34 43" xfId="7280"/>
    <cellStyle name="표준 34 44" xfId="7281"/>
    <cellStyle name="표준 34 45" xfId="7282"/>
    <cellStyle name="표준 34 46" xfId="7283"/>
    <cellStyle name="표준 34 47" xfId="7284"/>
    <cellStyle name="표준 34 48" xfId="7285"/>
    <cellStyle name="표준 34 5" xfId="7286"/>
    <cellStyle name="표준 34 6" xfId="7287"/>
    <cellStyle name="표준 34 7" xfId="7288"/>
    <cellStyle name="표준 34 8" xfId="7289"/>
    <cellStyle name="표준 34 9" xfId="7290"/>
    <cellStyle name="표준 340" xfId="7291"/>
    <cellStyle name="표준 341" xfId="7292"/>
    <cellStyle name="표준 342" xfId="7293"/>
    <cellStyle name="표준 343" xfId="7294"/>
    <cellStyle name="표준 344" xfId="7295"/>
    <cellStyle name="표준 345" xfId="7296"/>
    <cellStyle name="표준 346" xfId="7297"/>
    <cellStyle name="표준 347" xfId="7298"/>
    <cellStyle name="표준 348" xfId="7299"/>
    <cellStyle name="표준 349" xfId="7300"/>
    <cellStyle name="표준 35" xfId="3767"/>
    <cellStyle name="표준 35 10" xfId="7301"/>
    <cellStyle name="표준 35 11" xfId="7302"/>
    <cellStyle name="표준 35 12" xfId="7303"/>
    <cellStyle name="표준 35 13" xfId="7304"/>
    <cellStyle name="표준 35 14" xfId="7305"/>
    <cellStyle name="표준 35 15" xfId="7306"/>
    <cellStyle name="표준 35 16" xfId="7307"/>
    <cellStyle name="표준 35 17" xfId="7308"/>
    <cellStyle name="표준 35 18" xfId="7309"/>
    <cellStyle name="표준 35 19" xfId="7310"/>
    <cellStyle name="표준 35 2" xfId="7311"/>
    <cellStyle name="표준 35 20" xfId="7312"/>
    <cellStyle name="표준 35 21" xfId="7313"/>
    <cellStyle name="표준 35 22" xfId="7314"/>
    <cellStyle name="표준 35 23" xfId="7315"/>
    <cellStyle name="표준 35 24" xfId="7316"/>
    <cellStyle name="표준 35 25" xfId="7317"/>
    <cellStyle name="표준 35 26" xfId="7318"/>
    <cellStyle name="표준 35 27" xfId="7319"/>
    <cellStyle name="표준 35 28" xfId="7320"/>
    <cellStyle name="표준 35 29" xfId="7321"/>
    <cellStyle name="표준 35 3" xfId="7322"/>
    <cellStyle name="표준 35 30" xfId="7323"/>
    <cellStyle name="표준 35 31" xfId="7324"/>
    <cellStyle name="표준 35 32" xfId="7325"/>
    <cellStyle name="표준 35 33" xfId="7326"/>
    <cellStyle name="표준 35 34" xfId="7327"/>
    <cellStyle name="표준 35 35" xfId="7328"/>
    <cellStyle name="표준 35 36" xfId="7329"/>
    <cellStyle name="표준 35 37" xfId="7330"/>
    <cellStyle name="표준 35 38" xfId="7331"/>
    <cellStyle name="표준 35 39" xfId="7332"/>
    <cellStyle name="표준 35 4" xfId="7333"/>
    <cellStyle name="표준 35 40" xfId="7334"/>
    <cellStyle name="표준 35 41" xfId="7335"/>
    <cellStyle name="표준 35 42" xfId="7336"/>
    <cellStyle name="표준 35 43" xfId="7337"/>
    <cellStyle name="표준 35 44" xfId="7338"/>
    <cellStyle name="표준 35 45" xfId="7339"/>
    <cellStyle name="표준 35 46" xfId="7340"/>
    <cellStyle name="표준 35 47" xfId="7341"/>
    <cellStyle name="표준 35 48" xfId="7342"/>
    <cellStyle name="표준 35 5" xfId="7343"/>
    <cellStyle name="표준 35 6" xfId="7344"/>
    <cellStyle name="표준 35 7" xfId="7345"/>
    <cellStyle name="표준 35 8" xfId="7346"/>
    <cellStyle name="표준 35 9" xfId="7347"/>
    <cellStyle name="표준 350" xfId="7348"/>
    <cellStyle name="표준 351" xfId="7349"/>
    <cellStyle name="표준 352" xfId="7350"/>
    <cellStyle name="표준 353" xfId="7351"/>
    <cellStyle name="표준 354" xfId="7352"/>
    <cellStyle name="표준 36" xfId="3768"/>
    <cellStyle name="표준 36 10" xfId="7353"/>
    <cellStyle name="표준 36 11" xfId="7354"/>
    <cellStyle name="표준 36 12" xfId="7355"/>
    <cellStyle name="표준 36 13" xfId="7356"/>
    <cellStyle name="표준 36 14" xfId="7357"/>
    <cellStyle name="표준 36 15" xfId="7358"/>
    <cellStyle name="표준 36 16" xfId="7359"/>
    <cellStyle name="표준 36 17" xfId="7360"/>
    <cellStyle name="표준 36 18" xfId="7361"/>
    <cellStyle name="표준 36 19" xfId="7362"/>
    <cellStyle name="표준 36 2" xfId="7363"/>
    <cellStyle name="표준 36 20" xfId="7364"/>
    <cellStyle name="표준 36 21" xfId="7365"/>
    <cellStyle name="표준 36 22" xfId="7366"/>
    <cellStyle name="표준 36 23" xfId="7367"/>
    <cellStyle name="표준 36 24" xfId="7368"/>
    <cellStyle name="표준 36 25" xfId="7369"/>
    <cellStyle name="표준 36 26" xfId="7370"/>
    <cellStyle name="표준 36 27" xfId="7371"/>
    <cellStyle name="표준 36 28" xfId="7372"/>
    <cellStyle name="표준 36 29" xfId="7373"/>
    <cellStyle name="표준 36 3" xfId="7374"/>
    <cellStyle name="표준 36 30" xfId="7375"/>
    <cellStyle name="표준 36 31" xfId="7376"/>
    <cellStyle name="표준 36 32" xfId="7377"/>
    <cellStyle name="표준 36 33" xfId="7378"/>
    <cellStyle name="표준 36 34" xfId="7379"/>
    <cellStyle name="표준 36 35" xfId="7380"/>
    <cellStyle name="표준 36 36" xfId="7381"/>
    <cellStyle name="표준 36 37" xfId="7382"/>
    <cellStyle name="표준 36 38" xfId="7383"/>
    <cellStyle name="표준 36 39" xfId="7384"/>
    <cellStyle name="표준 36 4" xfId="7385"/>
    <cellStyle name="표준 36 40" xfId="7386"/>
    <cellStyle name="표준 36 41" xfId="7387"/>
    <cellStyle name="표준 36 42" xfId="7388"/>
    <cellStyle name="표준 36 43" xfId="7389"/>
    <cellStyle name="표준 36 44" xfId="7390"/>
    <cellStyle name="표준 36 45" xfId="7391"/>
    <cellStyle name="표준 36 46" xfId="7392"/>
    <cellStyle name="표준 36 47" xfId="7393"/>
    <cellStyle name="표준 36 48" xfId="7394"/>
    <cellStyle name="표준 36 5" xfId="7395"/>
    <cellStyle name="표준 36 6" xfId="7396"/>
    <cellStyle name="표준 36 7" xfId="7397"/>
    <cellStyle name="표준 36 8" xfId="7398"/>
    <cellStyle name="표준 36 9" xfId="7399"/>
    <cellStyle name="표준 37" xfId="3769"/>
    <cellStyle name="표준 37 10" xfId="7400"/>
    <cellStyle name="표준 37 11" xfId="7401"/>
    <cellStyle name="표준 37 12" xfId="7402"/>
    <cellStyle name="표준 37 13" xfId="7403"/>
    <cellStyle name="표준 37 14" xfId="7404"/>
    <cellStyle name="표준 37 15" xfId="7405"/>
    <cellStyle name="표준 37 16" xfId="7406"/>
    <cellStyle name="표준 37 17" xfId="7407"/>
    <cellStyle name="표준 37 18" xfId="7408"/>
    <cellStyle name="표준 37 19" xfId="7409"/>
    <cellStyle name="표준 37 2" xfId="7410"/>
    <cellStyle name="표준 37 20" xfId="7411"/>
    <cellStyle name="표준 37 21" xfId="7412"/>
    <cellStyle name="표준 37 22" xfId="7413"/>
    <cellStyle name="표준 37 23" xfId="7414"/>
    <cellStyle name="표준 37 24" xfId="7415"/>
    <cellStyle name="표준 37 25" xfId="7416"/>
    <cellStyle name="표준 37 26" xfId="7417"/>
    <cellStyle name="표준 37 27" xfId="7418"/>
    <cellStyle name="표준 37 28" xfId="7419"/>
    <cellStyle name="표준 37 29" xfId="7420"/>
    <cellStyle name="표준 37 3" xfId="7421"/>
    <cellStyle name="표준 37 30" xfId="7422"/>
    <cellStyle name="표준 37 31" xfId="7423"/>
    <cellStyle name="표준 37 32" xfId="7424"/>
    <cellStyle name="표준 37 33" xfId="7425"/>
    <cellStyle name="표준 37 34" xfId="7426"/>
    <cellStyle name="표준 37 35" xfId="7427"/>
    <cellStyle name="표준 37 36" xfId="7428"/>
    <cellStyle name="표준 37 37" xfId="7429"/>
    <cellStyle name="표준 37 38" xfId="7430"/>
    <cellStyle name="표준 37 39" xfId="7431"/>
    <cellStyle name="표준 37 4" xfId="7432"/>
    <cellStyle name="표준 37 40" xfId="7433"/>
    <cellStyle name="표준 37 41" xfId="7434"/>
    <cellStyle name="표준 37 42" xfId="7435"/>
    <cellStyle name="표준 37 43" xfId="7436"/>
    <cellStyle name="표준 37 44" xfId="7437"/>
    <cellStyle name="표준 37 45" xfId="7438"/>
    <cellStyle name="표준 37 46" xfId="7439"/>
    <cellStyle name="표준 37 47" xfId="7440"/>
    <cellStyle name="표준 37 48" xfId="7441"/>
    <cellStyle name="표준 37 5" xfId="7442"/>
    <cellStyle name="표준 37 6" xfId="7443"/>
    <cellStyle name="표준 37 7" xfId="7444"/>
    <cellStyle name="표준 37 8" xfId="7445"/>
    <cellStyle name="표준 37 9" xfId="7446"/>
    <cellStyle name="표준 38" xfId="3770"/>
    <cellStyle name="표준 38 10" xfId="7447"/>
    <cellStyle name="표준 38 11" xfId="7448"/>
    <cellStyle name="표준 38 12" xfId="7449"/>
    <cellStyle name="표준 38 13" xfId="7450"/>
    <cellStyle name="표준 38 14" xfId="7451"/>
    <cellStyle name="표준 38 15" xfId="7452"/>
    <cellStyle name="표준 38 16" xfId="7453"/>
    <cellStyle name="표준 38 17" xfId="7454"/>
    <cellStyle name="표준 38 18" xfId="7455"/>
    <cellStyle name="표준 38 19" xfId="7456"/>
    <cellStyle name="표준 38 2" xfId="7457"/>
    <cellStyle name="표준 38 2 2" xfId="7458"/>
    <cellStyle name="표준 38 20" xfId="7459"/>
    <cellStyle name="표준 38 21" xfId="7460"/>
    <cellStyle name="표준 38 22" xfId="7461"/>
    <cellStyle name="표준 38 23" xfId="7462"/>
    <cellStyle name="표준 38 24" xfId="7463"/>
    <cellStyle name="표준 38 25" xfId="7464"/>
    <cellStyle name="표준 38 26" xfId="7465"/>
    <cellStyle name="표준 38 27" xfId="7466"/>
    <cellStyle name="표준 38 28" xfId="7467"/>
    <cellStyle name="표준 38 29" xfId="7468"/>
    <cellStyle name="표준 38 3" xfId="7469"/>
    <cellStyle name="표준 38 3 2" xfId="7470"/>
    <cellStyle name="표준 38 30" xfId="7471"/>
    <cellStyle name="표준 38 31" xfId="7472"/>
    <cellStyle name="표준 38 32" xfId="7473"/>
    <cellStyle name="표준 38 33" xfId="7474"/>
    <cellStyle name="표준 38 34" xfId="7475"/>
    <cellStyle name="표준 38 35" xfId="7476"/>
    <cellStyle name="표준 38 36" xfId="7477"/>
    <cellStyle name="표준 38 37" xfId="7478"/>
    <cellStyle name="표준 38 38" xfId="7479"/>
    <cellStyle name="표준 38 39" xfId="7480"/>
    <cellStyle name="표준 38 4" xfId="7481"/>
    <cellStyle name="표준 38 4 2" xfId="7482"/>
    <cellStyle name="표준 38 40" xfId="7483"/>
    <cellStyle name="표준 38 41" xfId="7484"/>
    <cellStyle name="표준 38 42" xfId="7485"/>
    <cellStyle name="표준 38 43" xfId="7486"/>
    <cellStyle name="표준 38 44" xfId="7487"/>
    <cellStyle name="표준 38 45" xfId="7488"/>
    <cellStyle name="표준 38 46" xfId="7489"/>
    <cellStyle name="표준 38 47" xfId="7490"/>
    <cellStyle name="표준 38 48" xfId="7491"/>
    <cellStyle name="표준 38 5" xfId="7492"/>
    <cellStyle name="표준 38 6" xfId="7493"/>
    <cellStyle name="표준 38 7" xfId="7494"/>
    <cellStyle name="표준 38 8" xfId="7495"/>
    <cellStyle name="표준 38 9" xfId="7496"/>
    <cellStyle name="표준 39" xfId="3771"/>
    <cellStyle name="표준 39 10" xfId="7497"/>
    <cellStyle name="표준 39 11" xfId="7498"/>
    <cellStyle name="표준 39 12" xfId="7499"/>
    <cellStyle name="표준 39 13" xfId="7500"/>
    <cellStyle name="표준 39 14" xfId="7501"/>
    <cellStyle name="표준 39 15" xfId="7502"/>
    <cellStyle name="표준 39 16" xfId="7503"/>
    <cellStyle name="표준 39 17" xfId="7504"/>
    <cellStyle name="표준 39 18" xfId="7505"/>
    <cellStyle name="표준 39 19" xfId="7506"/>
    <cellStyle name="표준 39 2" xfId="7507"/>
    <cellStyle name="표준 39 2 2" xfId="7508"/>
    <cellStyle name="표준 39 20" xfId="7509"/>
    <cellStyle name="표준 39 21" xfId="7510"/>
    <cellStyle name="표준 39 22" xfId="7511"/>
    <cellStyle name="표준 39 23" xfId="7512"/>
    <cellStyle name="표준 39 24" xfId="7513"/>
    <cellStyle name="표준 39 25" xfId="7514"/>
    <cellStyle name="표준 39 26" xfId="7515"/>
    <cellStyle name="표준 39 27" xfId="7516"/>
    <cellStyle name="표준 39 28" xfId="7517"/>
    <cellStyle name="표준 39 29" xfId="7518"/>
    <cellStyle name="표준 39 3" xfId="7519"/>
    <cellStyle name="표준 39 3 2" xfId="7520"/>
    <cellStyle name="표준 39 30" xfId="7521"/>
    <cellStyle name="표준 39 31" xfId="7522"/>
    <cellStyle name="표준 39 32" xfId="7523"/>
    <cellStyle name="표준 39 33" xfId="7524"/>
    <cellStyle name="표준 39 34" xfId="7525"/>
    <cellStyle name="표준 39 35" xfId="7526"/>
    <cellStyle name="표준 39 36" xfId="7527"/>
    <cellStyle name="표준 39 37" xfId="7528"/>
    <cellStyle name="표준 39 38" xfId="7529"/>
    <cellStyle name="표준 39 39" xfId="7530"/>
    <cellStyle name="표준 39 4" xfId="7531"/>
    <cellStyle name="표준 39 4 2" xfId="7532"/>
    <cellStyle name="표준 39 40" xfId="7533"/>
    <cellStyle name="표준 39 41" xfId="7534"/>
    <cellStyle name="표준 39 42" xfId="7535"/>
    <cellStyle name="표준 39 43" xfId="7536"/>
    <cellStyle name="표준 39 44" xfId="7537"/>
    <cellStyle name="표준 39 45" xfId="7538"/>
    <cellStyle name="표준 39 46" xfId="7539"/>
    <cellStyle name="표준 39 47" xfId="7540"/>
    <cellStyle name="표준 39 48" xfId="7541"/>
    <cellStyle name="표준 39 5" xfId="7542"/>
    <cellStyle name="표준 39 6" xfId="7543"/>
    <cellStyle name="표준 39 7" xfId="7544"/>
    <cellStyle name="표준 39 8" xfId="7545"/>
    <cellStyle name="표준 39 9" xfId="7546"/>
    <cellStyle name="표준 4" xfId="436"/>
    <cellStyle name="표준 4 10" xfId="3772"/>
    <cellStyle name="표준 4 10 2" xfId="6291"/>
    <cellStyle name="표준 4 11" xfId="2947"/>
    <cellStyle name="표준 4 11 2" xfId="9093"/>
    <cellStyle name="표준 4 12" xfId="6292"/>
    <cellStyle name="표준 4 2" xfId="437"/>
    <cellStyle name="표준 4 2 2" xfId="438"/>
    <cellStyle name="표준 4 2 2 2" xfId="8871"/>
    <cellStyle name="표준 4 2 3" xfId="3773"/>
    <cellStyle name="표준 4 2 3 2" xfId="3774"/>
    <cellStyle name="표준 4 2 3 2 2" xfId="8872"/>
    <cellStyle name="표준 4 2 3 3" xfId="8027"/>
    <cellStyle name="표준 4 2 3_012_보건및사회보장" xfId="3775"/>
    <cellStyle name="표준 4 2 4" xfId="3776"/>
    <cellStyle name="표준 4 2 4 2" xfId="3777"/>
    <cellStyle name="표준 4 2 5" xfId="8873"/>
    <cellStyle name="표준 4 2_009_유통금융보험및기타서비스" xfId="3778"/>
    <cellStyle name="표준 4 3" xfId="439"/>
    <cellStyle name="표준 4 3 2" xfId="3779"/>
    <cellStyle name="표준 4 3 3" xfId="3780"/>
    <cellStyle name="표준 4 3 4" xfId="4366"/>
    <cellStyle name="표준 4 3_004_노동" xfId="3781"/>
    <cellStyle name="표준 4 4" xfId="440"/>
    <cellStyle name="표준 4 4 2" xfId="3782"/>
    <cellStyle name="표준 4 4 3" xfId="3783"/>
    <cellStyle name="표준 4 4 3 2" xfId="3784"/>
    <cellStyle name="표준 4 4 4" xfId="4367"/>
    <cellStyle name="표준 4 4 5" xfId="7959"/>
    <cellStyle name="표준 4 4 6" xfId="554"/>
    <cellStyle name="표준 4 4_004_노동" xfId="3785"/>
    <cellStyle name="표준 4 5" xfId="441"/>
    <cellStyle name="표준 4 5 2" xfId="2949"/>
    <cellStyle name="표준 4 5 2 2" xfId="3786"/>
    <cellStyle name="표준 4 5 2 2 2" xfId="4368"/>
    <cellStyle name="표준 4 5 2 2 3" xfId="4369"/>
    <cellStyle name="표준 4 5 2 2 4" xfId="6293"/>
    <cellStyle name="표준 4 5 2 3" xfId="3787"/>
    <cellStyle name="표준 4 5 2 4" xfId="4370"/>
    <cellStyle name="표준 4 5 2 5" xfId="6294"/>
    <cellStyle name="표준 4 5 2 5 2" xfId="8936"/>
    <cellStyle name="표준 4 5 3" xfId="4371"/>
    <cellStyle name="표준 4 5 3 2" xfId="8874"/>
    <cellStyle name="표준 4 5 4" xfId="7960"/>
    <cellStyle name="표준 4 5 5" xfId="2948"/>
    <cellStyle name="표준 4 6" xfId="3788"/>
    <cellStyle name="표준 4 6 2" xfId="3789"/>
    <cellStyle name="표준 4 6 2 2" xfId="4372"/>
    <cellStyle name="표준 4 6 2 3" xfId="4373"/>
    <cellStyle name="표준 4 6 2 4" xfId="6295"/>
    <cellStyle name="표준 4 6 3" xfId="3790"/>
    <cellStyle name="표준 4 6 4" xfId="4374"/>
    <cellStyle name="표준 4 6 5" xfId="4375"/>
    <cellStyle name="표준 4 6 6" xfId="9044"/>
    <cellStyle name="표준 4 7" xfId="3791"/>
    <cellStyle name="표준 4 7 2" xfId="3792"/>
    <cellStyle name="표준 4 8" xfId="3793"/>
    <cellStyle name="표준 4 8 2" xfId="3794"/>
    <cellStyle name="표준 4 9" xfId="3795"/>
    <cellStyle name="표준 4 9 2" xfId="6296"/>
    <cellStyle name="표준 4 9 2 2" xfId="9112"/>
    <cellStyle name="표준 4_004_노동" xfId="3796"/>
    <cellStyle name="표준 40" xfId="3797"/>
    <cellStyle name="표준 40 10" xfId="7547"/>
    <cellStyle name="표준 40 11" xfId="7548"/>
    <cellStyle name="표준 40 12" xfId="7549"/>
    <cellStyle name="표준 40 13" xfId="7550"/>
    <cellStyle name="표준 40 14" xfId="7551"/>
    <cellStyle name="표준 40 15" xfId="7552"/>
    <cellStyle name="표준 40 16" xfId="7553"/>
    <cellStyle name="표준 40 17" xfId="7554"/>
    <cellStyle name="표준 40 18" xfId="7555"/>
    <cellStyle name="표준 40 19" xfId="7556"/>
    <cellStyle name="표준 40 2" xfId="3798"/>
    <cellStyle name="표준 40 2 2" xfId="6297"/>
    <cellStyle name="표준 40 2 2 2" xfId="8992"/>
    <cellStyle name="표준 40 20" xfId="7557"/>
    <cellStyle name="표준 40 21" xfId="7558"/>
    <cellStyle name="표준 40 22" xfId="7559"/>
    <cellStyle name="표준 40 23" xfId="7560"/>
    <cellStyle name="표준 40 24" xfId="7561"/>
    <cellStyle name="표준 40 25" xfId="7562"/>
    <cellStyle name="표준 40 26" xfId="7563"/>
    <cellStyle name="표준 40 27" xfId="7564"/>
    <cellStyle name="표준 40 28" xfId="7565"/>
    <cellStyle name="표준 40 29" xfId="7566"/>
    <cellStyle name="표준 40 3" xfId="7567"/>
    <cellStyle name="표준 40 3 2" xfId="7568"/>
    <cellStyle name="표준 40 30" xfId="7569"/>
    <cellStyle name="표준 40 31" xfId="7570"/>
    <cellStyle name="표준 40 32" xfId="7571"/>
    <cellStyle name="표준 40 33" xfId="7572"/>
    <cellStyle name="표준 40 34" xfId="7573"/>
    <cellStyle name="표준 40 35" xfId="7574"/>
    <cellStyle name="표준 40 36" xfId="7575"/>
    <cellStyle name="표준 40 37" xfId="7576"/>
    <cellStyle name="표준 40 38" xfId="7577"/>
    <cellStyle name="표준 40 39" xfId="7578"/>
    <cellStyle name="표준 40 4" xfId="7579"/>
    <cellStyle name="표준 40 4 2" xfId="7580"/>
    <cellStyle name="표준 40 40" xfId="7581"/>
    <cellStyle name="표준 40 41" xfId="7582"/>
    <cellStyle name="표준 40 42" xfId="7583"/>
    <cellStyle name="표준 40 43" xfId="7584"/>
    <cellStyle name="표준 40 44" xfId="7585"/>
    <cellStyle name="표준 40 45" xfId="7586"/>
    <cellStyle name="표준 40 46" xfId="7587"/>
    <cellStyle name="표준 40 47" xfId="7588"/>
    <cellStyle name="표준 40 48" xfId="7589"/>
    <cellStyle name="표준 40 5" xfId="7590"/>
    <cellStyle name="표준 40 6" xfId="7591"/>
    <cellStyle name="표준 40 7" xfId="7592"/>
    <cellStyle name="표준 40 8" xfId="7593"/>
    <cellStyle name="표준 40 9" xfId="7594"/>
    <cellStyle name="표준 41" xfId="3799"/>
    <cellStyle name="표준 41 10" xfId="7595"/>
    <cellStyle name="표준 41 11" xfId="7596"/>
    <cellStyle name="표준 41 12" xfId="7597"/>
    <cellStyle name="표준 41 13" xfId="7598"/>
    <cellStyle name="표준 41 14" xfId="7599"/>
    <cellStyle name="표준 41 15" xfId="7600"/>
    <cellStyle name="표준 41 16" xfId="7601"/>
    <cellStyle name="표준 41 17" xfId="7602"/>
    <cellStyle name="표준 41 18" xfId="7603"/>
    <cellStyle name="표준 41 19" xfId="7604"/>
    <cellStyle name="표준 41 2" xfId="3800"/>
    <cellStyle name="표준 41 2 2" xfId="6298"/>
    <cellStyle name="표준 41 2 2 2" xfId="8991"/>
    <cellStyle name="표준 41 20" xfId="7605"/>
    <cellStyle name="표준 41 21" xfId="7606"/>
    <cellStyle name="표준 41 22" xfId="7607"/>
    <cellStyle name="표준 41 23" xfId="7608"/>
    <cellStyle name="표준 41 24" xfId="7609"/>
    <cellStyle name="표준 41 25" xfId="7610"/>
    <cellStyle name="표준 41 26" xfId="7611"/>
    <cellStyle name="표준 41 27" xfId="7612"/>
    <cellStyle name="표준 41 28" xfId="7613"/>
    <cellStyle name="표준 41 29" xfId="7614"/>
    <cellStyle name="표준 41 3" xfId="7615"/>
    <cellStyle name="표준 41 3 2" xfId="7616"/>
    <cellStyle name="표준 41 30" xfId="7617"/>
    <cellStyle name="표준 41 31" xfId="7618"/>
    <cellStyle name="표준 41 32" xfId="7619"/>
    <cellStyle name="표준 41 33" xfId="7620"/>
    <cellStyle name="표준 41 34" xfId="7621"/>
    <cellStyle name="표준 41 35" xfId="7622"/>
    <cellStyle name="표준 41 36" xfId="7623"/>
    <cellStyle name="표준 41 37" xfId="7624"/>
    <cellStyle name="표준 41 38" xfId="7625"/>
    <cellStyle name="표준 41 39" xfId="7626"/>
    <cellStyle name="표준 41 4" xfId="7627"/>
    <cellStyle name="표준 41 4 2" xfId="7628"/>
    <cellStyle name="표준 41 40" xfId="7629"/>
    <cellStyle name="표준 41 41" xfId="7630"/>
    <cellStyle name="표준 41 42" xfId="7631"/>
    <cellStyle name="표준 41 43" xfId="7632"/>
    <cellStyle name="표준 41 44" xfId="7633"/>
    <cellStyle name="표준 41 45" xfId="7634"/>
    <cellStyle name="표준 41 46" xfId="7635"/>
    <cellStyle name="표준 41 47" xfId="7636"/>
    <cellStyle name="표준 41 48" xfId="7637"/>
    <cellStyle name="표준 41 5" xfId="7638"/>
    <cellStyle name="표준 41 6" xfId="7639"/>
    <cellStyle name="표준 41 7" xfId="7640"/>
    <cellStyle name="표준 41 8" xfId="7641"/>
    <cellStyle name="표준 41 9" xfId="7642"/>
    <cellStyle name="표준 42" xfId="3801"/>
    <cellStyle name="표준 42 10" xfId="7643"/>
    <cellStyle name="표준 42 11" xfId="7644"/>
    <cellStyle name="표준 42 12" xfId="7645"/>
    <cellStyle name="표준 42 13" xfId="7646"/>
    <cellStyle name="표준 42 14" xfId="7647"/>
    <cellStyle name="표준 42 15" xfId="7648"/>
    <cellStyle name="표준 42 16" xfId="7649"/>
    <cellStyle name="표준 42 17" xfId="7650"/>
    <cellStyle name="표준 42 18" xfId="7651"/>
    <cellStyle name="표준 42 19" xfId="7652"/>
    <cellStyle name="표준 42 2" xfId="3802"/>
    <cellStyle name="표준 42 2 2" xfId="7653"/>
    <cellStyle name="표준 42 20" xfId="7654"/>
    <cellStyle name="표준 42 21" xfId="7655"/>
    <cellStyle name="표준 42 22" xfId="7656"/>
    <cellStyle name="표준 42 23" xfId="7657"/>
    <cellStyle name="표준 42 24" xfId="7658"/>
    <cellStyle name="표준 42 25" xfId="7659"/>
    <cellStyle name="표준 42 26" xfId="7660"/>
    <cellStyle name="표준 42 27" xfId="7661"/>
    <cellStyle name="표준 42 28" xfId="7662"/>
    <cellStyle name="표준 42 29" xfId="7663"/>
    <cellStyle name="표준 42 3" xfId="4376"/>
    <cellStyle name="표준 42 3 2" xfId="7664"/>
    <cellStyle name="표준 42 30" xfId="7665"/>
    <cellStyle name="표준 42 31" xfId="7666"/>
    <cellStyle name="표준 42 32" xfId="7667"/>
    <cellStyle name="표준 42 33" xfId="7668"/>
    <cellStyle name="표준 42 34" xfId="7669"/>
    <cellStyle name="표준 42 35" xfId="7670"/>
    <cellStyle name="표준 42 36" xfId="7671"/>
    <cellStyle name="표준 42 37" xfId="7672"/>
    <cellStyle name="표준 42 38" xfId="7673"/>
    <cellStyle name="표준 42 39" xfId="7674"/>
    <cellStyle name="표준 42 4" xfId="7675"/>
    <cellStyle name="표준 42 4 2" xfId="7676"/>
    <cellStyle name="표준 42 40" xfId="7677"/>
    <cellStyle name="표준 42 41" xfId="7678"/>
    <cellStyle name="표준 42 42" xfId="7679"/>
    <cellStyle name="표준 42 43" xfId="7680"/>
    <cellStyle name="표준 42 44" xfId="7681"/>
    <cellStyle name="표준 42 45" xfId="7682"/>
    <cellStyle name="표준 42 46" xfId="7683"/>
    <cellStyle name="표준 42 47" xfId="7684"/>
    <cellStyle name="표준 42 48" xfId="7685"/>
    <cellStyle name="표준 42 5" xfId="7686"/>
    <cellStyle name="표준 42 6" xfId="7687"/>
    <cellStyle name="표준 42 7" xfId="7688"/>
    <cellStyle name="표준 42 8" xfId="7689"/>
    <cellStyle name="표준 42 9" xfId="7690"/>
    <cellStyle name="표준 43" xfId="3803"/>
    <cellStyle name="표준 43 10" xfId="7691"/>
    <cellStyle name="표준 43 11" xfId="7692"/>
    <cellStyle name="표준 43 12" xfId="7693"/>
    <cellStyle name="표준 43 13" xfId="7694"/>
    <cellStyle name="표준 43 14" xfId="7695"/>
    <cellStyle name="표준 43 15" xfId="7696"/>
    <cellStyle name="표준 43 16" xfId="7697"/>
    <cellStyle name="표준 43 17" xfId="7698"/>
    <cellStyle name="표준 43 18" xfId="7699"/>
    <cellStyle name="표준 43 19" xfId="7700"/>
    <cellStyle name="표준 43 2" xfId="3804"/>
    <cellStyle name="표준 43 20" xfId="7701"/>
    <cellStyle name="표준 43 21" xfId="7702"/>
    <cellStyle name="표준 43 22" xfId="7703"/>
    <cellStyle name="표준 43 23" xfId="7704"/>
    <cellStyle name="표준 43 24" xfId="7705"/>
    <cellStyle name="표준 43 25" xfId="7706"/>
    <cellStyle name="표준 43 26" xfId="7707"/>
    <cellStyle name="표준 43 27" xfId="7708"/>
    <cellStyle name="표준 43 28" xfId="7709"/>
    <cellStyle name="표준 43 29" xfId="7710"/>
    <cellStyle name="표준 43 3" xfId="7711"/>
    <cellStyle name="표준 43 30" xfId="7712"/>
    <cellStyle name="표준 43 31" xfId="7713"/>
    <cellStyle name="표준 43 32" xfId="7714"/>
    <cellStyle name="표준 43 33" xfId="7715"/>
    <cellStyle name="표준 43 34" xfId="7716"/>
    <cellStyle name="표준 43 35" xfId="7717"/>
    <cellStyle name="표준 43 36" xfId="7718"/>
    <cellStyle name="표준 43 37" xfId="7719"/>
    <cellStyle name="표준 43 38" xfId="7720"/>
    <cellStyle name="표준 43 39" xfId="7721"/>
    <cellStyle name="표준 43 4" xfId="7722"/>
    <cellStyle name="표준 43 40" xfId="7723"/>
    <cellStyle name="표준 43 41" xfId="7724"/>
    <cellStyle name="표준 43 42" xfId="7725"/>
    <cellStyle name="표준 43 43" xfId="7726"/>
    <cellStyle name="표준 43 44" xfId="7727"/>
    <cellStyle name="표준 43 45" xfId="7728"/>
    <cellStyle name="표준 43 46" xfId="7729"/>
    <cellStyle name="표준 43 47" xfId="7730"/>
    <cellStyle name="표준 43 48" xfId="7731"/>
    <cellStyle name="표준 43 49" xfId="7732"/>
    <cellStyle name="표준 43 5" xfId="7733"/>
    <cellStyle name="표준 43 50" xfId="7734"/>
    <cellStyle name="표준 43 6" xfId="7735"/>
    <cellStyle name="표준 43 7" xfId="7736"/>
    <cellStyle name="표준 43 7 2" xfId="7737"/>
    <cellStyle name="표준 43 7 3" xfId="7738"/>
    <cellStyle name="표준 43 7 4" xfId="7739"/>
    <cellStyle name="표준 43 7 5" xfId="7740"/>
    <cellStyle name="표준 43 7 6" xfId="7741"/>
    <cellStyle name="표준 43 7 7" xfId="7742"/>
    <cellStyle name="표준 43 7 8" xfId="7743"/>
    <cellStyle name="표준 43 8" xfId="7744"/>
    <cellStyle name="표준 43 9" xfId="7745"/>
    <cellStyle name="표준 44" xfId="3805"/>
    <cellStyle name="표준 44 2" xfId="7746"/>
    <cellStyle name="표준 44 3" xfId="7747"/>
    <cellStyle name="표준 44 4" xfId="7748"/>
    <cellStyle name="표준 44 5" xfId="7749"/>
    <cellStyle name="표준 45" xfId="3806"/>
    <cellStyle name="표준 45 2" xfId="7750"/>
    <cellStyle name="표준 45 3" xfId="7751"/>
    <cellStyle name="표준 45 4" xfId="7752"/>
    <cellStyle name="표준 45 5" xfId="7753"/>
    <cellStyle name="표준 46" xfId="3807"/>
    <cellStyle name="표준 46 2" xfId="7754"/>
    <cellStyle name="표준 46 3" xfId="7755"/>
    <cellStyle name="표준 46 4" xfId="7756"/>
    <cellStyle name="표준 46 5" xfId="7757"/>
    <cellStyle name="표준 47" xfId="3808"/>
    <cellStyle name="표준 47 2" xfId="7758"/>
    <cellStyle name="표준 47 3" xfId="7759"/>
    <cellStyle name="표준 47 4" xfId="7760"/>
    <cellStyle name="표준 47 5" xfId="7761"/>
    <cellStyle name="표준 48" xfId="3809"/>
    <cellStyle name="표준 48 2" xfId="7762"/>
    <cellStyle name="표준 48 3" xfId="7763"/>
    <cellStyle name="표준 48 4" xfId="7764"/>
    <cellStyle name="표준 48 5" xfId="7765"/>
    <cellStyle name="표준 49" xfId="3810"/>
    <cellStyle name="표준 49 2" xfId="7766"/>
    <cellStyle name="표준 49 3" xfId="7767"/>
    <cellStyle name="표준 49 4" xfId="7768"/>
    <cellStyle name="표준 49 5" xfId="7769"/>
    <cellStyle name="표준 5" xfId="442"/>
    <cellStyle name="표준 5 10" xfId="3811"/>
    <cellStyle name="표준 5 11" xfId="4377"/>
    <cellStyle name="표준 5 12" xfId="8771"/>
    <cellStyle name="표준 5 13" xfId="555"/>
    <cellStyle name="표준 5 2" xfId="556"/>
    <cellStyle name="표준 5 2 2" xfId="2951"/>
    <cellStyle name="표준 5 2 2 2" xfId="3812"/>
    <cellStyle name="표준 5 2 2 3" xfId="3813"/>
    <cellStyle name="표준 5 2 2_012_보건및사회보장" xfId="3814"/>
    <cellStyle name="표준 5 2 3" xfId="2952"/>
    <cellStyle name="표준 5 2 3 2" xfId="3815"/>
    <cellStyle name="표준 5 2 3 3" xfId="6299"/>
    <cellStyle name="표준 5 2 3 3 2" xfId="8935"/>
    <cellStyle name="표준 5 2 3 4" xfId="9181"/>
    <cellStyle name="표준 5 2 4" xfId="3816"/>
    <cellStyle name="표준 5 2 5" xfId="2950"/>
    <cellStyle name="표준 5 2_004_노동" xfId="3817"/>
    <cellStyle name="표준 5 3" xfId="2953"/>
    <cellStyle name="표준 5 3 2" xfId="2954"/>
    <cellStyle name="표준 5 3 2 2" xfId="6300"/>
    <cellStyle name="표준 5 3 2 2 2" xfId="8727"/>
    <cellStyle name="표준 5 3 2 2_3_3관경별 현황" xfId="8728"/>
    <cellStyle name="표준 5 3 2 3" xfId="8729"/>
    <cellStyle name="표준 5 3 2 4" xfId="9291"/>
    <cellStyle name="표준 5 3 2 5" xfId="9193"/>
    <cellStyle name="표준 5 3 2 6" xfId="9240"/>
    <cellStyle name="표준 5 3 2 7" xfId="9053"/>
    <cellStyle name="표준 5 3 2_3_3관경별 현황" xfId="8730"/>
    <cellStyle name="표준 5 3 3" xfId="3818"/>
    <cellStyle name="표준 5 3 3 2" xfId="8731"/>
    <cellStyle name="표준 5 3 3_3_3관경별 현황" xfId="8732"/>
    <cellStyle name="표준 5 3 4" xfId="3819"/>
    <cellStyle name="표준 5 3 4 2" xfId="8875"/>
    <cellStyle name="표준 5 3 5" xfId="4378"/>
    <cellStyle name="표준 5 3 6" xfId="7961"/>
    <cellStyle name="표준 5 3_010_주택건설" xfId="3820"/>
    <cellStyle name="표준 5 4" xfId="3821"/>
    <cellStyle name="표준 5 4 2" xfId="3822"/>
    <cellStyle name="표준 5 4 2 2" xfId="8733"/>
    <cellStyle name="표준 5 4 2_3_3관경별 현황" xfId="8734"/>
    <cellStyle name="표준 5 4 3" xfId="4379"/>
    <cellStyle name="표준 5 4 4" xfId="7962"/>
    <cellStyle name="표준 5 4_3_3관경별 현황" xfId="8735"/>
    <cellStyle name="표준 5 5" xfId="3823"/>
    <cellStyle name="표준 5 5 2" xfId="8736"/>
    <cellStyle name="표준 5 5_3_3관경별 현황" xfId="8737"/>
    <cellStyle name="표준 5 6" xfId="3824"/>
    <cellStyle name="표준 5 6 2" xfId="6301"/>
    <cellStyle name="표준 5 6 2 2" xfId="9111"/>
    <cellStyle name="표준 5 7" xfId="3825"/>
    <cellStyle name="표준 5 8" xfId="3826"/>
    <cellStyle name="표준 5 8 2" xfId="6302"/>
    <cellStyle name="표준 5 8 3" xfId="6303"/>
    <cellStyle name="표준 5 9" xfId="3827"/>
    <cellStyle name="표준 5_004_노동" xfId="3828"/>
    <cellStyle name="표준 50" xfId="3829"/>
    <cellStyle name="표준 50 2" xfId="3830"/>
    <cellStyle name="표준 50 2 2" xfId="6304"/>
    <cellStyle name="표준 50 3" xfId="7770"/>
    <cellStyle name="표준 50 4" xfId="7771"/>
    <cellStyle name="표준 50 5" xfId="7772"/>
    <cellStyle name="표준 51" xfId="3831"/>
    <cellStyle name="표준 51 2" xfId="7773"/>
    <cellStyle name="표준 51 3" xfId="7774"/>
    <cellStyle name="표준 51 4" xfId="7775"/>
    <cellStyle name="표준 51 5" xfId="7776"/>
    <cellStyle name="표준 52" xfId="3832"/>
    <cellStyle name="표준 52 2" xfId="3833"/>
    <cellStyle name="표준 52 3" xfId="7777"/>
    <cellStyle name="표준 52 4" xfId="7778"/>
    <cellStyle name="표준 52 5" xfId="7779"/>
    <cellStyle name="표준 53" xfId="3834"/>
    <cellStyle name="표준 53 2" xfId="3835"/>
    <cellStyle name="표준 53 3" xfId="7780"/>
    <cellStyle name="표준 53 4" xfId="7781"/>
    <cellStyle name="표준 53 4 2" xfId="9265"/>
    <cellStyle name="표준 53 4 2 2" xfId="9551"/>
    <cellStyle name="표준 53 4 2 2 2" xfId="10545"/>
    <cellStyle name="표준 53 4 2 3" xfId="10322"/>
    <cellStyle name="표준 53 5" xfId="7782"/>
    <cellStyle name="표준 53 6" xfId="7852"/>
    <cellStyle name="표준 53 6 2" xfId="9436"/>
    <cellStyle name="표준 53 6 2 2" xfId="10459"/>
    <cellStyle name="표준 53 6 3" xfId="9895"/>
    <cellStyle name="표준 54" xfId="3836"/>
    <cellStyle name="표준 54 2" xfId="7783"/>
    <cellStyle name="표준 54 3" xfId="7784"/>
    <cellStyle name="표준 54 4" xfId="7785"/>
    <cellStyle name="표준 54 5" xfId="7786"/>
    <cellStyle name="표준 55" xfId="3837"/>
    <cellStyle name="표준 55 2" xfId="7787"/>
    <cellStyle name="표준 55 3" xfId="7788"/>
    <cellStyle name="표준 55 4" xfId="7789"/>
    <cellStyle name="표준 55 5" xfId="7790"/>
    <cellStyle name="표준 56" xfId="3838"/>
    <cellStyle name="표준 56 2" xfId="7791"/>
    <cellStyle name="표준 56 3" xfId="7792"/>
    <cellStyle name="표준 56 4" xfId="7793"/>
    <cellStyle name="표준 56 5" xfId="7794"/>
    <cellStyle name="표준 57" xfId="4380"/>
    <cellStyle name="표준 57 2" xfId="7795"/>
    <cellStyle name="표준 57 3" xfId="7796"/>
    <cellStyle name="표준 57 4" xfId="7797"/>
    <cellStyle name="표준 58" xfId="4381"/>
    <cellStyle name="표준 58 2" xfId="7798"/>
    <cellStyle name="표준 58 3" xfId="7799"/>
    <cellStyle name="표준 58 4" xfId="7800"/>
    <cellStyle name="표준 58 5" xfId="7801"/>
    <cellStyle name="표준 59" xfId="4382"/>
    <cellStyle name="표준 59 2" xfId="7802"/>
    <cellStyle name="표준 59 3" xfId="7803"/>
    <cellStyle name="표준 59 4" xfId="7804"/>
    <cellStyle name="표준 59 5" xfId="7805"/>
    <cellStyle name="표준 6" xfId="443"/>
    <cellStyle name="표준 6 10" xfId="4383"/>
    <cellStyle name="표준 6 11" xfId="4384"/>
    <cellStyle name="표준 6 12" xfId="557"/>
    <cellStyle name="표준 6 2" xfId="2955"/>
    <cellStyle name="표준 6 2 2" xfId="3839"/>
    <cellStyle name="표준 6 2 3" xfId="4385"/>
    <cellStyle name="표준 6 2 4" xfId="7963"/>
    <cellStyle name="표준 6 2_010_주택건설" xfId="3840"/>
    <cellStyle name="표준 6 3" xfId="2956"/>
    <cellStyle name="표준 6 3 2" xfId="2957"/>
    <cellStyle name="표준 6 3 2 2" xfId="3841"/>
    <cellStyle name="표준 6 3 2 3" xfId="7964"/>
    <cellStyle name="표준 6 3 3" xfId="3842"/>
    <cellStyle name="표준 6 3 4" xfId="4386"/>
    <cellStyle name="표준 6 3 5" xfId="7965"/>
    <cellStyle name="표준 6 3_004_노동" xfId="3843"/>
    <cellStyle name="표준 6 4" xfId="3844"/>
    <cellStyle name="표준 6 4 2" xfId="3845"/>
    <cellStyle name="표준 6 4 2 2" xfId="7806"/>
    <cellStyle name="표준 6 4 2 2 2" xfId="7807"/>
    <cellStyle name="표준 6 4 2 2 2 2" xfId="7808"/>
    <cellStyle name="표준 6 4 2 2 2 2 2" xfId="9410"/>
    <cellStyle name="표준 6 4 2 2 2 2 2 2" xfId="10433"/>
    <cellStyle name="표준 6 4 2 2 2 2 3" xfId="9869"/>
    <cellStyle name="표준 6 4 2 2 2 3" xfId="9409"/>
    <cellStyle name="표준 6 4 2 2 2 3 2" xfId="10432"/>
    <cellStyle name="표준 6 4 2 2 2 4" xfId="9868"/>
    <cellStyle name="표준 6 4 2 2 3" xfId="7809"/>
    <cellStyle name="표준 6 4 2 2 3 2" xfId="9411"/>
    <cellStyle name="표준 6 4 2 2 3 2 2" xfId="10434"/>
    <cellStyle name="표준 6 4 2 2 3 3" xfId="9870"/>
    <cellStyle name="표준 6 4 2 2 4" xfId="9408"/>
    <cellStyle name="표준 6 4 2 2 4 2" xfId="10431"/>
    <cellStyle name="표준 6 4 2 2 5" xfId="9867"/>
    <cellStyle name="표준 6 4 2 3" xfId="7810"/>
    <cellStyle name="표준 6 4 2 4" xfId="7811"/>
    <cellStyle name="표준 6 4 2 4 2" xfId="7812"/>
    <cellStyle name="표준 6 4 2 4 2 2" xfId="9413"/>
    <cellStyle name="표준 6 4 2 4 2 2 2" xfId="10436"/>
    <cellStyle name="표준 6 4 2 4 2 3" xfId="9872"/>
    <cellStyle name="표준 6 4 2 4 3" xfId="9412"/>
    <cellStyle name="표준 6 4 2 4 3 2" xfId="10435"/>
    <cellStyle name="표준 6 4 2 4 4" xfId="9871"/>
    <cellStyle name="표준 6 4 2 5" xfId="7813"/>
    <cellStyle name="표준 6 4 2 5 2" xfId="7814"/>
    <cellStyle name="표준 6 4 2 5 2 2" xfId="9415"/>
    <cellStyle name="표준 6 4 2 5 2 2 2" xfId="10438"/>
    <cellStyle name="표준 6 4 2 5 2 3" xfId="9874"/>
    <cellStyle name="표준 6 4 2 5 3" xfId="9414"/>
    <cellStyle name="표준 6 4 2 5 3 2" xfId="10437"/>
    <cellStyle name="표준 6 4 2 5 4" xfId="9873"/>
    <cellStyle name="표준 6 4 3" xfId="4387"/>
    <cellStyle name="표준 6 4 4" xfId="7815"/>
    <cellStyle name="표준 6 4 4 2" xfId="7816"/>
    <cellStyle name="표준 6 4 4 3" xfId="7817"/>
    <cellStyle name="표준 6 4 4 3 2" xfId="7818"/>
    <cellStyle name="표준 6 4 4 3 2 2" xfId="9417"/>
    <cellStyle name="표준 6 4 4 3 2 2 2" xfId="10440"/>
    <cellStyle name="표준 6 4 4 3 2 3" xfId="9876"/>
    <cellStyle name="표준 6 4 4 3 3" xfId="9416"/>
    <cellStyle name="표준 6 4 4 3 3 2" xfId="10439"/>
    <cellStyle name="표준 6 4 4 3 4" xfId="9875"/>
    <cellStyle name="표준 6 4 4 4" xfId="7819"/>
    <cellStyle name="표준 6 4 4 4 2" xfId="7820"/>
    <cellStyle name="표준 6 4 4 4 2 2" xfId="9419"/>
    <cellStyle name="표준 6 4 4 4 2 2 2" xfId="10442"/>
    <cellStyle name="표준 6 4 4 4 2 3" xfId="9878"/>
    <cellStyle name="표준 6 4 4 4 3" xfId="9418"/>
    <cellStyle name="표준 6 4 4 4 3 2" xfId="10441"/>
    <cellStyle name="표준 6 4 4 4 4" xfId="9877"/>
    <cellStyle name="표준 6 4 5" xfId="7821"/>
    <cellStyle name="표준 6 4 5 2" xfId="7822"/>
    <cellStyle name="표준 6 4 5 2 2" xfId="9421"/>
    <cellStyle name="표준 6 4 5 2 2 2" xfId="10444"/>
    <cellStyle name="표준 6 4 5 2 3" xfId="9880"/>
    <cellStyle name="표준 6 4 5 3" xfId="9420"/>
    <cellStyle name="표준 6 4 5 3 2" xfId="10443"/>
    <cellStyle name="표준 6 4 5 4" xfId="9879"/>
    <cellStyle name="표준 6 4 6" xfId="7823"/>
    <cellStyle name="표준 6 4 6 2" xfId="7824"/>
    <cellStyle name="표준 6 4 6 2 2" xfId="9423"/>
    <cellStyle name="표준 6 4 6 2 2 2" xfId="10446"/>
    <cellStyle name="표준 6 4 6 2 3" xfId="9882"/>
    <cellStyle name="표준 6 4 6 3" xfId="9422"/>
    <cellStyle name="표준 6 4 6 3 2" xfId="10445"/>
    <cellStyle name="표준 6 4 6 4" xfId="9881"/>
    <cellStyle name="표준 6 4 7" xfId="7825"/>
    <cellStyle name="표준 6 5" xfId="3846"/>
    <cellStyle name="표준 6 5 2" xfId="3847"/>
    <cellStyle name="표준 6 5 2 2" xfId="7826"/>
    <cellStyle name="표준 6 5 2 2 2" xfId="7827"/>
    <cellStyle name="표준 6 5 2 2 2 2" xfId="9425"/>
    <cellStyle name="표준 6 5 2 2 2 2 2" xfId="10448"/>
    <cellStyle name="표준 6 5 2 2 2 3" xfId="9884"/>
    <cellStyle name="표준 6 5 2 2 3" xfId="9424"/>
    <cellStyle name="표준 6 5 2 2 3 2" xfId="10447"/>
    <cellStyle name="표준 6 5 2 2 4" xfId="9883"/>
    <cellStyle name="표준 6 5 2 3" xfId="7828"/>
    <cellStyle name="표준 6 5 2 3 2" xfId="9426"/>
    <cellStyle name="표준 6 5 2 3 2 2" xfId="10449"/>
    <cellStyle name="표준 6 5 2 3 3" xfId="9885"/>
    <cellStyle name="표준 6 5 3" xfId="4388"/>
    <cellStyle name="표준 6 5 4" xfId="7829"/>
    <cellStyle name="표준 6 5 4 2" xfId="7830"/>
    <cellStyle name="표준 6 5 4 2 2" xfId="9428"/>
    <cellStyle name="표준 6 5 4 2 2 2" xfId="10451"/>
    <cellStyle name="표준 6 5 4 2 3" xfId="9887"/>
    <cellStyle name="표준 6 5 4 3" xfId="9427"/>
    <cellStyle name="표준 6 5 4 3 2" xfId="10450"/>
    <cellStyle name="표준 6 5 4 4" xfId="9886"/>
    <cellStyle name="표준 6 5 5" xfId="7831"/>
    <cellStyle name="표준 6 5 5 2" xfId="7832"/>
    <cellStyle name="표준 6 5 5 2 2" xfId="9430"/>
    <cellStyle name="표준 6 5 5 2 2 2" xfId="10453"/>
    <cellStyle name="표준 6 5 5 2 3" xfId="9889"/>
    <cellStyle name="표준 6 5 5 3" xfId="9429"/>
    <cellStyle name="표준 6 5 5 3 2" xfId="10452"/>
    <cellStyle name="표준 6 5 5 4" xfId="9888"/>
    <cellStyle name="표준 6 6" xfId="3848"/>
    <cellStyle name="표준 6 6 2" xfId="7833"/>
    <cellStyle name="표준 6 6 3" xfId="7834"/>
    <cellStyle name="표준 6 6 3 2" xfId="7835"/>
    <cellStyle name="표준 6 6 3 2 2" xfId="9432"/>
    <cellStyle name="표준 6 6 3 2 2 2" xfId="10455"/>
    <cellStyle name="표준 6 6 3 2 3" xfId="9891"/>
    <cellStyle name="표준 6 6 3 3" xfId="9431"/>
    <cellStyle name="표준 6 6 3 3 2" xfId="10454"/>
    <cellStyle name="표준 6 6 3 4" xfId="9890"/>
    <cellStyle name="표준 6 6 4" xfId="7836"/>
    <cellStyle name="표준 6 6 4 2" xfId="7837"/>
    <cellStyle name="표준 6 6 4 2 2" xfId="9434"/>
    <cellStyle name="표준 6 6 4 2 2 2" xfId="10457"/>
    <cellStyle name="표준 6 6 4 2 3" xfId="9893"/>
    <cellStyle name="표준 6 6 4 3" xfId="9433"/>
    <cellStyle name="표준 6 6 4 3 2" xfId="10456"/>
    <cellStyle name="표준 6 6 4 4" xfId="9892"/>
    <cellStyle name="표준 6 7" xfId="3849"/>
    <cellStyle name="표준 6 7 2" xfId="4389"/>
    <cellStyle name="표준 6 7 2 2" xfId="6305"/>
    <cellStyle name="표준 6 7 3" xfId="6306"/>
    <cellStyle name="표준 6 7 3 2" xfId="9110"/>
    <cellStyle name="표준 6 8" xfId="4390"/>
    <cellStyle name="표준 6 8 2" xfId="7838"/>
    <cellStyle name="표준 6 8 2 2" xfId="9435"/>
    <cellStyle name="표준 6 8 2 2 2" xfId="10458"/>
    <cellStyle name="표준 6 8 2 3" xfId="9894"/>
    <cellStyle name="표준 6 9" xfId="4391"/>
    <cellStyle name="표준 6_004_노동" xfId="3850"/>
    <cellStyle name="표준 60" xfId="4392"/>
    <cellStyle name="표준 60 2" xfId="7839"/>
    <cellStyle name="표준 60 3" xfId="7840"/>
    <cellStyle name="표준 60 4" xfId="7841"/>
    <cellStyle name="표준 61" xfId="4393"/>
    <cellStyle name="표준 61 10" xfId="4394"/>
    <cellStyle name="표준 61 10 2" xfId="9312"/>
    <cellStyle name="표준 61 10 2 2" xfId="10335"/>
    <cellStyle name="표준 61 10 3" xfId="9690"/>
    <cellStyle name="표준 61 11" xfId="4395"/>
    <cellStyle name="표준 61 11 2" xfId="9313"/>
    <cellStyle name="표준 61 11 2 2" xfId="10336"/>
    <cellStyle name="표준 61 11 3" xfId="9691"/>
    <cellStyle name="표준 61 12" xfId="9226"/>
    <cellStyle name="표준 61 12 2" xfId="9538"/>
    <cellStyle name="표준 61 12 2 2" xfId="10533"/>
    <cellStyle name="표준 61 12 3" xfId="10309"/>
    <cellStyle name="표준 61 13" xfId="9311"/>
    <cellStyle name="표준 61 13 2" xfId="10334"/>
    <cellStyle name="표준 61 14" xfId="9689"/>
    <cellStyle name="표준 61 2" xfId="4396"/>
    <cellStyle name="표준 61 3" xfId="4397"/>
    <cellStyle name="표준 61 3 2" xfId="9225"/>
    <cellStyle name="표준 61 3 2 2" xfId="9537"/>
    <cellStyle name="표준 61 3 2 2 2" xfId="10532"/>
    <cellStyle name="표준 61 3 2 3" xfId="10308"/>
    <cellStyle name="표준 61 3 3" xfId="9314"/>
    <cellStyle name="표준 61 3 3 2" xfId="10337"/>
    <cellStyle name="표준 61 3 4" xfId="9692"/>
    <cellStyle name="표준 61 4" xfId="4398"/>
    <cellStyle name="표준 61 4 2" xfId="9224"/>
    <cellStyle name="표준 61 4 2 2" xfId="9536"/>
    <cellStyle name="표준 61 4 2 2 2" xfId="10531"/>
    <cellStyle name="표준 61 4 2 3" xfId="10307"/>
    <cellStyle name="표준 61 4 3" xfId="9315"/>
    <cellStyle name="표준 61 4 3 2" xfId="10338"/>
    <cellStyle name="표준 61 4 4" xfId="9693"/>
    <cellStyle name="표준 61 5" xfId="4399"/>
    <cellStyle name="표준 61 5 2" xfId="9316"/>
    <cellStyle name="표준 61 5 2 2" xfId="10339"/>
    <cellStyle name="표준 61 5 3" xfId="9694"/>
    <cellStyle name="표준 61 6" xfId="4400"/>
    <cellStyle name="표준 61 6 2" xfId="9317"/>
    <cellStyle name="표준 61 6 2 2" xfId="10340"/>
    <cellStyle name="표준 61 6 3" xfId="9695"/>
    <cellStyle name="표준 61 7" xfId="4401"/>
    <cellStyle name="표준 61 7 2" xfId="9318"/>
    <cellStyle name="표준 61 7 2 2" xfId="10341"/>
    <cellStyle name="표준 61 7 3" xfId="9696"/>
    <cellStyle name="표준 61 8" xfId="4402"/>
    <cellStyle name="표준 61 8 2" xfId="9319"/>
    <cellStyle name="표준 61 8 2 2" xfId="10342"/>
    <cellStyle name="표준 61 8 3" xfId="9697"/>
    <cellStyle name="표준 61 9" xfId="4403"/>
    <cellStyle name="표준 61 9 2" xfId="9320"/>
    <cellStyle name="표준 61 9 2 2" xfId="10343"/>
    <cellStyle name="표준 61 9 3" xfId="9698"/>
    <cellStyle name="표준 62" xfId="4404"/>
    <cellStyle name="표준 62 10" xfId="4405"/>
    <cellStyle name="표준 62 10 2" xfId="9322"/>
    <cellStyle name="표준 62 10 2 2" xfId="10345"/>
    <cellStyle name="표준 62 10 3" xfId="9700"/>
    <cellStyle name="표준 62 11" xfId="9223"/>
    <cellStyle name="표준 62 11 2" xfId="9535"/>
    <cellStyle name="표준 62 11 2 2" xfId="10530"/>
    <cellStyle name="표준 62 11 3" xfId="10306"/>
    <cellStyle name="표준 62 12" xfId="9321"/>
    <cellStyle name="표준 62 12 2" xfId="10344"/>
    <cellStyle name="표준 62 13" xfId="9699"/>
    <cellStyle name="표준 62 2" xfId="4406"/>
    <cellStyle name="표준 62 2 2" xfId="9222"/>
    <cellStyle name="표준 62 2 2 2" xfId="9534"/>
    <cellStyle name="표준 62 2 2 2 2" xfId="10529"/>
    <cellStyle name="표준 62 2 2 3" xfId="10305"/>
    <cellStyle name="표준 62 2 3" xfId="9323"/>
    <cellStyle name="표준 62 2 3 2" xfId="10346"/>
    <cellStyle name="표준 62 2 4" xfId="9701"/>
    <cellStyle name="표준 62 3" xfId="4407"/>
    <cellStyle name="표준 62 3 2" xfId="9221"/>
    <cellStyle name="표준 62 3 2 2" xfId="9533"/>
    <cellStyle name="표준 62 3 2 2 2" xfId="10528"/>
    <cellStyle name="표준 62 3 2 3" xfId="10304"/>
    <cellStyle name="표준 62 3 3" xfId="9324"/>
    <cellStyle name="표준 62 3 3 2" xfId="10347"/>
    <cellStyle name="표준 62 3 4" xfId="9702"/>
    <cellStyle name="표준 62 4" xfId="4408"/>
    <cellStyle name="표준 62 4 2" xfId="9325"/>
    <cellStyle name="표준 62 4 2 2" xfId="10348"/>
    <cellStyle name="표준 62 4 3" xfId="9703"/>
    <cellStyle name="표준 62 5" xfId="4409"/>
    <cellStyle name="표준 62 5 2" xfId="9326"/>
    <cellStyle name="표준 62 5 2 2" xfId="10349"/>
    <cellStyle name="표준 62 5 3" xfId="9704"/>
    <cellStyle name="표준 62 6" xfId="4410"/>
    <cellStyle name="표준 62 6 2" xfId="9327"/>
    <cellStyle name="표준 62 6 2 2" xfId="10350"/>
    <cellStyle name="표준 62 6 3" xfId="9705"/>
    <cellStyle name="표준 62 7" xfId="4411"/>
    <cellStyle name="표준 62 7 2" xfId="9328"/>
    <cellStyle name="표준 62 7 2 2" xfId="10351"/>
    <cellStyle name="표준 62 7 3" xfId="9706"/>
    <cellStyle name="표준 62 8" xfId="4412"/>
    <cellStyle name="표준 62 8 2" xfId="9329"/>
    <cellStyle name="표준 62 8 2 2" xfId="10352"/>
    <cellStyle name="표준 62 8 3" xfId="9707"/>
    <cellStyle name="표준 62 9" xfId="4413"/>
    <cellStyle name="표준 62 9 2" xfId="9330"/>
    <cellStyle name="표준 62 9 2 2" xfId="10353"/>
    <cellStyle name="표준 62 9 3" xfId="9708"/>
    <cellStyle name="표준 63" xfId="4414"/>
    <cellStyle name="표준 63 10" xfId="4415"/>
    <cellStyle name="표준 63 10 2" xfId="9332"/>
    <cellStyle name="표준 63 10 2 2" xfId="10355"/>
    <cellStyle name="표준 63 10 3" xfId="9710"/>
    <cellStyle name="표준 63 11" xfId="9220"/>
    <cellStyle name="표준 63 11 2" xfId="9532"/>
    <cellStyle name="표준 63 11 2 2" xfId="10527"/>
    <cellStyle name="표준 63 11 3" xfId="10303"/>
    <cellStyle name="표준 63 12" xfId="9331"/>
    <cellStyle name="표준 63 12 2" xfId="10354"/>
    <cellStyle name="표준 63 13" xfId="9709"/>
    <cellStyle name="표준 63 2" xfId="4416"/>
    <cellStyle name="표준 63 2 2" xfId="9219"/>
    <cellStyle name="표준 63 2 2 2" xfId="9531"/>
    <cellStyle name="표준 63 2 2 2 2" xfId="10526"/>
    <cellStyle name="표준 63 2 2 3" xfId="10302"/>
    <cellStyle name="표준 63 2 3" xfId="9333"/>
    <cellStyle name="표준 63 2 3 2" xfId="10356"/>
    <cellStyle name="표준 63 2 4" xfId="9711"/>
    <cellStyle name="표준 63 3" xfId="4417"/>
    <cellStyle name="표준 63 3 2" xfId="9218"/>
    <cellStyle name="표준 63 3 2 2" xfId="9530"/>
    <cellStyle name="표준 63 3 2 2 2" xfId="10525"/>
    <cellStyle name="표준 63 3 2 3" xfId="10301"/>
    <cellStyle name="표준 63 3 3" xfId="9334"/>
    <cellStyle name="표준 63 3 3 2" xfId="10357"/>
    <cellStyle name="표준 63 3 4" xfId="9712"/>
    <cellStyle name="표준 63 4" xfId="4418"/>
    <cellStyle name="표준 63 4 2" xfId="9335"/>
    <cellStyle name="표준 63 4 2 2" xfId="10358"/>
    <cellStyle name="표준 63 4 3" xfId="9713"/>
    <cellStyle name="표준 63 5" xfId="4419"/>
    <cellStyle name="표준 63 5 2" xfId="9336"/>
    <cellStyle name="표준 63 5 2 2" xfId="10359"/>
    <cellStyle name="표준 63 5 3" xfId="9714"/>
    <cellStyle name="표준 63 6" xfId="4420"/>
    <cellStyle name="표준 63 6 2" xfId="9337"/>
    <cellStyle name="표준 63 6 2 2" xfId="10360"/>
    <cellStyle name="표준 63 6 3" xfId="9715"/>
    <cellStyle name="표준 63 7" xfId="4421"/>
    <cellStyle name="표준 63 7 2" xfId="9338"/>
    <cellStyle name="표준 63 7 2 2" xfId="10361"/>
    <cellStyle name="표준 63 7 3" xfId="9716"/>
    <cellStyle name="표준 63 8" xfId="4422"/>
    <cellStyle name="표준 63 8 2" xfId="9339"/>
    <cellStyle name="표준 63 8 2 2" xfId="10362"/>
    <cellStyle name="표준 63 8 3" xfId="9717"/>
    <cellStyle name="표준 63 9" xfId="4423"/>
    <cellStyle name="표준 63 9 2" xfId="9340"/>
    <cellStyle name="표준 63 9 2 2" xfId="10363"/>
    <cellStyle name="표준 63 9 3" xfId="9718"/>
    <cellStyle name="표준 64" xfId="4424"/>
    <cellStyle name="표준 64 10" xfId="4425"/>
    <cellStyle name="표준 64 10 2" xfId="9342"/>
    <cellStyle name="표준 64 10 2 2" xfId="10365"/>
    <cellStyle name="표준 64 10 3" xfId="9720"/>
    <cellStyle name="표준 64 11" xfId="9217"/>
    <cellStyle name="표준 64 11 2" xfId="9529"/>
    <cellStyle name="표준 64 11 2 2" xfId="10524"/>
    <cellStyle name="표준 64 11 3" xfId="10300"/>
    <cellStyle name="표준 64 12" xfId="9341"/>
    <cellStyle name="표준 64 12 2" xfId="10364"/>
    <cellStyle name="표준 64 13" xfId="9719"/>
    <cellStyle name="표준 64 2" xfId="4426"/>
    <cellStyle name="표준 64 2 2" xfId="9216"/>
    <cellStyle name="표준 64 2 2 2" xfId="9528"/>
    <cellStyle name="표준 64 2 2 2 2" xfId="10523"/>
    <cellStyle name="표준 64 2 2 3" xfId="10299"/>
    <cellStyle name="표준 64 2 3" xfId="9343"/>
    <cellStyle name="표준 64 2 3 2" xfId="10366"/>
    <cellStyle name="표준 64 2 4" xfId="9721"/>
    <cellStyle name="표준 64 3" xfId="4427"/>
    <cellStyle name="표준 64 3 2" xfId="9215"/>
    <cellStyle name="표준 64 3 2 2" xfId="9527"/>
    <cellStyle name="표준 64 3 2 2 2" xfId="10522"/>
    <cellStyle name="표준 64 3 2 3" xfId="10298"/>
    <cellStyle name="표준 64 3 3" xfId="9344"/>
    <cellStyle name="표준 64 3 3 2" xfId="10367"/>
    <cellStyle name="표준 64 3 4" xfId="9722"/>
    <cellStyle name="표준 64 4" xfId="4428"/>
    <cellStyle name="표준 64 4 2" xfId="9345"/>
    <cellStyle name="표준 64 4 2 2" xfId="10368"/>
    <cellStyle name="표준 64 4 3" xfId="9723"/>
    <cellStyle name="표준 64 5" xfId="4429"/>
    <cellStyle name="표준 64 5 2" xfId="9346"/>
    <cellStyle name="표준 64 5 2 2" xfId="10369"/>
    <cellStyle name="표준 64 5 3" xfId="9724"/>
    <cellStyle name="표준 64 6" xfId="4430"/>
    <cellStyle name="표준 64 6 2" xfId="9347"/>
    <cellStyle name="표준 64 6 2 2" xfId="10370"/>
    <cellStyle name="표준 64 6 3" xfId="9725"/>
    <cellStyle name="표준 64 7" xfId="4431"/>
    <cellStyle name="표준 64 7 2" xfId="9348"/>
    <cellStyle name="표준 64 7 2 2" xfId="10371"/>
    <cellStyle name="표준 64 7 3" xfId="9726"/>
    <cellStyle name="표준 64 8" xfId="4432"/>
    <cellStyle name="표준 64 8 2" xfId="9349"/>
    <cellStyle name="표준 64 8 2 2" xfId="10372"/>
    <cellStyle name="표준 64 8 3" xfId="9727"/>
    <cellStyle name="표준 64 9" xfId="4433"/>
    <cellStyle name="표준 64 9 2" xfId="9350"/>
    <cellStyle name="표준 64 9 2 2" xfId="10373"/>
    <cellStyle name="표준 64 9 3" xfId="9728"/>
    <cellStyle name="표준 65" xfId="4434"/>
    <cellStyle name="표준 65 10" xfId="4435"/>
    <cellStyle name="표준 65 10 2" xfId="9352"/>
    <cellStyle name="표준 65 10 2 2" xfId="10375"/>
    <cellStyle name="표준 65 10 3" xfId="9730"/>
    <cellStyle name="표준 65 11" xfId="9214"/>
    <cellStyle name="표준 65 11 2" xfId="9526"/>
    <cellStyle name="표준 65 11 2 2" xfId="10521"/>
    <cellStyle name="표준 65 11 3" xfId="10297"/>
    <cellStyle name="표준 65 12" xfId="9351"/>
    <cellStyle name="표준 65 12 2" xfId="10374"/>
    <cellStyle name="표준 65 13" xfId="9729"/>
    <cellStyle name="표준 65 2" xfId="4436"/>
    <cellStyle name="표준 65 2 2" xfId="9213"/>
    <cellStyle name="표준 65 2 2 2" xfId="9525"/>
    <cellStyle name="표준 65 2 2 2 2" xfId="10520"/>
    <cellStyle name="표준 65 2 2 3" xfId="10296"/>
    <cellStyle name="표준 65 2 3" xfId="9353"/>
    <cellStyle name="표준 65 2 3 2" xfId="10376"/>
    <cellStyle name="표준 65 2 4" xfId="9731"/>
    <cellStyle name="표준 65 3" xfId="4437"/>
    <cellStyle name="표준 65 3 2" xfId="9212"/>
    <cellStyle name="표준 65 3 2 2" xfId="9524"/>
    <cellStyle name="표준 65 3 2 2 2" xfId="10519"/>
    <cellStyle name="표준 65 3 2 3" xfId="10295"/>
    <cellStyle name="표준 65 3 3" xfId="9354"/>
    <cellStyle name="표준 65 3 3 2" xfId="10377"/>
    <cellStyle name="표준 65 3 4" xfId="9732"/>
    <cellStyle name="표준 65 4" xfId="4438"/>
    <cellStyle name="표준 65 4 2" xfId="9355"/>
    <cellStyle name="표준 65 4 2 2" xfId="10378"/>
    <cellStyle name="표준 65 4 3" xfId="9733"/>
    <cellStyle name="표준 65 5" xfId="4439"/>
    <cellStyle name="표준 65 5 2" xfId="9356"/>
    <cellStyle name="표준 65 5 2 2" xfId="10379"/>
    <cellStyle name="표준 65 5 3" xfId="9734"/>
    <cellStyle name="표준 65 6" xfId="4440"/>
    <cellStyle name="표준 65 6 2" xfId="9357"/>
    <cellStyle name="표준 65 6 2 2" xfId="10380"/>
    <cellStyle name="표준 65 6 3" xfId="9735"/>
    <cellStyle name="표준 65 7" xfId="4441"/>
    <cellStyle name="표준 65 7 2" xfId="9358"/>
    <cellStyle name="표준 65 7 2 2" xfId="10381"/>
    <cellStyle name="표준 65 7 3" xfId="9736"/>
    <cellStyle name="표준 65 8" xfId="4442"/>
    <cellStyle name="표준 65 8 2" xfId="9359"/>
    <cellStyle name="표준 65 8 2 2" xfId="10382"/>
    <cellStyle name="표준 65 8 3" xfId="9737"/>
    <cellStyle name="표준 65 9" xfId="4443"/>
    <cellStyle name="표준 65 9 2" xfId="9360"/>
    <cellStyle name="표준 65 9 2 2" xfId="10383"/>
    <cellStyle name="표준 65 9 3" xfId="9738"/>
    <cellStyle name="표준 66" xfId="4444"/>
    <cellStyle name="표준 66 10" xfId="4445"/>
    <cellStyle name="표준 66 10 2" xfId="9362"/>
    <cellStyle name="표준 66 10 2 2" xfId="10385"/>
    <cellStyle name="표준 66 10 3" xfId="9740"/>
    <cellStyle name="표준 66 11" xfId="9211"/>
    <cellStyle name="표준 66 11 2" xfId="9523"/>
    <cellStyle name="표준 66 11 2 2" xfId="10518"/>
    <cellStyle name="표준 66 11 3" xfId="10294"/>
    <cellStyle name="표준 66 12" xfId="9361"/>
    <cellStyle name="표준 66 12 2" xfId="10384"/>
    <cellStyle name="표준 66 13" xfId="9739"/>
    <cellStyle name="표준 66 2" xfId="4446"/>
    <cellStyle name="표준 66 2 2" xfId="9210"/>
    <cellStyle name="표준 66 2 2 2" xfId="9522"/>
    <cellStyle name="표준 66 2 2 2 2" xfId="10517"/>
    <cellStyle name="표준 66 2 2 3" xfId="10293"/>
    <cellStyle name="표준 66 2 3" xfId="9363"/>
    <cellStyle name="표준 66 2 3 2" xfId="10386"/>
    <cellStyle name="표준 66 2 4" xfId="9741"/>
    <cellStyle name="표준 66 3" xfId="4447"/>
    <cellStyle name="표준 66 3 2" xfId="9209"/>
    <cellStyle name="표준 66 3 2 2" xfId="9521"/>
    <cellStyle name="표준 66 3 2 2 2" xfId="10516"/>
    <cellStyle name="표준 66 3 2 3" xfId="10292"/>
    <cellStyle name="표준 66 3 3" xfId="9364"/>
    <cellStyle name="표준 66 3 3 2" xfId="10387"/>
    <cellStyle name="표준 66 3 4" xfId="9742"/>
    <cellStyle name="표준 66 4" xfId="4448"/>
    <cellStyle name="표준 66 4 2" xfId="9365"/>
    <cellStyle name="표준 66 4 2 2" xfId="10388"/>
    <cellStyle name="표준 66 4 3" xfId="9743"/>
    <cellStyle name="표준 66 5" xfId="4449"/>
    <cellStyle name="표준 66 5 2" xfId="9366"/>
    <cellStyle name="표준 66 5 2 2" xfId="10389"/>
    <cellStyle name="표준 66 5 3" xfId="9744"/>
    <cellStyle name="표준 66 6" xfId="4450"/>
    <cellStyle name="표준 66 6 2" xfId="9367"/>
    <cellStyle name="표준 66 6 2 2" xfId="10390"/>
    <cellStyle name="표준 66 6 3" xfId="9745"/>
    <cellStyle name="표준 66 7" xfId="4451"/>
    <cellStyle name="표준 66 7 2" xfId="9368"/>
    <cellStyle name="표준 66 7 2 2" xfId="10391"/>
    <cellStyle name="표준 66 7 3" xfId="9746"/>
    <cellStyle name="표준 66 8" xfId="4452"/>
    <cellStyle name="표준 66 8 2" xfId="9369"/>
    <cellStyle name="표준 66 8 2 2" xfId="10392"/>
    <cellStyle name="표준 66 8 3" xfId="9747"/>
    <cellStyle name="표준 66 9" xfId="4453"/>
    <cellStyle name="표준 66 9 2" xfId="9370"/>
    <cellStyle name="표준 66 9 2 2" xfId="10393"/>
    <cellStyle name="표준 66 9 3" xfId="9748"/>
    <cellStyle name="표준 67" xfId="4454"/>
    <cellStyle name="표준 67 10" xfId="4455"/>
    <cellStyle name="표준 67 10 2" xfId="9372"/>
    <cellStyle name="표준 67 10 2 2" xfId="10395"/>
    <cellStyle name="표준 67 10 3" xfId="9750"/>
    <cellStyle name="표준 67 11" xfId="9208"/>
    <cellStyle name="표준 67 11 2" xfId="9520"/>
    <cellStyle name="표준 67 11 2 2" xfId="10515"/>
    <cellStyle name="표준 67 11 3" xfId="10291"/>
    <cellStyle name="표준 67 12" xfId="9371"/>
    <cellStyle name="표준 67 12 2" xfId="10394"/>
    <cellStyle name="표준 67 13" xfId="9749"/>
    <cellStyle name="표준 67 2" xfId="4456"/>
    <cellStyle name="표준 67 2 2" xfId="9207"/>
    <cellStyle name="표준 67 2 2 2" xfId="9519"/>
    <cellStyle name="표준 67 2 2 2 2" xfId="10514"/>
    <cellStyle name="표준 67 2 2 3" xfId="10290"/>
    <cellStyle name="표준 67 2 3" xfId="9373"/>
    <cellStyle name="표준 67 2 3 2" xfId="10396"/>
    <cellStyle name="표준 67 2 4" xfId="9751"/>
    <cellStyle name="표준 67 3" xfId="4457"/>
    <cellStyle name="표준 67 3 2" xfId="9206"/>
    <cellStyle name="표준 67 3 2 2" xfId="9518"/>
    <cellStyle name="표준 67 3 2 2 2" xfId="10513"/>
    <cellStyle name="표준 67 3 2 3" xfId="10289"/>
    <cellStyle name="표준 67 3 3" xfId="9374"/>
    <cellStyle name="표준 67 3 3 2" xfId="10397"/>
    <cellStyle name="표준 67 3 4" xfId="9752"/>
    <cellStyle name="표준 67 4" xfId="4458"/>
    <cellStyle name="표준 67 4 2" xfId="9375"/>
    <cellStyle name="표준 67 4 2 2" xfId="10398"/>
    <cellStyle name="표준 67 4 3" xfId="9753"/>
    <cellStyle name="표준 67 5" xfId="4459"/>
    <cellStyle name="표준 67 5 2" xfId="9376"/>
    <cellStyle name="표준 67 5 2 2" xfId="10399"/>
    <cellStyle name="표준 67 5 3" xfId="9754"/>
    <cellStyle name="표준 67 6" xfId="4460"/>
    <cellStyle name="표준 67 6 2" xfId="9377"/>
    <cellStyle name="표준 67 6 2 2" xfId="10400"/>
    <cellStyle name="표준 67 6 3" xfId="9755"/>
    <cellStyle name="표준 67 7" xfId="4461"/>
    <cellStyle name="표준 67 7 2" xfId="9378"/>
    <cellStyle name="표준 67 7 2 2" xfId="10401"/>
    <cellStyle name="표준 67 7 3" xfId="9756"/>
    <cellStyle name="표준 67 8" xfId="4462"/>
    <cellStyle name="표준 67 8 2" xfId="9379"/>
    <cellStyle name="표준 67 8 2 2" xfId="10402"/>
    <cellStyle name="표준 67 8 3" xfId="9757"/>
    <cellStyle name="표준 67 9" xfId="4463"/>
    <cellStyle name="표준 67 9 2" xfId="9380"/>
    <cellStyle name="표준 67 9 2 2" xfId="10403"/>
    <cellStyle name="표준 67 9 3" xfId="9758"/>
    <cellStyle name="표준 68" xfId="4464"/>
    <cellStyle name="표준 68 2" xfId="9381"/>
    <cellStyle name="표준 68 2 2" xfId="10404"/>
    <cellStyle name="표준 68 3" xfId="9759"/>
    <cellStyle name="표준 69" xfId="4465"/>
    <cellStyle name="표준 69 2" xfId="522"/>
    <cellStyle name="표준 69 2 2" xfId="9305"/>
    <cellStyle name="표준 69 2 2 2" xfId="10329"/>
    <cellStyle name="표준 69 2 3" xfId="9569"/>
    <cellStyle name="표준 69 3" xfId="9382"/>
    <cellStyle name="표준 69 3 2" xfId="10405"/>
    <cellStyle name="표준 69 4" xfId="9760"/>
    <cellStyle name="표준 7" xfId="444"/>
    <cellStyle name="표준 7 2" xfId="2958"/>
    <cellStyle name="표준 7 2 2" xfId="3851"/>
    <cellStyle name="표준 7 2 2 2" xfId="3852"/>
    <cellStyle name="표준 7 2 2 2 2" xfId="8876"/>
    <cellStyle name="표준 7 2 2 3" xfId="4466"/>
    <cellStyle name="표준 7 2 3" xfId="4467"/>
    <cellStyle name="표준 7 2 4" xfId="8028"/>
    <cellStyle name="표준 7 3" xfId="3853"/>
    <cellStyle name="표준 7 3 2" xfId="8738"/>
    <cellStyle name="표준 7 4" xfId="3854"/>
    <cellStyle name="표준 7 4 2" xfId="3855"/>
    <cellStyle name="표준 7 4 3" xfId="4468"/>
    <cellStyle name="표준 7 5" xfId="3856"/>
    <cellStyle name="표준 7 5 2" xfId="4469"/>
    <cellStyle name="표준 7 5 2 2" xfId="6307"/>
    <cellStyle name="표준 7 5 3" xfId="6308"/>
    <cellStyle name="표준 7 5 3 2" xfId="9109"/>
    <cellStyle name="표준 7 6" xfId="8948"/>
    <cellStyle name="표준 7_009_유통금융보험및기타서비스" xfId="3857"/>
    <cellStyle name="표준 70" xfId="4470"/>
    <cellStyle name="표준 70 2" xfId="521"/>
    <cellStyle name="표준 70 2 2" xfId="9304"/>
    <cellStyle name="표준 70 2 2 2" xfId="10328"/>
    <cellStyle name="표준 70 2 3" xfId="9568"/>
    <cellStyle name="표준 70 3" xfId="9383"/>
    <cellStyle name="표준 70 3 2" xfId="10406"/>
    <cellStyle name="표준 70 4" xfId="9761"/>
    <cellStyle name="표준 71" xfId="3858"/>
    <cellStyle name="표준 71 2" xfId="6309"/>
    <cellStyle name="표준 72" xfId="3859"/>
    <cellStyle name="표준 72 2" xfId="6310"/>
    <cellStyle name="표준 73" xfId="4471"/>
    <cellStyle name="표준 73 2" xfId="9384"/>
    <cellStyle name="표준 73 2 2" xfId="10407"/>
    <cellStyle name="표준 73 3" xfId="9762"/>
    <cellStyle name="표준 74" xfId="4472"/>
    <cellStyle name="표준 74 2" xfId="9385"/>
    <cellStyle name="표준 74 2 2" xfId="10408"/>
    <cellStyle name="표준 74 3" xfId="9763"/>
    <cellStyle name="표준 75" xfId="4473"/>
    <cellStyle name="표준 75 2" xfId="9386"/>
    <cellStyle name="표준 75 2 2" xfId="10409"/>
    <cellStyle name="표준 75 3" xfId="9764"/>
    <cellStyle name="표준 76" xfId="7842"/>
    <cellStyle name="표준 76 2" xfId="9079"/>
    <cellStyle name="표준 76 2 2" xfId="9497"/>
    <cellStyle name="표준 76 2 2 2" xfId="10503"/>
    <cellStyle name="표준 76 2 3" xfId="10271"/>
    <cellStyle name="표준 77" xfId="7843"/>
    <cellStyle name="표준 77 2" xfId="9205"/>
    <cellStyle name="표준 77 2 2" xfId="9517"/>
    <cellStyle name="표준 77 2 2 2" xfId="10512"/>
    <cellStyle name="표준 77 2 3" xfId="10288"/>
    <cellStyle name="표준 78" xfId="7844"/>
    <cellStyle name="표준 78 2" xfId="9204"/>
    <cellStyle name="표준 78 2 2" xfId="9516"/>
    <cellStyle name="표준 78 2 2 2" xfId="10511"/>
    <cellStyle name="표준 78 2 3" xfId="10287"/>
    <cellStyle name="표준 79" xfId="3860"/>
    <cellStyle name="표준 79 2" xfId="3861"/>
    <cellStyle name="표준 79 3" xfId="4474"/>
    <cellStyle name="표준 8" xfId="445"/>
    <cellStyle name="표준 8 2" xfId="2960"/>
    <cellStyle name="표준 8 2 2" xfId="2961"/>
    <cellStyle name="표준 8 2 2 2" xfId="3862"/>
    <cellStyle name="표준 8 2 2 2 2" xfId="8877"/>
    <cellStyle name="표준 8 2 2 3" xfId="4475"/>
    <cellStyle name="표준 8 2 2 4" xfId="6311"/>
    <cellStyle name="표준 8 2 2 4 2" xfId="8934"/>
    <cellStyle name="표준 8 2 3" xfId="4476"/>
    <cellStyle name="표준 8 2 3 2" xfId="8878"/>
    <cellStyle name="표준 8 2 4" xfId="7966"/>
    <cellStyle name="표준 8 3" xfId="2962"/>
    <cellStyle name="표준 8 3 2" xfId="6312"/>
    <cellStyle name="표준 8 3 2 2" xfId="8933"/>
    <cellStyle name="표준 8 3 3" xfId="9086"/>
    <cellStyle name="표준 8 4" xfId="3863"/>
    <cellStyle name="표준 8 4 2" xfId="3864"/>
    <cellStyle name="표준 8 4 3" xfId="4477"/>
    <cellStyle name="표준 8 5" xfId="4478"/>
    <cellStyle name="표준 8 5 2" xfId="4479"/>
    <cellStyle name="표준 8 6" xfId="2959"/>
    <cellStyle name="표준 8_017_공공행정및사법" xfId="3865"/>
    <cellStyle name="표준 80" xfId="3866"/>
    <cellStyle name="표준 80 2" xfId="3867"/>
    <cellStyle name="표준 80 3" xfId="4480"/>
    <cellStyle name="표준 81" xfId="7845"/>
    <cellStyle name="표준 81 2" xfId="9203"/>
    <cellStyle name="표준 81 2 2" xfId="9515"/>
    <cellStyle name="표준 81 2 2 2" xfId="10510"/>
    <cellStyle name="표준 81 2 3" xfId="10286"/>
    <cellStyle name="표준 82" xfId="7846"/>
    <cellStyle name="표준 82 2" xfId="9202"/>
    <cellStyle name="표준 82 2 2" xfId="9514"/>
    <cellStyle name="표준 82 2 2 2" xfId="10509"/>
    <cellStyle name="표준 82 2 3" xfId="10285"/>
    <cellStyle name="표준 83" xfId="7847"/>
    <cellStyle name="표준 83 2" xfId="9201"/>
    <cellStyle name="표준 83 2 2" xfId="9513"/>
    <cellStyle name="표준 83 2 2 2" xfId="10508"/>
    <cellStyle name="표준 83 2 3" xfId="10284"/>
    <cellStyle name="표준 84" xfId="7848"/>
    <cellStyle name="표준 84 2" xfId="9200"/>
    <cellStyle name="표준 84 2 2" xfId="9512"/>
    <cellStyle name="표준 84 2 2 2" xfId="10507"/>
    <cellStyle name="표준 84 2 3" xfId="10283"/>
    <cellStyle name="표준 85" xfId="7849"/>
    <cellStyle name="표준 85 2" xfId="9199"/>
    <cellStyle name="표준 85 2 2" xfId="9511"/>
    <cellStyle name="표준 85 2 2 2" xfId="10506"/>
    <cellStyle name="표준 85 2 3" xfId="10282"/>
    <cellStyle name="표준 86" xfId="7850"/>
    <cellStyle name="표준 86 2" xfId="9253"/>
    <cellStyle name="표준 86 2 2" xfId="9546"/>
    <cellStyle name="표준 86 2 2 2" xfId="10541"/>
    <cellStyle name="표준 86 2 3" xfId="10317"/>
    <cellStyle name="표준 87" xfId="3868"/>
    <cellStyle name="표준 88" xfId="3869"/>
    <cellStyle name="표준 89" xfId="3870"/>
    <cellStyle name="표준 9" xfId="446"/>
    <cellStyle name="표준 9 2" xfId="2964"/>
    <cellStyle name="표준 9 2 2" xfId="6313"/>
    <cellStyle name="표준 9 2 2 2" xfId="8739"/>
    <cellStyle name="표준 9 2 2 3" xfId="8927"/>
    <cellStyle name="표준 9 2 3" xfId="9251"/>
    <cellStyle name="표준 9 3" xfId="3871"/>
    <cellStyle name="표준 9 4" xfId="4481"/>
    <cellStyle name="표준 9 5" xfId="7967"/>
    <cellStyle name="표준 9 6" xfId="2963"/>
    <cellStyle name="표준 9_009_유통금융보험및기타서비스" xfId="3872"/>
    <cellStyle name="표준 90" xfId="3873"/>
    <cellStyle name="표준 91" xfId="3874"/>
    <cellStyle name="표준 92" xfId="3875"/>
    <cellStyle name="표준 93" xfId="7851"/>
    <cellStyle name="표준 93 2" xfId="9296"/>
    <cellStyle name="표준 93 2 2" xfId="9560"/>
    <cellStyle name="표준 93 2 2 2" xfId="10547"/>
    <cellStyle name="표준 93 2 3" xfId="10325"/>
    <cellStyle name="표준 94" xfId="3876"/>
    <cellStyle name="표준 95" xfId="3877"/>
    <cellStyle name="표준 96" xfId="3878"/>
    <cellStyle name="표준 97" xfId="3879"/>
    <cellStyle name="표준 98" xfId="3880"/>
    <cellStyle name="표준 99" xfId="3881"/>
    <cellStyle name="표준_11 교통관광정보통신" xfId="447"/>
    <cellStyle name="표준_11. 교통관광정보통신" xfId="448"/>
    <cellStyle name="표준_11_교통관광정보통신(1)" xfId="449"/>
    <cellStyle name="하이퍼링크 2" xfId="558"/>
    <cellStyle name="하이퍼링크 2 2" xfId="3882"/>
    <cellStyle name="하이퍼링크 2 3" xfId="4482"/>
    <cellStyle name="하이퍼링크 3" xfId="3883"/>
    <cellStyle name="합산" xfId="450"/>
    <cellStyle name="합산 2" xfId="2965"/>
    <cellStyle name="화폐기호" xfId="451"/>
    <cellStyle name="화폐기호 2" xfId="559"/>
    <cellStyle name="화폐기호 2 2" xfId="2966"/>
    <cellStyle name="화폐기호 3" xfId="8740"/>
    <cellStyle name="화폐기호0" xfId="452"/>
    <cellStyle name="화폐기호0 2" xfId="560"/>
    <cellStyle name="화폐기호0 2 2" xfId="2967"/>
    <cellStyle name="화폐기호0 3" xfId="87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209550</xdr:rowOff>
    </xdr:from>
    <xdr:to>
      <xdr:col>8</xdr:col>
      <xdr:colOff>476250</xdr:colOff>
      <xdr:row>17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7625" y="685800"/>
          <a:ext cx="5915025" cy="390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11.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관광 및 정보통신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Transportation, Tourism and Information Telecommunications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D47" sqref="D47"/>
      <selection pane="bottomLeft" activeCell="E30" sqref="E30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6.5" customHeight="1">
      <c r="A1" s="1"/>
      <c r="B1" s="1"/>
      <c r="C1" s="1"/>
      <c r="D1" s="1"/>
      <c r="E1" s="1"/>
      <c r="F1" s="1"/>
      <c r="G1" s="1"/>
      <c r="I1" s="2">
        <v>477</v>
      </c>
      <c r="J1" s="1"/>
      <c r="K1" s="1"/>
      <c r="L1" s="1"/>
      <c r="M1" s="1"/>
      <c r="N1" s="1"/>
      <c r="O1" s="1"/>
      <c r="P1" s="1"/>
    </row>
    <row r="2" spans="1:16" s="2" customFormat="1" ht="21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1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1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1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1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1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1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1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1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1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1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1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1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1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1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1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1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1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1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36"/>
  <sheetViews>
    <sheetView view="pageBreakPreview" topLeftCell="A13" zoomScaleNormal="100" zoomScaleSheetLayoutView="100" workbookViewId="0">
      <selection activeCell="M10" sqref="M10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607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1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 t="s">
        <v>2</v>
      </c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 t="s">
        <v>741</v>
      </c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 t="s">
        <v>102</v>
      </c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 t="s">
        <v>3</v>
      </c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 t="s">
        <v>253</v>
      </c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 t="s">
        <v>254</v>
      </c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 t="s">
        <v>242</v>
      </c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 t="s">
        <v>255</v>
      </c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256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257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258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259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260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261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262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759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760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/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/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/>
      <c r="B29" s="5"/>
      <c r="C29" s="6"/>
      <c r="D29" s="6"/>
      <c r="F29" s="5"/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>
      <c r="J32" s="1"/>
    </row>
    <row r="33" spans="10:10">
      <c r="J33" s="1"/>
    </row>
    <row r="35" spans="10:10">
      <c r="J35" s="4"/>
    </row>
    <row r="36" spans="10:10">
      <c r="J36" s="4"/>
    </row>
  </sheetData>
  <phoneticPr fontId="40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62"/>
  <sheetViews>
    <sheetView view="pageBreakPreview" topLeftCell="I1" zoomScaleNormal="100" zoomScaleSheetLayoutView="100" workbookViewId="0">
      <selection activeCell="M10" sqref="M10"/>
    </sheetView>
  </sheetViews>
  <sheetFormatPr defaultRowHeight="14.25"/>
  <cols>
    <col min="1" max="1" width="12.625" style="45" customWidth="1"/>
    <col min="2" max="4" width="11.625" style="252" customWidth="1"/>
    <col min="5" max="5" width="11.875" style="252" customWidth="1"/>
    <col min="6" max="6" width="11.5" style="379" customWidth="1"/>
    <col min="7" max="7" width="11.625" style="252" customWidth="1"/>
    <col min="8" max="8" width="12.625" style="45" customWidth="1"/>
    <col min="9" max="10" width="11.625" style="252" customWidth="1"/>
    <col min="11" max="11" width="11.625" style="379" customWidth="1"/>
    <col min="12" max="20" width="11.625" style="252" customWidth="1"/>
    <col min="21" max="21" width="12.625" style="45" customWidth="1"/>
    <col min="22" max="22" width="12.875" style="45" customWidth="1"/>
    <col min="23" max="27" width="13.875" style="252" customWidth="1"/>
    <col min="28" max="16384" width="9" style="21"/>
  </cols>
  <sheetData>
    <row r="1" spans="1:27" s="60" customFormat="1" ht="14.1" customHeight="1">
      <c r="A1" s="58"/>
      <c r="B1" s="58"/>
      <c r="C1" s="58"/>
      <c r="D1" s="58"/>
      <c r="E1" s="58"/>
      <c r="F1" s="58"/>
      <c r="G1" s="59" t="s">
        <v>842</v>
      </c>
      <c r="H1" s="57" t="s">
        <v>843</v>
      </c>
      <c r="I1" s="58"/>
      <c r="J1" s="58"/>
      <c r="K1" s="58"/>
      <c r="L1" s="58"/>
      <c r="M1" s="58"/>
      <c r="N1" s="58"/>
      <c r="O1" s="59"/>
      <c r="P1" s="58"/>
      <c r="Q1" s="58"/>
      <c r="R1" s="58"/>
      <c r="S1" s="58"/>
      <c r="T1" s="58"/>
      <c r="U1" s="59" t="s">
        <v>844</v>
      </c>
      <c r="V1" s="57" t="s">
        <v>845</v>
      </c>
      <c r="W1" s="58"/>
      <c r="X1" s="58"/>
      <c r="Y1" s="58"/>
      <c r="Z1" s="58"/>
      <c r="AA1" s="58"/>
    </row>
    <row r="2" spans="1:27" s="25" customFormat="1" ht="14.1" customHeight="1">
      <c r="A2" s="43"/>
      <c r="B2" s="43"/>
      <c r="C2" s="43"/>
      <c r="D2" s="43"/>
      <c r="E2" s="43"/>
      <c r="F2" s="43"/>
      <c r="G2" s="46"/>
      <c r="H2" s="19"/>
      <c r="I2" s="43"/>
      <c r="J2" s="43"/>
      <c r="K2" s="43"/>
      <c r="L2" s="43"/>
      <c r="M2" s="43"/>
      <c r="N2" s="43"/>
      <c r="O2" s="46"/>
      <c r="P2" s="43"/>
      <c r="Q2" s="43"/>
      <c r="R2" s="43"/>
      <c r="S2" s="43"/>
      <c r="T2" s="43"/>
      <c r="U2" s="46"/>
      <c r="V2" s="19"/>
      <c r="W2" s="43"/>
      <c r="X2" s="43"/>
      <c r="Y2" s="43"/>
      <c r="Z2" s="43"/>
      <c r="AA2" s="43"/>
    </row>
    <row r="3" spans="1:27" s="262" customFormat="1" ht="20.100000000000001" customHeight="1">
      <c r="A3" s="559" t="s">
        <v>263</v>
      </c>
      <c r="B3" s="559"/>
      <c r="C3" s="559"/>
      <c r="D3" s="559"/>
      <c r="E3" s="559"/>
      <c r="F3" s="559"/>
      <c r="G3" s="559"/>
      <c r="H3" s="559" t="s">
        <v>264</v>
      </c>
      <c r="I3" s="559"/>
      <c r="J3" s="559"/>
      <c r="K3" s="559"/>
      <c r="L3" s="559"/>
      <c r="M3" s="559"/>
      <c r="N3" s="559"/>
      <c r="O3" s="559" t="s">
        <v>265</v>
      </c>
      <c r="P3" s="559"/>
      <c r="Q3" s="559"/>
      <c r="R3" s="559"/>
      <c r="S3" s="559"/>
      <c r="T3" s="559"/>
      <c r="U3" s="559"/>
      <c r="V3" s="559" t="s">
        <v>264</v>
      </c>
      <c r="W3" s="559"/>
      <c r="X3" s="559"/>
      <c r="Y3" s="559"/>
      <c r="Z3" s="559"/>
      <c r="AA3" s="559"/>
    </row>
    <row r="4" spans="1:27" s="256" customFormat="1" ht="24" customHeight="1">
      <c r="A4" s="565" t="s">
        <v>625</v>
      </c>
      <c r="B4" s="565"/>
      <c r="C4" s="565"/>
      <c r="D4" s="565"/>
      <c r="E4" s="565"/>
      <c r="F4" s="565"/>
      <c r="G4" s="565"/>
      <c r="H4" s="247"/>
      <c r="I4" s="247"/>
      <c r="J4" s="247"/>
      <c r="K4" s="376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565" t="s">
        <v>265</v>
      </c>
      <c r="W4" s="565"/>
      <c r="X4" s="565"/>
      <c r="Y4" s="565"/>
      <c r="Z4" s="565"/>
      <c r="AA4" s="565"/>
    </row>
    <row r="5" spans="1:27" s="16" customFormat="1" ht="18" customHeight="1" thickBot="1">
      <c r="A5" s="16" t="s">
        <v>4</v>
      </c>
      <c r="G5" s="20" t="s">
        <v>266</v>
      </c>
      <c r="H5" s="16" t="s">
        <v>267</v>
      </c>
      <c r="U5" s="20" t="s">
        <v>266</v>
      </c>
      <c r="V5" s="16" t="s">
        <v>4</v>
      </c>
      <c r="AA5" s="20" t="s">
        <v>266</v>
      </c>
    </row>
    <row r="6" spans="1:27" s="25" customFormat="1" ht="22.15" customHeight="1">
      <c r="A6" s="579" t="s">
        <v>268</v>
      </c>
      <c r="B6" s="560" t="s">
        <v>599</v>
      </c>
      <c r="C6" s="561"/>
      <c r="D6" s="561"/>
      <c r="E6" s="561"/>
      <c r="F6" s="569" t="s">
        <v>43</v>
      </c>
      <c r="G6" s="570"/>
      <c r="H6" s="579" t="s">
        <v>269</v>
      </c>
      <c r="I6" s="582" t="s">
        <v>43</v>
      </c>
      <c r="J6" s="561"/>
      <c r="K6" s="569" t="s">
        <v>44</v>
      </c>
      <c r="L6" s="561"/>
      <c r="M6" s="561"/>
      <c r="N6" s="570"/>
      <c r="O6" s="560" t="s">
        <v>45</v>
      </c>
      <c r="P6" s="561"/>
      <c r="Q6" s="561"/>
      <c r="R6" s="561"/>
      <c r="S6" s="592" t="s">
        <v>46</v>
      </c>
      <c r="T6" s="593"/>
      <c r="U6" s="594" t="s">
        <v>299</v>
      </c>
      <c r="V6" s="579" t="s">
        <v>268</v>
      </c>
      <c r="W6" s="583" t="s">
        <v>46</v>
      </c>
      <c r="X6" s="560"/>
      <c r="Y6" s="591" t="s">
        <v>47</v>
      </c>
      <c r="Z6" s="591"/>
      <c r="AA6" s="591"/>
    </row>
    <row r="7" spans="1:27" s="25" customFormat="1" ht="13.15" customHeight="1">
      <c r="A7" s="580"/>
      <c r="B7" s="562"/>
      <c r="C7" s="571" t="s">
        <v>5</v>
      </c>
      <c r="D7" s="571" t="s">
        <v>6</v>
      </c>
      <c r="E7" s="571" t="s">
        <v>7</v>
      </c>
      <c r="F7" s="566"/>
      <c r="G7" s="572" t="s">
        <v>5</v>
      </c>
      <c r="H7" s="580"/>
      <c r="I7" s="575" t="s">
        <v>6</v>
      </c>
      <c r="J7" s="571" t="s">
        <v>7</v>
      </c>
      <c r="K7" s="566"/>
      <c r="L7" s="571" t="s">
        <v>5</v>
      </c>
      <c r="M7" s="571" t="s">
        <v>6</v>
      </c>
      <c r="N7" s="572" t="s">
        <v>7</v>
      </c>
      <c r="O7" s="578"/>
      <c r="P7" s="571" t="s">
        <v>5</v>
      </c>
      <c r="Q7" s="571" t="s">
        <v>6</v>
      </c>
      <c r="R7" s="571" t="s">
        <v>7</v>
      </c>
      <c r="S7" s="566"/>
      <c r="T7" s="584" t="s">
        <v>5</v>
      </c>
      <c r="U7" s="595"/>
      <c r="V7" s="580"/>
      <c r="W7" s="587" t="s">
        <v>6</v>
      </c>
      <c r="X7" s="571" t="s">
        <v>7</v>
      </c>
      <c r="Y7" s="578"/>
      <c r="Z7" s="571" t="s">
        <v>5</v>
      </c>
      <c r="AA7" s="588" t="s">
        <v>6</v>
      </c>
    </row>
    <row r="8" spans="1:27" s="25" customFormat="1" ht="13.15" customHeight="1">
      <c r="A8" s="580"/>
      <c r="B8" s="563"/>
      <c r="C8" s="567"/>
      <c r="D8" s="567"/>
      <c r="E8" s="567"/>
      <c r="F8" s="567"/>
      <c r="G8" s="573"/>
      <c r="H8" s="580"/>
      <c r="I8" s="576"/>
      <c r="J8" s="567"/>
      <c r="K8" s="567"/>
      <c r="L8" s="567"/>
      <c r="M8" s="567"/>
      <c r="N8" s="573"/>
      <c r="O8" s="576"/>
      <c r="P8" s="567"/>
      <c r="Q8" s="567"/>
      <c r="R8" s="567"/>
      <c r="S8" s="567"/>
      <c r="T8" s="585"/>
      <c r="U8" s="595"/>
      <c r="V8" s="580"/>
      <c r="W8" s="563"/>
      <c r="X8" s="567"/>
      <c r="Y8" s="576"/>
      <c r="Z8" s="567"/>
      <c r="AA8" s="589"/>
    </row>
    <row r="9" spans="1:27" s="25" customFormat="1" ht="13.15" customHeight="1">
      <c r="A9" s="581"/>
      <c r="B9" s="564"/>
      <c r="C9" s="568"/>
      <c r="D9" s="568"/>
      <c r="E9" s="568"/>
      <c r="F9" s="568"/>
      <c r="G9" s="574"/>
      <c r="H9" s="581"/>
      <c r="I9" s="577"/>
      <c r="J9" s="568"/>
      <c r="K9" s="568"/>
      <c r="L9" s="568"/>
      <c r="M9" s="568"/>
      <c r="N9" s="574"/>
      <c r="O9" s="577"/>
      <c r="P9" s="568"/>
      <c r="Q9" s="568"/>
      <c r="R9" s="568"/>
      <c r="S9" s="568"/>
      <c r="T9" s="586"/>
      <c r="U9" s="596"/>
      <c r="V9" s="581"/>
      <c r="W9" s="564"/>
      <c r="X9" s="568"/>
      <c r="Y9" s="577"/>
      <c r="Z9" s="568"/>
      <c r="AA9" s="590"/>
    </row>
    <row r="10" spans="1:27" s="27" customFormat="1" ht="29.1" customHeight="1">
      <c r="A10" s="265" t="s">
        <v>602</v>
      </c>
      <c r="B10" s="186">
        <v>1255903</v>
      </c>
      <c r="C10" s="186">
        <v>6077</v>
      </c>
      <c r="D10" s="186">
        <v>1202071</v>
      </c>
      <c r="E10" s="186">
        <v>47755</v>
      </c>
      <c r="F10" s="384">
        <v>903327</v>
      </c>
      <c r="G10" s="186">
        <v>2070</v>
      </c>
      <c r="H10" s="265" t="s">
        <v>602</v>
      </c>
      <c r="I10" s="186">
        <v>885370</v>
      </c>
      <c r="J10" s="186">
        <v>15887</v>
      </c>
      <c r="K10" s="384">
        <v>55209</v>
      </c>
      <c r="L10" s="186">
        <v>1386</v>
      </c>
      <c r="M10" s="553">
        <v>48131</v>
      </c>
      <c r="N10" s="186">
        <v>5692</v>
      </c>
      <c r="O10" s="186">
        <v>291550</v>
      </c>
      <c r="P10" s="186">
        <v>2421</v>
      </c>
      <c r="Q10" s="186">
        <v>267106</v>
      </c>
      <c r="R10" s="186">
        <v>22023</v>
      </c>
      <c r="S10" s="186">
        <v>5817</v>
      </c>
      <c r="T10" s="186">
        <v>200</v>
      </c>
      <c r="U10" s="62" t="s">
        <v>602</v>
      </c>
      <c r="V10" s="265" t="s">
        <v>602</v>
      </c>
      <c r="W10" s="186">
        <v>1464</v>
      </c>
      <c r="X10" s="186">
        <v>4153</v>
      </c>
      <c r="Y10" s="186">
        <v>188192</v>
      </c>
      <c r="Z10" s="186">
        <v>2188</v>
      </c>
      <c r="AA10" s="186">
        <v>186004</v>
      </c>
    </row>
    <row r="11" spans="1:27" s="27" customFormat="1" ht="29.1" customHeight="1">
      <c r="A11" s="265" t="s">
        <v>603</v>
      </c>
      <c r="B11" s="186">
        <v>1307495</v>
      </c>
      <c r="C11" s="186">
        <v>6172</v>
      </c>
      <c r="D11" s="186">
        <v>1252782</v>
      </c>
      <c r="E11" s="186">
        <v>48541</v>
      </c>
      <c r="F11" s="384">
        <v>947300</v>
      </c>
      <c r="G11" s="186">
        <v>2034</v>
      </c>
      <c r="H11" s="265" t="s">
        <v>603</v>
      </c>
      <c r="I11" s="186">
        <v>929226</v>
      </c>
      <c r="J11" s="186">
        <v>16040</v>
      </c>
      <c r="K11" s="384">
        <v>53862</v>
      </c>
      <c r="L11" s="186">
        <v>1493</v>
      </c>
      <c r="M11" s="186">
        <v>46667</v>
      </c>
      <c r="N11" s="186">
        <v>5702</v>
      </c>
      <c r="O11" s="186">
        <v>300083</v>
      </c>
      <c r="P11" s="186">
        <v>2452</v>
      </c>
      <c r="Q11" s="186">
        <v>275234</v>
      </c>
      <c r="R11" s="186">
        <v>22397</v>
      </c>
      <c r="S11" s="186">
        <v>6250</v>
      </c>
      <c r="T11" s="186">
        <v>193</v>
      </c>
      <c r="U11" s="62" t="s">
        <v>603</v>
      </c>
      <c r="V11" s="265" t="s">
        <v>603</v>
      </c>
      <c r="W11" s="186">
        <v>1655</v>
      </c>
      <c r="X11" s="186">
        <v>4402</v>
      </c>
      <c r="Y11" s="186">
        <v>189087</v>
      </c>
      <c r="Z11" s="186">
        <v>2157</v>
      </c>
      <c r="AA11" s="186">
        <v>186930</v>
      </c>
    </row>
    <row r="12" spans="1:27" s="27" customFormat="1" ht="29.1" customHeight="1">
      <c r="A12" s="265" t="s">
        <v>609</v>
      </c>
      <c r="B12" s="186">
        <v>1353654</v>
      </c>
      <c r="C12" s="186">
        <v>6374</v>
      </c>
      <c r="D12" s="186">
        <v>1298395</v>
      </c>
      <c r="E12" s="186">
        <v>48885</v>
      </c>
      <c r="F12" s="384">
        <v>987605</v>
      </c>
      <c r="G12" s="186">
        <v>2070</v>
      </c>
      <c r="H12" s="265" t="s">
        <v>609</v>
      </c>
      <c r="I12" s="186">
        <v>969445</v>
      </c>
      <c r="J12" s="186">
        <v>16090</v>
      </c>
      <c r="K12" s="384">
        <v>52381</v>
      </c>
      <c r="L12" s="186">
        <v>1549</v>
      </c>
      <c r="M12" s="186">
        <v>45055</v>
      </c>
      <c r="N12" s="186">
        <v>5777</v>
      </c>
      <c r="O12" s="186">
        <v>306891</v>
      </c>
      <c r="P12" s="186">
        <v>2551</v>
      </c>
      <c r="Q12" s="186">
        <v>281932</v>
      </c>
      <c r="R12" s="186">
        <v>22408</v>
      </c>
      <c r="S12" s="186">
        <v>6777</v>
      </c>
      <c r="T12" s="186">
        <v>204</v>
      </c>
      <c r="U12" s="62" t="s">
        <v>609</v>
      </c>
      <c r="V12" s="265" t="s">
        <v>609</v>
      </c>
      <c r="W12" s="186">
        <v>1963</v>
      </c>
      <c r="X12" s="186">
        <v>4610</v>
      </c>
      <c r="Y12" s="186">
        <v>189437</v>
      </c>
      <c r="Z12" s="186">
        <v>2152</v>
      </c>
      <c r="AA12" s="186">
        <v>187285</v>
      </c>
    </row>
    <row r="13" spans="1:27" s="27" customFormat="1" ht="29.1" customHeight="1">
      <c r="A13" s="284" t="s">
        <v>671</v>
      </c>
      <c r="B13" s="281">
        <v>1392151</v>
      </c>
      <c r="C13" s="281">
        <v>6821</v>
      </c>
      <c r="D13" s="281">
        <v>1336954</v>
      </c>
      <c r="E13" s="281">
        <v>48376</v>
      </c>
      <c r="F13" s="384">
        <v>1022056</v>
      </c>
      <c r="G13" s="281">
        <v>2295</v>
      </c>
      <c r="H13" s="284" t="s">
        <v>671</v>
      </c>
      <c r="I13" s="281">
        <v>1004322</v>
      </c>
      <c r="J13" s="281">
        <v>15439</v>
      </c>
      <c r="K13" s="384">
        <v>51349</v>
      </c>
      <c r="L13" s="281">
        <v>1645</v>
      </c>
      <c r="M13" s="281">
        <v>44009</v>
      </c>
      <c r="N13" s="281">
        <v>5695</v>
      </c>
      <c r="O13" s="281">
        <v>311546</v>
      </c>
      <c r="P13" s="281">
        <v>2638</v>
      </c>
      <c r="Q13" s="281">
        <v>286371</v>
      </c>
      <c r="R13" s="281">
        <v>22537</v>
      </c>
      <c r="S13" s="281">
        <v>7200</v>
      </c>
      <c r="T13" s="281">
        <v>243</v>
      </c>
      <c r="U13" s="62" t="s">
        <v>671</v>
      </c>
      <c r="V13" s="284" t="s">
        <v>671</v>
      </c>
      <c r="W13" s="281">
        <v>2252</v>
      </c>
      <c r="X13" s="281">
        <v>4705</v>
      </c>
      <c r="Y13" s="281">
        <v>182910</v>
      </c>
      <c r="Z13" s="281">
        <v>2112</v>
      </c>
      <c r="AA13" s="281">
        <v>180798</v>
      </c>
    </row>
    <row r="14" spans="1:27" s="27" customFormat="1" ht="29.1" customHeight="1">
      <c r="A14" s="325">
        <v>2018</v>
      </c>
      <c r="B14" s="15">
        <f t="shared" ref="B14:G14" si="0" xml:space="preserve"> B27</f>
        <v>1422157</v>
      </c>
      <c r="C14" s="15">
        <f t="shared" si="0"/>
        <v>7284</v>
      </c>
      <c r="D14" s="15">
        <f t="shared" si="0"/>
        <v>1366544</v>
      </c>
      <c r="E14" s="15">
        <f t="shared" si="0"/>
        <v>48329</v>
      </c>
      <c r="F14" s="15">
        <f t="shared" si="0"/>
        <v>1048829</v>
      </c>
      <c r="G14" s="15">
        <f t="shared" si="0"/>
        <v>2560</v>
      </c>
      <c r="H14" s="325">
        <v>2018</v>
      </c>
      <c r="I14" s="15">
        <f t="shared" ref="I14:N14" si="1" xml:space="preserve"> I27</f>
        <v>1031457</v>
      </c>
      <c r="J14" s="15">
        <f t="shared" si="1"/>
        <v>14812</v>
      </c>
      <c r="K14" s="15">
        <f t="shared" si="1"/>
        <v>50291</v>
      </c>
      <c r="L14" s="15">
        <f t="shared" si="1"/>
        <v>1721</v>
      </c>
      <c r="M14" s="15">
        <f t="shared" si="1"/>
        <v>43110</v>
      </c>
      <c r="N14" s="15">
        <f t="shared" si="1"/>
        <v>5460</v>
      </c>
      <c r="O14" s="15">
        <f t="shared" ref="O14:T14" si="2" xml:space="preserve"> O27</f>
        <v>315530</v>
      </c>
      <c r="P14" s="15">
        <f t="shared" si="2"/>
        <v>2753</v>
      </c>
      <c r="Q14" s="15">
        <f t="shared" si="2"/>
        <v>289545</v>
      </c>
      <c r="R14" s="15">
        <f t="shared" si="2"/>
        <v>23232</v>
      </c>
      <c r="S14" s="15">
        <f t="shared" si="2"/>
        <v>7507</v>
      </c>
      <c r="T14" s="15">
        <f t="shared" si="2"/>
        <v>250</v>
      </c>
      <c r="U14" s="285">
        <v>2018</v>
      </c>
      <c r="V14" s="325">
        <v>2018</v>
      </c>
      <c r="W14" s="329">
        <f>W27</f>
        <v>2432</v>
      </c>
      <c r="X14" s="15">
        <f xml:space="preserve"> X27</f>
        <v>4825</v>
      </c>
      <c r="Y14" s="15">
        <f xml:space="preserve"> Y27</f>
        <v>189056</v>
      </c>
      <c r="Z14" s="15">
        <f xml:space="preserve"> Z27</f>
        <v>2089</v>
      </c>
      <c r="AA14" s="15">
        <f xml:space="preserve"> AA27</f>
        <v>186967</v>
      </c>
    </row>
    <row r="15" spans="1:27" s="25" customFormat="1" ht="20.100000000000001" customHeight="1">
      <c r="A15" s="12"/>
      <c r="B15" s="11"/>
      <c r="C15" s="11"/>
      <c r="D15" s="11"/>
      <c r="E15" s="11"/>
      <c r="F15" s="11"/>
      <c r="G15" s="11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259"/>
      <c r="V15" s="12"/>
      <c r="W15" s="11"/>
      <c r="X15" s="11"/>
      <c r="Y15" s="11"/>
      <c r="Z15" s="11"/>
      <c r="AA15" s="11"/>
    </row>
    <row r="16" spans="1:27" s="25" customFormat="1" ht="29.1" customHeight="1">
      <c r="A16" s="12" t="s">
        <v>9</v>
      </c>
      <c r="B16" s="99">
        <f>C16+D16+E16</f>
        <v>1395844</v>
      </c>
      <c r="C16" s="188">
        <v>6795</v>
      </c>
      <c r="D16" s="188">
        <v>1340672</v>
      </c>
      <c r="E16" s="188">
        <v>48377</v>
      </c>
      <c r="F16" s="99">
        <v>1025317</v>
      </c>
      <c r="G16" s="298">
        <v>2304</v>
      </c>
      <c r="H16" s="12" t="s">
        <v>147</v>
      </c>
      <c r="I16" s="190">
        <v>1007586</v>
      </c>
      <c r="J16" s="190">
        <v>15427</v>
      </c>
      <c r="K16" s="11">
        <f>L16+M16+N16</f>
        <v>51263</v>
      </c>
      <c r="L16" s="190">
        <v>1630</v>
      </c>
      <c r="M16" s="190">
        <v>43947</v>
      </c>
      <c r="N16" s="190">
        <v>5686</v>
      </c>
      <c r="O16" s="11">
        <f>P16+Q16+R16</f>
        <v>312047</v>
      </c>
      <c r="P16" s="190">
        <v>2623</v>
      </c>
      <c r="Q16" s="190">
        <v>286873</v>
      </c>
      <c r="R16" s="190">
        <v>22551</v>
      </c>
      <c r="S16" s="11">
        <f>T16+W16+X16</f>
        <v>7217</v>
      </c>
      <c r="T16" s="190">
        <v>238</v>
      </c>
      <c r="U16" s="361" t="s">
        <v>10</v>
      </c>
      <c r="V16" s="100" t="s">
        <v>9</v>
      </c>
      <c r="W16" s="190">
        <v>2266</v>
      </c>
      <c r="X16" s="190">
        <v>4713</v>
      </c>
      <c r="Y16" s="11">
        <f>Z16+AA16</f>
        <v>189353</v>
      </c>
      <c r="Z16" s="190">
        <v>2116</v>
      </c>
      <c r="AA16" s="192">
        <v>187237</v>
      </c>
    </row>
    <row r="17" spans="1:27" s="25" customFormat="1" ht="29.1" customHeight="1">
      <c r="A17" s="12" t="s">
        <v>11</v>
      </c>
      <c r="B17" s="99">
        <f t="shared" ref="B17:B26" si="3">C17+D17+E17</f>
        <v>1397213</v>
      </c>
      <c r="C17" s="188">
        <v>6780</v>
      </c>
      <c r="D17" s="188">
        <v>1342157</v>
      </c>
      <c r="E17" s="188">
        <v>48276</v>
      </c>
      <c r="F17" s="99">
        <v>1026780</v>
      </c>
      <c r="G17" s="299">
        <v>2305</v>
      </c>
      <c r="H17" s="12" t="s">
        <v>148</v>
      </c>
      <c r="I17" s="190">
        <v>1009145</v>
      </c>
      <c r="J17" s="190">
        <v>15330</v>
      </c>
      <c r="K17" s="11">
        <f t="shared" ref="K17:K26" si="4">L17+M17+N17</f>
        <v>51061</v>
      </c>
      <c r="L17" s="190">
        <v>1623</v>
      </c>
      <c r="M17" s="190">
        <v>43759</v>
      </c>
      <c r="N17" s="190">
        <v>5679</v>
      </c>
      <c r="O17" s="11">
        <f t="shared" ref="O17:O26" si="5">P17+Q17+R17</f>
        <v>312118</v>
      </c>
      <c r="P17" s="190">
        <v>2614</v>
      </c>
      <c r="Q17" s="190">
        <v>286973</v>
      </c>
      <c r="R17" s="190">
        <v>22531</v>
      </c>
      <c r="S17" s="11">
        <f t="shared" ref="S17:S26" si="6">T17+W17+X17</f>
        <v>7254</v>
      </c>
      <c r="T17" s="190">
        <v>238</v>
      </c>
      <c r="U17" s="361" t="s">
        <v>12</v>
      </c>
      <c r="V17" s="100" t="s">
        <v>11</v>
      </c>
      <c r="W17" s="190">
        <v>2280</v>
      </c>
      <c r="X17" s="190">
        <v>4736</v>
      </c>
      <c r="Y17" s="11">
        <f t="shared" ref="Y17:Y26" si="7">Z17+AA17</f>
        <v>189190</v>
      </c>
      <c r="Z17" s="190">
        <v>2113</v>
      </c>
      <c r="AA17" s="192">
        <v>187077</v>
      </c>
    </row>
    <row r="18" spans="1:27" s="25" customFormat="1" ht="29.1" customHeight="1">
      <c r="A18" s="12" t="s">
        <v>13</v>
      </c>
      <c r="B18" s="99">
        <f t="shared" si="3"/>
        <v>1399597</v>
      </c>
      <c r="C18" s="188">
        <v>6807</v>
      </c>
      <c r="D18" s="188">
        <v>1344581</v>
      </c>
      <c r="E18" s="188">
        <v>48209</v>
      </c>
      <c r="F18" s="99">
        <v>1029197</v>
      </c>
      <c r="G18" s="299">
        <v>2316</v>
      </c>
      <c r="H18" s="12" t="s">
        <v>14</v>
      </c>
      <c r="I18" s="190">
        <v>1011644</v>
      </c>
      <c r="J18" s="190">
        <v>15237</v>
      </c>
      <c r="K18" s="11">
        <f t="shared" si="4"/>
        <v>50964</v>
      </c>
      <c r="L18" s="190">
        <v>1623</v>
      </c>
      <c r="M18" s="190">
        <v>43656</v>
      </c>
      <c r="N18" s="190">
        <v>5685</v>
      </c>
      <c r="O18" s="11">
        <f t="shared" si="5"/>
        <v>312153</v>
      </c>
      <c r="P18" s="190">
        <v>2634</v>
      </c>
      <c r="Q18" s="190">
        <v>286975</v>
      </c>
      <c r="R18" s="190">
        <v>22544</v>
      </c>
      <c r="S18" s="11">
        <f t="shared" si="6"/>
        <v>7283</v>
      </c>
      <c r="T18" s="190">
        <v>234</v>
      </c>
      <c r="U18" s="361" t="s">
        <v>15</v>
      </c>
      <c r="V18" s="100" t="s">
        <v>13</v>
      </c>
      <c r="W18" s="190">
        <v>2306</v>
      </c>
      <c r="X18" s="190">
        <v>4743</v>
      </c>
      <c r="Y18" s="11">
        <f t="shared" si="7"/>
        <v>189212</v>
      </c>
      <c r="Z18" s="190">
        <v>2098</v>
      </c>
      <c r="AA18" s="192">
        <v>187114</v>
      </c>
    </row>
    <row r="19" spans="1:27" s="25" customFormat="1" ht="29.1" customHeight="1">
      <c r="A19" s="12" t="s">
        <v>16</v>
      </c>
      <c r="B19" s="99">
        <f t="shared" si="3"/>
        <v>1402773</v>
      </c>
      <c r="C19" s="188">
        <v>6817</v>
      </c>
      <c r="D19" s="188">
        <v>1347762</v>
      </c>
      <c r="E19" s="188">
        <v>48194</v>
      </c>
      <c r="F19" s="99">
        <v>1031928</v>
      </c>
      <c r="G19" s="299">
        <v>2328</v>
      </c>
      <c r="H19" s="12" t="s">
        <v>17</v>
      </c>
      <c r="I19" s="190">
        <v>1014413</v>
      </c>
      <c r="J19" s="190">
        <v>15187</v>
      </c>
      <c r="K19" s="11">
        <f t="shared" si="4"/>
        <v>50849</v>
      </c>
      <c r="L19" s="190">
        <v>1617</v>
      </c>
      <c r="M19" s="190">
        <v>43542</v>
      </c>
      <c r="N19" s="190">
        <v>5690</v>
      </c>
      <c r="O19" s="11">
        <f t="shared" si="5"/>
        <v>312618</v>
      </c>
      <c r="P19" s="190">
        <v>2639</v>
      </c>
      <c r="Q19" s="190">
        <v>287432</v>
      </c>
      <c r="R19" s="190">
        <v>22547</v>
      </c>
      <c r="S19" s="11">
        <f t="shared" si="6"/>
        <v>7378</v>
      </c>
      <c r="T19" s="190">
        <v>233</v>
      </c>
      <c r="U19" s="361" t="s">
        <v>18</v>
      </c>
      <c r="V19" s="100" t="s">
        <v>16</v>
      </c>
      <c r="W19" s="190">
        <v>2375</v>
      </c>
      <c r="X19" s="190">
        <v>4770</v>
      </c>
      <c r="Y19" s="11">
        <f t="shared" si="7"/>
        <v>189297</v>
      </c>
      <c r="Z19" s="190">
        <v>2097</v>
      </c>
      <c r="AA19" s="192">
        <v>187200</v>
      </c>
    </row>
    <row r="20" spans="1:27" s="25" customFormat="1" ht="29.1" customHeight="1">
      <c r="A20" s="12" t="s">
        <v>19</v>
      </c>
      <c r="B20" s="99">
        <f t="shared" si="3"/>
        <v>1405917</v>
      </c>
      <c r="C20" s="188">
        <v>6914</v>
      </c>
      <c r="D20" s="188">
        <v>1350895</v>
      </c>
      <c r="E20" s="188">
        <v>48108</v>
      </c>
      <c r="F20" s="99">
        <v>1034468</v>
      </c>
      <c r="G20" s="299">
        <v>2394</v>
      </c>
      <c r="H20" s="12" t="s">
        <v>20</v>
      </c>
      <c r="I20" s="190">
        <v>1016977</v>
      </c>
      <c r="J20" s="190">
        <v>15097</v>
      </c>
      <c r="K20" s="11">
        <f t="shared" si="4"/>
        <v>50802</v>
      </c>
      <c r="L20" s="190">
        <v>1624</v>
      </c>
      <c r="M20" s="190">
        <v>43488</v>
      </c>
      <c r="N20" s="190">
        <v>5690</v>
      </c>
      <c r="O20" s="11">
        <f t="shared" si="5"/>
        <v>313245</v>
      </c>
      <c r="P20" s="190">
        <v>2662</v>
      </c>
      <c r="Q20" s="190">
        <v>288031</v>
      </c>
      <c r="R20" s="190">
        <v>22552</v>
      </c>
      <c r="S20" s="11">
        <f t="shared" si="6"/>
        <v>7402</v>
      </c>
      <c r="T20" s="190">
        <v>234</v>
      </c>
      <c r="U20" s="361" t="s">
        <v>21</v>
      </c>
      <c r="V20" s="100" t="s">
        <v>19</v>
      </c>
      <c r="W20" s="190">
        <v>2399</v>
      </c>
      <c r="X20" s="190">
        <v>4769</v>
      </c>
      <c r="Y20" s="11">
        <f t="shared" si="7"/>
        <v>189346</v>
      </c>
      <c r="Z20" s="190">
        <v>2096</v>
      </c>
      <c r="AA20" s="192">
        <v>187250</v>
      </c>
    </row>
    <row r="21" spans="1:27" s="25" customFormat="1" ht="29.1" customHeight="1">
      <c r="A21" s="12" t="s">
        <v>22</v>
      </c>
      <c r="B21" s="99">
        <f t="shared" si="3"/>
        <v>1408400</v>
      </c>
      <c r="C21" s="188">
        <v>7003</v>
      </c>
      <c r="D21" s="188">
        <v>1353370</v>
      </c>
      <c r="E21" s="188">
        <v>48027</v>
      </c>
      <c r="F21" s="99">
        <v>1036407</v>
      </c>
      <c r="G21" s="299">
        <v>2423</v>
      </c>
      <c r="H21" s="12" t="s">
        <v>23</v>
      </c>
      <c r="I21" s="190">
        <v>1018921</v>
      </c>
      <c r="J21" s="190">
        <v>15063</v>
      </c>
      <c r="K21" s="11">
        <f t="shared" si="4"/>
        <v>50780</v>
      </c>
      <c r="L21" s="190">
        <v>1650</v>
      </c>
      <c r="M21" s="190">
        <v>43453</v>
      </c>
      <c r="N21" s="190">
        <v>5677</v>
      </c>
      <c r="O21" s="11">
        <f t="shared" si="5"/>
        <v>313785</v>
      </c>
      <c r="P21" s="190">
        <v>2696</v>
      </c>
      <c r="Q21" s="190">
        <v>288581</v>
      </c>
      <c r="R21" s="190">
        <v>22508</v>
      </c>
      <c r="S21" s="11">
        <f t="shared" si="6"/>
        <v>7428</v>
      </c>
      <c r="T21" s="190">
        <v>234</v>
      </c>
      <c r="U21" s="361" t="s">
        <v>24</v>
      </c>
      <c r="V21" s="100" t="s">
        <v>22</v>
      </c>
      <c r="W21" s="190">
        <v>2415</v>
      </c>
      <c r="X21" s="190">
        <v>4779</v>
      </c>
      <c r="Y21" s="11">
        <f t="shared" si="7"/>
        <v>189403</v>
      </c>
      <c r="Z21" s="190">
        <v>2094</v>
      </c>
      <c r="AA21" s="192">
        <v>187309</v>
      </c>
    </row>
    <row r="22" spans="1:27" s="25" customFormat="1" ht="29.1" customHeight="1">
      <c r="A22" s="12" t="s">
        <v>25</v>
      </c>
      <c r="B22" s="99">
        <f t="shared" si="3"/>
        <v>1411174</v>
      </c>
      <c r="C22" s="188">
        <v>7040</v>
      </c>
      <c r="D22" s="188">
        <v>1355924</v>
      </c>
      <c r="E22" s="188">
        <v>48210</v>
      </c>
      <c r="F22" s="99">
        <v>1038735</v>
      </c>
      <c r="G22" s="299">
        <v>2422</v>
      </c>
      <c r="H22" s="12" t="s">
        <v>26</v>
      </c>
      <c r="I22" s="190">
        <v>1021269</v>
      </c>
      <c r="J22" s="190">
        <v>15044</v>
      </c>
      <c r="K22" s="11">
        <f t="shared" si="4"/>
        <v>50726</v>
      </c>
      <c r="L22" s="190">
        <v>1663</v>
      </c>
      <c r="M22" s="190">
        <v>43425</v>
      </c>
      <c r="N22" s="190">
        <v>5638</v>
      </c>
      <c r="O22" s="11">
        <f t="shared" si="5"/>
        <v>314272</v>
      </c>
      <c r="P22" s="190">
        <v>2719</v>
      </c>
      <c r="Q22" s="190">
        <v>288814</v>
      </c>
      <c r="R22" s="190">
        <v>22739</v>
      </c>
      <c r="S22" s="11">
        <f t="shared" si="6"/>
        <v>7441</v>
      </c>
      <c r="T22" s="190">
        <v>236</v>
      </c>
      <c r="U22" s="361" t="s">
        <v>27</v>
      </c>
      <c r="V22" s="100" t="s">
        <v>25</v>
      </c>
      <c r="W22" s="190">
        <v>2416</v>
      </c>
      <c r="X22" s="190">
        <v>4789</v>
      </c>
      <c r="Y22" s="11">
        <f t="shared" si="7"/>
        <v>189414</v>
      </c>
      <c r="Z22" s="190">
        <v>2089</v>
      </c>
      <c r="AA22" s="192">
        <v>187325</v>
      </c>
    </row>
    <row r="23" spans="1:27" s="25" customFormat="1" ht="29.1" customHeight="1">
      <c r="A23" s="12" t="s">
        <v>28</v>
      </c>
      <c r="B23" s="99">
        <f t="shared" si="3"/>
        <v>1413199</v>
      </c>
      <c r="C23" s="188">
        <v>7018</v>
      </c>
      <c r="D23" s="188">
        <v>1357562</v>
      </c>
      <c r="E23" s="188">
        <v>48619</v>
      </c>
      <c r="F23" s="99">
        <v>1040676</v>
      </c>
      <c r="G23" s="299">
        <v>2411</v>
      </c>
      <c r="H23" s="12" t="s">
        <v>29</v>
      </c>
      <c r="I23" s="190">
        <v>1023285</v>
      </c>
      <c r="J23" s="190">
        <v>14980</v>
      </c>
      <c r="K23" s="11">
        <f t="shared" si="4"/>
        <v>50647</v>
      </c>
      <c r="L23" s="190">
        <v>1666</v>
      </c>
      <c r="M23" s="190">
        <v>43370</v>
      </c>
      <c r="N23" s="190">
        <v>5611</v>
      </c>
      <c r="O23" s="11">
        <f t="shared" si="5"/>
        <v>314395</v>
      </c>
      <c r="P23" s="190">
        <v>2705</v>
      </c>
      <c r="Q23" s="190">
        <v>288486</v>
      </c>
      <c r="R23" s="190">
        <v>23204</v>
      </c>
      <c r="S23" s="11">
        <f t="shared" si="6"/>
        <v>7481</v>
      </c>
      <c r="T23" s="190">
        <v>236</v>
      </c>
      <c r="U23" s="361" t="s">
        <v>30</v>
      </c>
      <c r="V23" s="100" t="s">
        <v>28</v>
      </c>
      <c r="W23" s="190">
        <v>2421</v>
      </c>
      <c r="X23" s="190">
        <v>4824</v>
      </c>
      <c r="Y23" s="11">
        <f t="shared" si="7"/>
        <v>189488</v>
      </c>
      <c r="Z23" s="190">
        <v>2093</v>
      </c>
      <c r="AA23" s="192">
        <v>187395</v>
      </c>
    </row>
    <row r="24" spans="1:27" s="25" customFormat="1" ht="29.1" customHeight="1">
      <c r="A24" s="12" t="s">
        <v>31</v>
      </c>
      <c r="B24" s="99">
        <f t="shared" si="3"/>
        <v>1415766</v>
      </c>
      <c r="C24" s="188">
        <v>7070</v>
      </c>
      <c r="D24" s="188">
        <v>1359999</v>
      </c>
      <c r="E24" s="188">
        <v>48697</v>
      </c>
      <c r="F24" s="99">
        <v>1042902</v>
      </c>
      <c r="G24" s="299">
        <v>2436</v>
      </c>
      <c r="H24" s="12" t="s">
        <v>32</v>
      </c>
      <c r="I24" s="190">
        <v>1025450</v>
      </c>
      <c r="J24" s="190">
        <v>15016</v>
      </c>
      <c r="K24" s="11">
        <f t="shared" si="4"/>
        <v>50646</v>
      </c>
      <c r="L24" s="190">
        <v>1658</v>
      </c>
      <c r="M24" s="190">
        <v>43370</v>
      </c>
      <c r="N24" s="190">
        <v>5618</v>
      </c>
      <c r="O24" s="11">
        <f t="shared" si="5"/>
        <v>314743</v>
      </c>
      <c r="P24" s="190">
        <v>2733</v>
      </c>
      <c r="Q24" s="190">
        <v>288763</v>
      </c>
      <c r="R24" s="190">
        <v>23247</v>
      </c>
      <c r="S24" s="11">
        <f t="shared" si="6"/>
        <v>7475</v>
      </c>
      <c r="T24" s="190">
        <v>243</v>
      </c>
      <c r="U24" s="361" t="s">
        <v>33</v>
      </c>
      <c r="V24" s="100" t="s">
        <v>31</v>
      </c>
      <c r="W24" s="190">
        <v>2416</v>
      </c>
      <c r="X24" s="190">
        <v>4816</v>
      </c>
      <c r="Y24" s="11">
        <f t="shared" si="7"/>
        <v>189564</v>
      </c>
      <c r="Z24" s="190">
        <v>2107</v>
      </c>
      <c r="AA24" s="192">
        <v>187457</v>
      </c>
    </row>
    <row r="25" spans="1:27" s="25" customFormat="1" ht="29.1" customHeight="1">
      <c r="A25" s="12" t="s">
        <v>34</v>
      </c>
      <c r="B25" s="99">
        <f t="shared" si="3"/>
        <v>1417838</v>
      </c>
      <c r="C25" s="188">
        <v>7181</v>
      </c>
      <c r="D25" s="188">
        <v>1362034</v>
      </c>
      <c r="E25" s="188">
        <v>48623</v>
      </c>
      <c r="F25" s="99">
        <v>1044839</v>
      </c>
      <c r="G25" s="299">
        <v>2497</v>
      </c>
      <c r="H25" s="12" t="s">
        <v>35</v>
      </c>
      <c r="I25" s="190">
        <v>1027407</v>
      </c>
      <c r="J25" s="190">
        <v>14935</v>
      </c>
      <c r="K25" s="11">
        <f t="shared" si="4"/>
        <v>50547</v>
      </c>
      <c r="L25" s="190">
        <v>1683</v>
      </c>
      <c r="M25" s="190">
        <v>43263</v>
      </c>
      <c r="N25" s="190">
        <v>5601</v>
      </c>
      <c r="O25" s="11">
        <f t="shared" si="5"/>
        <v>314962</v>
      </c>
      <c r="P25" s="190">
        <v>2759</v>
      </c>
      <c r="Q25" s="190">
        <v>288938</v>
      </c>
      <c r="R25" s="190">
        <v>23265</v>
      </c>
      <c r="S25" s="11">
        <f t="shared" si="6"/>
        <v>7490</v>
      </c>
      <c r="T25" s="190">
        <v>242</v>
      </c>
      <c r="U25" s="361" t="s">
        <v>414</v>
      </c>
      <c r="V25" s="12" t="s">
        <v>34</v>
      </c>
      <c r="W25" s="190">
        <v>2426</v>
      </c>
      <c r="X25" s="190">
        <v>4822</v>
      </c>
      <c r="Y25" s="11">
        <f t="shared" si="7"/>
        <v>189469</v>
      </c>
      <c r="Z25" s="190">
        <v>2085</v>
      </c>
      <c r="AA25" s="192">
        <v>187384</v>
      </c>
    </row>
    <row r="26" spans="1:27" s="25" customFormat="1" ht="29.1" customHeight="1">
      <c r="A26" s="12" t="s">
        <v>37</v>
      </c>
      <c r="B26" s="99">
        <f t="shared" si="3"/>
        <v>1420399</v>
      </c>
      <c r="C26" s="188">
        <v>7261</v>
      </c>
      <c r="D26" s="188">
        <v>1364713</v>
      </c>
      <c r="E26" s="188">
        <v>48425</v>
      </c>
      <c r="F26" s="99">
        <v>1047231</v>
      </c>
      <c r="G26" s="299">
        <v>2547</v>
      </c>
      <c r="H26" s="12" t="s">
        <v>38</v>
      </c>
      <c r="I26" s="190">
        <v>1029812</v>
      </c>
      <c r="J26" s="190">
        <v>14872</v>
      </c>
      <c r="K26" s="11">
        <f t="shared" si="4"/>
        <v>50414</v>
      </c>
      <c r="L26" s="190">
        <v>1717</v>
      </c>
      <c r="M26" s="190">
        <v>43209</v>
      </c>
      <c r="N26" s="190">
        <v>5488</v>
      </c>
      <c r="O26" s="11">
        <f t="shared" si="5"/>
        <v>315243</v>
      </c>
      <c r="P26" s="190">
        <v>2754</v>
      </c>
      <c r="Q26" s="190">
        <v>289253</v>
      </c>
      <c r="R26" s="190">
        <v>23236</v>
      </c>
      <c r="S26" s="11">
        <f t="shared" si="6"/>
        <v>7511</v>
      </c>
      <c r="T26" s="190">
        <v>243</v>
      </c>
      <c r="U26" s="361" t="s">
        <v>39</v>
      </c>
      <c r="V26" s="100" t="s">
        <v>37</v>
      </c>
      <c r="W26" s="190">
        <v>2439</v>
      </c>
      <c r="X26" s="190">
        <v>4829</v>
      </c>
      <c r="Y26" s="11">
        <f t="shared" si="7"/>
        <v>189250</v>
      </c>
      <c r="Z26" s="190">
        <v>2090</v>
      </c>
      <c r="AA26" s="192">
        <v>187160</v>
      </c>
    </row>
    <row r="27" spans="1:27" s="25" customFormat="1" ht="29.1" customHeight="1" thickBot="1">
      <c r="A27" s="316" t="s">
        <v>40</v>
      </c>
      <c r="B27" s="94">
        <f>C27+D27+E27</f>
        <v>1422157</v>
      </c>
      <c r="C27" s="189">
        <v>7284</v>
      </c>
      <c r="D27" s="189">
        <v>1366544</v>
      </c>
      <c r="E27" s="189">
        <v>48329</v>
      </c>
      <c r="F27" s="395">
        <v>1048829</v>
      </c>
      <c r="G27" s="300">
        <v>2560</v>
      </c>
      <c r="H27" s="316" t="s">
        <v>149</v>
      </c>
      <c r="I27" s="191">
        <v>1031457</v>
      </c>
      <c r="J27" s="191">
        <v>14812</v>
      </c>
      <c r="K27" s="98">
        <f>L27+M27+N27</f>
        <v>50291</v>
      </c>
      <c r="L27" s="191">
        <v>1721</v>
      </c>
      <c r="M27" s="191">
        <v>43110</v>
      </c>
      <c r="N27" s="191">
        <v>5460</v>
      </c>
      <c r="O27" s="98">
        <f>P27+Q27+R27</f>
        <v>315530</v>
      </c>
      <c r="P27" s="191">
        <v>2753</v>
      </c>
      <c r="Q27" s="191">
        <v>289545</v>
      </c>
      <c r="R27" s="191">
        <v>23232</v>
      </c>
      <c r="S27" s="98">
        <f>T27+W27+X27</f>
        <v>7507</v>
      </c>
      <c r="T27" s="191">
        <v>250</v>
      </c>
      <c r="U27" s="101" t="s">
        <v>41</v>
      </c>
      <c r="V27" s="362" t="s">
        <v>40</v>
      </c>
      <c r="W27" s="191">
        <v>2432</v>
      </c>
      <c r="X27" s="191">
        <v>4825</v>
      </c>
      <c r="Y27" s="98">
        <f>Z27+AA27</f>
        <v>189056</v>
      </c>
      <c r="Z27" s="191">
        <v>2089</v>
      </c>
      <c r="AA27" s="193">
        <v>186967</v>
      </c>
    </row>
    <row r="28" spans="1:27" s="276" customFormat="1" ht="11.1" customHeight="1">
      <c r="A28" s="227" t="s">
        <v>782</v>
      </c>
      <c r="G28" s="233" t="s">
        <v>808</v>
      </c>
      <c r="H28" s="227" t="s">
        <v>783</v>
      </c>
      <c r="K28" s="227"/>
      <c r="N28" s="233"/>
      <c r="U28" s="233" t="s">
        <v>807</v>
      </c>
      <c r="V28" s="227" t="s">
        <v>783</v>
      </c>
      <c r="AA28" s="233" t="s">
        <v>807</v>
      </c>
    </row>
    <row r="29" spans="1:27" s="276" customFormat="1" ht="11.1" customHeight="1">
      <c r="A29" s="277" t="s">
        <v>381</v>
      </c>
      <c r="B29" s="277"/>
      <c r="C29" s="277"/>
      <c r="D29" s="277"/>
      <c r="E29" s="277"/>
      <c r="F29" s="277"/>
      <c r="G29" s="277"/>
      <c r="H29" s="277" t="s">
        <v>381</v>
      </c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7"/>
      <c r="T29" s="277"/>
      <c r="U29" s="277"/>
      <c r="V29" s="277" t="s">
        <v>381</v>
      </c>
      <c r="W29" s="277"/>
      <c r="X29" s="277"/>
      <c r="Y29" s="277"/>
      <c r="Z29" s="277"/>
      <c r="AA29" s="277"/>
    </row>
    <row r="30" spans="1:27" s="103" customFormat="1" ht="10.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</row>
    <row r="31" spans="1:27" s="25" customFormat="1" ht="11.25">
      <c r="A31" s="43"/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</row>
    <row r="32" spans="1:27" s="25" customFormat="1" ht="11.25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</row>
    <row r="33" spans="1:27" s="25" customFormat="1" ht="11.25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</row>
    <row r="34" spans="1:27" s="25" customFormat="1" ht="11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11"/>
      <c r="S34" s="104"/>
      <c r="T34" s="43"/>
      <c r="U34" s="43"/>
      <c r="V34" s="43"/>
      <c r="W34" s="43"/>
      <c r="X34" s="43"/>
      <c r="Y34" s="43"/>
      <c r="Z34" s="43"/>
      <c r="AA34" s="43"/>
    </row>
    <row r="35" spans="1:27" s="25" customFormat="1" ht="11.2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</row>
    <row r="36" spans="1:27" s="25" customFormat="1" ht="11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</row>
    <row r="37" spans="1:27" s="25" customFormat="1" ht="11.25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</row>
    <row r="38" spans="1:27" s="25" customFormat="1" ht="11.25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</row>
    <row r="39" spans="1:27" s="25" customFormat="1" ht="11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</row>
    <row r="40" spans="1:27" s="25" customFormat="1" ht="11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</row>
    <row r="41" spans="1:27" s="25" customFormat="1" ht="11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</row>
    <row r="42" spans="1:27" s="25" customFormat="1" ht="11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</row>
    <row r="43" spans="1:27" s="25" customFormat="1" ht="11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</row>
    <row r="44" spans="1:27" s="25" customFormat="1" ht="11.25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</row>
    <row r="45" spans="1:27" s="25" customFormat="1" ht="11.25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</row>
    <row r="46" spans="1:27" s="25" customFormat="1" ht="11.25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</row>
    <row r="47" spans="1:27" s="25" customFormat="1" ht="11.25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</row>
    <row r="48" spans="1:27" s="25" customFormat="1" ht="11.25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</row>
    <row r="49" spans="1:27" s="25" customFormat="1" ht="11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</row>
    <row r="50" spans="1:27" s="25" customFormat="1" ht="11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</row>
    <row r="51" spans="1:27" s="25" customFormat="1" ht="11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</row>
    <row r="52" spans="1:27" s="25" customFormat="1" ht="11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</row>
    <row r="53" spans="1:27" s="25" customFormat="1" ht="11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</row>
    <row r="54" spans="1:27" s="25" customFormat="1" ht="11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</row>
    <row r="55" spans="1:27" s="25" customFormat="1" ht="11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</row>
    <row r="56" spans="1:27" s="25" customFormat="1" ht="11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</row>
    <row r="57" spans="1:27" s="25" customFormat="1" ht="11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</row>
    <row r="58" spans="1:27" s="25" customFormat="1" ht="11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</row>
    <row r="59" spans="1:27" s="25" customFormat="1" ht="11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</row>
    <row r="60" spans="1:27" s="25" customFormat="1" ht="11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</row>
    <row r="61" spans="1:27" s="25" customFormat="1" ht="11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</row>
    <row r="62" spans="1:27" s="25" customFormat="1" ht="11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</row>
  </sheetData>
  <sheetProtection selectLockedCells="1"/>
  <mergeCells count="41">
    <mergeCell ref="Y7:Y9"/>
    <mergeCell ref="Z7:Z9"/>
    <mergeCell ref="O6:R6"/>
    <mergeCell ref="S6:T6"/>
    <mergeCell ref="P7:P9"/>
    <mergeCell ref="Q7:Q9"/>
    <mergeCell ref="U6:U9"/>
    <mergeCell ref="S7:S9"/>
    <mergeCell ref="H3:N3"/>
    <mergeCell ref="V4:AA4"/>
    <mergeCell ref="W6:X6"/>
    <mergeCell ref="X7:X9"/>
    <mergeCell ref="R7:R9"/>
    <mergeCell ref="H6:H9"/>
    <mergeCell ref="K6:N6"/>
    <mergeCell ref="N7:N9"/>
    <mergeCell ref="T7:T9"/>
    <mergeCell ref="W7:W9"/>
    <mergeCell ref="AA7:AA9"/>
    <mergeCell ref="Y6:AA6"/>
    <mergeCell ref="V3:AA3"/>
    <mergeCell ref="O3:U3"/>
    <mergeCell ref="K7:K9"/>
    <mergeCell ref="V6:V9"/>
    <mergeCell ref="I7:I9"/>
    <mergeCell ref="O7:O9"/>
    <mergeCell ref="A6:A9"/>
    <mergeCell ref="L7:L9"/>
    <mergeCell ref="E7:E9"/>
    <mergeCell ref="I6:J6"/>
    <mergeCell ref="M7:M9"/>
    <mergeCell ref="J7:J9"/>
    <mergeCell ref="A3:G3"/>
    <mergeCell ref="B6:E6"/>
    <mergeCell ref="B7:B9"/>
    <mergeCell ref="A4:G4"/>
    <mergeCell ref="F7:F9"/>
    <mergeCell ref="F6:G6"/>
    <mergeCell ref="D7:D9"/>
    <mergeCell ref="C7:C9"/>
    <mergeCell ref="G7:G9"/>
  </mergeCells>
  <phoneticPr fontId="3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4" max="2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104"/>
  <sheetViews>
    <sheetView view="pageBreakPreview" topLeftCell="J1" zoomScaleNormal="100" zoomScaleSheetLayoutView="100" workbookViewId="0">
      <selection activeCell="M10" sqref="M10"/>
    </sheetView>
  </sheetViews>
  <sheetFormatPr defaultRowHeight="14.25"/>
  <cols>
    <col min="1" max="1" width="6.875" style="229" customWidth="1"/>
    <col min="2" max="2" width="11.125" style="229" customWidth="1"/>
    <col min="3" max="8" width="10.75" style="230" customWidth="1"/>
    <col min="9" max="9" width="12.625" style="229" customWidth="1"/>
    <col min="10" max="21" width="11.625" style="230" customWidth="1"/>
    <col min="22" max="22" width="12.625" style="229" customWidth="1"/>
    <col min="23" max="23" width="6.875" style="229" customWidth="1"/>
    <col min="24" max="24" width="11.125" style="229" customWidth="1"/>
    <col min="25" max="29" width="12.875" style="231" customWidth="1"/>
    <col min="30" max="16384" width="9" style="231"/>
  </cols>
  <sheetData>
    <row r="1" spans="1:29" s="243" customFormat="1" ht="14.1" customHeight="1">
      <c r="A1" s="246"/>
      <c r="B1" s="246"/>
      <c r="C1" s="246"/>
      <c r="D1" s="246"/>
      <c r="E1" s="246"/>
      <c r="F1" s="246"/>
      <c r="G1" s="246"/>
      <c r="H1" s="245" t="s">
        <v>846</v>
      </c>
      <c r="I1" s="244" t="s">
        <v>847</v>
      </c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5" t="s">
        <v>848</v>
      </c>
      <c r="W1" s="244" t="s">
        <v>849</v>
      </c>
      <c r="X1" s="246"/>
    </row>
    <row r="2" spans="1:29" s="224" customFormat="1" ht="14.1" customHeight="1">
      <c r="A2" s="221"/>
      <c r="B2" s="221"/>
      <c r="C2" s="221"/>
      <c r="D2" s="221"/>
      <c r="E2" s="221"/>
      <c r="F2" s="221"/>
      <c r="G2" s="221"/>
      <c r="H2" s="222"/>
      <c r="I2" s="223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2"/>
      <c r="W2" s="223"/>
      <c r="X2" s="221"/>
    </row>
    <row r="3" spans="1:29" s="248" customFormat="1" ht="20.100000000000001" customHeight="1">
      <c r="A3" s="616" t="s">
        <v>235</v>
      </c>
      <c r="B3" s="616"/>
      <c r="C3" s="616"/>
      <c r="D3" s="616"/>
      <c r="E3" s="616"/>
      <c r="F3" s="616"/>
      <c r="G3" s="616"/>
      <c r="H3" s="616"/>
      <c r="I3" s="616" t="s">
        <v>236</v>
      </c>
      <c r="J3" s="616"/>
      <c r="K3" s="616"/>
      <c r="L3" s="616"/>
      <c r="M3" s="616"/>
      <c r="N3" s="616"/>
      <c r="O3" s="616"/>
      <c r="P3" s="616" t="s">
        <v>94</v>
      </c>
      <c r="Q3" s="616"/>
      <c r="R3" s="616"/>
      <c r="S3" s="616"/>
      <c r="T3" s="616"/>
      <c r="U3" s="616"/>
      <c r="V3" s="616"/>
      <c r="W3" s="616" t="s">
        <v>236</v>
      </c>
      <c r="X3" s="616"/>
      <c r="Y3" s="616"/>
      <c r="Z3" s="616"/>
      <c r="AA3" s="616"/>
      <c r="AB3" s="616"/>
      <c r="AC3" s="616"/>
    </row>
    <row r="4" spans="1:29" s="380" customFormat="1" ht="21" customHeight="1">
      <c r="A4" s="565" t="s">
        <v>95</v>
      </c>
      <c r="B4" s="565"/>
      <c r="C4" s="565"/>
      <c r="D4" s="565"/>
      <c r="E4" s="565"/>
      <c r="F4" s="565"/>
      <c r="G4" s="565"/>
      <c r="H4" s="565"/>
      <c r="I4" s="376"/>
      <c r="J4" s="376" t="s">
        <v>96</v>
      </c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565" t="s">
        <v>94</v>
      </c>
      <c r="X4" s="565"/>
      <c r="Y4" s="565"/>
      <c r="Z4" s="565"/>
      <c r="AA4" s="565"/>
      <c r="AB4" s="565"/>
      <c r="AC4" s="565"/>
    </row>
    <row r="5" spans="1:29" s="16" customFormat="1" ht="18" customHeight="1" thickBot="1">
      <c r="A5" s="16" t="s">
        <v>4</v>
      </c>
      <c r="H5" s="20" t="s">
        <v>42</v>
      </c>
      <c r="I5" s="16" t="s">
        <v>4</v>
      </c>
      <c r="J5" s="396"/>
      <c r="V5" s="20" t="s">
        <v>42</v>
      </c>
      <c r="W5" s="16" t="s">
        <v>4</v>
      </c>
      <c r="AC5" s="20" t="s">
        <v>42</v>
      </c>
    </row>
    <row r="6" spans="1:29" s="25" customFormat="1" ht="22.15" customHeight="1">
      <c r="A6" s="602" t="s">
        <v>97</v>
      </c>
      <c r="B6" s="603"/>
      <c r="C6" s="583" t="s">
        <v>600</v>
      </c>
      <c r="D6" s="591"/>
      <c r="E6" s="591"/>
      <c r="F6" s="560"/>
      <c r="G6" s="592" t="s">
        <v>43</v>
      </c>
      <c r="H6" s="591"/>
      <c r="I6" s="627" t="s">
        <v>98</v>
      </c>
      <c r="J6" s="617" t="s">
        <v>43</v>
      </c>
      <c r="K6" s="582"/>
      <c r="L6" s="592" t="s">
        <v>44</v>
      </c>
      <c r="M6" s="591"/>
      <c r="N6" s="591"/>
      <c r="O6" s="591"/>
      <c r="P6" s="591" t="s">
        <v>45</v>
      </c>
      <c r="Q6" s="591"/>
      <c r="R6" s="591"/>
      <c r="S6" s="560"/>
      <c r="T6" s="592" t="s">
        <v>46</v>
      </c>
      <c r="U6" s="593"/>
      <c r="V6" s="624" t="s">
        <v>99</v>
      </c>
      <c r="W6" s="602" t="s">
        <v>97</v>
      </c>
      <c r="X6" s="603"/>
      <c r="Y6" s="617" t="s">
        <v>46</v>
      </c>
      <c r="Z6" s="582"/>
      <c r="AA6" s="592" t="s">
        <v>47</v>
      </c>
      <c r="AB6" s="591"/>
      <c r="AC6" s="591"/>
    </row>
    <row r="7" spans="1:29" s="25" customFormat="1" ht="13.15" customHeight="1">
      <c r="A7" s="604"/>
      <c r="B7" s="605"/>
      <c r="C7" s="630"/>
      <c r="D7" s="599" t="s">
        <v>5</v>
      </c>
      <c r="E7" s="599" t="s">
        <v>6</v>
      </c>
      <c r="F7" s="599" t="s">
        <v>7</v>
      </c>
      <c r="G7" s="612"/>
      <c r="H7" s="588" t="s">
        <v>5</v>
      </c>
      <c r="I7" s="628"/>
      <c r="J7" s="621" t="s">
        <v>6</v>
      </c>
      <c r="K7" s="599" t="s">
        <v>7</v>
      </c>
      <c r="L7" s="612"/>
      <c r="M7" s="599" t="s">
        <v>5</v>
      </c>
      <c r="N7" s="599" t="s">
        <v>6</v>
      </c>
      <c r="O7" s="588" t="s">
        <v>7</v>
      </c>
      <c r="P7" s="614"/>
      <c r="Q7" s="599" t="s">
        <v>5</v>
      </c>
      <c r="R7" s="599" t="s">
        <v>6</v>
      </c>
      <c r="S7" s="599" t="s">
        <v>7</v>
      </c>
      <c r="T7" s="612"/>
      <c r="U7" s="618" t="s">
        <v>5</v>
      </c>
      <c r="V7" s="625"/>
      <c r="W7" s="604"/>
      <c r="X7" s="605"/>
      <c r="Y7" s="621" t="s">
        <v>6</v>
      </c>
      <c r="Z7" s="599" t="s">
        <v>7</v>
      </c>
      <c r="AA7" s="612"/>
      <c r="AB7" s="599" t="s">
        <v>5</v>
      </c>
      <c r="AC7" s="588" t="s">
        <v>6</v>
      </c>
    </row>
    <row r="8" spans="1:29" s="25" customFormat="1" ht="13.15" customHeight="1">
      <c r="A8" s="604"/>
      <c r="B8" s="605"/>
      <c r="C8" s="630"/>
      <c r="D8" s="600"/>
      <c r="E8" s="600"/>
      <c r="F8" s="600"/>
      <c r="G8" s="612"/>
      <c r="H8" s="589"/>
      <c r="I8" s="628"/>
      <c r="J8" s="622"/>
      <c r="K8" s="600"/>
      <c r="L8" s="612"/>
      <c r="M8" s="600"/>
      <c r="N8" s="600"/>
      <c r="O8" s="589"/>
      <c r="P8" s="614"/>
      <c r="Q8" s="600"/>
      <c r="R8" s="600"/>
      <c r="S8" s="600"/>
      <c r="T8" s="612"/>
      <c r="U8" s="619"/>
      <c r="V8" s="625"/>
      <c r="W8" s="604"/>
      <c r="X8" s="605"/>
      <c r="Y8" s="622"/>
      <c r="Z8" s="600"/>
      <c r="AA8" s="612"/>
      <c r="AB8" s="600"/>
      <c r="AC8" s="589"/>
    </row>
    <row r="9" spans="1:29" s="25" customFormat="1" ht="13.15" customHeight="1">
      <c r="A9" s="606"/>
      <c r="B9" s="607"/>
      <c r="C9" s="631"/>
      <c r="D9" s="601"/>
      <c r="E9" s="601"/>
      <c r="F9" s="601"/>
      <c r="G9" s="613"/>
      <c r="H9" s="590"/>
      <c r="I9" s="629"/>
      <c r="J9" s="623"/>
      <c r="K9" s="601"/>
      <c r="L9" s="613"/>
      <c r="M9" s="601"/>
      <c r="N9" s="601"/>
      <c r="O9" s="590"/>
      <c r="P9" s="615"/>
      <c r="Q9" s="601"/>
      <c r="R9" s="601"/>
      <c r="S9" s="601"/>
      <c r="T9" s="613"/>
      <c r="U9" s="620"/>
      <c r="V9" s="626"/>
      <c r="W9" s="606"/>
      <c r="X9" s="607"/>
      <c r="Y9" s="623"/>
      <c r="Z9" s="601"/>
      <c r="AA9" s="613"/>
      <c r="AB9" s="601"/>
      <c r="AC9" s="590"/>
    </row>
    <row r="10" spans="1:29" s="381" customFormat="1" ht="18" customHeight="1">
      <c r="A10" s="608" t="s">
        <v>602</v>
      </c>
      <c r="B10" s="609"/>
      <c r="C10" s="384">
        <v>1255903</v>
      </c>
      <c r="D10" s="384">
        <v>6077</v>
      </c>
      <c r="E10" s="384">
        <v>1202071</v>
      </c>
      <c r="F10" s="384">
        <v>47755</v>
      </c>
      <c r="G10" s="384">
        <v>903327</v>
      </c>
      <c r="H10" s="384">
        <v>2070</v>
      </c>
      <c r="I10" s="385" t="s">
        <v>602</v>
      </c>
      <c r="J10" s="384">
        <v>885370</v>
      </c>
      <c r="K10" s="384">
        <v>15887</v>
      </c>
      <c r="L10" s="384">
        <v>55209</v>
      </c>
      <c r="M10" s="553">
        <v>1386</v>
      </c>
      <c r="N10" s="384">
        <v>48131</v>
      </c>
      <c r="O10" s="384">
        <v>5692</v>
      </c>
      <c r="P10" s="384">
        <v>291550</v>
      </c>
      <c r="Q10" s="384">
        <v>2421</v>
      </c>
      <c r="R10" s="384">
        <v>267106</v>
      </c>
      <c r="S10" s="384">
        <v>22023</v>
      </c>
      <c r="T10" s="384">
        <v>5817</v>
      </c>
      <c r="U10" s="384">
        <v>200</v>
      </c>
      <c r="V10" s="48" t="s">
        <v>602</v>
      </c>
      <c r="W10" s="608" t="s">
        <v>602</v>
      </c>
      <c r="X10" s="609"/>
      <c r="Y10" s="384">
        <v>1464</v>
      </c>
      <c r="Z10" s="384">
        <v>4153</v>
      </c>
      <c r="AA10" s="384">
        <v>186747</v>
      </c>
      <c r="AB10" s="384">
        <v>2177</v>
      </c>
      <c r="AC10" s="384">
        <v>184570</v>
      </c>
    </row>
    <row r="11" spans="1:29" s="381" customFormat="1" ht="18" customHeight="1">
      <c r="A11" s="608" t="s">
        <v>603</v>
      </c>
      <c r="B11" s="609"/>
      <c r="C11" s="384">
        <v>1307515</v>
      </c>
      <c r="D11" s="384">
        <v>6192</v>
      </c>
      <c r="E11" s="384">
        <v>1252782</v>
      </c>
      <c r="F11" s="384">
        <v>48541</v>
      </c>
      <c r="G11" s="384">
        <v>947320</v>
      </c>
      <c r="H11" s="384">
        <v>2054</v>
      </c>
      <c r="I11" s="385" t="s">
        <v>603</v>
      </c>
      <c r="J11" s="384">
        <v>929226</v>
      </c>
      <c r="K11" s="384">
        <v>16040</v>
      </c>
      <c r="L11" s="384">
        <v>53862</v>
      </c>
      <c r="M11" s="384">
        <v>1493</v>
      </c>
      <c r="N11" s="384">
        <v>46667</v>
      </c>
      <c r="O11" s="384">
        <v>5702</v>
      </c>
      <c r="P11" s="384">
        <v>300083</v>
      </c>
      <c r="Q11" s="384">
        <v>2452</v>
      </c>
      <c r="R11" s="384">
        <v>275234</v>
      </c>
      <c r="S11" s="384">
        <v>22397</v>
      </c>
      <c r="T11" s="384">
        <v>6250</v>
      </c>
      <c r="U11" s="384">
        <v>193</v>
      </c>
      <c r="V11" s="48" t="s">
        <v>603</v>
      </c>
      <c r="W11" s="608" t="s">
        <v>603</v>
      </c>
      <c r="X11" s="609"/>
      <c r="Y11" s="384">
        <v>1655</v>
      </c>
      <c r="Z11" s="384">
        <v>4402</v>
      </c>
      <c r="AA11" s="384">
        <v>187762</v>
      </c>
      <c r="AB11" s="384">
        <v>2149</v>
      </c>
      <c r="AC11" s="384">
        <v>185613</v>
      </c>
    </row>
    <row r="12" spans="1:29" s="381" customFormat="1" ht="18.75" customHeight="1">
      <c r="A12" s="608" t="s">
        <v>609</v>
      </c>
      <c r="B12" s="609"/>
      <c r="C12" s="384">
        <v>1353654</v>
      </c>
      <c r="D12" s="384">
        <v>6374</v>
      </c>
      <c r="E12" s="384">
        <v>1298395</v>
      </c>
      <c r="F12" s="384">
        <v>48885</v>
      </c>
      <c r="G12" s="384">
        <v>987605</v>
      </c>
      <c r="H12" s="384">
        <v>2070</v>
      </c>
      <c r="I12" s="385" t="s">
        <v>609</v>
      </c>
      <c r="J12" s="384">
        <v>969445</v>
      </c>
      <c r="K12" s="384">
        <v>16090</v>
      </c>
      <c r="L12" s="384">
        <v>52381</v>
      </c>
      <c r="M12" s="384">
        <v>1549</v>
      </c>
      <c r="N12" s="384">
        <v>45055</v>
      </c>
      <c r="O12" s="384">
        <v>5777</v>
      </c>
      <c r="P12" s="384">
        <v>306891</v>
      </c>
      <c r="Q12" s="384">
        <v>2551</v>
      </c>
      <c r="R12" s="384">
        <v>281932</v>
      </c>
      <c r="S12" s="384">
        <v>22408</v>
      </c>
      <c r="T12" s="384">
        <v>6777</v>
      </c>
      <c r="U12" s="384">
        <v>204</v>
      </c>
      <c r="V12" s="48" t="s">
        <v>609</v>
      </c>
      <c r="W12" s="608" t="s">
        <v>609</v>
      </c>
      <c r="X12" s="609"/>
      <c r="Y12" s="384">
        <v>1963</v>
      </c>
      <c r="Z12" s="384">
        <v>4610</v>
      </c>
      <c r="AA12" s="384">
        <v>189437</v>
      </c>
      <c r="AB12" s="384">
        <v>2152</v>
      </c>
      <c r="AC12" s="384">
        <v>187285</v>
      </c>
    </row>
    <row r="13" spans="1:29" s="381" customFormat="1" ht="18.75" customHeight="1">
      <c r="A13" s="608" t="s">
        <v>671</v>
      </c>
      <c r="B13" s="609"/>
      <c r="C13" s="384">
        <v>1392151</v>
      </c>
      <c r="D13" s="384">
        <v>6821</v>
      </c>
      <c r="E13" s="384">
        <v>1336954</v>
      </c>
      <c r="F13" s="384">
        <v>48376</v>
      </c>
      <c r="G13" s="384">
        <v>1022056</v>
      </c>
      <c r="H13" s="384">
        <v>2295</v>
      </c>
      <c r="I13" s="385">
        <v>2017</v>
      </c>
      <c r="J13" s="384">
        <v>1004322</v>
      </c>
      <c r="K13" s="384">
        <v>15439</v>
      </c>
      <c r="L13" s="384">
        <v>51349</v>
      </c>
      <c r="M13" s="384">
        <v>1645</v>
      </c>
      <c r="N13" s="384">
        <v>44009</v>
      </c>
      <c r="O13" s="384">
        <v>5695</v>
      </c>
      <c r="P13" s="384">
        <v>311546</v>
      </c>
      <c r="Q13" s="384">
        <v>2638</v>
      </c>
      <c r="R13" s="384">
        <v>286371</v>
      </c>
      <c r="S13" s="384">
        <v>22537</v>
      </c>
      <c r="T13" s="384">
        <v>7200</v>
      </c>
      <c r="U13" s="384">
        <v>243</v>
      </c>
      <c r="V13" s="48" t="s">
        <v>671</v>
      </c>
      <c r="W13" s="608" t="s">
        <v>671</v>
      </c>
      <c r="X13" s="609"/>
      <c r="Y13" s="384">
        <v>2252</v>
      </c>
      <c r="Z13" s="384">
        <v>4705</v>
      </c>
      <c r="AA13" s="384">
        <v>182910</v>
      </c>
      <c r="AB13" s="384">
        <v>2112</v>
      </c>
      <c r="AC13" s="384">
        <v>180798</v>
      </c>
    </row>
    <row r="14" spans="1:29" s="388" customFormat="1" ht="18" customHeight="1">
      <c r="A14" s="597">
        <v>2018</v>
      </c>
      <c r="B14" s="598"/>
      <c r="C14" s="15">
        <f>SUM(C16:C38)</f>
        <v>1422157</v>
      </c>
      <c r="D14" s="15">
        <f>SUM(D16:D38)</f>
        <v>7284</v>
      </c>
      <c r="E14" s="15">
        <f>SUM(E16:E38)</f>
        <v>1366544</v>
      </c>
      <c r="F14" s="15">
        <f>SUM(F16:F38)</f>
        <v>48329</v>
      </c>
      <c r="G14" s="15">
        <f>H14+J14+K14</f>
        <v>1048829</v>
      </c>
      <c r="H14" s="329">
        <f>SUM(H16:H38)</f>
        <v>2560</v>
      </c>
      <c r="I14" s="387">
        <v>2018</v>
      </c>
      <c r="J14" s="15">
        <f t="shared" ref="J14:S14" si="0">SUM(J16:J38)</f>
        <v>1031457</v>
      </c>
      <c r="K14" s="15">
        <f t="shared" si="0"/>
        <v>14812</v>
      </c>
      <c r="L14" s="15">
        <f>SUM(L16:L38)</f>
        <v>50291</v>
      </c>
      <c r="M14" s="15">
        <f t="shared" si="0"/>
        <v>1721</v>
      </c>
      <c r="N14" s="15">
        <f t="shared" si="0"/>
        <v>43110</v>
      </c>
      <c r="O14" s="15">
        <f t="shared" si="0"/>
        <v>5460</v>
      </c>
      <c r="P14" s="15">
        <f t="shared" si="0"/>
        <v>315530</v>
      </c>
      <c r="Q14" s="15">
        <f t="shared" si="0"/>
        <v>2753</v>
      </c>
      <c r="R14" s="15">
        <f t="shared" si="0"/>
        <v>289545</v>
      </c>
      <c r="S14" s="15">
        <f t="shared" si="0"/>
        <v>23232</v>
      </c>
      <c r="T14" s="15">
        <f>SUM(T16:T38)</f>
        <v>7507</v>
      </c>
      <c r="U14" s="15">
        <f>SUM(U16:U38)</f>
        <v>250</v>
      </c>
      <c r="V14" s="49">
        <v>2018</v>
      </c>
      <c r="W14" s="597">
        <v>2018</v>
      </c>
      <c r="X14" s="598"/>
      <c r="Y14" s="15">
        <f>SUM(Y16:Y38)</f>
        <v>2432</v>
      </c>
      <c r="Z14" s="15">
        <f>SUM(Z16:Z38)</f>
        <v>4825</v>
      </c>
      <c r="AA14" s="15">
        <f>SUM(AA16:AA38)</f>
        <v>187785</v>
      </c>
      <c r="AB14" s="15">
        <f>SUM(AB16:AB38)</f>
        <v>2080</v>
      </c>
      <c r="AC14" s="15">
        <f>SUM(AC16:AC38)</f>
        <v>185705</v>
      </c>
    </row>
    <row r="15" spans="1:29" s="381" customFormat="1" ht="12.95" customHeight="1">
      <c r="B15" s="12"/>
      <c r="C15" s="384"/>
      <c r="D15" s="384"/>
      <c r="E15" s="384"/>
      <c r="F15" s="384"/>
      <c r="G15" s="384"/>
      <c r="H15" s="384"/>
      <c r="I15" s="12"/>
      <c r="J15" s="384"/>
      <c r="K15" s="384"/>
      <c r="L15" s="384"/>
      <c r="M15" s="384"/>
      <c r="N15" s="384"/>
      <c r="O15" s="384"/>
      <c r="P15" s="384"/>
      <c r="Q15" s="384"/>
      <c r="R15" s="384"/>
      <c r="S15" s="384"/>
      <c r="T15" s="384"/>
      <c r="U15" s="384"/>
      <c r="V15" s="383"/>
      <c r="X15" s="12"/>
      <c r="Y15" s="384"/>
      <c r="Z15" s="384"/>
      <c r="AA15" s="384"/>
      <c r="AB15" s="384"/>
      <c r="AC15" s="384"/>
    </row>
    <row r="16" spans="1:29" s="381" customFormat="1" ht="18" customHeight="1">
      <c r="A16" s="381" t="s">
        <v>48</v>
      </c>
      <c r="B16" s="64" t="s">
        <v>49</v>
      </c>
      <c r="C16" s="384">
        <v>262141</v>
      </c>
      <c r="D16" s="384">
        <v>736</v>
      </c>
      <c r="E16" s="384">
        <v>248665</v>
      </c>
      <c r="F16" s="384">
        <v>12740</v>
      </c>
      <c r="G16" s="384">
        <v>210989</v>
      </c>
      <c r="H16" s="194">
        <v>274</v>
      </c>
      <c r="I16" s="12" t="s">
        <v>48</v>
      </c>
      <c r="J16" s="382">
        <v>206667</v>
      </c>
      <c r="K16" s="382">
        <v>4048</v>
      </c>
      <c r="L16" s="384">
        <v>8384</v>
      </c>
      <c r="M16" s="194">
        <v>166</v>
      </c>
      <c r="N16" s="194">
        <v>7028</v>
      </c>
      <c r="O16" s="194">
        <v>1190</v>
      </c>
      <c r="P16" s="384">
        <v>40387</v>
      </c>
      <c r="Q16" s="194">
        <v>266</v>
      </c>
      <c r="R16" s="194">
        <v>34651</v>
      </c>
      <c r="S16" s="194">
        <v>5470</v>
      </c>
      <c r="T16" s="384">
        <v>2381</v>
      </c>
      <c r="U16" s="194">
        <v>30</v>
      </c>
      <c r="V16" s="397" t="s">
        <v>49</v>
      </c>
      <c r="W16" s="381" t="s">
        <v>48</v>
      </c>
      <c r="X16" s="64" t="s">
        <v>49</v>
      </c>
      <c r="Y16" s="398">
        <v>319</v>
      </c>
      <c r="Z16" s="398">
        <v>2032</v>
      </c>
      <c r="AA16" s="384">
        <v>23823</v>
      </c>
      <c r="AB16" s="194">
        <v>252</v>
      </c>
      <c r="AC16" s="194">
        <v>23571</v>
      </c>
    </row>
    <row r="17" spans="1:29" s="381" customFormat="1" ht="18" customHeight="1">
      <c r="A17" s="381" t="s">
        <v>50</v>
      </c>
      <c r="B17" s="64" t="s">
        <v>51</v>
      </c>
      <c r="C17" s="384">
        <v>141075</v>
      </c>
      <c r="D17" s="384">
        <v>575</v>
      </c>
      <c r="E17" s="384">
        <v>135836</v>
      </c>
      <c r="F17" s="384">
        <v>4664</v>
      </c>
      <c r="G17" s="384">
        <v>107606</v>
      </c>
      <c r="H17" s="194">
        <v>203</v>
      </c>
      <c r="I17" s="12" t="s">
        <v>50</v>
      </c>
      <c r="J17" s="382">
        <v>105496</v>
      </c>
      <c r="K17" s="382">
        <v>1907</v>
      </c>
      <c r="L17" s="384">
        <v>5255</v>
      </c>
      <c r="M17" s="194">
        <v>146</v>
      </c>
      <c r="N17" s="194">
        <v>4540</v>
      </c>
      <c r="O17" s="194">
        <v>569</v>
      </c>
      <c r="P17" s="384">
        <v>27592</v>
      </c>
      <c r="Q17" s="194">
        <v>211</v>
      </c>
      <c r="R17" s="194">
        <v>25559</v>
      </c>
      <c r="S17" s="194">
        <v>1822</v>
      </c>
      <c r="T17" s="384">
        <v>622</v>
      </c>
      <c r="U17" s="194">
        <v>15</v>
      </c>
      <c r="V17" s="397" t="s">
        <v>51</v>
      </c>
      <c r="W17" s="381" t="s">
        <v>50</v>
      </c>
      <c r="X17" s="64" t="s">
        <v>51</v>
      </c>
      <c r="Y17" s="398">
        <v>241</v>
      </c>
      <c r="Z17" s="398">
        <v>366</v>
      </c>
      <c r="AA17" s="384">
        <v>14807</v>
      </c>
      <c r="AB17" s="194">
        <v>159</v>
      </c>
      <c r="AC17" s="194">
        <v>14648</v>
      </c>
    </row>
    <row r="18" spans="1:29" s="381" customFormat="1" ht="18" customHeight="1">
      <c r="A18" s="381" t="s">
        <v>52</v>
      </c>
      <c r="B18" s="64" t="s">
        <v>53</v>
      </c>
      <c r="C18" s="384">
        <v>72569</v>
      </c>
      <c r="D18" s="384">
        <v>375</v>
      </c>
      <c r="E18" s="384">
        <v>70357</v>
      </c>
      <c r="F18" s="384">
        <v>1837</v>
      </c>
      <c r="G18" s="384">
        <v>52167</v>
      </c>
      <c r="H18" s="194">
        <v>139</v>
      </c>
      <c r="I18" s="12" t="s">
        <v>52</v>
      </c>
      <c r="J18" s="382">
        <v>51392</v>
      </c>
      <c r="K18" s="382">
        <v>636</v>
      </c>
      <c r="L18" s="384">
        <v>2657</v>
      </c>
      <c r="M18" s="194">
        <v>86</v>
      </c>
      <c r="N18" s="194">
        <v>2321</v>
      </c>
      <c r="O18" s="194">
        <v>250</v>
      </c>
      <c r="P18" s="384">
        <v>17519</v>
      </c>
      <c r="Q18" s="194">
        <v>142</v>
      </c>
      <c r="R18" s="194">
        <v>16542</v>
      </c>
      <c r="S18" s="194">
        <v>835</v>
      </c>
      <c r="T18" s="384">
        <v>226</v>
      </c>
      <c r="U18" s="194">
        <v>8</v>
      </c>
      <c r="V18" s="397" t="s">
        <v>53</v>
      </c>
      <c r="W18" s="381" t="s">
        <v>52</v>
      </c>
      <c r="X18" s="64" t="s">
        <v>53</v>
      </c>
      <c r="Y18" s="398">
        <v>102</v>
      </c>
      <c r="Z18" s="398">
        <v>116</v>
      </c>
      <c r="AA18" s="384">
        <v>10392</v>
      </c>
      <c r="AB18" s="194">
        <v>91</v>
      </c>
      <c r="AC18" s="194">
        <v>10301</v>
      </c>
    </row>
    <row r="19" spans="1:29" s="381" customFormat="1" ht="18" customHeight="1">
      <c r="A19" s="381" t="s">
        <v>54</v>
      </c>
      <c r="B19" s="64" t="s">
        <v>55</v>
      </c>
      <c r="C19" s="384">
        <v>82463</v>
      </c>
      <c r="D19" s="384">
        <v>695</v>
      </c>
      <c r="E19" s="384">
        <v>79171</v>
      </c>
      <c r="F19" s="384">
        <v>2597</v>
      </c>
      <c r="G19" s="384">
        <v>59000</v>
      </c>
      <c r="H19" s="194">
        <v>208</v>
      </c>
      <c r="I19" s="12" t="s">
        <v>54</v>
      </c>
      <c r="J19" s="382">
        <v>57874</v>
      </c>
      <c r="K19" s="382">
        <v>918</v>
      </c>
      <c r="L19" s="384">
        <v>2946</v>
      </c>
      <c r="M19" s="194">
        <v>212</v>
      </c>
      <c r="N19" s="194">
        <v>2446</v>
      </c>
      <c r="O19" s="194">
        <v>288</v>
      </c>
      <c r="P19" s="384">
        <v>20134</v>
      </c>
      <c r="Q19" s="194">
        <v>232</v>
      </c>
      <c r="R19" s="194">
        <v>18707</v>
      </c>
      <c r="S19" s="194">
        <v>1195</v>
      </c>
      <c r="T19" s="384">
        <v>383</v>
      </c>
      <c r="U19" s="194">
        <v>43</v>
      </c>
      <c r="V19" s="397" t="s">
        <v>55</v>
      </c>
      <c r="W19" s="381" t="s">
        <v>54</v>
      </c>
      <c r="X19" s="64" t="s">
        <v>55</v>
      </c>
      <c r="Y19" s="398">
        <v>144</v>
      </c>
      <c r="Z19" s="398">
        <v>196</v>
      </c>
      <c r="AA19" s="384">
        <v>10623</v>
      </c>
      <c r="AB19" s="194">
        <v>139</v>
      </c>
      <c r="AC19" s="194">
        <v>10484</v>
      </c>
    </row>
    <row r="20" spans="1:29" s="381" customFormat="1" ht="18" customHeight="1">
      <c r="A20" s="381" t="s">
        <v>56</v>
      </c>
      <c r="B20" s="64" t="s">
        <v>57</v>
      </c>
      <c r="C20" s="384">
        <v>212449</v>
      </c>
      <c r="D20" s="384">
        <v>523</v>
      </c>
      <c r="E20" s="384">
        <v>204650</v>
      </c>
      <c r="F20" s="384">
        <v>7276</v>
      </c>
      <c r="G20" s="384">
        <v>174428</v>
      </c>
      <c r="H20" s="194">
        <v>190</v>
      </c>
      <c r="I20" s="12" t="s">
        <v>56</v>
      </c>
      <c r="J20" s="382">
        <v>171530</v>
      </c>
      <c r="K20" s="382">
        <v>2708</v>
      </c>
      <c r="L20" s="384">
        <v>7509</v>
      </c>
      <c r="M20" s="194">
        <v>107</v>
      </c>
      <c r="N20" s="194">
        <v>6593</v>
      </c>
      <c r="O20" s="194">
        <v>809</v>
      </c>
      <c r="P20" s="384">
        <v>29935</v>
      </c>
      <c r="Q20" s="194">
        <v>212</v>
      </c>
      <c r="R20" s="194">
        <v>26370</v>
      </c>
      <c r="S20" s="194">
        <v>3353</v>
      </c>
      <c r="T20" s="384">
        <v>577</v>
      </c>
      <c r="U20" s="194">
        <v>14</v>
      </c>
      <c r="V20" s="397" t="s">
        <v>57</v>
      </c>
      <c r="W20" s="381" t="s">
        <v>56</v>
      </c>
      <c r="X20" s="64" t="s">
        <v>57</v>
      </c>
      <c r="Y20" s="398">
        <v>157</v>
      </c>
      <c r="Z20" s="398">
        <v>406</v>
      </c>
      <c r="AA20" s="384">
        <v>16346</v>
      </c>
      <c r="AB20" s="194">
        <v>148</v>
      </c>
      <c r="AC20" s="194">
        <v>16198</v>
      </c>
    </row>
    <row r="21" spans="1:29" s="381" customFormat="1" ht="18" customHeight="1">
      <c r="A21" s="381" t="s">
        <v>58</v>
      </c>
      <c r="B21" s="64" t="s">
        <v>59</v>
      </c>
      <c r="C21" s="384">
        <v>55885</v>
      </c>
      <c r="D21" s="384">
        <v>350</v>
      </c>
      <c r="E21" s="384">
        <v>54020</v>
      </c>
      <c r="F21" s="384">
        <v>1515</v>
      </c>
      <c r="G21" s="384">
        <v>38265</v>
      </c>
      <c r="H21" s="194">
        <v>122</v>
      </c>
      <c r="I21" s="12" t="s">
        <v>58</v>
      </c>
      <c r="J21" s="382">
        <v>37620</v>
      </c>
      <c r="K21" s="382">
        <v>523</v>
      </c>
      <c r="L21" s="384">
        <v>2095</v>
      </c>
      <c r="M21" s="194">
        <v>69</v>
      </c>
      <c r="N21" s="194">
        <v>1866</v>
      </c>
      <c r="O21" s="194">
        <v>160</v>
      </c>
      <c r="P21" s="384">
        <v>15244</v>
      </c>
      <c r="Q21" s="194">
        <v>137</v>
      </c>
      <c r="R21" s="194">
        <v>14415</v>
      </c>
      <c r="S21" s="194">
        <v>692</v>
      </c>
      <c r="T21" s="384">
        <v>281</v>
      </c>
      <c r="U21" s="194">
        <v>22</v>
      </c>
      <c r="V21" s="397" t="s">
        <v>59</v>
      </c>
      <c r="W21" s="381" t="s">
        <v>58</v>
      </c>
      <c r="X21" s="64" t="s">
        <v>59</v>
      </c>
      <c r="Y21" s="398">
        <v>119</v>
      </c>
      <c r="Z21" s="398">
        <v>140</v>
      </c>
      <c r="AA21" s="384">
        <v>7464</v>
      </c>
      <c r="AB21" s="194">
        <v>73</v>
      </c>
      <c r="AC21" s="194">
        <v>7391</v>
      </c>
    </row>
    <row r="22" spans="1:29" s="381" customFormat="1" ht="18" customHeight="1">
      <c r="A22" s="381" t="s">
        <v>60</v>
      </c>
      <c r="B22" s="64" t="s">
        <v>61</v>
      </c>
      <c r="C22" s="384">
        <v>59749</v>
      </c>
      <c r="D22" s="384">
        <v>287</v>
      </c>
      <c r="E22" s="384">
        <v>56777</v>
      </c>
      <c r="F22" s="384">
        <v>2685</v>
      </c>
      <c r="G22" s="384">
        <v>39731</v>
      </c>
      <c r="H22" s="194">
        <v>100</v>
      </c>
      <c r="I22" s="12" t="s">
        <v>60</v>
      </c>
      <c r="J22" s="382">
        <v>39174</v>
      </c>
      <c r="K22" s="382">
        <v>457</v>
      </c>
      <c r="L22" s="384">
        <v>2235</v>
      </c>
      <c r="M22" s="194">
        <v>71</v>
      </c>
      <c r="N22" s="194">
        <v>1915</v>
      </c>
      <c r="O22" s="194">
        <v>249</v>
      </c>
      <c r="P22" s="384">
        <v>17311</v>
      </c>
      <c r="Q22" s="194">
        <v>108</v>
      </c>
      <c r="R22" s="194">
        <v>15573</v>
      </c>
      <c r="S22" s="194">
        <v>1630</v>
      </c>
      <c r="T22" s="384">
        <v>472</v>
      </c>
      <c r="U22" s="194">
        <v>8</v>
      </c>
      <c r="V22" s="397" t="s">
        <v>61</v>
      </c>
      <c r="W22" s="381" t="s">
        <v>60</v>
      </c>
      <c r="X22" s="64" t="s">
        <v>61</v>
      </c>
      <c r="Y22" s="398">
        <v>115</v>
      </c>
      <c r="Z22" s="398">
        <v>349</v>
      </c>
      <c r="AA22" s="384">
        <v>9396</v>
      </c>
      <c r="AB22" s="194">
        <v>89</v>
      </c>
      <c r="AC22" s="194">
        <v>9307</v>
      </c>
    </row>
    <row r="23" spans="1:29" s="381" customFormat="1" ht="18" customHeight="1">
      <c r="A23" s="381" t="s">
        <v>62</v>
      </c>
      <c r="B23" s="64" t="s">
        <v>63</v>
      </c>
      <c r="C23" s="384">
        <v>53358</v>
      </c>
      <c r="D23" s="384">
        <v>379</v>
      </c>
      <c r="E23" s="384">
        <v>51135</v>
      </c>
      <c r="F23" s="384">
        <v>1844</v>
      </c>
      <c r="G23" s="384">
        <v>33635</v>
      </c>
      <c r="H23" s="194">
        <v>119</v>
      </c>
      <c r="I23" s="12" t="s">
        <v>62</v>
      </c>
      <c r="J23" s="382">
        <v>33061</v>
      </c>
      <c r="K23" s="382">
        <v>455</v>
      </c>
      <c r="L23" s="384">
        <v>2088</v>
      </c>
      <c r="M23" s="194">
        <v>95</v>
      </c>
      <c r="N23" s="194">
        <v>1723</v>
      </c>
      <c r="O23" s="194">
        <v>270</v>
      </c>
      <c r="P23" s="384">
        <v>17385</v>
      </c>
      <c r="Q23" s="194">
        <v>154</v>
      </c>
      <c r="R23" s="194">
        <v>16257</v>
      </c>
      <c r="S23" s="194">
        <v>974</v>
      </c>
      <c r="T23" s="384">
        <v>250</v>
      </c>
      <c r="U23" s="194">
        <v>11</v>
      </c>
      <c r="V23" s="397" t="s">
        <v>63</v>
      </c>
      <c r="W23" s="381" t="s">
        <v>62</v>
      </c>
      <c r="X23" s="64" t="s">
        <v>63</v>
      </c>
      <c r="Y23" s="398">
        <v>94</v>
      </c>
      <c r="Z23" s="398">
        <v>145</v>
      </c>
      <c r="AA23" s="384">
        <v>16300</v>
      </c>
      <c r="AB23" s="194">
        <v>117</v>
      </c>
      <c r="AC23" s="194">
        <v>16183</v>
      </c>
    </row>
    <row r="24" spans="1:29" s="381" customFormat="1" ht="18" customHeight="1">
      <c r="A24" s="381" t="s">
        <v>64</v>
      </c>
      <c r="B24" s="64" t="s">
        <v>65</v>
      </c>
      <c r="C24" s="384">
        <v>35664</v>
      </c>
      <c r="D24" s="384">
        <v>307</v>
      </c>
      <c r="E24" s="384">
        <v>34558</v>
      </c>
      <c r="F24" s="384">
        <v>799</v>
      </c>
      <c r="G24" s="384">
        <v>24187</v>
      </c>
      <c r="H24" s="194">
        <v>90</v>
      </c>
      <c r="I24" s="12" t="s">
        <v>64</v>
      </c>
      <c r="J24" s="382">
        <v>23725</v>
      </c>
      <c r="K24" s="382">
        <v>372</v>
      </c>
      <c r="L24" s="384">
        <v>1535</v>
      </c>
      <c r="M24" s="194">
        <v>70</v>
      </c>
      <c r="N24" s="194">
        <v>1338</v>
      </c>
      <c r="O24" s="194">
        <v>127</v>
      </c>
      <c r="P24" s="384">
        <v>9808</v>
      </c>
      <c r="Q24" s="194">
        <v>131</v>
      </c>
      <c r="R24" s="194">
        <v>9440</v>
      </c>
      <c r="S24" s="194">
        <v>237</v>
      </c>
      <c r="T24" s="384">
        <v>134</v>
      </c>
      <c r="U24" s="194">
        <v>16</v>
      </c>
      <c r="V24" s="397" t="s">
        <v>65</v>
      </c>
      <c r="W24" s="381" t="s">
        <v>64</v>
      </c>
      <c r="X24" s="64" t="s">
        <v>65</v>
      </c>
      <c r="Y24" s="398">
        <v>55</v>
      </c>
      <c r="Z24" s="398">
        <v>63</v>
      </c>
      <c r="AA24" s="384">
        <v>6493</v>
      </c>
      <c r="AB24" s="194">
        <v>62</v>
      </c>
      <c r="AC24" s="194">
        <v>6431</v>
      </c>
    </row>
    <row r="25" spans="1:29" s="381" customFormat="1" ht="17.649999999999999" customHeight="1">
      <c r="A25" s="381" t="s">
        <v>66</v>
      </c>
      <c r="B25" s="64" t="s">
        <v>67</v>
      </c>
      <c r="C25" s="384">
        <v>135884</v>
      </c>
      <c r="D25" s="384">
        <v>321</v>
      </c>
      <c r="E25" s="384">
        <v>131270</v>
      </c>
      <c r="F25" s="384">
        <v>4293</v>
      </c>
      <c r="G25" s="384">
        <v>105376</v>
      </c>
      <c r="H25" s="194">
        <v>112</v>
      </c>
      <c r="I25" s="12" t="s">
        <v>66</v>
      </c>
      <c r="J25" s="382">
        <v>104176</v>
      </c>
      <c r="K25" s="382">
        <v>1088</v>
      </c>
      <c r="L25" s="384">
        <v>4129</v>
      </c>
      <c r="M25" s="194">
        <v>80</v>
      </c>
      <c r="N25" s="194">
        <v>3669</v>
      </c>
      <c r="O25" s="194">
        <v>380</v>
      </c>
      <c r="P25" s="384">
        <v>25521</v>
      </c>
      <c r="Q25" s="194">
        <v>122</v>
      </c>
      <c r="R25" s="194">
        <v>22928</v>
      </c>
      <c r="S25" s="194">
        <v>2471</v>
      </c>
      <c r="T25" s="384">
        <v>858</v>
      </c>
      <c r="U25" s="194">
        <v>7</v>
      </c>
      <c r="V25" s="397" t="s">
        <v>67</v>
      </c>
      <c r="W25" s="381" t="s">
        <v>66</v>
      </c>
      <c r="X25" s="64" t="s">
        <v>67</v>
      </c>
      <c r="Y25" s="398">
        <v>497</v>
      </c>
      <c r="Z25" s="398">
        <v>354</v>
      </c>
      <c r="AA25" s="384">
        <v>13303</v>
      </c>
      <c r="AB25" s="194">
        <v>143</v>
      </c>
      <c r="AC25" s="194">
        <v>13160</v>
      </c>
    </row>
    <row r="26" spans="1:29" s="381" customFormat="1" ht="17.649999999999999" customHeight="1">
      <c r="A26" s="381" t="s">
        <v>68</v>
      </c>
      <c r="B26" s="64" t="s">
        <v>69</v>
      </c>
      <c r="C26" s="384">
        <v>14567</v>
      </c>
      <c r="D26" s="384">
        <v>117</v>
      </c>
      <c r="E26" s="384">
        <v>14169</v>
      </c>
      <c r="F26" s="384">
        <v>281</v>
      </c>
      <c r="G26" s="384">
        <v>8829</v>
      </c>
      <c r="H26" s="194">
        <v>47</v>
      </c>
      <c r="I26" s="12" t="s">
        <v>68</v>
      </c>
      <c r="J26" s="382">
        <v>8744</v>
      </c>
      <c r="K26" s="382">
        <v>38</v>
      </c>
      <c r="L26" s="384">
        <v>503</v>
      </c>
      <c r="M26" s="194">
        <v>36</v>
      </c>
      <c r="N26" s="194">
        <v>447</v>
      </c>
      <c r="O26" s="194">
        <v>20</v>
      </c>
      <c r="P26" s="384">
        <v>5181</v>
      </c>
      <c r="Q26" s="194">
        <v>33</v>
      </c>
      <c r="R26" s="194">
        <v>4948</v>
      </c>
      <c r="S26" s="194">
        <v>200</v>
      </c>
      <c r="T26" s="384">
        <v>54</v>
      </c>
      <c r="U26" s="194">
        <v>1</v>
      </c>
      <c r="V26" s="397" t="s">
        <v>69</v>
      </c>
      <c r="W26" s="381" t="s">
        <v>68</v>
      </c>
      <c r="X26" s="64" t="s">
        <v>69</v>
      </c>
      <c r="Y26" s="398">
        <v>30</v>
      </c>
      <c r="Z26" s="398">
        <v>23</v>
      </c>
      <c r="AA26" s="384">
        <v>3056</v>
      </c>
      <c r="AB26" s="194">
        <v>40</v>
      </c>
      <c r="AC26" s="194">
        <v>3016</v>
      </c>
    </row>
    <row r="27" spans="1:29" s="381" customFormat="1" ht="17.649999999999999" customHeight="1">
      <c r="A27" s="381" t="s">
        <v>70</v>
      </c>
      <c r="B27" s="64" t="s">
        <v>71</v>
      </c>
      <c r="C27" s="384">
        <v>30302</v>
      </c>
      <c r="D27" s="384">
        <v>304</v>
      </c>
      <c r="E27" s="384">
        <v>29029</v>
      </c>
      <c r="F27" s="384">
        <v>969</v>
      </c>
      <c r="G27" s="384">
        <v>17099</v>
      </c>
      <c r="H27" s="194">
        <v>77</v>
      </c>
      <c r="I27" s="12" t="s">
        <v>70</v>
      </c>
      <c r="J27" s="382">
        <v>16913</v>
      </c>
      <c r="K27" s="382">
        <v>109</v>
      </c>
      <c r="L27" s="384">
        <v>1083</v>
      </c>
      <c r="M27" s="194">
        <v>90</v>
      </c>
      <c r="N27" s="194">
        <v>920</v>
      </c>
      <c r="O27" s="194">
        <v>73</v>
      </c>
      <c r="P27" s="384">
        <v>11961</v>
      </c>
      <c r="Q27" s="194">
        <v>127</v>
      </c>
      <c r="R27" s="194">
        <v>11136</v>
      </c>
      <c r="S27" s="194">
        <v>698</v>
      </c>
      <c r="T27" s="384">
        <v>159</v>
      </c>
      <c r="U27" s="194">
        <v>10</v>
      </c>
      <c r="V27" s="397" t="s">
        <v>71</v>
      </c>
      <c r="W27" s="381" t="s">
        <v>70</v>
      </c>
      <c r="X27" s="64" t="s">
        <v>71</v>
      </c>
      <c r="Y27" s="398">
        <v>60</v>
      </c>
      <c r="Z27" s="398">
        <v>89</v>
      </c>
      <c r="AA27" s="384">
        <v>7027</v>
      </c>
      <c r="AB27" s="194">
        <v>67</v>
      </c>
      <c r="AC27" s="194">
        <v>6960</v>
      </c>
    </row>
    <row r="28" spans="1:29" s="381" customFormat="1" ht="17.649999999999999" customHeight="1">
      <c r="A28" s="381" t="s">
        <v>72</v>
      </c>
      <c r="B28" s="64" t="s">
        <v>73</v>
      </c>
      <c r="C28" s="384">
        <v>15140</v>
      </c>
      <c r="D28" s="384">
        <v>195</v>
      </c>
      <c r="E28" s="384">
        <v>14752</v>
      </c>
      <c r="F28" s="384">
        <v>193</v>
      </c>
      <c r="G28" s="384">
        <v>8910</v>
      </c>
      <c r="H28" s="194">
        <v>61</v>
      </c>
      <c r="I28" s="12" t="s">
        <v>72</v>
      </c>
      <c r="J28" s="382">
        <v>8805</v>
      </c>
      <c r="K28" s="382">
        <v>44</v>
      </c>
      <c r="L28" s="384">
        <v>551</v>
      </c>
      <c r="M28" s="194">
        <v>64</v>
      </c>
      <c r="N28" s="194">
        <v>446</v>
      </c>
      <c r="O28" s="194">
        <v>41</v>
      </c>
      <c r="P28" s="384">
        <v>5624</v>
      </c>
      <c r="Q28" s="194">
        <v>68</v>
      </c>
      <c r="R28" s="194">
        <v>5460</v>
      </c>
      <c r="S28" s="194">
        <v>96</v>
      </c>
      <c r="T28" s="384">
        <v>55</v>
      </c>
      <c r="U28" s="194">
        <v>2</v>
      </c>
      <c r="V28" s="397" t="s">
        <v>73</v>
      </c>
      <c r="W28" s="381" t="s">
        <v>72</v>
      </c>
      <c r="X28" s="64" t="s">
        <v>73</v>
      </c>
      <c r="Y28" s="398">
        <v>41</v>
      </c>
      <c r="Z28" s="398">
        <v>12</v>
      </c>
      <c r="AA28" s="384">
        <v>1948</v>
      </c>
      <c r="AB28" s="194">
        <v>55</v>
      </c>
      <c r="AC28" s="194">
        <v>1893</v>
      </c>
    </row>
    <row r="29" spans="1:29" s="381" customFormat="1" ht="17.649999999999999" customHeight="1">
      <c r="A29" s="381" t="s">
        <v>74</v>
      </c>
      <c r="B29" s="64" t="s">
        <v>75</v>
      </c>
      <c r="C29" s="384">
        <v>9460</v>
      </c>
      <c r="D29" s="384">
        <v>143</v>
      </c>
      <c r="E29" s="384">
        <v>9217</v>
      </c>
      <c r="F29" s="384">
        <v>100</v>
      </c>
      <c r="G29" s="384">
        <v>5453</v>
      </c>
      <c r="H29" s="194">
        <v>52</v>
      </c>
      <c r="I29" s="12" t="s">
        <v>74</v>
      </c>
      <c r="J29" s="382">
        <v>5369</v>
      </c>
      <c r="K29" s="382">
        <v>32</v>
      </c>
      <c r="L29" s="384">
        <v>351</v>
      </c>
      <c r="M29" s="194">
        <v>37</v>
      </c>
      <c r="N29" s="194">
        <v>292</v>
      </c>
      <c r="O29" s="194">
        <v>22</v>
      </c>
      <c r="P29" s="384">
        <v>3631</v>
      </c>
      <c r="Q29" s="194">
        <v>53</v>
      </c>
      <c r="R29" s="194">
        <v>3535</v>
      </c>
      <c r="S29" s="194">
        <v>43</v>
      </c>
      <c r="T29" s="384">
        <v>25</v>
      </c>
      <c r="U29" s="194">
        <v>1</v>
      </c>
      <c r="V29" s="397" t="s">
        <v>75</v>
      </c>
      <c r="W29" s="381" t="s">
        <v>74</v>
      </c>
      <c r="X29" s="64" t="s">
        <v>75</v>
      </c>
      <c r="Y29" s="398">
        <v>21</v>
      </c>
      <c r="Z29" s="398">
        <v>3</v>
      </c>
      <c r="AA29" s="384">
        <v>1976</v>
      </c>
      <c r="AB29" s="194">
        <v>80</v>
      </c>
      <c r="AC29" s="194">
        <v>1896</v>
      </c>
    </row>
    <row r="30" spans="1:29" s="381" customFormat="1" ht="17.649999999999999" customHeight="1">
      <c r="A30" s="381" t="s">
        <v>76</v>
      </c>
      <c r="B30" s="64" t="s">
        <v>77</v>
      </c>
      <c r="C30" s="384">
        <v>18929</v>
      </c>
      <c r="D30" s="384">
        <v>250</v>
      </c>
      <c r="E30" s="384">
        <v>18373</v>
      </c>
      <c r="F30" s="384">
        <v>306</v>
      </c>
      <c r="G30" s="384">
        <v>12082</v>
      </c>
      <c r="H30" s="194">
        <v>79</v>
      </c>
      <c r="I30" s="12" t="s">
        <v>76</v>
      </c>
      <c r="J30" s="382">
        <v>11869</v>
      </c>
      <c r="K30" s="382">
        <v>134</v>
      </c>
      <c r="L30" s="384">
        <v>760</v>
      </c>
      <c r="M30" s="194">
        <v>51</v>
      </c>
      <c r="N30" s="194">
        <v>656</v>
      </c>
      <c r="O30" s="194">
        <v>53</v>
      </c>
      <c r="P30" s="384">
        <v>6026</v>
      </c>
      <c r="Q30" s="194">
        <v>113</v>
      </c>
      <c r="R30" s="194">
        <v>5814</v>
      </c>
      <c r="S30" s="194">
        <v>99</v>
      </c>
      <c r="T30" s="384">
        <v>61</v>
      </c>
      <c r="U30" s="194">
        <v>7</v>
      </c>
      <c r="V30" s="397" t="s">
        <v>77</v>
      </c>
      <c r="W30" s="381" t="s">
        <v>76</v>
      </c>
      <c r="X30" s="64" t="s">
        <v>77</v>
      </c>
      <c r="Y30" s="398">
        <v>34</v>
      </c>
      <c r="Z30" s="398">
        <v>20</v>
      </c>
      <c r="AA30" s="384">
        <v>4334</v>
      </c>
      <c r="AB30" s="194">
        <v>55</v>
      </c>
      <c r="AC30" s="194">
        <v>4279</v>
      </c>
    </row>
    <row r="31" spans="1:29" s="381" customFormat="1" ht="17.649999999999999" customHeight="1">
      <c r="A31" s="381" t="s">
        <v>78</v>
      </c>
      <c r="B31" s="64" t="s">
        <v>79</v>
      </c>
      <c r="C31" s="384">
        <v>24659</v>
      </c>
      <c r="D31" s="384">
        <v>194</v>
      </c>
      <c r="E31" s="384">
        <v>23835</v>
      </c>
      <c r="F31" s="384">
        <v>630</v>
      </c>
      <c r="G31" s="384">
        <v>15875</v>
      </c>
      <c r="H31" s="194">
        <v>70</v>
      </c>
      <c r="I31" s="12" t="s">
        <v>78</v>
      </c>
      <c r="J31" s="382">
        <v>15714</v>
      </c>
      <c r="K31" s="382">
        <v>91</v>
      </c>
      <c r="L31" s="384">
        <v>796</v>
      </c>
      <c r="M31" s="194">
        <v>40</v>
      </c>
      <c r="N31" s="194">
        <v>714</v>
      </c>
      <c r="O31" s="194">
        <v>42</v>
      </c>
      <c r="P31" s="384">
        <v>7909</v>
      </c>
      <c r="Q31" s="194">
        <v>79</v>
      </c>
      <c r="R31" s="194">
        <v>7367</v>
      </c>
      <c r="S31" s="194">
        <v>463</v>
      </c>
      <c r="T31" s="384">
        <v>79</v>
      </c>
      <c r="U31" s="194">
        <v>5</v>
      </c>
      <c r="V31" s="397" t="s">
        <v>79</v>
      </c>
      <c r="W31" s="381" t="s">
        <v>78</v>
      </c>
      <c r="X31" s="64" t="s">
        <v>79</v>
      </c>
      <c r="Y31" s="398">
        <v>40</v>
      </c>
      <c r="Z31" s="398">
        <v>34</v>
      </c>
      <c r="AA31" s="384">
        <v>5442</v>
      </c>
      <c r="AB31" s="194">
        <v>33</v>
      </c>
      <c r="AC31" s="194">
        <v>5409</v>
      </c>
    </row>
    <row r="32" spans="1:29" s="381" customFormat="1" ht="17.649999999999999" customHeight="1">
      <c r="A32" s="381" t="s">
        <v>80</v>
      </c>
      <c r="B32" s="64" t="s">
        <v>81</v>
      </c>
      <c r="C32" s="384">
        <v>20829</v>
      </c>
      <c r="D32" s="384">
        <v>156</v>
      </c>
      <c r="E32" s="384">
        <v>20150</v>
      </c>
      <c r="F32" s="384">
        <v>523</v>
      </c>
      <c r="G32" s="384">
        <v>13345</v>
      </c>
      <c r="H32" s="194">
        <v>55</v>
      </c>
      <c r="I32" s="12" t="s">
        <v>80</v>
      </c>
      <c r="J32" s="382">
        <v>13253</v>
      </c>
      <c r="K32" s="382">
        <v>37</v>
      </c>
      <c r="L32" s="384">
        <v>805</v>
      </c>
      <c r="M32" s="194">
        <v>30</v>
      </c>
      <c r="N32" s="194">
        <v>730</v>
      </c>
      <c r="O32" s="194">
        <v>45</v>
      </c>
      <c r="P32" s="384">
        <v>6584</v>
      </c>
      <c r="Q32" s="194">
        <v>66</v>
      </c>
      <c r="R32" s="194">
        <v>6128</v>
      </c>
      <c r="S32" s="194">
        <v>390</v>
      </c>
      <c r="T32" s="384">
        <v>95</v>
      </c>
      <c r="U32" s="194">
        <v>5</v>
      </c>
      <c r="V32" s="397" t="s">
        <v>81</v>
      </c>
      <c r="W32" s="381" t="s">
        <v>80</v>
      </c>
      <c r="X32" s="64" t="s">
        <v>81</v>
      </c>
      <c r="Y32" s="398">
        <v>39</v>
      </c>
      <c r="Z32" s="398">
        <v>51</v>
      </c>
      <c r="AA32" s="384">
        <v>4292</v>
      </c>
      <c r="AB32" s="194">
        <v>57</v>
      </c>
      <c r="AC32" s="194">
        <v>4235</v>
      </c>
    </row>
    <row r="33" spans="1:29" s="381" customFormat="1" ht="17.649999999999999" customHeight="1">
      <c r="A33" s="381" t="s">
        <v>82</v>
      </c>
      <c r="B33" s="64" t="s">
        <v>83</v>
      </c>
      <c r="C33" s="384">
        <v>30901</v>
      </c>
      <c r="D33" s="384">
        <v>197</v>
      </c>
      <c r="E33" s="384">
        <v>29273</v>
      </c>
      <c r="F33" s="384">
        <v>1431</v>
      </c>
      <c r="G33" s="384">
        <v>18322</v>
      </c>
      <c r="H33" s="194">
        <v>66</v>
      </c>
      <c r="I33" s="12" t="s">
        <v>82</v>
      </c>
      <c r="J33" s="382">
        <v>17951</v>
      </c>
      <c r="K33" s="382">
        <v>305</v>
      </c>
      <c r="L33" s="384">
        <v>988</v>
      </c>
      <c r="M33" s="194">
        <v>44</v>
      </c>
      <c r="N33" s="194">
        <v>893</v>
      </c>
      <c r="O33" s="194">
        <v>51</v>
      </c>
      <c r="P33" s="384">
        <v>11369</v>
      </c>
      <c r="Q33" s="194">
        <v>82</v>
      </c>
      <c r="R33" s="194">
        <v>10363</v>
      </c>
      <c r="S33" s="194">
        <v>924</v>
      </c>
      <c r="T33" s="384">
        <v>222</v>
      </c>
      <c r="U33" s="194">
        <v>5</v>
      </c>
      <c r="V33" s="397" t="s">
        <v>83</v>
      </c>
      <c r="W33" s="381" t="s">
        <v>82</v>
      </c>
      <c r="X33" s="64" t="s">
        <v>83</v>
      </c>
      <c r="Y33" s="398">
        <v>66</v>
      </c>
      <c r="Z33" s="398">
        <v>151</v>
      </c>
      <c r="AA33" s="384">
        <v>8125</v>
      </c>
      <c r="AB33" s="194">
        <v>80</v>
      </c>
      <c r="AC33" s="194">
        <v>8045</v>
      </c>
    </row>
    <row r="34" spans="1:29" s="381" customFormat="1" ht="17.649999999999999" customHeight="1">
      <c r="A34" s="381" t="s">
        <v>84</v>
      </c>
      <c r="B34" s="64" t="s">
        <v>85</v>
      </c>
      <c r="C34" s="384">
        <v>69718</v>
      </c>
      <c r="D34" s="384">
        <v>338</v>
      </c>
      <c r="E34" s="384">
        <v>67154</v>
      </c>
      <c r="F34" s="384">
        <v>2226</v>
      </c>
      <c r="G34" s="384">
        <v>52704</v>
      </c>
      <c r="H34" s="194">
        <v>142</v>
      </c>
      <c r="I34" s="12" t="s">
        <v>84</v>
      </c>
      <c r="J34" s="382">
        <v>52279</v>
      </c>
      <c r="K34" s="382">
        <v>283</v>
      </c>
      <c r="L34" s="384">
        <v>2802</v>
      </c>
      <c r="M34" s="194">
        <v>66</v>
      </c>
      <c r="N34" s="194">
        <v>2276</v>
      </c>
      <c r="O34" s="194">
        <v>460</v>
      </c>
      <c r="P34" s="384">
        <v>13908</v>
      </c>
      <c r="Q34" s="194">
        <v>118</v>
      </c>
      <c r="R34" s="194">
        <v>12507</v>
      </c>
      <c r="S34" s="194">
        <v>1283</v>
      </c>
      <c r="T34" s="384">
        <v>304</v>
      </c>
      <c r="U34" s="194">
        <v>12</v>
      </c>
      <c r="V34" s="397" t="s">
        <v>85</v>
      </c>
      <c r="W34" s="381" t="s">
        <v>84</v>
      </c>
      <c r="X34" s="64" t="s">
        <v>85</v>
      </c>
      <c r="Y34" s="398">
        <v>92</v>
      </c>
      <c r="Z34" s="398">
        <v>200</v>
      </c>
      <c r="AA34" s="384">
        <v>5912</v>
      </c>
      <c r="AB34" s="194">
        <v>74</v>
      </c>
      <c r="AC34" s="194">
        <v>5838</v>
      </c>
    </row>
    <row r="35" spans="1:29" s="381" customFormat="1" ht="17.649999999999999" customHeight="1">
      <c r="A35" s="381" t="s">
        <v>86</v>
      </c>
      <c r="B35" s="64" t="s">
        <v>87</v>
      </c>
      <c r="C35" s="384">
        <v>27510</v>
      </c>
      <c r="D35" s="384">
        <v>215</v>
      </c>
      <c r="E35" s="384">
        <v>26840</v>
      </c>
      <c r="F35" s="384">
        <v>455</v>
      </c>
      <c r="G35" s="384">
        <v>18550</v>
      </c>
      <c r="H35" s="194">
        <v>84</v>
      </c>
      <c r="I35" s="12" t="s">
        <v>86</v>
      </c>
      <c r="J35" s="382">
        <v>18282</v>
      </c>
      <c r="K35" s="382">
        <v>184</v>
      </c>
      <c r="L35" s="384">
        <v>892</v>
      </c>
      <c r="M35" s="194">
        <v>43</v>
      </c>
      <c r="N35" s="194">
        <v>781</v>
      </c>
      <c r="O35" s="194">
        <v>68</v>
      </c>
      <c r="P35" s="384">
        <v>7963</v>
      </c>
      <c r="Q35" s="194">
        <v>75</v>
      </c>
      <c r="R35" s="194">
        <v>7722</v>
      </c>
      <c r="S35" s="194">
        <v>166</v>
      </c>
      <c r="T35" s="384">
        <v>105</v>
      </c>
      <c r="U35" s="194">
        <v>13</v>
      </c>
      <c r="V35" s="397" t="s">
        <v>87</v>
      </c>
      <c r="W35" s="381" t="s">
        <v>86</v>
      </c>
      <c r="X35" s="64" t="s">
        <v>87</v>
      </c>
      <c r="Y35" s="398">
        <v>55</v>
      </c>
      <c r="Z35" s="398">
        <v>37</v>
      </c>
      <c r="AA35" s="384">
        <v>6544</v>
      </c>
      <c r="AB35" s="194">
        <v>61</v>
      </c>
      <c r="AC35" s="194">
        <v>6483</v>
      </c>
    </row>
    <row r="36" spans="1:29" s="381" customFormat="1" ht="17.649999999999999" customHeight="1">
      <c r="A36" s="381" t="s">
        <v>88</v>
      </c>
      <c r="B36" s="64" t="s">
        <v>89</v>
      </c>
      <c r="C36" s="384">
        <v>17541</v>
      </c>
      <c r="D36" s="384">
        <v>194</v>
      </c>
      <c r="E36" s="384">
        <v>17144</v>
      </c>
      <c r="F36" s="384">
        <v>203</v>
      </c>
      <c r="G36" s="384">
        <v>10193</v>
      </c>
      <c r="H36" s="194">
        <v>85</v>
      </c>
      <c r="I36" s="12" t="s">
        <v>88</v>
      </c>
      <c r="J36" s="382">
        <v>10038</v>
      </c>
      <c r="K36" s="382">
        <v>70</v>
      </c>
      <c r="L36" s="384">
        <v>580</v>
      </c>
      <c r="M36" s="194">
        <v>42</v>
      </c>
      <c r="N36" s="194">
        <v>500</v>
      </c>
      <c r="O36" s="194">
        <v>38</v>
      </c>
      <c r="P36" s="384">
        <v>6719</v>
      </c>
      <c r="Q36" s="194">
        <v>65</v>
      </c>
      <c r="R36" s="194">
        <v>6569</v>
      </c>
      <c r="S36" s="194">
        <v>85</v>
      </c>
      <c r="T36" s="384">
        <v>49</v>
      </c>
      <c r="U36" s="194">
        <v>2</v>
      </c>
      <c r="V36" s="397" t="s">
        <v>89</v>
      </c>
      <c r="W36" s="381" t="s">
        <v>88</v>
      </c>
      <c r="X36" s="64" t="s">
        <v>89</v>
      </c>
      <c r="Y36" s="398">
        <v>37</v>
      </c>
      <c r="Z36" s="398">
        <v>10</v>
      </c>
      <c r="AA36" s="384">
        <v>2980</v>
      </c>
      <c r="AB36" s="194">
        <v>94</v>
      </c>
      <c r="AC36" s="194">
        <v>2886</v>
      </c>
    </row>
    <row r="37" spans="1:29" s="381" customFormat="1" ht="17.649999999999999" customHeight="1">
      <c r="A37" s="381" t="s">
        <v>90</v>
      </c>
      <c r="B37" s="64" t="s">
        <v>91</v>
      </c>
      <c r="C37" s="384">
        <v>25732</v>
      </c>
      <c r="D37" s="384">
        <v>285</v>
      </c>
      <c r="E37" s="384">
        <v>25082</v>
      </c>
      <c r="F37" s="384">
        <v>365</v>
      </c>
      <c r="G37" s="384">
        <v>18317</v>
      </c>
      <c r="H37" s="194">
        <v>111</v>
      </c>
      <c r="I37" s="12" t="s">
        <v>90</v>
      </c>
      <c r="J37" s="382">
        <v>18033</v>
      </c>
      <c r="K37" s="382">
        <v>173</v>
      </c>
      <c r="L37" s="384">
        <v>923</v>
      </c>
      <c r="M37" s="194">
        <v>60</v>
      </c>
      <c r="N37" s="194">
        <v>774</v>
      </c>
      <c r="O37" s="194">
        <v>89</v>
      </c>
      <c r="P37" s="384">
        <v>6393</v>
      </c>
      <c r="Q37" s="194">
        <v>105</v>
      </c>
      <c r="R37" s="194">
        <v>6210</v>
      </c>
      <c r="S37" s="194">
        <v>78</v>
      </c>
      <c r="T37" s="384">
        <v>99</v>
      </c>
      <c r="U37" s="194">
        <v>9</v>
      </c>
      <c r="V37" s="397" t="s">
        <v>91</v>
      </c>
      <c r="W37" s="381" t="s">
        <v>90</v>
      </c>
      <c r="X37" s="64" t="s">
        <v>91</v>
      </c>
      <c r="Y37" s="398">
        <v>65</v>
      </c>
      <c r="Z37" s="398">
        <v>25</v>
      </c>
      <c r="AA37" s="384">
        <v>5468</v>
      </c>
      <c r="AB37" s="194">
        <v>75</v>
      </c>
      <c r="AC37" s="194">
        <v>5393</v>
      </c>
    </row>
    <row r="38" spans="1:29" s="381" customFormat="1" ht="17.649999999999999" customHeight="1" thickBot="1">
      <c r="A38" s="381" t="s">
        <v>92</v>
      </c>
      <c r="B38" s="64" t="s">
        <v>93</v>
      </c>
      <c r="C38" s="384">
        <v>5632</v>
      </c>
      <c r="D38" s="384">
        <v>148</v>
      </c>
      <c r="E38" s="384">
        <v>5087</v>
      </c>
      <c r="F38" s="384">
        <v>397</v>
      </c>
      <c r="G38" s="384">
        <v>3766</v>
      </c>
      <c r="H38" s="191">
        <v>74</v>
      </c>
      <c r="I38" s="12" t="s">
        <v>92</v>
      </c>
      <c r="J38" s="382">
        <v>3492</v>
      </c>
      <c r="K38" s="382">
        <v>200</v>
      </c>
      <c r="L38" s="384">
        <v>424</v>
      </c>
      <c r="M38" s="194">
        <v>16</v>
      </c>
      <c r="N38" s="194">
        <v>242</v>
      </c>
      <c r="O38" s="191">
        <v>166</v>
      </c>
      <c r="P38" s="384">
        <v>1426</v>
      </c>
      <c r="Q38" s="191">
        <v>54</v>
      </c>
      <c r="R38" s="191">
        <v>1344</v>
      </c>
      <c r="S38" s="191">
        <v>28</v>
      </c>
      <c r="T38" s="98">
        <v>16</v>
      </c>
      <c r="U38" s="194">
        <v>4</v>
      </c>
      <c r="V38" s="399" t="s">
        <v>93</v>
      </c>
      <c r="W38" s="381" t="s">
        <v>92</v>
      </c>
      <c r="X38" s="64" t="s">
        <v>93</v>
      </c>
      <c r="Y38" s="398">
        <v>9</v>
      </c>
      <c r="Z38" s="398">
        <v>3</v>
      </c>
      <c r="AA38" s="384">
        <v>1734</v>
      </c>
      <c r="AB38" s="194">
        <v>36</v>
      </c>
      <c r="AC38" s="191">
        <v>1698</v>
      </c>
    </row>
    <row r="39" spans="1:29" s="381" customFormat="1" ht="13.15" hidden="1" customHeight="1" thickBot="1">
      <c r="B39" s="12"/>
      <c r="C39" s="384"/>
      <c r="D39" s="384"/>
      <c r="E39" s="384"/>
      <c r="F39" s="384"/>
      <c r="G39" s="384"/>
      <c r="H39" s="384"/>
      <c r="I39" s="12"/>
      <c r="J39" s="384"/>
      <c r="K39" s="384"/>
      <c r="L39" s="384"/>
      <c r="M39" s="384"/>
      <c r="N39" s="384"/>
      <c r="O39" s="384"/>
      <c r="P39" s="384"/>
      <c r="Q39" s="384"/>
      <c r="R39" s="384"/>
      <c r="S39" s="384"/>
      <c r="T39" s="384"/>
      <c r="U39" s="400"/>
      <c r="V39" s="396"/>
      <c r="W39" s="610" t="s">
        <v>100</v>
      </c>
      <c r="X39" s="611"/>
      <c r="Y39" s="384"/>
      <c r="Z39" s="384"/>
      <c r="AA39" s="384">
        <f>SUM(AB39:AC39)</f>
        <v>0</v>
      </c>
      <c r="AB39" s="384"/>
      <c r="AC39" s="384"/>
    </row>
    <row r="40" spans="1:29" s="402" customFormat="1" ht="11.1" customHeight="1">
      <c r="A40" s="401" t="s">
        <v>783</v>
      </c>
      <c r="B40" s="401"/>
      <c r="H40" s="37" t="s">
        <v>806</v>
      </c>
      <c r="I40" s="401" t="s">
        <v>783</v>
      </c>
      <c r="O40" s="403"/>
      <c r="V40" s="37" t="s">
        <v>807</v>
      </c>
      <c r="W40" s="401" t="s">
        <v>783</v>
      </c>
      <c r="X40" s="403"/>
      <c r="AC40" s="37" t="s">
        <v>808</v>
      </c>
    </row>
    <row r="41" spans="1:29" s="36" customFormat="1" ht="11.1" customHeight="1">
      <c r="A41" s="97" t="s">
        <v>649</v>
      </c>
      <c r="B41" s="97"/>
      <c r="C41" s="404"/>
      <c r="D41" s="404"/>
      <c r="E41" s="404"/>
      <c r="F41" s="404"/>
      <c r="G41" s="404"/>
      <c r="H41" s="405"/>
      <c r="I41" s="97" t="s">
        <v>650</v>
      </c>
      <c r="J41" s="404"/>
      <c r="K41" s="404"/>
      <c r="L41" s="404"/>
      <c r="M41" s="404"/>
      <c r="N41" s="404"/>
      <c r="O41" s="404"/>
      <c r="P41" s="404"/>
      <c r="Q41" s="404"/>
      <c r="R41" s="404"/>
      <c r="S41" s="404"/>
      <c r="T41" s="404"/>
      <c r="U41" s="404"/>
      <c r="V41" s="405"/>
      <c r="W41" s="97" t="s">
        <v>649</v>
      </c>
      <c r="X41" s="404"/>
      <c r="AC41" s="405"/>
    </row>
    <row r="42" spans="1:29" s="224" customFormat="1" ht="11.25">
      <c r="A42" s="221"/>
      <c r="B42" s="221"/>
      <c r="C42" s="221"/>
      <c r="D42" s="221"/>
      <c r="E42" s="221"/>
      <c r="F42" s="221"/>
      <c r="G42" s="22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8"/>
      <c r="U42" s="221"/>
      <c r="V42" s="221"/>
      <c r="W42" s="221"/>
      <c r="X42" s="221"/>
    </row>
    <row r="43" spans="1:29" s="224" customFormat="1" ht="11.25">
      <c r="A43" s="221"/>
      <c r="B43" s="221"/>
      <c r="C43" s="221"/>
      <c r="D43" s="221"/>
      <c r="E43" s="221"/>
      <c r="F43" s="221"/>
      <c r="G43" s="228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</row>
    <row r="44" spans="1:29" s="224" customFormat="1" ht="11.25">
      <c r="A44" s="221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1"/>
      <c r="U44" s="221"/>
      <c r="V44" s="221"/>
      <c r="W44" s="221"/>
      <c r="X44" s="221"/>
    </row>
    <row r="45" spans="1:29" s="224" customFormat="1" ht="11.25">
      <c r="A45" s="221"/>
      <c r="B45" s="221"/>
      <c r="C45" s="221"/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</row>
    <row r="46" spans="1:29" s="224" customFormat="1" ht="11.25">
      <c r="A46" s="221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</row>
    <row r="47" spans="1:29" s="224" customFormat="1" ht="11.25">
      <c r="A47" s="221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</row>
    <row r="48" spans="1:29" s="224" customFormat="1" ht="11.25">
      <c r="A48" s="221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</row>
    <row r="49" spans="1:24" s="224" customFormat="1" ht="11.25">
      <c r="A49" s="221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</row>
    <row r="50" spans="1:24" s="224" customFormat="1" ht="11.25">
      <c r="A50" s="221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</row>
    <row r="51" spans="1:24" s="224" customFormat="1" ht="11.25">
      <c r="A51" s="221"/>
      <c r="B51" s="221"/>
      <c r="C51" s="221"/>
      <c r="D51" s="221"/>
      <c r="E51" s="221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</row>
    <row r="52" spans="1:24" s="224" customFormat="1" ht="11.25">
      <c r="A52" s="221"/>
      <c r="B52" s="221"/>
      <c r="C52" s="221"/>
      <c r="D52" s="221"/>
      <c r="E52" s="221"/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</row>
    <row r="53" spans="1:24" s="224" customFormat="1" ht="11.25">
      <c r="A53" s="221"/>
      <c r="B53" s="221"/>
      <c r="C53" s="221"/>
      <c r="D53" s="221"/>
      <c r="E53" s="221"/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</row>
    <row r="54" spans="1:24" s="224" customFormat="1" ht="11.25">
      <c r="A54" s="221"/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</row>
    <row r="55" spans="1:24" s="224" customFormat="1" ht="11.25">
      <c r="A55" s="221"/>
      <c r="B55" s="221"/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</row>
    <row r="56" spans="1:24" s="224" customFormat="1" ht="11.25">
      <c r="A56" s="221"/>
      <c r="B56" s="221"/>
      <c r="C56" s="221"/>
      <c r="D56" s="221"/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</row>
    <row r="57" spans="1:24" s="224" customFormat="1" ht="11.25">
      <c r="A57" s="221"/>
      <c r="B57" s="221"/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</row>
    <row r="58" spans="1:24" s="224" customFormat="1" ht="11.25">
      <c r="A58" s="221"/>
      <c r="B58" s="221"/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</row>
    <row r="59" spans="1:24" s="224" customFormat="1" ht="11.25">
      <c r="A59" s="221"/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</row>
    <row r="60" spans="1:24" s="224" customFormat="1" ht="11.25">
      <c r="A60" s="221"/>
      <c r="B60" s="221"/>
      <c r="C60" s="221"/>
      <c r="D60" s="221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</row>
    <row r="61" spans="1:24" s="224" customFormat="1" ht="11.25">
      <c r="A61" s="221"/>
      <c r="B61" s="221"/>
      <c r="C61" s="221"/>
      <c r="D61" s="221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</row>
    <row r="62" spans="1:24" s="224" customFormat="1" ht="11.25">
      <c r="A62" s="221"/>
      <c r="B62" s="221"/>
      <c r="C62" s="221"/>
      <c r="D62" s="221"/>
      <c r="E62" s="221"/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</row>
    <row r="63" spans="1:24" s="224" customFormat="1" ht="11.25">
      <c r="A63" s="221"/>
      <c r="B63" s="221"/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</row>
    <row r="64" spans="1:24" s="224" customFormat="1" ht="11.25">
      <c r="A64" s="221"/>
      <c r="B64" s="221"/>
      <c r="C64" s="221"/>
      <c r="D64" s="221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</row>
    <row r="65" spans="1:24" s="224" customFormat="1" ht="11.25">
      <c r="A65" s="221"/>
      <c r="B65" s="221"/>
      <c r="C65" s="221"/>
      <c r="D65" s="221"/>
      <c r="E65" s="221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</row>
    <row r="66" spans="1:24" s="224" customFormat="1" ht="11.25">
      <c r="A66" s="221"/>
      <c r="B66" s="221"/>
      <c r="C66" s="221"/>
      <c r="D66" s="221"/>
      <c r="E66" s="221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</row>
    <row r="67" spans="1:24" s="224" customFormat="1" ht="11.25">
      <c r="A67" s="221"/>
      <c r="B67" s="221"/>
      <c r="C67" s="221"/>
      <c r="D67" s="221"/>
      <c r="E67" s="221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</row>
    <row r="68" spans="1:24" s="224" customFormat="1" ht="11.25">
      <c r="A68" s="221"/>
      <c r="B68" s="221"/>
      <c r="C68" s="221"/>
      <c r="D68" s="221"/>
      <c r="E68" s="221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</row>
    <row r="69" spans="1:24" s="224" customFormat="1" ht="11.25">
      <c r="A69" s="221"/>
      <c r="B69" s="221"/>
      <c r="C69" s="221"/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</row>
    <row r="70" spans="1:24" s="224" customFormat="1" ht="11.25">
      <c r="A70" s="221"/>
      <c r="B70" s="221"/>
      <c r="C70" s="221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</row>
    <row r="71" spans="1:24" s="224" customFormat="1" ht="11.25">
      <c r="A71" s="221"/>
      <c r="B71" s="221"/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</row>
    <row r="72" spans="1:24" s="224" customFormat="1" ht="11.25">
      <c r="A72" s="221"/>
      <c r="B72" s="221"/>
      <c r="C72" s="221"/>
      <c r="D72" s="221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</row>
    <row r="73" spans="1:24" s="224" customFormat="1" ht="11.25">
      <c r="A73" s="221"/>
      <c r="B73" s="221"/>
      <c r="C73" s="221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</row>
    <row r="74" spans="1:24" s="224" customFormat="1" ht="11.25">
      <c r="A74" s="221"/>
      <c r="B74" s="221"/>
      <c r="C74" s="221"/>
      <c r="D74" s="221"/>
      <c r="E74" s="221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</row>
    <row r="75" spans="1:24" s="224" customFormat="1" ht="11.25">
      <c r="A75" s="221"/>
      <c r="B75" s="221"/>
      <c r="C75" s="221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</row>
    <row r="76" spans="1:24" s="224" customFormat="1" ht="11.25">
      <c r="A76" s="221"/>
      <c r="B76" s="221"/>
      <c r="C76" s="221"/>
      <c r="D76" s="221"/>
      <c r="E76" s="221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</row>
    <row r="77" spans="1:24" s="224" customFormat="1" ht="11.25">
      <c r="A77" s="221"/>
      <c r="B77" s="221"/>
      <c r="C77" s="221"/>
      <c r="D77" s="221"/>
      <c r="E77" s="221"/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</row>
    <row r="78" spans="1:24" s="224" customFormat="1" ht="11.25">
      <c r="A78" s="221"/>
      <c r="B78" s="22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</row>
    <row r="79" spans="1:24" s="224" customFormat="1" ht="11.25">
      <c r="A79" s="221"/>
      <c r="B79" s="221"/>
      <c r="C79" s="221"/>
      <c r="D79" s="221"/>
      <c r="E79" s="221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</row>
    <row r="80" spans="1:24" s="224" customFormat="1" ht="11.25">
      <c r="A80" s="221"/>
      <c r="B80" s="221"/>
      <c r="C80" s="221"/>
      <c r="D80" s="221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</row>
    <row r="81" spans="1:24" s="224" customFormat="1" ht="11.25">
      <c r="A81" s="221"/>
      <c r="B81" s="221"/>
      <c r="C81" s="221"/>
      <c r="D81" s="221"/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</row>
    <row r="82" spans="1:24" s="224" customFormat="1" ht="11.25">
      <c r="A82" s="221"/>
      <c r="B82" s="221"/>
      <c r="C82" s="221"/>
      <c r="D82" s="221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</row>
    <row r="83" spans="1:24" s="224" customFormat="1" ht="11.25">
      <c r="A83" s="221"/>
      <c r="B83" s="221"/>
      <c r="C83" s="221"/>
      <c r="D83" s="221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</row>
    <row r="84" spans="1:24" s="224" customFormat="1" ht="11.25">
      <c r="A84" s="221"/>
      <c r="B84" s="221"/>
      <c r="C84" s="221"/>
      <c r="D84" s="221"/>
      <c r="E84" s="221"/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</row>
    <row r="85" spans="1:24" s="224" customFormat="1" ht="11.25">
      <c r="A85" s="221"/>
      <c r="B85" s="221"/>
      <c r="C85" s="221"/>
      <c r="D85" s="221"/>
      <c r="E85" s="221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</row>
    <row r="86" spans="1:24" s="224" customFormat="1" ht="11.25">
      <c r="A86" s="221"/>
      <c r="B86" s="221"/>
      <c r="C86" s="221"/>
      <c r="D86" s="221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</row>
    <row r="87" spans="1:24" s="224" customFormat="1" ht="11.25">
      <c r="A87" s="221"/>
      <c r="B87" s="221"/>
      <c r="C87" s="221"/>
      <c r="D87" s="221"/>
      <c r="E87" s="221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</row>
    <row r="88" spans="1:24" s="224" customFormat="1" ht="11.25">
      <c r="A88" s="221"/>
      <c r="B88" s="221"/>
      <c r="C88" s="22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</row>
    <row r="89" spans="1:24" s="224" customFormat="1" ht="11.25">
      <c r="A89" s="221"/>
      <c r="B89" s="221"/>
      <c r="C89" s="221"/>
      <c r="D89" s="221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</row>
    <row r="90" spans="1:24" s="224" customFormat="1" ht="11.25">
      <c r="A90" s="221"/>
      <c r="B90" s="221"/>
      <c r="C90" s="221"/>
      <c r="D90" s="221"/>
      <c r="E90" s="221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</row>
    <row r="91" spans="1:24" s="224" customFormat="1" ht="11.25">
      <c r="A91" s="221"/>
      <c r="B91" s="221"/>
      <c r="C91" s="221"/>
      <c r="D91" s="221"/>
      <c r="E91" s="221"/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</row>
    <row r="92" spans="1:24" s="224" customFormat="1" ht="11.25">
      <c r="A92" s="221"/>
      <c r="B92" s="221"/>
      <c r="C92" s="221"/>
      <c r="D92" s="221"/>
      <c r="E92" s="221"/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</row>
    <row r="93" spans="1:24" s="224" customFormat="1" ht="11.25">
      <c r="A93" s="221"/>
      <c r="B93" s="221"/>
      <c r="C93" s="221"/>
      <c r="D93" s="221"/>
      <c r="E93" s="221"/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</row>
    <row r="94" spans="1:24" s="224" customFormat="1" ht="11.25">
      <c r="A94" s="221"/>
      <c r="B94" s="221"/>
      <c r="C94" s="221"/>
      <c r="D94" s="221"/>
      <c r="E94" s="221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</row>
    <row r="95" spans="1:24" s="224" customFormat="1" ht="11.25">
      <c r="A95" s="221"/>
      <c r="B95" s="221"/>
      <c r="C95" s="221"/>
      <c r="D95" s="221"/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</row>
    <row r="96" spans="1:24" s="224" customFormat="1" ht="11.25">
      <c r="A96" s="221"/>
      <c r="B96" s="221"/>
      <c r="C96" s="221"/>
      <c r="D96" s="221"/>
      <c r="E96" s="221"/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</row>
    <row r="97" spans="1:24" s="224" customFormat="1" ht="11.25">
      <c r="A97" s="221"/>
      <c r="B97" s="221"/>
      <c r="C97" s="221"/>
      <c r="D97" s="221"/>
      <c r="E97" s="221"/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</row>
    <row r="98" spans="1:24" s="224" customFormat="1" ht="11.25">
      <c r="A98" s="221"/>
      <c r="B98" s="221"/>
      <c r="C98" s="221"/>
      <c r="D98" s="221"/>
      <c r="E98" s="221"/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1"/>
      <c r="T98" s="221"/>
      <c r="U98" s="221"/>
      <c r="V98" s="221"/>
      <c r="W98" s="221"/>
      <c r="X98" s="221"/>
    </row>
    <row r="99" spans="1:24" s="224" customFormat="1" ht="11.25">
      <c r="A99" s="221"/>
      <c r="B99" s="221"/>
      <c r="C99" s="221"/>
      <c r="D99" s="221"/>
      <c r="E99" s="221"/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221"/>
      <c r="X99" s="221"/>
    </row>
    <row r="100" spans="1:24" s="224" customFormat="1" ht="11.25">
      <c r="A100" s="221"/>
      <c r="B100" s="221"/>
      <c r="C100" s="221"/>
      <c r="D100" s="221"/>
      <c r="E100" s="221"/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221"/>
      <c r="X100" s="221"/>
    </row>
    <row r="101" spans="1:24" s="224" customFormat="1" ht="11.25">
      <c r="A101" s="221"/>
      <c r="B101" s="221"/>
      <c r="C101" s="221"/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</row>
    <row r="102" spans="1:24" s="224" customFormat="1" ht="11.25">
      <c r="A102" s="221"/>
      <c r="B102" s="221"/>
      <c r="C102" s="221"/>
      <c r="D102" s="221"/>
      <c r="E102" s="221"/>
      <c r="F102" s="221"/>
      <c r="G102" s="221"/>
      <c r="H102" s="221"/>
      <c r="I102" s="221"/>
      <c r="J102" s="221"/>
      <c r="K102" s="221"/>
      <c r="L102" s="221"/>
      <c r="M102" s="221"/>
      <c r="N102" s="221"/>
      <c r="O102" s="221"/>
      <c r="P102" s="221"/>
      <c r="Q102" s="221"/>
      <c r="R102" s="221"/>
      <c r="S102" s="221"/>
      <c r="T102" s="221"/>
      <c r="U102" s="221"/>
      <c r="V102" s="221"/>
      <c r="W102" s="221"/>
      <c r="X102" s="221"/>
    </row>
    <row r="103" spans="1:24" s="224" customFormat="1" ht="11.25">
      <c r="A103" s="221"/>
      <c r="B103" s="221"/>
      <c r="C103" s="221"/>
      <c r="D103" s="221"/>
      <c r="E103" s="221"/>
      <c r="F103" s="221"/>
      <c r="G103" s="221"/>
      <c r="H103" s="221"/>
      <c r="I103" s="221"/>
      <c r="J103" s="221"/>
      <c r="K103" s="221"/>
      <c r="L103" s="221"/>
      <c r="M103" s="221"/>
      <c r="N103" s="221"/>
      <c r="O103" s="221"/>
      <c r="P103" s="221"/>
      <c r="Q103" s="221"/>
      <c r="R103" s="221"/>
      <c r="S103" s="221"/>
      <c r="T103" s="221"/>
      <c r="U103" s="221"/>
      <c r="V103" s="221"/>
      <c r="W103" s="221"/>
      <c r="X103" s="221"/>
    </row>
    <row r="104" spans="1:24" s="224" customFormat="1" ht="11.25">
      <c r="A104" s="221"/>
      <c r="B104" s="221"/>
      <c r="C104" s="221"/>
      <c r="D104" s="221"/>
      <c r="E104" s="221"/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1"/>
      <c r="T104" s="221"/>
      <c r="U104" s="221"/>
      <c r="V104" s="221"/>
      <c r="W104" s="221"/>
      <c r="X104" s="221"/>
    </row>
  </sheetData>
  <sheetProtection selectLockedCells="1"/>
  <mergeCells count="52">
    <mergeCell ref="A3:H3"/>
    <mergeCell ref="T6:U6"/>
    <mergeCell ref="J6:K6"/>
    <mergeCell ref="G6:H6"/>
    <mergeCell ref="I3:O3"/>
    <mergeCell ref="I6:I9"/>
    <mergeCell ref="N7:N9"/>
    <mergeCell ref="P3:V3"/>
    <mergeCell ref="S7:S9"/>
    <mergeCell ref="C7:C9"/>
    <mergeCell ref="A4:H4"/>
    <mergeCell ref="C6:F6"/>
    <mergeCell ref="O7:O9"/>
    <mergeCell ref="J7:J9"/>
    <mergeCell ref="K7:K9"/>
    <mergeCell ref="L7:L9"/>
    <mergeCell ref="W3:AC3"/>
    <mergeCell ref="W4:AC4"/>
    <mergeCell ref="AB7:AB9"/>
    <mergeCell ref="AA6:AC6"/>
    <mergeCell ref="Q7:Q9"/>
    <mergeCell ref="P6:S6"/>
    <mergeCell ref="AA7:AA9"/>
    <mergeCell ref="Y6:Z6"/>
    <mergeCell ref="R7:R9"/>
    <mergeCell ref="AC7:AC9"/>
    <mergeCell ref="U7:U9"/>
    <mergeCell ref="Y7:Y9"/>
    <mergeCell ref="Z7:Z9"/>
    <mergeCell ref="V6:V9"/>
    <mergeCell ref="W39:X39"/>
    <mergeCell ref="G7:G9"/>
    <mergeCell ref="P7:P9"/>
    <mergeCell ref="H7:H9"/>
    <mergeCell ref="T7:T9"/>
    <mergeCell ref="M7:M9"/>
    <mergeCell ref="W14:X14"/>
    <mergeCell ref="W6:X9"/>
    <mergeCell ref="L6:O6"/>
    <mergeCell ref="W10:X10"/>
    <mergeCell ref="W11:X11"/>
    <mergeCell ref="W12:X12"/>
    <mergeCell ref="W13:X13"/>
    <mergeCell ref="A14:B14"/>
    <mergeCell ref="D7:D9"/>
    <mergeCell ref="E7:E9"/>
    <mergeCell ref="F7:F9"/>
    <mergeCell ref="A6:B9"/>
    <mergeCell ref="A10:B10"/>
    <mergeCell ref="A11:B11"/>
    <mergeCell ref="A12:B12"/>
    <mergeCell ref="A13:B13"/>
  </mergeCells>
  <phoneticPr fontId="3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3" manualBreakCount="3">
    <brk id="8" max="40" man="1"/>
    <brk id="15" max="40" man="1"/>
    <brk id="22" max="40" man="1"/>
  </colBreaks>
  <ignoredErrors>
    <ignoredError sqref="G1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R96"/>
  <sheetViews>
    <sheetView view="pageBreakPreview" topLeftCell="AH1" zoomScaleNormal="100" zoomScaleSheetLayoutView="100" workbookViewId="0">
      <selection activeCell="M10" sqref="M10"/>
    </sheetView>
  </sheetViews>
  <sheetFormatPr defaultRowHeight="14.25"/>
  <cols>
    <col min="1" max="1" width="5.625" style="229" customWidth="1"/>
    <col min="2" max="2" width="10.625" style="229" customWidth="1"/>
    <col min="3" max="3" width="9.375" style="230" customWidth="1"/>
    <col min="4" max="4" width="6.625" style="230" customWidth="1"/>
    <col min="5" max="7" width="7.625" style="230" customWidth="1"/>
    <col min="8" max="8" width="6.625" style="230" customWidth="1"/>
    <col min="9" max="9" width="7.625" style="230" customWidth="1"/>
    <col min="10" max="10" width="5.625" style="230" customWidth="1"/>
    <col min="11" max="11" width="7.625" style="230" customWidth="1"/>
    <col min="12" max="12" width="10.625" style="229" customWidth="1"/>
    <col min="13" max="24" width="11.875" style="230" customWidth="1"/>
    <col min="25" max="25" width="10.625" style="229" customWidth="1"/>
    <col min="26" max="26" width="8.625" style="229" customWidth="1"/>
    <col min="27" max="32" width="8.125" style="230" customWidth="1"/>
    <col min="33" max="33" width="9.125" style="230" customWidth="1"/>
    <col min="34" max="35" width="7.875" style="230" customWidth="1"/>
    <col min="36" max="43" width="9.125" style="230" customWidth="1"/>
    <col min="44" max="44" width="9.625" style="229" customWidth="1"/>
    <col min="45" max="45" width="6.625" style="229" customWidth="1"/>
    <col min="46" max="46" width="10.625" style="229" customWidth="1"/>
    <col min="47" max="47" width="5.625" style="231" customWidth="1"/>
    <col min="48" max="48" width="6.625" style="231" customWidth="1"/>
    <col min="49" max="51" width="5.625" style="231" customWidth="1"/>
    <col min="52" max="52" width="4.625" style="231" customWidth="1"/>
    <col min="53" max="53" width="5.625" style="231" customWidth="1"/>
    <col min="54" max="55" width="7.625" style="231" customWidth="1"/>
    <col min="56" max="56" width="4.625" style="231" customWidth="1"/>
    <col min="57" max="57" width="5.625" style="231" customWidth="1"/>
    <col min="58" max="16384" width="9" style="231"/>
  </cols>
  <sheetData>
    <row r="1" spans="1:57" s="60" customFormat="1" ht="14.1" customHeight="1">
      <c r="K1" s="245" t="s">
        <v>857</v>
      </c>
      <c r="L1" s="57" t="s">
        <v>858</v>
      </c>
      <c r="M1" s="58"/>
      <c r="N1" s="59"/>
      <c r="O1" s="58"/>
      <c r="P1" s="58"/>
      <c r="Q1" s="58"/>
      <c r="R1" s="245"/>
      <c r="S1" s="58"/>
      <c r="T1" s="58"/>
      <c r="U1" s="58"/>
      <c r="V1" s="58"/>
      <c r="W1" s="58"/>
      <c r="X1" s="58"/>
      <c r="Y1" s="59" t="s">
        <v>859</v>
      </c>
      <c r="Z1" s="105" t="s">
        <v>863</v>
      </c>
      <c r="AI1" s="245"/>
      <c r="AJ1" s="244"/>
      <c r="AR1" s="106" t="s">
        <v>864</v>
      </c>
      <c r="AS1" s="57" t="s">
        <v>865</v>
      </c>
      <c r="AT1" s="58"/>
      <c r="BE1" s="245"/>
    </row>
    <row r="2" spans="1:57" s="25" customFormat="1" ht="14.1" customHeight="1">
      <c r="L2" s="19"/>
      <c r="M2" s="43"/>
      <c r="N2" s="46"/>
      <c r="O2" s="43"/>
      <c r="P2" s="43"/>
      <c r="Q2" s="43"/>
      <c r="R2" s="43"/>
      <c r="S2" s="43"/>
      <c r="T2" s="43"/>
      <c r="U2" s="43"/>
      <c r="V2" s="43"/>
      <c r="W2" s="43"/>
      <c r="X2" s="43"/>
      <c r="Y2" s="46"/>
      <c r="Z2" s="16"/>
      <c r="AR2" s="20"/>
      <c r="AS2" s="19"/>
      <c r="AT2" s="43"/>
    </row>
    <row r="3" spans="1:57" s="394" customFormat="1" ht="20.100000000000001" customHeight="1">
      <c r="A3" s="638" t="s">
        <v>833</v>
      </c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559" t="s">
        <v>834</v>
      </c>
      <c r="M3" s="559"/>
      <c r="N3" s="559"/>
      <c r="O3" s="559"/>
      <c r="P3" s="559"/>
      <c r="Q3" s="559"/>
      <c r="R3" s="559"/>
      <c r="S3" s="640" t="s">
        <v>861</v>
      </c>
      <c r="T3" s="640"/>
      <c r="U3" s="640"/>
      <c r="V3" s="640"/>
      <c r="W3" s="640"/>
      <c r="X3" s="640"/>
      <c r="Y3" s="640"/>
      <c r="Z3" s="638" t="s">
        <v>860</v>
      </c>
      <c r="AA3" s="638"/>
      <c r="AB3" s="638"/>
      <c r="AC3" s="638"/>
      <c r="AD3" s="638"/>
      <c r="AE3" s="638"/>
      <c r="AF3" s="638"/>
      <c r="AG3" s="638"/>
      <c r="AH3" s="638"/>
      <c r="AI3" s="638"/>
      <c r="AJ3" s="641" t="s">
        <v>861</v>
      </c>
      <c r="AK3" s="641"/>
      <c r="AL3" s="641"/>
      <c r="AM3" s="641"/>
      <c r="AN3" s="641"/>
      <c r="AO3" s="641"/>
      <c r="AP3" s="641"/>
      <c r="AQ3" s="641"/>
      <c r="AR3" s="641"/>
      <c r="AS3" s="559" t="s">
        <v>834</v>
      </c>
      <c r="AT3" s="559"/>
      <c r="AU3" s="559"/>
      <c r="AV3" s="559"/>
      <c r="AW3" s="559"/>
      <c r="AX3" s="559"/>
      <c r="AY3" s="559"/>
      <c r="AZ3" s="559"/>
      <c r="BA3" s="559"/>
      <c r="BB3" s="559"/>
      <c r="BC3" s="559"/>
      <c r="BD3" s="559"/>
      <c r="BE3" s="559"/>
    </row>
    <row r="4" spans="1:57" s="391" customFormat="1" ht="24" customHeight="1">
      <c r="A4" s="639" t="s">
        <v>852</v>
      </c>
      <c r="B4" s="639"/>
      <c r="C4" s="639"/>
      <c r="D4" s="639"/>
      <c r="E4" s="639"/>
      <c r="F4" s="639"/>
      <c r="G4" s="639"/>
      <c r="H4" s="639"/>
      <c r="I4" s="639"/>
      <c r="J4" s="639"/>
      <c r="K4" s="639"/>
      <c r="L4" s="485"/>
      <c r="M4" s="485"/>
      <c r="N4" s="485"/>
      <c r="O4" s="485"/>
      <c r="P4" s="485"/>
      <c r="Q4" s="485"/>
      <c r="R4" s="485"/>
      <c r="S4" s="485"/>
      <c r="T4" s="485"/>
      <c r="U4" s="485"/>
      <c r="V4" s="485"/>
      <c r="W4" s="485"/>
      <c r="X4" s="485"/>
      <c r="Y4" s="464"/>
      <c r="Z4" s="467"/>
      <c r="AA4" s="467"/>
      <c r="AB4" s="467"/>
      <c r="AC4" s="467"/>
      <c r="AD4" s="467"/>
      <c r="AE4" s="467"/>
      <c r="AF4" s="467"/>
      <c r="AG4" s="467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637" t="s">
        <v>862</v>
      </c>
      <c r="AT4" s="637"/>
      <c r="AU4" s="637"/>
      <c r="AV4" s="637"/>
      <c r="AW4" s="637"/>
      <c r="AX4" s="637"/>
      <c r="AY4" s="637"/>
      <c r="AZ4" s="637"/>
      <c r="BA4" s="637"/>
      <c r="BB4" s="637"/>
      <c r="BC4" s="637"/>
      <c r="BD4" s="637"/>
      <c r="BE4" s="637"/>
    </row>
    <row r="5" spans="1:57" s="16" customFormat="1" ht="18" customHeight="1" thickBot="1">
      <c r="A5" s="16" t="s">
        <v>4</v>
      </c>
      <c r="K5" s="20" t="s">
        <v>851</v>
      </c>
      <c r="L5" s="16" t="s">
        <v>4</v>
      </c>
      <c r="N5" s="20"/>
      <c r="O5" s="396"/>
      <c r="P5" s="396"/>
      <c r="Q5" s="396"/>
      <c r="R5" s="396"/>
      <c r="S5" s="396"/>
      <c r="T5" s="396"/>
      <c r="Y5" s="20" t="s">
        <v>851</v>
      </c>
      <c r="Z5" s="16" t="s">
        <v>4</v>
      </c>
      <c r="AR5" s="20" t="s">
        <v>851</v>
      </c>
      <c r="AS5" s="16" t="s">
        <v>4</v>
      </c>
      <c r="BE5" s="20" t="s">
        <v>266</v>
      </c>
    </row>
    <row r="6" spans="1:57" s="25" customFormat="1" ht="28.5" customHeight="1">
      <c r="A6" s="602" t="s">
        <v>835</v>
      </c>
      <c r="B6" s="603"/>
      <c r="C6" s="583" t="s">
        <v>840</v>
      </c>
      <c r="D6" s="591"/>
      <c r="E6" s="591"/>
      <c r="F6" s="591"/>
      <c r="G6" s="591"/>
      <c r="H6" s="591"/>
      <c r="I6" s="591"/>
      <c r="J6" s="591"/>
      <c r="K6" s="591"/>
      <c r="L6" s="627" t="s">
        <v>98</v>
      </c>
      <c r="M6" s="486"/>
      <c r="N6" s="636" t="s">
        <v>43</v>
      </c>
      <c r="O6" s="636"/>
      <c r="P6" s="636"/>
      <c r="Q6" s="636"/>
      <c r="R6" s="636"/>
      <c r="S6" s="636" t="s">
        <v>854</v>
      </c>
      <c r="T6" s="636"/>
      <c r="U6" s="582"/>
      <c r="V6" s="592" t="s">
        <v>836</v>
      </c>
      <c r="W6" s="591"/>
      <c r="X6" s="593"/>
      <c r="Y6" s="624" t="s">
        <v>99</v>
      </c>
      <c r="Z6" s="627" t="s">
        <v>98</v>
      </c>
      <c r="AA6" s="617" t="s">
        <v>853</v>
      </c>
      <c r="AB6" s="636"/>
      <c r="AC6" s="636"/>
      <c r="AD6" s="636"/>
      <c r="AE6" s="636"/>
      <c r="AF6" s="582"/>
      <c r="AG6" s="591" t="s">
        <v>45</v>
      </c>
      <c r="AH6" s="591"/>
      <c r="AI6" s="591"/>
      <c r="AJ6" s="636" t="s">
        <v>856</v>
      </c>
      <c r="AK6" s="636"/>
      <c r="AL6" s="636"/>
      <c r="AM6" s="636"/>
      <c r="AN6" s="636"/>
      <c r="AO6" s="582"/>
      <c r="AP6" s="592" t="s">
        <v>837</v>
      </c>
      <c r="AQ6" s="593"/>
      <c r="AR6" s="624" t="s">
        <v>838</v>
      </c>
      <c r="AS6" s="602" t="s">
        <v>835</v>
      </c>
      <c r="AT6" s="603"/>
      <c r="AU6" s="617" t="s">
        <v>837</v>
      </c>
      <c r="AV6" s="636"/>
      <c r="AW6" s="636"/>
      <c r="AX6" s="636"/>
      <c r="AY6" s="636"/>
      <c r="AZ6" s="636"/>
      <c r="BA6" s="582"/>
      <c r="BB6" s="592" t="s">
        <v>839</v>
      </c>
      <c r="BC6" s="591"/>
      <c r="BD6" s="591"/>
      <c r="BE6" s="591"/>
    </row>
    <row r="7" spans="1:57" s="25" customFormat="1" ht="13.5" customHeight="1">
      <c r="A7" s="604"/>
      <c r="B7" s="605"/>
      <c r="C7" s="630"/>
      <c r="D7" s="599" t="s">
        <v>672</v>
      </c>
      <c r="E7" s="599" t="s">
        <v>673</v>
      </c>
      <c r="F7" s="599" t="s">
        <v>674</v>
      </c>
      <c r="G7" s="599" t="s">
        <v>679</v>
      </c>
      <c r="H7" s="599" t="s">
        <v>675</v>
      </c>
      <c r="I7" s="599" t="s">
        <v>841</v>
      </c>
      <c r="J7" s="599" t="s">
        <v>677</v>
      </c>
      <c r="K7" s="588" t="s">
        <v>680</v>
      </c>
      <c r="L7" s="628"/>
      <c r="M7" s="630"/>
      <c r="N7" s="588" t="s">
        <v>672</v>
      </c>
      <c r="O7" s="632" t="s">
        <v>673</v>
      </c>
      <c r="P7" s="599" t="s">
        <v>674</v>
      </c>
      <c r="Q7" s="599" t="s">
        <v>679</v>
      </c>
      <c r="R7" s="588" t="s">
        <v>675</v>
      </c>
      <c r="S7" s="632" t="s">
        <v>676</v>
      </c>
      <c r="T7" s="599" t="s">
        <v>677</v>
      </c>
      <c r="U7" s="599" t="s">
        <v>680</v>
      </c>
      <c r="V7" s="612"/>
      <c r="W7" s="599" t="s">
        <v>672</v>
      </c>
      <c r="X7" s="599" t="s">
        <v>673</v>
      </c>
      <c r="Y7" s="625"/>
      <c r="Z7" s="628"/>
      <c r="AA7" s="621" t="s">
        <v>674</v>
      </c>
      <c r="AB7" s="599" t="s">
        <v>679</v>
      </c>
      <c r="AC7" s="599" t="s">
        <v>675</v>
      </c>
      <c r="AD7" s="599" t="s">
        <v>676</v>
      </c>
      <c r="AE7" s="599" t="s">
        <v>677</v>
      </c>
      <c r="AF7" s="599" t="s">
        <v>680</v>
      </c>
      <c r="AG7" s="614"/>
      <c r="AH7" s="599" t="s">
        <v>672</v>
      </c>
      <c r="AI7" s="588" t="s">
        <v>673</v>
      </c>
      <c r="AJ7" s="632" t="s">
        <v>674</v>
      </c>
      <c r="AK7" s="599" t="s">
        <v>679</v>
      </c>
      <c r="AL7" s="599" t="s">
        <v>675</v>
      </c>
      <c r="AM7" s="599" t="s">
        <v>681</v>
      </c>
      <c r="AN7" s="599" t="s">
        <v>677</v>
      </c>
      <c r="AO7" s="599" t="s">
        <v>680</v>
      </c>
      <c r="AP7" s="612"/>
      <c r="AQ7" s="618" t="s">
        <v>672</v>
      </c>
      <c r="AR7" s="625"/>
      <c r="AS7" s="604"/>
      <c r="AT7" s="605"/>
      <c r="AU7" s="621" t="s">
        <v>673</v>
      </c>
      <c r="AV7" s="599" t="s">
        <v>674</v>
      </c>
      <c r="AW7" s="599" t="s">
        <v>679</v>
      </c>
      <c r="AX7" s="599" t="s">
        <v>675</v>
      </c>
      <c r="AY7" s="599" t="s">
        <v>681</v>
      </c>
      <c r="AZ7" s="599" t="s">
        <v>677</v>
      </c>
      <c r="BA7" s="599" t="s">
        <v>855</v>
      </c>
      <c r="BB7" s="612"/>
      <c r="BC7" s="599" t="s">
        <v>673</v>
      </c>
      <c r="BD7" s="599" t="s">
        <v>675</v>
      </c>
      <c r="BE7" s="588" t="s">
        <v>855</v>
      </c>
    </row>
    <row r="8" spans="1:57" s="25" customFormat="1" ht="13.5" customHeight="1">
      <c r="A8" s="604"/>
      <c r="B8" s="605"/>
      <c r="C8" s="630"/>
      <c r="D8" s="600"/>
      <c r="E8" s="600"/>
      <c r="F8" s="600"/>
      <c r="G8" s="600"/>
      <c r="H8" s="600"/>
      <c r="I8" s="600"/>
      <c r="J8" s="600"/>
      <c r="K8" s="589"/>
      <c r="L8" s="628"/>
      <c r="M8" s="630"/>
      <c r="N8" s="589"/>
      <c r="O8" s="633"/>
      <c r="P8" s="600"/>
      <c r="Q8" s="600"/>
      <c r="R8" s="589"/>
      <c r="S8" s="633"/>
      <c r="T8" s="600"/>
      <c r="U8" s="600"/>
      <c r="V8" s="612"/>
      <c r="W8" s="600"/>
      <c r="X8" s="600"/>
      <c r="Y8" s="625"/>
      <c r="Z8" s="628"/>
      <c r="AA8" s="622"/>
      <c r="AB8" s="600"/>
      <c r="AC8" s="600"/>
      <c r="AD8" s="600"/>
      <c r="AE8" s="600"/>
      <c r="AF8" s="600"/>
      <c r="AG8" s="614"/>
      <c r="AH8" s="600"/>
      <c r="AI8" s="589"/>
      <c r="AJ8" s="633"/>
      <c r="AK8" s="600"/>
      <c r="AL8" s="600"/>
      <c r="AM8" s="600"/>
      <c r="AN8" s="600"/>
      <c r="AO8" s="600"/>
      <c r="AP8" s="612"/>
      <c r="AQ8" s="619"/>
      <c r="AR8" s="625"/>
      <c r="AS8" s="604"/>
      <c r="AT8" s="605"/>
      <c r="AU8" s="622"/>
      <c r="AV8" s="600"/>
      <c r="AW8" s="600"/>
      <c r="AX8" s="600"/>
      <c r="AY8" s="600"/>
      <c r="AZ8" s="600"/>
      <c r="BA8" s="600"/>
      <c r="BB8" s="612"/>
      <c r="BC8" s="600"/>
      <c r="BD8" s="600"/>
      <c r="BE8" s="589"/>
    </row>
    <row r="9" spans="1:57" s="25" customFormat="1" ht="13.5" customHeight="1">
      <c r="A9" s="606"/>
      <c r="B9" s="607"/>
      <c r="C9" s="631"/>
      <c r="D9" s="601"/>
      <c r="E9" s="601"/>
      <c r="F9" s="601"/>
      <c r="G9" s="601"/>
      <c r="H9" s="601"/>
      <c r="I9" s="601"/>
      <c r="J9" s="601"/>
      <c r="K9" s="590"/>
      <c r="L9" s="629"/>
      <c r="M9" s="631"/>
      <c r="N9" s="590"/>
      <c r="O9" s="634"/>
      <c r="P9" s="601"/>
      <c r="Q9" s="601"/>
      <c r="R9" s="590"/>
      <c r="S9" s="634"/>
      <c r="T9" s="601"/>
      <c r="U9" s="601"/>
      <c r="V9" s="613"/>
      <c r="W9" s="601"/>
      <c r="X9" s="601"/>
      <c r="Y9" s="626"/>
      <c r="Z9" s="629"/>
      <c r="AA9" s="623"/>
      <c r="AB9" s="601"/>
      <c r="AC9" s="601"/>
      <c r="AD9" s="601"/>
      <c r="AE9" s="601"/>
      <c r="AF9" s="601"/>
      <c r="AG9" s="615"/>
      <c r="AH9" s="601"/>
      <c r="AI9" s="590"/>
      <c r="AJ9" s="634"/>
      <c r="AK9" s="601"/>
      <c r="AL9" s="601"/>
      <c r="AM9" s="601"/>
      <c r="AN9" s="601"/>
      <c r="AO9" s="601"/>
      <c r="AP9" s="613"/>
      <c r="AQ9" s="620"/>
      <c r="AR9" s="626"/>
      <c r="AS9" s="606"/>
      <c r="AT9" s="607"/>
      <c r="AU9" s="623"/>
      <c r="AV9" s="601"/>
      <c r="AW9" s="601"/>
      <c r="AX9" s="601"/>
      <c r="AY9" s="601"/>
      <c r="AZ9" s="601"/>
      <c r="BA9" s="601"/>
      <c r="BB9" s="613"/>
      <c r="BC9" s="601"/>
      <c r="BD9" s="601"/>
      <c r="BE9" s="590"/>
    </row>
    <row r="10" spans="1:57" s="475" customFormat="1" ht="20.100000000000001" customHeight="1">
      <c r="A10" s="597">
        <v>2018</v>
      </c>
      <c r="B10" s="598"/>
      <c r="C10" s="418">
        <f>IF(SUM(C12:C34)=SUM(M10,V10,AG10,AP10),SUM(C12:C34),"거짓")</f>
        <v>1422157</v>
      </c>
      <c r="D10" s="418">
        <f t="shared" ref="D10:N10" si="0">SUM(D12:D34)</f>
        <v>1197</v>
      </c>
      <c r="E10" s="418">
        <f t="shared" si="0"/>
        <v>605611</v>
      </c>
      <c r="F10" s="418">
        <f t="shared" si="0"/>
        <v>658815</v>
      </c>
      <c r="G10" s="418">
        <f t="shared" si="0"/>
        <v>128770</v>
      </c>
      <c r="H10" s="418">
        <f t="shared" si="0"/>
        <v>2001</v>
      </c>
      <c r="I10" s="418">
        <f t="shared" si="0"/>
        <v>17489</v>
      </c>
      <c r="J10" s="418">
        <f t="shared" si="0"/>
        <v>0</v>
      </c>
      <c r="K10" s="418">
        <f t="shared" si="0"/>
        <v>8274</v>
      </c>
      <c r="L10" s="474">
        <v>2018</v>
      </c>
      <c r="M10" s="550">
        <f t="shared" si="0"/>
        <v>1048829</v>
      </c>
      <c r="N10" s="329">
        <f t="shared" si="0"/>
        <v>327</v>
      </c>
      <c r="O10" s="15">
        <f t="shared" ref="O10:AQ10" si="1">SUM(O12:O34)</f>
        <v>604490</v>
      </c>
      <c r="P10" s="15">
        <f t="shared" si="1"/>
        <v>305962</v>
      </c>
      <c r="Q10" s="15">
        <f t="shared" si="1"/>
        <v>118566</v>
      </c>
      <c r="R10" s="15">
        <f t="shared" si="1"/>
        <v>1992</v>
      </c>
      <c r="S10" s="15">
        <f t="shared" si="1"/>
        <v>17469</v>
      </c>
      <c r="T10" s="15">
        <f t="shared" si="1"/>
        <v>0</v>
      </c>
      <c r="U10" s="15">
        <f t="shared" si="1"/>
        <v>23</v>
      </c>
      <c r="V10" s="15">
        <f>SUM(V12:V34)</f>
        <v>50291</v>
      </c>
      <c r="W10" s="15">
        <f t="shared" si="1"/>
        <v>798</v>
      </c>
      <c r="X10" s="15">
        <f t="shared" si="1"/>
        <v>253</v>
      </c>
      <c r="Y10" s="49">
        <v>2018</v>
      </c>
      <c r="Z10" s="474">
        <v>2018</v>
      </c>
      <c r="AA10" s="15">
        <f t="shared" si="1"/>
        <v>44271</v>
      </c>
      <c r="AB10" s="15">
        <f t="shared" si="1"/>
        <v>4114</v>
      </c>
      <c r="AC10" s="15">
        <f t="shared" si="1"/>
        <v>6</v>
      </c>
      <c r="AD10" s="15">
        <f t="shared" si="1"/>
        <v>20</v>
      </c>
      <c r="AE10" s="15">
        <f t="shared" si="1"/>
        <v>0</v>
      </c>
      <c r="AF10" s="15">
        <f t="shared" si="1"/>
        <v>829</v>
      </c>
      <c r="AG10" s="15">
        <f t="shared" si="1"/>
        <v>315530</v>
      </c>
      <c r="AH10" s="15">
        <f t="shared" si="1"/>
        <v>72</v>
      </c>
      <c r="AI10" s="15">
        <f t="shared" si="1"/>
        <v>866</v>
      </c>
      <c r="AJ10" s="15">
        <f t="shared" si="1"/>
        <v>301167</v>
      </c>
      <c r="AK10" s="15">
        <f t="shared" si="1"/>
        <v>6070</v>
      </c>
      <c r="AL10" s="15">
        <f t="shared" si="1"/>
        <v>2</v>
      </c>
      <c r="AM10" s="15">
        <f t="shared" si="1"/>
        <v>0</v>
      </c>
      <c r="AN10" s="15">
        <f t="shared" si="1"/>
        <v>0</v>
      </c>
      <c r="AO10" s="15">
        <f t="shared" si="1"/>
        <v>7353</v>
      </c>
      <c r="AP10" s="15">
        <f>SUM(AP12:AP34)</f>
        <v>7507</v>
      </c>
      <c r="AQ10" s="15">
        <f t="shared" si="1"/>
        <v>0</v>
      </c>
      <c r="AR10" s="49">
        <v>2018</v>
      </c>
      <c r="AS10" s="597">
        <v>2018</v>
      </c>
      <c r="AT10" s="598"/>
      <c r="AU10" s="418">
        <f t="shared" ref="AU10:BE10" si="2">SUM(AU12:AU34)</f>
        <v>2</v>
      </c>
      <c r="AV10" s="418">
        <f t="shared" si="2"/>
        <v>7415</v>
      </c>
      <c r="AW10" s="418">
        <f t="shared" si="2"/>
        <v>20</v>
      </c>
      <c r="AX10" s="418">
        <f t="shared" si="2"/>
        <v>1</v>
      </c>
      <c r="AY10" s="418">
        <f t="shared" si="2"/>
        <v>0</v>
      </c>
      <c r="AZ10" s="418">
        <f t="shared" si="2"/>
        <v>0</v>
      </c>
      <c r="BA10" s="418">
        <f t="shared" si="2"/>
        <v>69</v>
      </c>
      <c r="BB10" s="418">
        <f t="shared" si="2"/>
        <v>187688</v>
      </c>
      <c r="BC10" s="418">
        <f t="shared" si="2"/>
        <v>187688</v>
      </c>
      <c r="BD10" s="418">
        <f t="shared" si="2"/>
        <v>0</v>
      </c>
      <c r="BE10" s="418">
        <f t="shared" si="2"/>
        <v>0</v>
      </c>
    </row>
    <row r="11" spans="1:57" s="390" customFormat="1" ht="15.95" customHeight="1">
      <c r="A11" s="468"/>
      <c r="B11" s="12"/>
      <c r="C11" s="484"/>
      <c r="D11" s="484"/>
      <c r="E11" s="484"/>
      <c r="F11" s="484"/>
      <c r="G11" s="484"/>
      <c r="H11" s="484"/>
      <c r="I11" s="484"/>
      <c r="J11" s="484"/>
      <c r="K11" s="484"/>
      <c r="L11" s="452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3"/>
      <c r="Z11" s="452"/>
      <c r="AA11" s="451"/>
      <c r="AB11" s="451"/>
      <c r="AC11" s="451"/>
      <c r="AD11" s="451"/>
      <c r="AE11" s="451"/>
      <c r="AF11" s="451"/>
      <c r="AG11" s="451"/>
      <c r="AH11" s="451"/>
      <c r="AI11" s="451"/>
      <c r="AJ11" s="451"/>
      <c r="AK11" s="451"/>
      <c r="AL11" s="451"/>
      <c r="AM11" s="451"/>
      <c r="AN11" s="451"/>
      <c r="AO11" s="451"/>
      <c r="AP11" s="451"/>
      <c r="AQ11" s="451"/>
      <c r="AR11" s="453"/>
      <c r="AS11" s="393"/>
      <c r="AT11" s="452"/>
      <c r="AU11" s="484"/>
      <c r="AV11" s="484"/>
      <c r="AW11" s="484"/>
      <c r="AX11" s="484"/>
      <c r="AY11" s="484"/>
      <c r="AZ11" s="484"/>
      <c r="BA11" s="484"/>
      <c r="BB11" s="484"/>
      <c r="BC11" s="484"/>
      <c r="BD11" s="484"/>
      <c r="BE11" s="484"/>
    </row>
    <row r="12" spans="1:57" s="390" customFormat="1" ht="20.100000000000001" customHeight="1">
      <c r="A12" s="468" t="s">
        <v>48</v>
      </c>
      <c r="B12" s="64" t="s">
        <v>49</v>
      </c>
      <c r="C12" s="484">
        <f>SUM(D12:K12)</f>
        <v>262141</v>
      </c>
      <c r="D12" s="484">
        <f t="shared" ref="D12:D34" si="3">SUM(N12,W12,AH12,AQ12)</f>
        <v>306</v>
      </c>
      <c r="E12" s="484">
        <f t="shared" ref="E12:E34" si="4">SUM(O12,X12,AI12,AU12)</f>
        <v>127150</v>
      </c>
      <c r="F12" s="484">
        <f t="shared" ref="F12:F34" si="5">SUM(P12,AA12,AJ12,AV12)</f>
        <v>101245</v>
      </c>
      <c r="G12" s="484">
        <f t="shared" ref="G12:G34" si="6">SUM(Q12,AB12,AK12,AW12)</f>
        <v>24961</v>
      </c>
      <c r="H12" s="484">
        <f t="shared" ref="H12:H34" si="7">SUM(R12,AC12,AL12,AX12)</f>
        <v>713</v>
      </c>
      <c r="I12" s="484">
        <f t="shared" ref="I12:I34" si="8">SUM(S12,AD12,AM12,AY12)</f>
        <v>4172</v>
      </c>
      <c r="J12" s="484">
        <f t="shared" ref="J12:J34" si="9">SUM(T12,AE12,AN12,AZ12)</f>
        <v>0</v>
      </c>
      <c r="K12" s="484">
        <f t="shared" ref="K12:K34" si="10">SUM(U12,AF12,AO12,BA12)</f>
        <v>3594</v>
      </c>
      <c r="L12" s="452" t="s">
        <v>48</v>
      </c>
      <c r="M12" s="451">
        <f t="shared" ref="M12:M34" si="11">SUM(N12,O12:U12)</f>
        <v>210989</v>
      </c>
      <c r="N12" s="218">
        <v>60</v>
      </c>
      <c r="O12" s="218">
        <v>126970</v>
      </c>
      <c r="P12" s="218">
        <v>55915</v>
      </c>
      <c r="Q12" s="218">
        <v>23161</v>
      </c>
      <c r="R12" s="218">
        <v>710</v>
      </c>
      <c r="S12" s="218">
        <v>4172</v>
      </c>
      <c r="T12" s="218">
        <v>0</v>
      </c>
      <c r="U12" s="218">
        <v>1</v>
      </c>
      <c r="V12" s="451">
        <f t="shared" ref="V12:V34" si="12">SUM(W12:AF12)</f>
        <v>8384</v>
      </c>
      <c r="W12" s="218">
        <v>217</v>
      </c>
      <c r="X12" s="218">
        <v>50</v>
      </c>
      <c r="Y12" s="454" t="s">
        <v>49</v>
      </c>
      <c r="Z12" s="452" t="s">
        <v>48</v>
      </c>
      <c r="AA12" s="218">
        <v>7159</v>
      </c>
      <c r="AB12" s="218">
        <v>784</v>
      </c>
      <c r="AC12" s="218">
        <v>2</v>
      </c>
      <c r="AD12" s="218">
        <v>0</v>
      </c>
      <c r="AE12" s="218">
        <v>0</v>
      </c>
      <c r="AF12" s="218">
        <v>172</v>
      </c>
      <c r="AG12" s="451">
        <f>SUM(AH12:AO12)</f>
        <v>40387</v>
      </c>
      <c r="AH12" s="218">
        <v>29</v>
      </c>
      <c r="AI12" s="218">
        <v>129</v>
      </c>
      <c r="AJ12" s="218">
        <v>35795</v>
      </c>
      <c r="AK12" s="218">
        <v>1016</v>
      </c>
      <c r="AL12" s="218">
        <v>0</v>
      </c>
      <c r="AM12" s="218">
        <v>0</v>
      </c>
      <c r="AN12" s="218">
        <v>0</v>
      </c>
      <c r="AO12" s="218">
        <v>3418</v>
      </c>
      <c r="AP12" s="451">
        <f>SUM(AQ12,AU12:BA12)</f>
        <v>2381</v>
      </c>
      <c r="AQ12" s="218">
        <v>0</v>
      </c>
      <c r="AR12" s="454" t="s">
        <v>49</v>
      </c>
      <c r="AS12" s="393" t="s">
        <v>48</v>
      </c>
      <c r="AT12" s="455" t="s">
        <v>49</v>
      </c>
      <c r="AU12" s="487">
        <v>1</v>
      </c>
      <c r="AV12" s="487">
        <v>2376</v>
      </c>
      <c r="AW12" s="487">
        <v>0</v>
      </c>
      <c r="AX12" s="487">
        <v>1</v>
      </c>
      <c r="AY12" s="487">
        <v>0</v>
      </c>
      <c r="AZ12" s="487">
        <v>0</v>
      </c>
      <c r="BA12" s="487">
        <v>3</v>
      </c>
      <c r="BB12" s="484">
        <f>SUM(BC12:BE12)</f>
        <v>23823</v>
      </c>
      <c r="BC12" s="488">
        <v>23823</v>
      </c>
      <c r="BD12" s="488" t="s">
        <v>765</v>
      </c>
      <c r="BE12" s="488" t="s">
        <v>765</v>
      </c>
    </row>
    <row r="13" spans="1:57" s="390" customFormat="1" ht="20.100000000000001" customHeight="1">
      <c r="A13" s="468" t="s">
        <v>50</v>
      </c>
      <c r="B13" s="64" t="s">
        <v>51</v>
      </c>
      <c r="C13" s="484">
        <f t="shared" ref="C13:C34" si="13">SUM(D13:K13)</f>
        <v>141075</v>
      </c>
      <c r="D13" s="484">
        <f t="shared" si="3"/>
        <v>191</v>
      </c>
      <c r="E13" s="484">
        <f t="shared" si="4"/>
        <v>62678</v>
      </c>
      <c r="F13" s="484">
        <f t="shared" si="5"/>
        <v>63074</v>
      </c>
      <c r="G13" s="484">
        <f t="shared" si="6"/>
        <v>12352</v>
      </c>
      <c r="H13" s="484">
        <f t="shared" si="7"/>
        <v>251</v>
      </c>
      <c r="I13" s="484">
        <f t="shared" si="8"/>
        <v>1866</v>
      </c>
      <c r="J13" s="484">
        <f t="shared" si="9"/>
        <v>0</v>
      </c>
      <c r="K13" s="484">
        <f t="shared" si="10"/>
        <v>663</v>
      </c>
      <c r="L13" s="452" t="s">
        <v>50</v>
      </c>
      <c r="M13" s="451">
        <f t="shared" si="11"/>
        <v>107606</v>
      </c>
      <c r="N13" s="218">
        <v>28</v>
      </c>
      <c r="O13" s="451">
        <v>62529</v>
      </c>
      <c r="P13" s="451">
        <v>31675</v>
      </c>
      <c r="Q13" s="451">
        <v>11269</v>
      </c>
      <c r="R13" s="451">
        <v>251</v>
      </c>
      <c r="S13" s="451">
        <v>1854</v>
      </c>
      <c r="T13" s="451">
        <v>0</v>
      </c>
      <c r="U13" s="451">
        <v>0</v>
      </c>
      <c r="V13" s="451">
        <f t="shared" si="12"/>
        <v>5255</v>
      </c>
      <c r="W13" s="218">
        <v>133</v>
      </c>
      <c r="X13" s="218">
        <v>42</v>
      </c>
      <c r="Y13" s="454" t="s">
        <v>51</v>
      </c>
      <c r="Z13" s="452" t="s">
        <v>50</v>
      </c>
      <c r="AA13" s="218">
        <v>4548</v>
      </c>
      <c r="AB13" s="218">
        <v>433</v>
      </c>
      <c r="AC13" s="218">
        <v>0</v>
      </c>
      <c r="AD13" s="218">
        <v>12</v>
      </c>
      <c r="AE13" s="218">
        <v>0</v>
      </c>
      <c r="AF13" s="218">
        <v>87</v>
      </c>
      <c r="AG13" s="451">
        <f t="shared" ref="AG13:AG34" si="14">SUM(AH13:AO13)</f>
        <v>27592</v>
      </c>
      <c r="AH13" s="218">
        <v>30</v>
      </c>
      <c r="AI13" s="218">
        <v>107</v>
      </c>
      <c r="AJ13" s="218">
        <v>26238</v>
      </c>
      <c r="AK13" s="218">
        <v>648</v>
      </c>
      <c r="AL13" s="218">
        <v>0</v>
      </c>
      <c r="AM13" s="218">
        <v>0</v>
      </c>
      <c r="AN13" s="218">
        <v>0</v>
      </c>
      <c r="AO13" s="218">
        <v>569</v>
      </c>
      <c r="AP13" s="451">
        <f t="shared" ref="AP13:AP34" si="15">SUM(AQ13,AU13:BA13)</f>
        <v>622</v>
      </c>
      <c r="AQ13" s="218">
        <v>0</v>
      </c>
      <c r="AR13" s="454" t="s">
        <v>51</v>
      </c>
      <c r="AS13" s="393" t="s">
        <v>50</v>
      </c>
      <c r="AT13" s="455" t="s">
        <v>51</v>
      </c>
      <c r="AU13" s="487">
        <v>0</v>
      </c>
      <c r="AV13" s="487">
        <v>613</v>
      </c>
      <c r="AW13" s="487">
        <v>2</v>
      </c>
      <c r="AX13" s="487">
        <v>0</v>
      </c>
      <c r="AY13" s="487">
        <v>0</v>
      </c>
      <c r="AZ13" s="487">
        <v>0</v>
      </c>
      <c r="BA13" s="487">
        <v>7</v>
      </c>
      <c r="BB13" s="484">
        <f>SUM(BC13:BE13)</f>
        <v>14807</v>
      </c>
      <c r="BC13" s="488">
        <v>14807</v>
      </c>
      <c r="BD13" s="488" t="s">
        <v>765</v>
      </c>
      <c r="BE13" s="488" t="s">
        <v>765</v>
      </c>
    </row>
    <row r="14" spans="1:57" s="390" customFormat="1" ht="20.100000000000001" customHeight="1">
      <c r="A14" s="468" t="s">
        <v>52</v>
      </c>
      <c r="B14" s="64" t="s">
        <v>53</v>
      </c>
      <c r="C14" s="484">
        <f t="shared" si="13"/>
        <v>72569</v>
      </c>
      <c r="D14" s="484">
        <f t="shared" si="3"/>
        <v>38</v>
      </c>
      <c r="E14" s="484">
        <f t="shared" si="4"/>
        <v>29064</v>
      </c>
      <c r="F14" s="484">
        <f t="shared" si="5"/>
        <v>35241</v>
      </c>
      <c r="G14" s="484">
        <f t="shared" si="6"/>
        <v>7197</v>
      </c>
      <c r="H14" s="484">
        <f t="shared" si="7"/>
        <v>65</v>
      </c>
      <c r="I14" s="484">
        <f t="shared" si="8"/>
        <v>777</v>
      </c>
      <c r="J14" s="484">
        <f t="shared" si="9"/>
        <v>0</v>
      </c>
      <c r="K14" s="484">
        <f t="shared" si="10"/>
        <v>187</v>
      </c>
      <c r="L14" s="452" t="s">
        <v>52</v>
      </c>
      <c r="M14" s="451">
        <f t="shared" si="11"/>
        <v>52167</v>
      </c>
      <c r="N14" s="218">
        <v>8</v>
      </c>
      <c r="O14" s="218">
        <v>29004</v>
      </c>
      <c r="P14" s="218">
        <v>15676</v>
      </c>
      <c r="Q14" s="218">
        <v>6638</v>
      </c>
      <c r="R14" s="218">
        <v>63</v>
      </c>
      <c r="S14" s="218">
        <v>777</v>
      </c>
      <c r="T14" s="218">
        <v>0</v>
      </c>
      <c r="U14" s="218">
        <v>1</v>
      </c>
      <c r="V14" s="451">
        <f t="shared" si="12"/>
        <v>2657</v>
      </c>
      <c r="W14" s="218">
        <v>29</v>
      </c>
      <c r="X14" s="218">
        <v>9</v>
      </c>
      <c r="Y14" s="454" t="s">
        <v>53</v>
      </c>
      <c r="Z14" s="452" t="s">
        <v>52</v>
      </c>
      <c r="AA14" s="218">
        <v>2371</v>
      </c>
      <c r="AB14" s="218">
        <v>192</v>
      </c>
      <c r="AC14" s="218">
        <v>0</v>
      </c>
      <c r="AD14" s="218">
        <v>0</v>
      </c>
      <c r="AE14" s="218">
        <v>0</v>
      </c>
      <c r="AF14" s="218">
        <v>56</v>
      </c>
      <c r="AG14" s="451">
        <f t="shared" si="14"/>
        <v>17519</v>
      </c>
      <c r="AH14" s="218">
        <v>1</v>
      </c>
      <c r="AI14" s="218">
        <v>51</v>
      </c>
      <c r="AJ14" s="218">
        <v>16972</v>
      </c>
      <c r="AK14" s="218">
        <v>363</v>
      </c>
      <c r="AL14" s="218">
        <v>2</v>
      </c>
      <c r="AM14" s="218">
        <v>0</v>
      </c>
      <c r="AN14" s="218">
        <v>0</v>
      </c>
      <c r="AO14" s="218">
        <v>130</v>
      </c>
      <c r="AP14" s="451">
        <f t="shared" si="15"/>
        <v>226</v>
      </c>
      <c r="AQ14" s="218">
        <v>0</v>
      </c>
      <c r="AR14" s="454" t="s">
        <v>53</v>
      </c>
      <c r="AS14" s="393" t="s">
        <v>52</v>
      </c>
      <c r="AT14" s="455" t="s">
        <v>53</v>
      </c>
      <c r="AU14" s="487">
        <v>0</v>
      </c>
      <c r="AV14" s="487">
        <v>222</v>
      </c>
      <c r="AW14" s="487">
        <v>4</v>
      </c>
      <c r="AX14" s="487">
        <v>0</v>
      </c>
      <c r="AY14" s="487">
        <v>0</v>
      </c>
      <c r="AZ14" s="487">
        <v>0</v>
      </c>
      <c r="BA14" s="487">
        <v>0</v>
      </c>
      <c r="BB14" s="484">
        <f t="shared" ref="BB14:BB34" si="16">SUM(BC14:BE14)</f>
        <v>10392</v>
      </c>
      <c r="BC14" s="488">
        <v>10392</v>
      </c>
      <c r="BD14" s="488" t="s">
        <v>765</v>
      </c>
      <c r="BE14" s="488" t="s">
        <v>765</v>
      </c>
    </row>
    <row r="15" spans="1:57" s="390" customFormat="1" ht="20.100000000000001" customHeight="1">
      <c r="A15" s="468" t="s">
        <v>54</v>
      </c>
      <c r="B15" s="64" t="s">
        <v>55</v>
      </c>
      <c r="C15" s="484">
        <f t="shared" si="13"/>
        <v>82463</v>
      </c>
      <c r="D15" s="484">
        <f t="shared" si="3"/>
        <v>5</v>
      </c>
      <c r="E15" s="484">
        <f t="shared" si="4"/>
        <v>32611</v>
      </c>
      <c r="F15" s="484">
        <f t="shared" si="5"/>
        <v>39607</v>
      </c>
      <c r="G15" s="484">
        <f t="shared" si="6"/>
        <v>8812</v>
      </c>
      <c r="H15" s="484">
        <f t="shared" si="7"/>
        <v>47</v>
      </c>
      <c r="I15" s="484">
        <f t="shared" si="8"/>
        <v>1064</v>
      </c>
      <c r="J15" s="484">
        <f t="shared" si="9"/>
        <v>0</v>
      </c>
      <c r="K15" s="484">
        <f t="shared" si="10"/>
        <v>317</v>
      </c>
      <c r="L15" s="452" t="s">
        <v>54</v>
      </c>
      <c r="M15" s="451">
        <f t="shared" si="11"/>
        <v>59000</v>
      </c>
      <c r="N15" s="218">
        <v>5</v>
      </c>
      <c r="O15" s="451">
        <v>32580</v>
      </c>
      <c r="P15" s="451">
        <v>17050</v>
      </c>
      <c r="Q15" s="451">
        <v>8254</v>
      </c>
      <c r="R15" s="451">
        <v>47</v>
      </c>
      <c r="S15" s="451">
        <v>1064</v>
      </c>
      <c r="T15" s="451">
        <v>0</v>
      </c>
      <c r="U15" s="451">
        <v>0</v>
      </c>
      <c r="V15" s="451">
        <f t="shared" si="12"/>
        <v>2946</v>
      </c>
      <c r="W15" s="218">
        <v>0</v>
      </c>
      <c r="X15" s="218">
        <v>9</v>
      </c>
      <c r="Y15" s="454" t="s">
        <v>55</v>
      </c>
      <c r="Z15" s="452" t="s">
        <v>54</v>
      </c>
      <c r="AA15" s="218">
        <v>2663</v>
      </c>
      <c r="AB15" s="218">
        <v>216</v>
      </c>
      <c r="AC15" s="218">
        <v>0</v>
      </c>
      <c r="AD15" s="218">
        <v>0</v>
      </c>
      <c r="AE15" s="218">
        <v>0</v>
      </c>
      <c r="AF15" s="218">
        <v>58</v>
      </c>
      <c r="AG15" s="451">
        <f t="shared" si="14"/>
        <v>20134</v>
      </c>
      <c r="AH15" s="218">
        <v>0</v>
      </c>
      <c r="AI15" s="218">
        <v>22</v>
      </c>
      <c r="AJ15" s="218">
        <v>19516</v>
      </c>
      <c r="AK15" s="218">
        <v>341</v>
      </c>
      <c r="AL15" s="218">
        <v>0</v>
      </c>
      <c r="AM15" s="218">
        <v>0</v>
      </c>
      <c r="AN15" s="218">
        <v>0</v>
      </c>
      <c r="AO15" s="218">
        <v>255</v>
      </c>
      <c r="AP15" s="451">
        <f t="shared" si="15"/>
        <v>383</v>
      </c>
      <c r="AQ15" s="218">
        <v>0</v>
      </c>
      <c r="AR15" s="454" t="s">
        <v>55</v>
      </c>
      <c r="AS15" s="393" t="s">
        <v>54</v>
      </c>
      <c r="AT15" s="455" t="s">
        <v>55</v>
      </c>
      <c r="AU15" s="487">
        <v>0</v>
      </c>
      <c r="AV15" s="487">
        <v>378</v>
      </c>
      <c r="AW15" s="487">
        <v>1</v>
      </c>
      <c r="AX15" s="487">
        <v>0</v>
      </c>
      <c r="AY15" s="487">
        <v>0</v>
      </c>
      <c r="AZ15" s="487">
        <v>0</v>
      </c>
      <c r="BA15" s="487">
        <v>4</v>
      </c>
      <c r="BB15" s="484">
        <f t="shared" si="16"/>
        <v>10623</v>
      </c>
      <c r="BC15" s="488">
        <v>10623</v>
      </c>
      <c r="BD15" s="488" t="s">
        <v>765</v>
      </c>
      <c r="BE15" s="488" t="s">
        <v>765</v>
      </c>
    </row>
    <row r="16" spans="1:57" s="390" customFormat="1" ht="20.100000000000001" customHeight="1">
      <c r="A16" s="468" t="s">
        <v>56</v>
      </c>
      <c r="B16" s="64" t="s">
        <v>57</v>
      </c>
      <c r="C16" s="484">
        <f>SUM(D16:K16)</f>
        <v>212449</v>
      </c>
      <c r="D16" s="484">
        <f t="shared" si="3"/>
        <v>253</v>
      </c>
      <c r="E16" s="484">
        <f t="shared" si="4"/>
        <v>102660</v>
      </c>
      <c r="F16" s="484">
        <f t="shared" si="5"/>
        <v>85050</v>
      </c>
      <c r="G16" s="484">
        <f t="shared" si="6"/>
        <v>20700</v>
      </c>
      <c r="H16" s="484">
        <f t="shared" si="7"/>
        <v>177</v>
      </c>
      <c r="I16" s="484">
        <f t="shared" si="8"/>
        <v>2718</v>
      </c>
      <c r="J16" s="484">
        <f t="shared" si="9"/>
        <v>0</v>
      </c>
      <c r="K16" s="484">
        <f t="shared" si="10"/>
        <v>891</v>
      </c>
      <c r="L16" s="452" t="s">
        <v>56</v>
      </c>
      <c r="M16" s="451">
        <f t="shared" si="11"/>
        <v>174428</v>
      </c>
      <c r="N16" s="218">
        <v>35</v>
      </c>
      <c r="O16" s="218">
        <v>102563</v>
      </c>
      <c r="P16" s="218">
        <v>49625</v>
      </c>
      <c r="Q16" s="218">
        <v>19321</v>
      </c>
      <c r="R16" s="218">
        <v>173</v>
      </c>
      <c r="S16" s="218">
        <v>2710</v>
      </c>
      <c r="T16" s="218">
        <v>0</v>
      </c>
      <c r="U16" s="218">
        <v>1</v>
      </c>
      <c r="V16" s="451">
        <f t="shared" si="12"/>
        <v>7509</v>
      </c>
      <c r="W16" s="218">
        <v>215</v>
      </c>
      <c r="X16" s="218">
        <v>20</v>
      </c>
      <c r="Y16" s="454" t="s">
        <v>57</v>
      </c>
      <c r="Z16" s="452" t="s">
        <v>56</v>
      </c>
      <c r="AA16" s="218">
        <v>6505</v>
      </c>
      <c r="AB16" s="218">
        <v>646</v>
      </c>
      <c r="AC16" s="218">
        <v>4</v>
      </c>
      <c r="AD16" s="218">
        <v>8</v>
      </c>
      <c r="AE16" s="218">
        <v>0</v>
      </c>
      <c r="AF16" s="218">
        <v>111</v>
      </c>
      <c r="AG16" s="451">
        <f t="shared" si="14"/>
        <v>29935</v>
      </c>
      <c r="AH16" s="218">
        <v>3</v>
      </c>
      <c r="AI16" s="218">
        <v>77</v>
      </c>
      <c r="AJ16" s="218">
        <v>28354</v>
      </c>
      <c r="AK16" s="218">
        <v>730</v>
      </c>
      <c r="AL16" s="218">
        <v>0</v>
      </c>
      <c r="AM16" s="218">
        <v>0</v>
      </c>
      <c r="AN16" s="218">
        <v>0</v>
      </c>
      <c r="AO16" s="218">
        <v>771</v>
      </c>
      <c r="AP16" s="451">
        <f t="shared" si="15"/>
        <v>577</v>
      </c>
      <c r="AQ16" s="218">
        <v>0</v>
      </c>
      <c r="AR16" s="454" t="s">
        <v>57</v>
      </c>
      <c r="AS16" s="393" t="s">
        <v>56</v>
      </c>
      <c r="AT16" s="455" t="s">
        <v>57</v>
      </c>
      <c r="AU16" s="487">
        <v>0</v>
      </c>
      <c r="AV16" s="487">
        <v>566</v>
      </c>
      <c r="AW16" s="487">
        <v>3</v>
      </c>
      <c r="AX16" s="487">
        <v>0</v>
      </c>
      <c r="AY16" s="487">
        <v>0</v>
      </c>
      <c r="AZ16" s="487">
        <v>0</v>
      </c>
      <c r="BA16" s="487">
        <v>8</v>
      </c>
      <c r="BB16" s="484">
        <f t="shared" si="16"/>
        <v>16346</v>
      </c>
      <c r="BC16" s="488">
        <v>16346</v>
      </c>
      <c r="BD16" s="488" t="s">
        <v>765</v>
      </c>
      <c r="BE16" s="488" t="s">
        <v>765</v>
      </c>
    </row>
    <row r="17" spans="1:57" s="390" customFormat="1" ht="20.100000000000001" customHeight="1">
      <c r="A17" s="468" t="s">
        <v>58</v>
      </c>
      <c r="B17" s="64" t="s">
        <v>59</v>
      </c>
      <c r="C17" s="484">
        <f>SUM(D17:K17)</f>
        <v>55885</v>
      </c>
      <c r="D17" s="484">
        <f t="shared" si="3"/>
        <v>0</v>
      </c>
      <c r="E17" s="484">
        <f t="shared" si="4"/>
        <v>22368</v>
      </c>
      <c r="F17" s="484">
        <f t="shared" si="5"/>
        <v>27834</v>
      </c>
      <c r="G17" s="484">
        <f t="shared" si="6"/>
        <v>4630</v>
      </c>
      <c r="H17" s="484">
        <f t="shared" si="7"/>
        <v>41</v>
      </c>
      <c r="I17" s="484">
        <f t="shared" si="8"/>
        <v>555</v>
      </c>
      <c r="J17" s="484">
        <f t="shared" si="9"/>
        <v>0</v>
      </c>
      <c r="K17" s="484">
        <f t="shared" si="10"/>
        <v>457</v>
      </c>
      <c r="L17" s="452" t="s">
        <v>58</v>
      </c>
      <c r="M17" s="451">
        <f t="shared" si="11"/>
        <v>38265</v>
      </c>
      <c r="N17" s="218">
        <v>0</v>
      </c>
      <c r="O17" s="451">
        <v>22335</v>
      </c>
      <c r="P17" s="451">
        <v>11261</v>
      </c>
      <c r="Q17" s="451">
        <v>4073</v>
      </c>
      <c r="R17" s="451">
        <v>41</v>
      </c>
      <c r="S17" s="451">
        <v>555</v>
      </c>
      <c r="T17" s="451">
        <v>0</v>
      </c>
      <c r="U17" s="451">
        <v>0</v>
      </c>
      <c r="V17" s="451">
        <f t="shared" si="12"/>
        <v>2095</v>
      </c>
      <c r="W17" s="218">
        <v>0</v>
      </c>
      <c r="X17" s="218">
        <v>6</v>
      </c>
      <c r="Y17" s="454" t="s">
        <v>59</v>
      </c>
      <c r="Z17" s="452" t="s">
        <v>58</v>
      </c>
      <c r="AA17" s="218">
        <v>1807</v>
      </c>
      <c r="AB17" s="218">
        <v>236</v>
      </c>
      <c r="AC17" s="218">
        <v>0</v>
      </c>
      <c r="AD17" s="218">
        <v>0</v>
      </c>
      <c r="AE17" s="218">
        <v>0</v>
      </c>
      <c r="AF17" s="218">
        <v>46</v>
      </c>
      <c r="AG17" s="451">
        <f t="shared" si="14"/>
        <v>15244</v>
      </c>
      <c r="AH17" s="218">
        <v>0</v>
      </c>
      <c r="AI17" s="218">
        <v>27</v>
      </c>
      <c r="AJ17" s="218">
        <v>14493</v>
      </c>
      <c r="AK17" s="218">
        <v>320</v>
      </c>
      <c r="AL17" s="218">
        <v>0</v>
      </c>
      <c r="AM17" s="218">
        <v>0</v>
      </c>
      <c r="AN17" s="218">
        <v>0</v>
      </c>
      <c r="AO17" s="218">
        <v>404</v>
      </c>
      <c r="AP17" s="451">
        <f t="shared" si="15"/>
        <v>281</v>
      </c>
      <c r="AQ17" s="218">
        <v>0</v>
      </c>
      <c r="AR17" s="454" t="s">
        <v>59</v>
      </c>
      <c r="AS17" s="393" t="s">
        <v>58</v>
      </c>
      <c r="AT17" s="455" t="s">
        <v>59</v>
      </c>
      <c r="AU17" s="487">
        <v>0</v>
      </c>
      <c r="AV17" s="487">
        <v>273</v>
      </c>
      <c r="AW17" s="487">
        <v>1</v>
      </c>
      <c r="AX17" s="487">
        <v>0</v>
      </c>
      <c r="AY17" s="487">
        <v>0</v>
      </c>
      <c r="AZ17" s="487">
        <v>0</v>
      </c>
      <c r="BA17" s="487">
        <v>7</v>
      </c>
      <c r="BB17" s="484">
        <f t="shared" si="16"/>
        <v>7464</v>
      </c>
      <c r="BC17" s="488">
        <v>7464</v>
      </c>
      <c r="BD17" s="488" t="s">
        <v>765</v>
      </c>
      <c r="BE17" s="488" t="s">
        <v>765</v>
      </c>
    </row>
    <row r="18" spans="1:57" s="390" customFormat="1" ht="20.100000000000001" customHeight="1">
      <c r="A18" s="468" t="s">
        <v>60</v>
      </c>
      <c r="B18" s="64" t="s">
        <v>61</v>
      </c>
      <c r="C18" s="484">
        <f t="shared" si="13"/>
        <v>59749</v>
      </c>
      <c r="D18" s="484">
        <f t="shared" si="3"/>
        <v>66</v>
      </c>
      <c r="E18" s="484">
        <f t="shared" si="4"/>
        <v>22218</v>
      </c>
      <c r="F18" s="484">
        <f t="shared" si="5"/>
        <v>31597</v>
      </c>
      <c r="G18" s="484">
        <f t="shared" si="6"/>
        <v>4791</v>
      </c>
      <c r="H18" s="484">
        <f t="shared" si="7"/>
        <v>56</v>
      </c>
      <c r="I18" s="484">
        <f t="shared" si="8"/>
        <v>623</v>
      </c>
      <c r="J18" s="484">
        <f t="shared" si="9"/>
        <v>0</v>
      </c>
      <c r="K18" s="484">
        <f t="shared" si="10"/>
        <v>398</v>
      </c>
      <c r="L18" s="452" t="s">
        <v>60</v>
      </c>
      <c r="M18" s="451">
        <f t="shared" si="11"/>
        <v>39731</v>
      </c>
      <c r="N18" s="218">
        <v>21</v>
      </c>
      <c r="O18" s="218">
        <v>22149</v>
      </c>
      <c r="P18" s="218">
        <v>12500</v>
      </c>
      <c r="Q18" s="218">
        <v>4381</v>
      </c>
      <c r="R18" s="218">
        <v>56</v>
      </c>
      <c r="S18" s="218">
        <v>623</v>
      </c>
      <c r="T18" s="218">
        <v>0</v>
      </c>
      <c r="U18" s="218">
        <v>1</v>
      </c>
      <c r="V18" s="451">
        <f t="shared" si="12"/>
        <v>2235</v>
      </c>
      <c r="W18" s="218">
        <v>40</v>
      </c>
      <c r="X18" s="218">
        <v>15</v>
      </c>
      <c r="Y18" s="454" t="s">
        <v>61</v>
      </c>
      <c r="Z18" s="452" t="s">
        <v>60</v>
      </c>
      <c r="AA18" s="218">
        <v>2003</v>
      </c>
      <c r="AB18" s="218">
        <v>154</v>
      </c>
      <c r="AC18" s="218">
        <v>0</v>
      </c>
      <c r="AD18" s="218">
        <v>0</v>
      </c>
      <c r="AE18" s="218">
        <v>0</v>
      </c>
      <c r="AF18" s="218">
        <v>23</v>
      </c>
      <c r="AG18" s="451">
        <f t="shared" si="14"/>
        <v>17311</v>
      </c>
      <c r="AH18" s="218">
        <v>5</v>
      </c>
      <c r="AI18" s="218">
        <v>54</v>
      </c>
      <c r="AJ18" s="218">
        <v>16631</v>
      </c>
      <c r="AK18" s="218">
        <v>255</v>
      </c>
      <c r="AL18" s="218">
        <v>0</v>
      </c>
      <c r="AM18" s="218">
        <v>0</v>
      </c>
      <c r="AN18" s="218"/>
      <c r="AO18" s="218">
        <v>366</v>
      </c>
      <c r="AP18" s="451">
        <f t="shared" si="15"/>
        <v>472</v>
      </c>
      <c r="AQ18" s="218">
        <v>0</v>
      </c>
      <c r="AR18" s="454" t="s">
        <v>61</v>
      </c>
      <c r="AS18" s="393" t="s">
        <v>60</v>
      </c>
      <c r="AT18" s="455" t="s">
        <v>61</v>
      </c>
      <c r="AU18" s="487">
        <v>0</v>
      </c>
      <c r="AV18" s="487">
        <v>463</v>
      </c>
      <c r="AW18" s="487">
        <v>1</v>
      </c>
      <c r="AX18" s="487">
        <v>0</v>
      </c>
      <c r="AY18" s="487">
        <v>0</v>
      </c>
      <c r="AZ18" s="487">
        <v>0</v>
      </c>
      <c r="BA18" s="487">
        <v>8</v>
      </c>
      <c r="BB18" s="484">
        <f t="shared" si="16"/>
        <v>9396</v>
      </c>
      <c r="BC18" s="488">
        <v>9396</v>
      </c>
      <c r="BD18" s="488" t="s">
        <v>765</v>
      </c>
      <c r="BE18" s="488" t="s">
        <v>765</v>
      </c>
    </row>
    <row r="19" spans="1:57" s="390" customFormat="1" ht="20.100000000000001" customHeight="1">
      <c r="A19" s="468" t="s">
        <v>62</v>
      </c>
      <c r="B19" s="64" t="s">
        <v>63</v>
      </c>
      <c r="C19" s="484">
        <f t="shared" si="13"/>
        <v>53358</v>
      </c>
      <c r="D19" s="484">
        <f t="shared" si="3"/>
        <v>10</v>
      </c>
      <c r="E19" s="484">
        <f t="shared" si="4"/>
        <v>18630</v>
      </c>
      <c r="F19" s="484">
        <f t="shared" si="5"/>
        <v>29770</v>
      </c>
      <c r="G19" s="484">
        <f t="shared" si="6"/>
        <v>4243</v>
      </c>
      <c r="H19" s="484">
        <f t="shared" si="7"/>
        <v>62</v>
      </c>
      <c r="I19" s="484">
        <f t="shared" si="8"/>
        <v>446</v>
      </c>
      <c r="J19" s="484">
        <f t="shared" si="9"/>
        <v>0</v>
      </c>
      <c r="K19" s="484">
        <f t="shared" si="10"/>
        <v>197</v>
      </c>
      <c r="L19" s="452" t="s">
        <v>62</v>
      </c>
      <c r="M19" s="451">
        <f t="shared" si="11"/>
        <v>33635</v>
      </c>
      <c r="N19" s="218">
        <v>3</v>
      </c>
      <c r="O19" s="451">
        <v>18580</v>
      </c>
      <c r="P19" s="451">
        <v>10709</v>
      </c>
      <c r="Q19" s="451">
        <v>3835</v>
      </c>
      <c r="R19" s="451">
        <v>62</v>
      </c>
      <c r="S19" s="451">
        <v>446</v>
      </c>
      <c r="T19" s="451">
        <v>0</v>
      </c>
      <c r="U19" s="451">
        <v>0</v>
      </c>
      <c r="V19" s="451">
        <f t="shared" si="12"/>
        <v>2088</v>
      </c>
      <c r="W19" s="218">
        <v>7</v>
      </c>
      <c r="X19" s="218">
        <v>9</v>
      </c>
      <c r="Y19" s="454" t="s">
        <v>63</v>
      </c>
      <c r="Z19" s="452" t="s">
        <v>62</v>
      </c>
      <c r="AA19" s="218">
        <v>1915</v>
      </c>
      <c r="AB19" s="218">
        <v>127</v>
      </c>
      <c r="AC19" s="218">
        <v>0</v>
      </c>
      <c r="AD19" s="218">
        <v>0</v>
      </c>
      <c r="AE19" s="218">
        <v>0</v>
      </c>
      <c r="AF19" s="218">
        <v>30</v>
      </c>
      <c r="AG19" s="451">
        <f t="shared" si="14"/>
        <v>17385</v>
      </c>
      <c r="AH19" s="218">
        <v>0</v>
      </c>
      <c r="AI19" s="218">
        <v>41</v>
      </c>
      <c r="AJ19" s="218">
        <v>16901</v>
      </c>
      <c r="AK19" s="218">
        <v>281</v>
      </c>
      <c r="AL19" s="218">
        <v>0</v>
      </c>
      <c r="AM19" s="218">
        <v>0</v>
      </c>
      <c r="AN19" s="218">
        <v>0</v>
      </c>
      <c r="AO19" s="218">
        <v>162</v>
      </c>
      <c r="AP19" s="451">
        <f t="shared" si="15"/>
        <v>250</v>
      </c>
      <c r="AQ19" s="218">
        <v>0</v>
      </c>
      <c r="AR19" s="454" t="s">
        <v>63</v>
      </c>
      <c r="AS19" s="393" t="s">
        <v>62</v>
      </c>
      <c r="AT19" s="455" t="s">
        <v>63</v>
      </c>
      <c r="AU19" s="487">
        <v>0</v>
      </c>
      <c r="AV19" s="487">
        <v>245</v>
      </c>
      <c r="AW19" s="487">
        <v>0</v>
      </c>
      <c r="AX19" s="487">
        <v>0</v>
      </c>
      <c r="AY19" s="487">
        <v>0</v>
      </c>
      <c r="AZ19" s="487">
        <v>0</v>
      </c>
      <c r="BA19" s="487">
        <v>5</v>
      </c>
      <c r="BB19" s="484">
        <f t="shared" si="16"/>
        <v>16300</v>
      </c>
      <c r="BC19" s="488">
        <v>16300</v>
      </c>
      <c r="BD19" s="488" t="s">
        <v>765</v>
      </c>
      <c r="BE19" s="488" t="s">
        <v>765</v>
      </c>
    </row>
    <row r="20" spans="1:57" s="390" customFormat="1" ht="20.100000000000001" customHeight="1">
      <c r="A20" s="468" t="s">
        <v>64</v>
      </c>
      <c r="B20" s="64" t="s">
        <v>65</v>
      </c>
      <c r="C20" s="484">
        <f t="shared" si="13"/>
        <v>35664</v>
      </c>
      <c r="D20" s="484">
        <f t="shared" si="3"/>
        <v>3</v>
      </c>
      <c r="E20" s="484">
        <f t="shared" si="4"/>
        <v>13628</v>
      </c>
      <c r="F20" s="484">
        <f t="shared" si="5"/>
        <v>18398</v>
      </c>
      <c r="G20" s="484">
        <f t="shared" si="6"/>
        <v>3144</v>
      </c>
      <c r="H20" s="484">
        <f t="shared" si="7"/>
        <v>38</v>
      </c>
      <c r="I20" s="484">
        <f t="shared" si="8"/>
        <v>364</v>
      </c>
      <c r="J20" s="484">
        <f t="shared" si="9"/>
        <v>0</v>
      </c>
      <c r="K20" s="484">
        <f t="shared" si="10"/>
        <v>89</v>
      </c>
      <c r="L20" s="452" t="s">
        <v>64</v>
      </c>
      <c r="M20" s="451">
        <f t="shared" si="11"/>
        <v>24187</v>
      </c>
      <c r="N20" s="218">
        <v>3</v>
      </c>
      <c r="O20" s="218">
        <v>13597</v>
      </c>
      <c r="P20" s="218">
        <v>7352</v>
      </c>
      <c r="Q20" s="218">
        <v>2833</v>
      </c>
      <c r="R20" s="218">
        <v>38</v>
      </c>
      <c r="S20" s="218">
        <v>364</v>
      </c>
      <c r="T20" s="218">
        <v>0</v>
      </c>
      <c r="U20" s="218">
        <v>0</v>
      </c>
      <c r="V20" s="451">
        <f t="shared" si="12"/>
        <v>1535</v>
      </c>
      <c r="W20" s="218">
        <v>0</v>
      </c>
      <c r="X20" s="218">
        <v>7</v>
      </c>
      <c r="Y20" s="454" t="s">
        <v>65</v>
      </c>
      <c r="Z20" s="452" t="s">
        <v>64</v>
      </c>
      <c r="AA20" s="218">
        <v>1385</v>
      </c>
      <c r="AB20" s="218">
        <v>123</v>
      </c>
      <c r="AC20" s="218">
        <v>0</v>
      </c>
      <c r="AD20" s="218">
        <v>0</v>
      </c>
      <c r="AE20" s="218">
        <v>0</v>
      </c>
      <c r="AF20" s="218">
        <v>20</v>
      </c>
      <c r="AG20" s="451">
        <f t="shared" si="14"/>
        <v>9808</v>
      </c>
      <c r="AH20" s="218">
        <v>0</v>
      </c>
      <c r="AI20" s="218">
        <v>24</v>
      </c>
      <c r="AJ20" s="218">
        <v>9529</v>
      </c>
      <c r="AK20" s="218">
        <v>187</v>
      </c>
      <c r="AL20" s="218">
        <v>0</v>
      </c>
      <c r="AM20" s="218">
        <v>0</v>
      </c>
      <c r="AN20" s="218">
        <v>0</v>
      </c>
      <c r="AO20" s="218">
        <v>68</v>
      </c>
      <c r="AP20" s="451">
        <f t="shared" si="15"/>
        <v>134</v>
      </c>
      <c r="AQ20" s="218">
        <v>0</v>
      </c>
      <c r="AR20" s="454" t="s">
        <v>65</v>
      </c>
      <c r="AS20" s="393" t="s">
        <v>64</v>
      </c>
      <c r="AT20" s="455" t="s">
        <v>65</v>
      </c>
      <c r="AU20" s="487">
        <v>0</v>
      </c>
      <c r="AV20" s="487">
        <v>132</v>
      </c>
      <c r="AW20" s="487">
        <v>1</v>
      </c>
      <c r="AX20" s="487">
        <v>0</v>
      </c>
      <c r="AY20" s="487">
        <v>0</v>
      </c>
      <c r="AZ20" s="487">
        <v>0</v>
      </c>
      <c r="BA20" s="487">
        <v>1</v>
      </c>
      <c r="BB20" s="484">
        <f t="shared" si="16"/>
        <v>6493</v>
      </c>
      <c r="BC20" s="488">
        <v>6493</v>
      </c>
      <c r="BD20" s="488" t="s">
        <v>765</v>
      </c>
      <c r="BE20" s="488" t="s">
        <v>765</v>
      </c>
    </row>
    <row r="21" spans="1:57" s="390" customFormat="1" ht="20.100000000000001" customHeight="1">
      <c r="A21" s="468" t="s">
        <v>66</v>
      </c>
      <c r="B21" s="64" t="s">
        <v>67</v>
      </c>
      <c r="C21" s="484">
        <f t="shared" si="13"/>
        <v>135884</v>
      </c>
      <c r="D21" s="484">
        <f t="shared" si="3"/>
        <v>216</v>
      </c>
      <c r="E21" s="484">
        <f t="shared" si="4"/>
        <v>62355</v>
      </c>
      <c r="F21" s="484">
        <f t="shared" si="5"/>
        <v>58809</v>
      </c>
      <c r="G21" s="484">
        <f t="shared" si="6"/>
        <v>12364</v>
      </c>
      <c r="H21" s="484">
        <f t="shared" si="7"/>
        <v>65</v>
      </c>
      <c r="I21" s="484">
        <f t="shared" si="8"/>
        <v>1681</v>
      </c>
      <c r="J21" s="484">
        <f t="shared" si="9"/>
        <v>0</v>
      </c>
      <c r="K21" s="484">
        <f t="shared" si="10"/>
        <v>394</v>
      </c>
      <c r="L21" s="452" t="s">
        <v>66</v>
      </c>
      <c r="M21" s="451">
        <f t="shared" si="11"/>
        <v>105376</v>
      </c>
      <c r="N21" s="218">
        <v>80</v>
      </c>
      <c r="O21" s="451">
        <v>62252</v>
      </c>
      <c r="P21" s="451">
        <v>29936</v>
      </c>
      <c r="Q21" s="451">
        <v>11360</v>
      </c>
      <c r="R21" s="451">
        <v>65</v>
      </c>
      <c r="S21" s="451">
        <v>1681</v>
      </c>
      <c r="T21" s="451">
        <v>0</v>
      </c>
      <c r="U21" s="451">
        <v>2</v>
      </c>
      <c r="V21" s="451">
        <f t="shared" si="12"/>
        <v>4129</v>
      </c>
      <c r="W21" s="218">
        <v>135</v>
      </c>
      <c r="X21" s="218">
        <v>25</v>
      </c>
      <c r="Y21" s="454" t="s">
        <v>67</v>
      </c>
      <c r="Z21" s="452" t="s">
        <v>66</v>
      </c>
      <c r="AA21" s="218">
        <v>3477</v>
      </c>
      <c r="AB21" s="218">
        <v>426</v>
      </c>
      <c r="AC21" s="218">
        <v>0</v>
      </c>
      <c r="AD21" s="218">
        <v>0</v>
      </c>
      <c r="AE21" s="218">
        <v>0</v>
      </c>
      <c r="AF21" s="218">
        <v>66</v>
      </c>
      <c r="AG21" s="451">
        <f t="shared" si="14"/>
        <v>25521</v>
      </c>
      <c r="AH21" s="218">
        <v>1</v>
      </c>
      <c r="AI21" s="218">
        <v>78</v>
      </c>
      <c r="AJ21" s="218">
        <v>24549</v>
      </c>
      <c r="AK21" s="218">
        <v>574</v>
      </c>
      <c r="AL21" s="218">
        <v>0</v>
      </c>
      <c r="AM21" s="218">
        <v>0</v>
      </c>
      <c r="AN21" s="218">
        <v>0</v>
      </c>
      <c r="AO21" s="218">
        <v>319</v>
      </c>
      <c r="AP21" s="451">
        <f t="shared" si="15"/>
        <v>858</v>
      </c>
      <c r="AQ21" s="218">
        <v>0</v>
      </c>
      <c r="AR21" s="454" t="s">
        <v>67</v>
      </c>
      <c r="AS21" s="393" t="s">
        <v>66</v>
      </c>
      <c r="AT21" s="455" t="s">
        <v>67</v>
      </c>
      <c r="AU21" s="487">
        <v>0</v>
      </c>
      <c r="AV21" s="487">
        <v>847</v>
      </c>
      <c r="AW21" s="487">
        <v>4</v>
      </c>
      <c r="AX21" s="487">
        <v>0</v>
      </c>
      <c r="AY21" s="487">
        <v>0</v>
      </c>
      <c r="AZ21" s="487">
        <v>0</v>
      </c>
      <c r="BA21" s="487">
        <v>7</v>
      </c>
      <c r="BB21" s="484">
        <f t="shared" si="16"/>
        <v>13303</v>
      </c>
      <c r="BC21" s="488">
        <v>13303</v>
      </c>
      <c r="BD21" s="488" t="s">
        <v>765</v>
      </c>
      <c r="BE21" s="488" t="s">
        <v>765</v>
      </c>
    </row>
    <row r="22" spans="1:57" s="390" customFormat="1" ht="20.100000000000001" customHeight="1">
      <c r="A22" s="468" t="s">
        <v>68</v>
      </c>
      <c r="B22" s="64" t="s">
        <v>69</v>
      </c>
      <c r="C22" s="484">
        <f t="shared" si="13"/>
        <v>14567</v>
      </c>
      <c r="D22" s="484">
        <f t="shared" si="3"/>
        <v>4</v>
      </c>
      <c r="E22" s="484">
        <f t="shared" si="4"/>
        <v>4656</v>
      </c>
      <c r="F22" s="484">
        <f t="shared" si="5"/>
        <v>8509</v>
      </c>
      <c r="G22" s="484">
        <f t="shared" si="6"/>
        <v>1189</v>
      </c>
      <c r="H22" s="484">
        <f t="shared" si="7"/>
        <v>20</v>
      </c>
      <c r="I22" s="484">
        <f t="shared" si="8"/>
        <v>152</v>
      </c>
      <c r="J22" s="484">
        <f t="shared" si="9"/>
        <v>0</v>
      </c>
      <c r="K22" s="484">
        <f t="shared" si="10"/>
        <v>37</v>
      </c>
      <c r="L22" s="452" t="s">
        <v>68</v>
      </c>
      <c r="M22" s="451">
        <f t="shared" si="11"/>
        <v>8829</v>
      </c>
      <c r="N22" s="218">
        <v>4</v>
      </c>
      <c r="O22" s="218">
        <v>4637</v>
      </c>
      <c r="P22" s="218">
        <v>2941</v>
      </c>
      <c r="Q22" s="218">
        <v>1075</v>
      </c>
      <c r="R22" s="218">
        <v>20</v>
      </c>
      <c r="S22" s="218">
        <v>152</v>
      </c>
      <c r="T22" s="218">
        <v>0</v>
      </c>
      <c r="U22" s="218">
        <v>0</v>
      </c>
      <c r="V22" s="451">
        <f t="shared" si="12"/>
        <v>503</v>
      </c>
      <c r="W22" s="218">
        <v>0</v>
      </c>
      <c r="X22" s="218">
        <v>2</v>
      </c>
      <c r="Y22" s="454" t="s">
        <v>69</v>
      </c>
      <c r="Z22" s="452" t="s">
        <v>68</v>
      </c>
      <c r="AA22" s="218">
        <v>449</v>
      </c>
      <c r="AB22" s="218">
        <v>43</v>
      </c>
      <c r="AC22" s="218">
        <v>0</v>
      </c>
      <c r="AD22" s="218">
        <v>0</v>
      </c>
      <c r="AE22" s="218">
        <v>0</v>
      </c>
      <c r="AF22" s="218">
        <v>9</v>
      </c>
      <c r="AG22" s="451">
        <f t="shared" si="14"/>
        <v>5181</v>
      </c>
      <c r="AH22" s="218">
        <v>0</v>
      </c>
      <c r="AI22" s="218">
        <v>17</v>
      </c>
      <c r="AJ22" s="218">
        <v>5069</v>
      </c>
      <c r="AK22" s="218">
        <v>70</v>
      </c>
      <c r="AL22" s="218">
        <v>0</v>
      </c>
      <c r="AM22" s="218">
        <v>0</v>
      </c>
      <c r="AN22" s="218">
        <v>0</v>
      </c>
      <c r="AO22" s="218">
        <v>25</v>
      </c>
      <c r="AP22" s="451">
        <f t="shared" si="15"/>
        <v>54</v>
      </c>
      <c r="AQ22" s="218">
        <v>0</v>
      </c>
      <c r="AR22" s="454" t="s">
        <v>69</v>
      </c>
      <c r="AS22" s="393" t="s">
        <v>68</v>
      </c>
      <c r="AT22" s="455" t="s">
        <v>69</v>
      </c>
      <c r="AU22" s="487">
        <v>0</v>
      </c>
      <c r="AV22" s="487">
        <v>50</v>
      </c>
      <c r="AW22" s="487">
        <v>1</v>
      </c>
      <c r="AX22" s="487">
        <v>0</v>
      </c>
      <c r="AY22" s="487">
        <v>0</v>
      </c>
      <c r="AZ22" s="487">
        <v>0</v>
      </c>
      <c r="BA22" s="487">
        <v>3</v>
      </c>
      <c r="BB22" s="484">
        <f t="shared" si="16"/>
        <v>3056</v>
      </c>
      <c r="BC22" s="488">
        <v>3056</v>
      </c>
      <c r="BD22" s="488" t="s">
        <v>765</v>
      </c>
      <c r="BE22" s="488" t="s">
        <v>765</v>
      </c>
    </row>
    <row r="23" spans="1:57" s="390" customFormat="1" ht="20.100000000000001" customHeight="1">
      <c r="A23" s="468" t="s">
        <v>70</v>
      </c>
      <c r="B23" s="64" t="s">
        <v>71</v>
      </c>
      <c r="C23" s="484">
        <f t="shared" si="13"/>
        <v>30302</v>
      </c>
      <c r="D23" s="484">
        <f t="shared" si="3"/>
        <v>13</v>
      </c>
      <c r="E23" s="484">
        <f t="shared" si="4"/>
        <v>8873</v>
      </c>
      <c r="F23" s="484">
        <f t="shared" si="5"/>
        <v>18428</v>
      </c>
      <c r="G23" s="484">
        <f t="shared" si="6"/>
        <v>2555</v>
      </c>
      <c r="H23" s="484">
        <f t="shared" si="7"/>
        <v>31</v>
      </c>
      <c r="I23" s="484">
        <f t="shared" si="8"/>
        <v>279</v>
      </c>
      <c r="J23" s="484">
        <f t="shared" si="9"/>
        <v>0</v>
      </c>
      <c r="K23" s="484">
        <f t="shared" si="10"/>
        <v>123</v>
      </c>
      <c r="L23" s="452" t="s">
        <v>70</v>
      </c>
      <c r="M23" s="451">
        <f t="shared" si="11"/>
        <v>17099</v>
      </c>
      <c r="N23" s="218">
        <v>13</v>
      </c>
      <c r="O23" s="451">
        <v>8841</v>
      </c>
      <c r="P23" s="451">
        <v>5595</v>
      </c>
      <c r="Q23" s="451">
        <v>2340</v>
      </c>
      <c r="R23" s="451">
        <v>31</v>
      </c>
      <c r="S23" s="451">
        <v>279</v>
      </c>
      <c r="T23" s="451">
        <v>0</v>
      </c>
      <c r="U23" s="451">
        <v>0</v>
      </c>
      <c r="V23" s="451">
        <f t="shared" si="12"/>
        <v>1083</v>
      </c>
      <c r="W23" s="218">
        <v>0</v>
      </c>
      <c r="X23" s="218">
        <v>6</v>
      </c>
      <c r="Y23" s="454" t="s">
        <v>71</v>
      </c>
      <c r="Z23" s="452" t="s">
        <v>70</v>
      </c>
      <c r="AA23" s="218">
        <v>994</v>
      </c>
      <c r="AB23" s="218">
        <v>78</v>
      </c>
      <c r="AC23" s="218">
        <v>0</v>
      </c>
      <c r="AD23" s="218">
        <v>0</v>
      </c>
      <c r="AE23" s="218">
        <v>0</v>
      </c>
      <c r="AF23" s="218">
        <v>5</v>
      </c>
      <c r="AG23" s="451">
        <f t="shared" si="14"/>
        <v>11961</v>
      </c>
      <c r="AH23" s="218">
        <v>0</v>
      </c>
      <c r="AI23" s="218">
        <v>26</v>
      </c>
      <c r="AJ23" s="218">
        <v>11680</v>
      </c>
      <c r="AK23" s="218">
        <v>137</v>
      </c>
      <c r="AL23" s="218">
        <v>0</v>
      </c>
      <c r="AM23" s="218">
        <v>0</v>
      </c>
      <c r="AN23" s="218">
        <v>0</v>
      </c>
      <c r="AO23" s="218">
        <v>118</v>
      </c>
      <c r="AP23" s="451">
        <f t="shared" si="15"/>
        <v>159</v>
      </c>
      <c r="AQ23" s="218">
        <v>0</v>
      </c>
      <c r="AR23" s="454" t="s">
        <v>71</v>
      </c>
      <c r="AS23" s="393" t="s">
        <v>70</v>
      </c>
      <c r="AT23" s="455" t="s">
        <v>71</v>
      </c>
      <c r="AU23" s="487">
        <v>0</v>
      </c>
      <c r="AV23" s="487">
        <v>159</v>
      </c>
      <c r="AW23" s="487">
        <v>0</v>
      </c>
      <c r="AX23" s="487">
        <v>0</v>
      </c>
      <c r="AY23" s="487">
        <v>0</v>
      </c>
      <c r="AZ23" s="487">
        <v>0</v>
      </c>
      <c r="BA23" s="487">
        <v>0</v>
      </c>
      <c r="BB23" s="484">
        <f t="shared" si="16"/>
        <v>1948</v>
      </c>
      <c r="BC23" s="488">
        <v>1948</v>
      </c>
      <c r="BD23" s="488" t="s">
        <v>765</v>
      </c>
      <c r="BE23" s="488" t="s">
        <v>765</v>
      </c>
    </row>
    <row r="24" spans="1:57" s="390" customFormat="1" ht="20.100000000000001" customHeight="1">
      <c r="A24" s="468" t="s">
        <v>72</v>
      </c>
      <c r="B24" s="64" t="s">
        <v>73</v>
      </c>
      <c r="C24" s="484">
        <f t="shared" si="13"/>
        <v>15140</v>
      </c>
      <c r="D24" s="484">
        <f t="shared" si="3"/>
        <v>1</v>
      </c>
      <c r="E24" s="484">
        <f t="shared" si="4"/>
        <v>4850</v>
      </c>
      <c r="F24" s="484">
        <f t="shared" si="5"/>
        <v>9055</v>
      </c>
      <c r="G24" s="484">
        <f t="shared" si="6"/>
        <v>1066</v>
      </c>
      <c r="H24" s="484">
        <f t="shared" si="7"/>
        <v>10</v>
      </c>
      <c r="I24" s="484">
        <f t="shared" si="8"/>
        <v>134</v>
      </c>
      <c r="J24" s="484">
        <f t="shared" si="9"/>
        <v>0</v>
      </c>
      <c r="K24" s="484">
        <f t="shared" si="10"/>
        <v>24</v>
      </c>
      <c r="L24" s="452" t="s">
        <v>72</v>
      </c>
      <c r="M24" s="451">
        <f t="shared" si="11"/>
        <v>8910</v>
      </c>
      <c r="N24" s="218">
        <v>1</v>
      </c>
      <c r="O24" s="218">
        <v>4834</v>
      </c>
      <c r="P24" s="218">
        <v>2938</v>
      </c>
      <c r="Q24" s="218">
        <v>993</v>
      </c>
      <c r="R24" s="218">
        <v>10</v>
      </c>
      <c r="S24" s="218">
        <v>134</v>
      </c>
      <c r="T24" s="218">
        <v>0</v>
      </c>
      <c r="U24" s="218">
        <v>0</v>
      </c>
      <c r="V24" s="451">
        <f t="shared" si="12"/>
        <v>551</v>
      </c>
      <c r="W24" s="218">
        <v>0</v>
      </c>
      <c r="X24" s="218">
        <v>3</v>
      </c>
      <c r="Y24" s="454" t="s">
        <v>73</v>
      </c>
      <c r="Z24" s="452" t="s">
        <v>72</v>
      </c>
      <c r="AA24" s="218">
        <v>506</v>
      </c>
      <c r="AB24" s="218">
        <v>37</v>
      </c>
      <c r="AC24" s="218">
        <v>0</v>
      </c>
      <c r="AD24" s="218">
        <v>0</v>
      </c>
      <c r="AE24" s="218">
        <v>0</v>
      </c>
      <c r="AF24" s="218">
        <v>5</v>
      </c>
      <c r="AG24" s="451">
        <f t="shared" si="14"/>
        <v>5624</v>
      </c>
      <c r="AH24" s="218">
        <v>0</v>
      </c>
      <c r="AI24" s="218">
        <v>13</v>
      </c>
      <c r="AJ24" s="218">
        <v>5559</v>
      </c>
      <c r="AK24" s="218">
        <v>36</v>
      </c>
      <c r="AL24" s="218">
        <v>0</v>
      </c>
      <c r="AM24" s="218">
        <v>0</v>
      </c>
      <c r="AN24" s="218">
        <v>0</v>
      </c>
      <c r="AO24" s="218">
        <v>16</v>
      </c>
      <c r="AP24" s="451">
        <f t="shared" si="15"/>
        <v>55</v>
      </c>
      <c r="AQ24" s="218">
        <v>0</v>
      </c>
      <c r="AR24" s="454" t="s">
        <v>73</v>
      </c>
      <c r="AS24" s="393" t="s">
        <v>72</v>
      </c>
      <c r="AT24" s="455" t="s">
        <v>73</v>
      </c>
      <c r="AU24" s="487">
        <v>0</v>
      </c>
      <c r="AV24" s="487">
        <v>52</v>
      </c>
      <c r="AW24" s="487">
        <v>0</v>
      </c>
      <c r="AX24" s="487">
        <v>0</v>
      </c>
      <c r="AY24" s="487">
        <v>0</v>
      </c>
      <c r="AZ24" s="487">
        <v>0</v>
      </c>
      <c r="BA24" s="487">
        <v>3</v>
      </c>
      <c r="BB24" s="484">
        <f t="shared" si="16"/>
        <v>7027</v>
      </c>
      <c r="BC24" s="488">
        <v>7027</v>
      </c>
      <c r="BD24" s="488" t="s">
        <v>765</v>
      </c>
      <c r="BE24" s="488" t="s">
        <v>765</v>
      </c>
    </row>
    <row r="25" spans="1:57" s="390" customFormat="1" ht="20.100000000000001" customHeight="1">
      <c r="A25" s="468" t="s">
        <v>74</v>
      </c>
      <c r="B25" s="64" t="s">
        <v>75</v>
      </c>
      <c r="C25" s="484">
        <f t="shared" si="13"/>
        <v>9460</v>
      </c>
      <c r="D25" s="484">
        <f t="shared" si="3"/>
        <v>1</v>
      </c>
      <c r="E25" s="484">
        <f t="shared" si="4"/>
        <v>2896</v>
      </c>
      <c r="F25" s="484">
        <f t="shared" si="5"/>
        <v>5807</v>
      </c>
      <c r="G25" s="484">
        <f t="shared" si="6"/>
        <v>660</v>
      </c>
      <c r="H25" s="484">
        <f t="shared" si="7"/>
        <v>5</v>
      </c>
      <c r="I25" s="484">
        <f t="shared" si="8"/>
        <v>77</v>
      </c>
      <c r="J25" s="484">
        <f t="shared" si="9"/>
        <v>0</v>
      </c>
      <c r="K25" s="484">
        <f t="shared" si="10"/>
        <v>14</v>
      </c>
      <c r="L25" s="452" t="s">
        <v>74</v>
      </c>
      <c r="M25" s="451">
        <f t="shared" si="11"/>
        <v>5453</v>
      </c>
      <c r="N25" s="218">
        <v>1</v>
      </c>
      <c r="O25" s="451">
        <v>2888</v>
      </c>
      <c r="P25" s="451">
        <v>1869</v>
      </c>
      <c r="Q25" s="451">
        <v>613</v>
      </c>
      <c r="R25" s="451">
        <v>5</v>
      </c>
      <c r="S25" s="451">
        <v>77</v>
      </c>
      <c r="T25" s="451">
        <v>0</v>
      </c>
      <c r="U25" s="451">
        <v>0</v>
      </c>
      <c r="V25" s="451">
        <f t="shared" si="12"/>
        <v>351</v>
      </c>
      <c r="W25" s="218">
        <v>0</v>
      </c>
      <c r="X25" s="218">
        <v>0</v>
      </c>
      <c r="Y25" s="454" t="s">
        <v>75</v>
      </c>
      <c r="Z25" s="452" t="s">
        <v>74</v>
      </c>
      <c r="AA25" s="218">
        <v>331</v>
      </c>
      <c r="AB25" s="218">
        <v>17</v>
      </c>
      <c r="AC25" s="218">
        <v>0</v>
      </c>
      <c r="AD25" s="218">
        <v>0</v>
      </c>
      <c r="AE25" s="218">
        <v>0</v>
      </c>
      <c r="AF25" s="218">
        <v>3</v>
      </c>
      <c r="AG25" s="451">
        <f t="shared" si="14"/>
        <v>3631</v>
      </c>
      <c r="AH25" s="218">
        <v>0</v>
      </c>
      <c r="AI25" s="218">
        <v>8</v>
      </c>
      <c r="AJ25" s="218">
        <v>3583</v>
      </c>
      <c r="AK25" s="218">
        <v>30</v>
      </c>
      <c r="AL25" s="218">
        <v>0</v>
      </c>
      <c r="AM25" s="218">
        <v>0</v>
      </c>
      <c r="AN25" s="218">
        <v>0</v>
      </c>
      <c r="AO25" s="218">
        <v>10</v>
      </c>
      <c r="AP25" s="451">
        <f t="shared" si="15"/>
        <v>25</v>
      </c>
      <c r="AQ25" s="218">
        <v>0</v>
      </c>
      <c r="AR25" s="454" t="s">
        <v>75</v>
      </c>
      <c r="AS25" s="393" t="s">
        <v>74</v>
      </c>
      <c r="AT25" s="455" t="s">
        <v>75</v>
      </c>
      <c r="AU25" s="487">
        <v>0</v>
      </c>
      <c r="AV25" s="487">
        <v>24</v>
      </c>
      <c r="AW25" s="487">
        <v>0</v>
      </c>
      <c r="AX25" s="487">
        <v>0</v>
      </c>
      <c r="AY25" s="487">
        <v>0</v>
      </c>
      <c r="AZ25" s="487">
        <v>0</v>
      </c>
      <c r="BA25" s="487">
        <v>1</v>
      </c>
      <c r="BB25" s="484">
        <f t="shared" si="16"/>
        <v>1976</v>
      </c>
      <c r="BC25" s="488">
        <v>1976</v>
      </c>
      <c r="BD25" s="488" t="s">
        <v>765</v>
      </c>
      <c r="BE25" s="488" t="s">
        <v>765</v>
      </c>
    </row>
    <row r="26" spans="1:57" s="390" customFormat="1" ht="20.100000000000001" customHeight="1">
      <c r="A26" s="468" t="s">
        <v>76</v>
      </c>
      <c r="B26" s="64" t="s">
        <v>77</v>
      </c>
      <c r="C26" s="484">
        <f t="shared" si="13"/>
        <v>18929</v>
      </c>
      <c r="D26" s="484">
        <f t="shared" si="3"/>
        <v>3</v>
      </c>
      <c r="E26" s="484">
        <f t="shared" si="4"/>
        <v>6553</v>
      </c>
      <c r="F26" s="484">
        <f t="shared" si="5"/>
        <v>10564</v>
      </c>
      <c r="G26" s="484">
        <f t="shared" si="6"/>
        <v>1540</v>
      </c>
      <c r="H26" s="484">
        <f t="shared" si="7"/>
        <v>17</v>
      </c>
      <c r="I26" s="484">
        <f t="shared" si="8"/>
        <v>185</v>
      </c>
      <c r="J26" s="484">
        <f t="shared" si="9"/>
        <v>0</v>
      </c>
      <c r="K26" s="484">
        <f t="shared" si="10"/>
        <v>67</v>
      </c>
      <c r="L26" s="452" t="s">
        <v>76</v>
      </c>
      <c r="M26" s="451">
        <f t="shared" si="11"/>
        <v>12082</v>
      </c>
      <c r="N26" s="218">
        <v>2</v>
      </c>
      <c r="O26" s="218">
        <v>6533</v>
      </c>
      <c r="P26" s="218">
        <v>3923</v>
      </c>
      <c r="Q26" s="218">
        <v>1421</v>
      </c>
      <c r="R26" s="218">
        <v>17</v>
      </c>
      <c r="S26" s="218">
        <v>185</v>
      </c>
      <c r="T26" s="218">
        <v>0</v>
      </c>
      <c r="U26" s="218">
        <v>1</v>
      </c>
      <c r="V26" s="451">
        <f t="shared" si="12"/>
        <v>760</v>
      </c>
      <c r="W26" s="218">
        <v>1</v>
      </c>
      <c r="X26" s="218">
        <v>8</v>
      </c>
      <c r="Y26" s="454" t="s">
        <v>77</v>
      </c>
      <c r="Z26" s="452" t="s">
        <v>76</v>
      </c>
      <c r="AA26" s="218">
        <v>692</v>
      </c>
      <c r="AB26" s="218">
        <v>44</v>
      </c>
      <c r="AC26" s="218">
        <v>0</v>
      </c>
      <c r="AD26" s="218">
        <v>0</v>
      </c>
      <c r="AE26" s="218">
        <v>0</v>
      </c>
      <c r="AF26" s="218">
        <v>15</v>
      </c>
      <c r="AG26" s="451">
        <f t="shared" si="14"/>
        <v>6026</v>
      </c>
      <c r="AH26" s="218">
        <v>0</v>
      </c>
      <c r="AI26" s="218">
        <v>12</v>
      </c>
      <c r="AJ26" s="218">
        <v>5891</v>
      </c>
      <c r="AK26" s="218">
        <v>75</v>
      </c>
      <c r="AL26" s="218">
        <v>0</v>
      </c>
      <c r="AM26" s="218">
        <v>0</v>
      </c>
      <c r="AN26" s="218">
        <v>0</v>
      </c>
      <c r="AO26" s="218">
        <v>48</v>
      </c>
      <c r="AP26" s="451">
        <f t="shared" si="15"/>
        <v>61</v>
      </c>
      <c r="AQ26" s="218">
        <v>0</v>
      </c>
      <c r="AR26" s="454" t="s">
        <v>77</v>
      </c>
      <c r="AS26" s="393" t="s">
        <v>76</v>
      </c>
      <c r="AT26" s="455" t="s">
        <v>77</v>
      </c>
      <c r="AU26" s="487">
        <v>0</v>
      </c>
      <c r="AV26" s="487">
        <v>58</v>
      </c>
      <c r="AW26" s="487">
        <v>0</v>
      </c>
      <c r="AX26" s="487">
        <v>0</v>
      </c>
      <c r="AY26" s="487">
        <v>0</v>
      </c>
      <c r="AZ26" s="487">
        <v>0</v>
      </c>
      <c r="BA26" s="487">
        <v>3</v>
      </c>
      <c r="BB26" s="484">
        <f t="shared" si="16"/>
        <v>4334</v>
      </c>
      <c r="BC26" s="488">
        <v>4334</v>
      </c>
      <c r="BD26" s="488" t="s">
        <v>765</v>
      </c>
      <c r="BE26" s="488" t="s">
        <v>765</v>
      </c>
    </row>
    <row r="27" spans="1:57" s="390" customFormat="1" ht="20.100000000000001" customHeight="1">
      <c r="A27" s="468" t="s">
        <v>78</v>
      </c>
      <c r="B27" s="64" t="s">
        <v>79</v>
      </c>
      <c r="C27" s="484">
        <f t="shared" si="13"/>
        <v>24659</v>
      </c>
      <c r="D27" s="484">
        <f t="shared" si="3"/>
        <v>8</v>
      </c>
      <c r="E27" s="484">
        <f t="shared" si="4"/>
        <v>8866</v>
      </c>
      <c r="F27" s="484">
        <f t="shared" si="5"/>
        <v>13492</v>
      </c>
      <c r="G27" s="484">
        <f t="shared" si="6"/>
        <v>1973</v>
      </c>
      <c r="H27" s="484">
        <f t="shared" si="7"/>
        <v>39</v>
      </c>
      <c r="I27" s="484">
        <f t="shared" si="8"/>
        <v>247</v>
      </c>
      <c r="J27" s="484">
        <f t="shared" si="9"/>
        <v>0</v>
      </c>
      <c r="K27" s="484">
        <f t="shared" si="10"/>
        <v>34</v>
      </c>
      <c r="L27" s="452" t="s">
        <v>78</v>
      </c>
      <c r="M27" s="451">
        <f t="shared" si="11"/>
        <v>15875</v>
      </c>
      <c r="N27" s="218">
        <v>6</v>
      </c>
      <c r="O27" s="451">
        <v>8837</v>
      </c>
      <c r="P27" s="451">
        <v>5005</v>
      </c>
      <c r="Q27" s="451">
        <v>1741</v>
      </c>
      <c r="R27" s="451">
        <v>39</v>
      </c>
      <c r="S27" s="451">
        <v>247</v>
      </c>
      <c r="T27" s="451">
        <v>0</v>
      </c>
      <c r="U27" s="451">
        <v>0</v>
      </c>
      <c r="V27" s="451">
        <f t="shared" si="12"/>
        <v>796</v>
      </c>
      <c r="W27" s="218">
        <v>1</v>
      </c>
      <c r="X27" s="218">
        <v>6</v>
      </c>
      <c r="Y27" s="454" t="s">
        <v>79</v>
      </c>
      <c r="Z27" s="452" t="s">
        <v>78</v>
      </c>
      <c r="AA27" s="218">
        <v>729</v>
      </c>
      <c r="AB27" s="218">
        <v>47</v>
      </c>
      <c r="AC27" s="218">
        <v>0</v>
      </c>
      <c r="AD27" s="218">
        <v>0</v>
      </c>
      <c r="AE27" s="218">
        <v>0</v>
      </c>
      <c r="AF27" s="218">
        <v>13</v>
      </c>
      <c r="AG27" s="451">
        <f t="shared" si="14"/>
        <v>7909</v>
      </c>
      <c r="AH27" s="218">
        <v>1</v>
      </c>
      <c r="AI27" s="218">
        <v>23</v>
      </c>
      <c r="AJ27" s="218">
        <v>7679</v>
      </c>
      <c r="AK27" s="218">
        <v>185</v>
      </c>
      <c r="AL27" s="218">
        <v>0</v>
      </c>
      <c r="AM27" s="218">
        <v>0</v>
      </c>
      <c r="AN27" s="218">
        <v>0</v>
      </c>
      <c r="AO27" s="218">
        <v>21</v>
      </c>
      <c r="AP27" s="451">
        <f t="shared" si="15"/>
        <v>79</v>
      </c>
      <c r="AQ27" s="218">
        <v>0</v>
      </c>
      <c r="AR27" s="454" t="s">
        <v>79</v>
      </c>
      <c r="AS27" s="393" t="s">
        <v>78</v>
      </c>
      <c r="AT27" s="455" t="s">
        <v>79</v>
      </c>
      <c r="AU27" s="487">
        <v>0</v>
      </c>
      <c r="AV27" s="487">
        <v>79</v>
      </c>
      <c r="AW27" s="487">
        <v>0</v>
      </c>
      <c r="AX27" s="487">
        <v>0</v>
      </c>
      <c r="AY27" s="487">
        <v>0</v>
      </c>
      <c r="AZ27" s="487">
        <v>0</v>
      </c>
      <c r="BA27" s="487">
        <v>0</v>
      </c>
      <c r="BB27" s="484">
        <f t="shared" si="16"/>
        <v>5442</v>
      </c>
      <c r="BC27" s="488">
        <v>5442</v>
      </c>
      <c r="BD27" s="488" t="s">
        <v>765</v>
      </c>
      <c r="BE27" s="488" t="s">
        <v>765</v>
      </c>
    </row>
    <row r="28" spans="1:57" s="390" customFormat="1" ht="20.100000000000001" customHeight="1">
      <c r="A28" s="468" t="s">
        <v>80</v>
      </c>
      <c r="B28" s="64" t="s">
        <v>81</v>
      </c>
      <c r="C28" s="484">
        <f t="shared" si="13"/>
        <v>20829</v>
      </c>
      <c r="D28" s="484">
        <f t="shared" si="3"/>
        <v>18</v>
      </c>
      <c r="E28" s="484">
        <f t="shared" si="4"/>
        <v>7320</v>
      </c>
      <c r="F28" s="484">
        <f t="shared" si="5"/>
        <v>11551</v>
      </c>
      <c r="G28" s="484">
        <f t="shared" si="6"/>
        <v>1628</v>
      </c>
      <c r="H28" s="484">
        <f t="shared" si="7"/>
        <v>19</v>
      </c>
      <c r="I28" s="484">
        <f t="shared" si="8"/>
        <v>197</v>
      </c>
      <c r="J28" s="484">
        <f t="shared" si="9"/>
        <v>0</v>
      </c>
      <c r="K28" s="484">
        <f t="shared" si="10"/>
        <v>96</v>
      </c>
      <c r="L28" s="452" t="s">
        <v>80</v>
      </c>
      <c r="M28" s="451">
        <f t="shared" si="11"/>
        <v>13345</v>
      </c>
      <c r="N28" s="218">
        <v>16</v>
      </c>
      <c r="O28" s="218">
        <v>7301</v>
      </c>
      <c r="P28" s="218">
        <v>4310</v>
      </c>
      <c r="Q28" s="218">
        <v>1500</v>
      </c>
      <c r="R28" s="218">
        <v>19</v>
      </c>
      <c r="S28" s="218">
        <v>197</v>
      </c>
      <c r="T28" s="218">
        <v>0</v>
      </c>
      <c r="U28" s="218">
        <v>2</v>
      </c>
      <c r="V28" s="451">
        <f t="shared" si="12"/>
        <v>805</v>
      </c>
      <c r="W28" s="218">
        <v>1</v>
      </c>
      <c r="X28" s="218">
        <v>3</v>
      </c>
      <c r="Y28" s="454" t="s">
        <v>81</v>
      </c>
      <c r="Z28" s="452" t="s">
        <v>80</v>
      </c>
      <c r="AA28" s="218">
        <v>727</v>
      </c>
      <c r="AB28" s="218">
        <v>58</v>
      </c>
      <c r="AC28" s="218">
        <v>0</v>
      </c>
      <c r="AD28" s="218">
        <v>0</v>
      </c>
      <c r="AE28" s="218">
        <v>0</v>
      </c>
      <c r="AF28" s="218">
        <v>16</v>
      </c>
      <c r="AG28" s="451">
        <f t="shared" si="14"/>
        <v>6584</v>
      </c>
      <c r="AH28" s="218">
        <v>1</v>
      </c>
      <c r="AI28" s="218">
        <v>16</v>
      </c>
      <c r="AJ28" s="218">
        <v>6422</v>
      </c>
      <c r="AK28" s="218">
        <v>70</v>
      </c>
      <c r="AL28" s="218">
        <v>0</v>
      </c>
      <c r="AM28" s="218">
        <v>0</v>
      </c>
      <c r="AN28" s="218">
        <v>0</v>
      </c>
      <c r="AO28" s="218">
        <v>75</v>
      </c>
      <c r="AP28" s="451">
        <f t="shared" si="15"/>
        <v>95</v>
      </c>
      <c r="AQ28" s="218">
        <v>0</v>
      </c>
      <c r="AR28" s="454" t="s">
        <v>81</v>
      </c>
      <c r="AS28" s="393" t="s">
        <v>80</v>
      </c>
      <c r="AT28" s="455" t="s">
        <v>81</v>
      </c>
      <c r="AU28" s="487">
        <v>0</v>
      </c>
      <c r="AV28" s="487">
        <v>92</v>
      </c>
      <c r="AW28" s="487">
        <v>0</v>
      </c>
      <c r="AX28" s="487">
        <v>0</v>
      </c>
      <c r="AY28" s="487">
        <v>0</v>
      </c>
      <c r="AZ28" s="487">
        <v>0</v>
      </c>
      <c r="BA28" s="487">
        <v>3</v>
      </c>
      <c r="BB28" s="484">
        <f t="shared" si="16"/>
        <v>4292</v>
      </c>
      <c r="BC28" s="488">
        <v>4292</v>
      </c>
      <c r="BD28" s="488" t="s">
        <v>765</v>
      </c>
      <c r="BE28" s="488" t="s">
        <v>765</v>
      </c>
    </row>
    <row r="29" spans="1:57" s="390" customFormat="1" ht="20.100000000000001" customHeight="1">
      <c r="A29" s="468" t="s">
        <v>82</v>
      </c>
      <c r="B29" s="64" t="s">
        <v>83</v>
      </c>
      <c r="C29" s="484">
        <f t="shared" si="13"/>
        <v>30901</v>
      </c>
      <c r="D29" s="484">
        <f t="shared" si="3"/>
        <v>17</v>
      </c>
      <c r="E29" s="484">
        <f t="shared" si="4"/>
        <v>9685</v>
      </c>
      <c r="F29" s="484">
        <f t="shared" si="5"/>
        <v>18303</v>
      </c>
      <c r="G29" s="484">
        <f t="shared" si="6"/>
        <v>2389</v>
      </c>
      <c r="H29" s="484">
        <f t="shared" si="7"/>
        <v>52</v>
      </c>
      <c r="I29" s="484">
        <f t="shared" si="8"/>
        <v>273</v>
      </c>
      <c r="J29" s="484">
        <f t="shared" si="9"/>
        <v>0</v>
      </c>
      <c r="K29" s="484">
        <f t="shared" si="10"/>
        <v>182</v>
      </c>
      <c r="L29" s="452" t="s">
        <v>82</v>
      </c>
      <c r="M29" s="451">
        <f t="shared" si="11"/>
        <v>18322</v>
      </c>
      <c r="N29" s="218">
        <v>11</v>
      </c>
      <c r="O29" s="451">
        <v>9649</v>
      </c>
      <c r="P29" s="451">
        <v>6162</v>
      </c>
      <c r="Q29" s="451">
        <v>2175</v>
      </c>
      <c r="R29" s="451">
        <v>52</v>
      </c>
      <c r="S29" s="451">
        <v>273</v>
      </c>
      <c r="T29" s="451">
        <v>0</v>
      </c>
      <c r="U29" s="451">
        <v>0</v>
      </c>
      <c r="V29" s="451">
        <f t="shared" si="12"/>
        <v>988</v>
      </c>
      <c r="W29" s="218">
        <v>6</v>
      </c>
      <c r="X29" s="218">
        <v>5</v>
      </c>
      <c r="Y29" s="454" t="s">
        <v>83</v>
      </c>
      <c r="Z29" s="452" t="s">
        <v>82</v>
      </c>
      <c r="AA29" s="218">
        <v>888</v>
      </c>
      <c r="AB29" s="218">
        <v>75</v>
      </c>
      <c r="AC29" s="218">
        <v>0</v>
      </c>
      <c r="AD29" s="218">
        <v>0</v>
      </c>
      <c r="AE29" s="218">
        <v>0</v>
      </c>
      <c r="AF29" s="218">
        <v>14</v>
      </c>
      <c r="AG29" s="451">
        <f t="shared" si="14"/>
        <v>11369</v>
      </c>
      <c r="AH29" s="218">
        <v>0</v>
      </c>
      <c r="AI29" s="218">
        <v>31</v>
      </c>
      <c r="AJ29" s="218">
        <v>11034</v>
      </c>
      <c r="AK29" s="218">
        <v>139</v>
      </c>
      <c r="AL29" s="218">
        <v>0</v>
      </c>
      <c r="AM29" s="218">
        <v>0</v>
      </c>
      <c r="AN29" s="218">
        <v>0</v>
      </c>
      <c r="AO29" s="218">
        <v>165</v>
      </c>
      <c r="AP29" s="451">
        <f t="shared" si="15"/>
        <v>222</v>
      </c>
      <c r="AQ29" s="218">
        <v>0</v>
      </c>
      <c r="AR29" s="454" t="s">
        <v>83</v>
      </c>
      <c r="AS29" s="393" t="s">
        <v>82</v>
      </c>
      <c r="AT29" s="455" t="s">
        <v>83</v>
      </c>
      <c r="AU29" s="487">
        <v>0</v>
      </c>
      <c r="AV29" s="487">
        <v>219</v>
      </c>
      <c r="AW29" s="487">
        <v>0</v>
      </c>
      <c r="AX29" s="487">
        <v>0</v>
      </c>
      <c r="AY29" s="487">
        <v>0</v>
      </c>
      <c r="AZ29" s="487">
        <v>0</v>
      </c>
      <c r="BA29" s="487">
        <v>3</v>
      </c>
      <c r="BB29" s="484">
        <f t="shared" si="16"/>
        <v>8125</v>
      </c>
      <c r="BC29" s="488">
        <v>8125</v>
      </c>
      <c r="BD29" s="488" t="s">
        <v>765</v>
      </c>
      <c r="BE29" s="488" t="s">
        <v>765</v>
      </c>
    </row>
    <row r="30" spans="1:57" s="390" customFormat="1" ht="20.100000000000001" customHeight="1">
      <c r="A30" s="468" t="s">
        <v>84</v>
      </c>
      <c r="B30" s="64" t="s">
        <v>85</v>
      </c>
      <c r="C30" s="484">
        <f t="shared" si="13"/>
        <v>69718</v>
      </c>
      <c r="D30" s="484">
        <f t="shared" si="3"/>
        <v>36</v>
      </c>
      <c r="E30" s="484">
        <f t="shared" si="4"/>
        <v>30684</v>
      </c>
      <c r="F30" s="484">
        <f t="shared" si="5"/>
        <v>31141</v>
      </c>
      <c r="G30" s="484">
        <f t="shared" si="6"/>
        <v>6762</v>
      </c>
      <c r="H30" s="484">
        <f t="shared" si="7"/>
        <v>25</v>
      </c>
      <c r="I30" s="484">
        <f t="shared" si="8"/>
        <v>758</v>
      </c>
      <c r="J30" s="484">
        <f t="shared" si="9"/>
        <v>0</v>
      </c>
      <c r="K30" s="484">
        <f t="shared" si="10"/>
        <v>312</v>
      </c>
      <c r="L30" s="452" t="s">
        <v>84</v>
      </c>
      <c r="M30" s="451">
        <f t="shared" si="11"/>
        <v>52704</v>
      </c>
      <c r="N30" s="218">
        <v>22</v>
      </c>
      <c r="O30" s="218">
        <v>30631</v>
      </c>
      <c r="P30" s="218">
        <v>14939</v>
      </c>
      <c r="Q30" s="218">
        <v>6315</v>
      </c>
      <c r="R30" s="218">
        <v>25</v>
      </c>
      <c r="S30" s="218">
        <v>758</v>
      </c>
      <c r="T30" s="218" t="s">
        <v>765</v>
      </c>
      <c r="U30" s="218">
        <v>14</v>
      </c>
      <c r="V30" s="451">
        <f t="shared" si="12"/>
        <v>2802</v>
      </c>
      <c r="W30" s="218">
        <v>13</v>
      </c>
      <c r="X30" s="218">
        <v>11</v>
      </c>
      <c r="Y30" s="454" t="s">
        <v>85</v>
      </c>
      <c r="Z30" s="452" t="s">
        <v>84</v>
      </c>
      <c r="AA30" s="218">
        <v>2522</v>
      </c>
      <c r="AB30" s="218">
        <v>214</v>
      </c>
      <c r="AC30" s="218">
        <v>0</v>
      </c>
      <c r="AD30" s="218">
        <v>0</v>
      </c>
      <c r="AE30" s="218"/>
      <c r="AF30" s="218">
        <v>42</v>
      </c>
      <c r="AG30" s="451">
        <f t="shared" si="14"/>
        <v>13908</v>
      </c>
      <c r="AH30" s="218">
        <v>1</v>
      </c>
      <c r="AI30" s="218">
        <v>42</v>
      </c>
      <c r="AJ30" s="218">
        <v>13377</v>
      </c>
      <c r="AK30" s="218">
        <v>232</v>
      </c>
      <c r="AL30" s="218">
        <v>0</v>
      </c>
      <c r="AM30" s="218">
        <v>0</v>
      </c>
      <c r="AN30" s="218">
        <v>0</v>
      </c>
      <c r="AO30" s="218">
        <v>256</v>
      </c>
      <c r="AP30" s="451">
        <f t="shared" si="15"/>
        <v>304</v>
      </c>
      <c r="AQ30" s="218">
        <v>0</v>
      </c>
      <c r="AR30" s="454" t="s">
        <v>85</v>
      </c>
      <c r="AS30" s="393" t="s">
        <v>84</v>
      </c>
      <c r="AT30" s="455" t="s">
        <v>85</v>
      </c>
      <c r="AU30" s="487">
        <v>0</v>
      </c>
      <c r="AV30" s="487">
        <v>303</v>
      </c>
      <c r="AW30" s="487">
        <v>1</v>
      </c>
      <c r="AX30" s="487">
        <v>0</v>
      </c>
      <c r="AY30" s="487">
        <v>0</v>
      </c>
      <c r="AZ30" s="487">
        <v>0</v>
      </c>
      <c r="BA30" s="487">
        <v>0</v>
      </c>
      <c r="BB30" s="484">
        <f t="shared" si="16"/>
        <v>5912</v>
      </c>
      <c r="BC30" s="488">
        <v>5912</v>
      </c>
      <c r="BD30" s="488" t="s">
        <v>765</v>
      </c>
      <c r="BE30" s="488" t="s">
        <v>765</v>
      </c>
    </row>
    <row r="31" spans="1:57" s="390" customFormat="1" ht="20.100000000000001" customHeight="1">
      <c r="A31" s="468" t="s">
        <v>86</v>
      </c>
      <c r="B31" s="64" t="s">
        <v>87</v>
      </c>
      <c r="C31" s="484">
        <f t="shared" si="13"/>
        <v>27510</v>
      </c>
      <c r="D31" s="484">
        <f t="shared" si="3"/>
        <v>4</v>
      </c>
      <c r="E31" s="484">
        <f t="shared" si="4"/>
        <v>9869</v>
      </c>
      <c r="F31" s="484">
        <f t="shared" si="5"/>
        <v>14707</v>
      </c>
      <c r="G31" s="484">
        <f t="shared" si="6"/>
        <v>2468</v>
      </c>
      <c r="H31" s="484">
        <f t="shared" si="7"/>
        <v>20</v>
      </c>
      <c r="I31" s="484">
        <f t="shared" si="8"/>
        <v>371</v>
      </c>
      <c r="J31" s="484">
        <f t="shared" si="9"/>
        <v>0</v>
      </c>
      <c r="K31" s="484">
        <f t="shared" si="10"/>
        <v>71</v>
      </c>
      <c r="L31" s="452" t="s">
        <v>86</v>
      </c>
      <c r="M31" s="451">
        <f t="shared" si="11"/>
        <v>18550</v>
      </c>
      <c r="N31" s="218">
        <v>4</v>
      </c>
      <c r="O31" s="451">
        <v>9852</v>
      </c>
      <c r="P31" s="451">
        <v>6011</v>
      </c>
      <c r="Q31" s="451">
        <v>2292</v>
      </c>
      <c r="R31" s="451">
        <v>20</v>
      </c>
      <c r="S31" s="451">
        <v>371</v>
      </c>
      <c r="T31" s="451">
        <v>0</v>
      </c>
      <c r="U31" s="451">
        <v>0</v>
      </c>
      <c r="V31" s="451">
        <f t="shared" si="12"/>
        <v>892</v>
      </c>
      <c r="W31" s="218">
        <v>0</v>
      </c>
      <c r="X31" s="218">
        <v>3</v>
      </c>
      <c r="Y31" s="454" t="s">
        <v>87</v>
      </c>
      <c r="Z31" s="452" t="s">
        <v>86</v>
      </c>
      <c r="AA31" s="218">
        <v>821</v>
      </c>
      <c r="AB31" s="218">
        <v>50</v>
      </c>
      <c r="AC31" s="218">
        <v>0</v>
      </c>
      <c r="AD31" s="218">
        <v>0</v>
      </c>
      <c r="AE31" s="218">
        <v>0</v>
      </c>
      <c r="AF31" s="218">
        <v>18</v>
      </c>
      <c r="AG31" s="451">
        <f t="shared" si="14"/>
        <v>7963</v>
      </c>
      <c r="AH31" s="218">
        <v>0</v>
      </c>
      <c r="AI31" s="218">
        <v>14</v>
      </c>
      <c r="AJ31" s="218">
        <v>7772</v>
      </c>
      <c r="AK31" s="218">
        <v>125</v>
      </c>
      <c r="AL31" s="218">
        <v>0</v>
      </c>
      <c r="AM31" s="218">
        <v>0</v>
      </c>
      <c r="AN31" s="218">
        <v>0</v>
      </c>
      <c r="AO31" s="218">
        <v>52</v>
      </c>
      <c r="AP31" s="451">
        <f t="shared" si="15"/>
        <v>105</v>
      </c>
      <c r="AQ31" s="218">
        <v>0</v>
      </c>
      <c r="AR31" s="454" t="s">
        <v>87</v>
      </c>
      <c r="AS31" s="393" t="s">
        <v>86</v>
      </c>
      <c r="AT31" s="455" t="s">
        <v>87</v>
      </c>
      <c r="AU31" s="487">
        <v>0</v>
      </c>
      <c r="AV31" s="487">
        <v>103</v>
      </c>
      <c r="AW31" s="487">
        <v>1</v>
      </c>
      <c r="AX31" s="487">
        <v>0</v>
      </c>
      <c r="AY31" s="487">
        <v>0</v>
      </c>
      <c r="AZ31" s="487">
        <v>0</v>
      </c>
      <c r="BA31" s="487">
        <v>1</v>
      </c>
      <c r="BB31" s="484">
        <f t="shared" si="16"/>
        <v>6522</v>
      </c>
      <c r="BC31" s="488">
        <v>6522</v>
      </c>
      <c r="BD31" s="488" t="s">
        <v>765</v>
      </c>
      <c r="BE31" s="488" t="s">
        <v>765</v>
      </c>
    </row>
    <row r="32" spans="1:57" s="390" customFormat="1" ht="20.100000000000001" customHeight="1">
      <c r="A32" s="468" t="s">
        <v>88</v>
      </c>
      <c r="B32" s="64" t="s">
        <v>89</v>
      </c>
      <c r="C32" s="484">
        <f t="shared" si="13"/>
        <v>17541</v>
      </c>
      <c r="D32" s="484">
        <f t="shared" si="3"/>
        <v>1</v>
      </c>
      <c r="E32" s="484">
        <f t="shared" si="4"/>
        <v>5279</v>
      </c>
      <c r="F32" s="484">
        <f t="shared" si="5"/>
        <v>10937</v>
      </c>
      <c r="G32" s="484">
        <f t="shared" si="6"/>
        <v>1139</v>
      </c>
      <c r="H32" s="484">
        <f t="shared" si="7"/>
        <v>5</v>
      </c>
      <c r="I32" s="484">
        <f t="shared" si="8"/>
        <v>153</v>
      </c>
      <c r="J32" s="484">
        <f t="shared" si="9"/>
        <v>0</v>
      </c>
      <c r="K32" s="484">
        <f t="shared" si="10"/>
        <v>27</v>
      </c>
      <c r="L32" s="452" t="s">
        <v>88</v>
      </c>
      <c r="M32" s="451">
        <f t="shared" si="11"/>
        <v>10193</v>
      </c>
      <c r="N32" s="218">
        <v>1</v>
      </c>
      <c r="O32" s="218">
        <v>5266</v>
      </c>
      <c r="P32" s="218">
        <v>3721</v>
      </c>
      <c r="Q32" s="218">
        <v>1047</v>
      </c>
      <c r="R32" s="218">
        <v>5</v>
      </c>
      <c r="S32" s="218">
        <v>153</v>
      </c>
      <c r="T32" s="218">
        <v>0</v>
      </c>
      <c r="U32" s="218">
        <v>0</v>
      </c>
      <c r="V32" s="451">
        <f t="shared" si="12"/>
        <v>580</v>
      </c>
      <c r="W32" s="218">
        <v>0</v>
      </c>
      <c r="X32" s="218">
        <v>1</v>
      </c>
      <c r="Y32" s="454" t="s">
        <v>89</v>
      </c>
      <c r="Z32" s="452" t="s">
        <v>88</v>
      </c>
      <c r="AA32" s="218">
        <v>537</v>
      </c>
      <c r="AB32" s="218">
        <v>35</v>
      </c>
      <c r="AC32" s="218">
        <v>0</v>
      </c>
      <c r="AD32" s="218">
        <v>0</v>
      </c>
      <c r="AE32" s="218">
        <v>0</v>
      </c>
      <c r="AF32" s="218">
        <v>7</v>
      </c>
      <c r="AG32" s="451">
        <f t="shared" si="14"/>
        <v>6719</v>
      </c>
      <c r="AH32" s="218">
        <v>0</v>
      </c>
      <c r="AI32" s="218">
        <v>12</v>
      </c>
      <c r="AJ32" s="218">
        <v>6630</v>
      </c>
      <c r="AK32" s="218">
        <v>57</v>
      </c>
      <c r="AL32" s="218">
        <v>0</v>
      </c>
      <c r="AM32" s="218">
        <v>0</v>
      </c>
      <c r="AN32" s="218">
        <v>0</v>
      </c>
      <c r="AO32" s="218">
        <v>20</v>
      </c>
      <c r="AP32" s="451">
        <f t="shared" si="15"/>
        <v>49</v>
      </c>
      <c r="AQ32" s="218">
        <v>0</v>
      </c>
      <c r="AR32" s="454" t="s">
        <v>89</v>
      </c>
      <c r="AS32" s="393" t="s">
        <v>88</v>
      </c>
      <c r="AT32" s="455" t="s">
        <v>89</v>
      </c>
      <c r="AU32" s="487">
        <v>0</v>
      </c>
      <c r="AV32" s="487">
        <v>49</v>
      </c>
      <c r="AW32" s="487">
        <v>0</v>
      </c>
      <c r="AX32" s="487">
        <v>0</v>
      </c>
      <c r="AY32" s="487">
        <v>0</v>
      </c>
      <c r="AZ32" s="487">
        <v>0</v>
      </c>
      <c r="BA32" s="487">
        <v>0</v>
      </c>
      <c r="BB32" s="484">
        <f t="shared" si="16"/>
        <v>2980</v>
      </c>
      <c r="BC32" s="488">
        <v>2980</v>
      </c>
      <c r="BD32" s="488" t="s">
        <v>765</v>
      </c>
      <c r="BE32" s="488" t="s">
        <v>765</v>
      </c>
    </row>
    <row r="33" spans="1:278" s="390" customFormat="1" ht="20.100000000000001" customHeight="1">
      <c r="A33" s="468" t="s">
        <v>90</v>
      </c>
      <c r="B33" s="64" t="s">
        <v>91</v>
      </c>
      <c r="C33" s="484">
        <f t="shared" si="13"/>
        <v>25732</v>
      </c>
      <c r="D33" s="484">
        <f t="shared" si="3"/>
        <v>2</v>
      </c>
      <c r="E33" s="484">
        <f t="shared" si="4"/>
        <v>10807</v>
      </c>
      <c r="F33" s="484">
        <f t="shared" si="5"/>
        <v>12443</v>
      </c>
      <c r="G33" s="484">
        <f t="shared" si="6"/>
        <v>2012</v>
      </c>
      <c r="H33" s="484">
        <f t="shared" si="7"/>
        <v>21</v>
      </c>
      <c r="I33" s="484">
        <f t="shared" si="8"/>
        <v>356</v>
      </c>
      <c r="J33" s="484">
        <f t="shared" si="9"/>
        <v>0</v>
      </c>
      <c r="K33" s="484">
        <f t="shared" si="10"/>
        <v>91</v>
      </c>
      <c r="L33" s="452" t="s">
        <v>90</v>
      </c>
      <c r="M33" s="451">
        <f t="shared" si="11"/>
        <v>18317</v>
      </c>
      <c r="N33" s="218">
        <v>2</v>
      </c>
      <c r="O33" s="218">
        <v>10772</v>
      </c>
      <c r="P33" s="218">
        <v>5418</v>
      </c>
      <c r="Q33" s="218">
        <v>1748</v>
      </c>
      <c r="R33" s="218">
        <v>21</v>
      </c>
      <c r="S33" s="218">
        <v>356</v>
      </c>
      <c r="T33" s="218">
        <v>0</v>
      </c>
      <c r="U33" s="218">
        <v>0</v>
      </c>
      <c r="V33" s="451">
        <f t="shared" si="12"/>
        <v>923</v>
      </c>
      <c r="W33" s="218">
        <v>0</v>
      </c>
      <c r="X33" s="218">
        <v>12</v>
      </c>
      <c r="Y33" s="454" t="s">
        <v>91</v>
      </c>
      <c r="Z33" s="452" t="s">
        <v>90</v>
      </c>
      <c r="AA33" s="218">
        <v>826</v>
      </c>
      <c r="AB33" s="218">
        <v>74</v>
      </c>
      <c r="AC33" s="218">
        <v>0</v>
      </c>
      <c r="AD33" s="218">
        <v>0</v>
      </c>
      <c r="AE33" s="218">
        <v>0</v>
      </c>
      <c r="AF33" s="218">
        <v>11</v>
      </c>
      <c r="AG33" s="451">
        <f t="shared" si="14"/>
        <v>6393</v>
      </c>
      <c r="AH33" s="218">
        <v>0</v>
      </c>
      <c r="AI33" s="218">
        <v>22</v>
      </c>
      <c r="AJ33" s="218">
        <v>6103</v>
      </c>
      <c r="AK33" s="218">
        <v>190</v>
      </c>
      <c r="AL33" s="218">
        <v>0</v>
      </c>
      <c r="AM33" s="218">
        <v>0</v>
      </c>
      <c r="AN33" s="218">
        <v>0</v>
      </c>
      <c r="AO33" s="218">
        <v>78</v>
      </c>
      <c r="AP33" s="451">
        <f t="shared" si="15"/>
        <v>99</v>
      </c>
      <c r="AQ33" s="218">
        <v>0</v>
      </c>
      <c r="AR33" s="454" t="s">
        <v>91</v>
      </c>
      <c r="AS33" s="393" t="s">
        <v>90</v>
      </c>
      <c r="AT33" s="455" t="s">
        <v>91</v>
      </c>
      <c r="AU33" s="487">
        <v>1</v>
      </c>
      <c r="AV33" s="487">
        <v>96</v>
      </c>
      <c r="AW33" s="487">
        <v>0</v>
      </c>
      <c r="AX33" s="487">
        <v>0</v>
      </c>
      <c r="AY33" s="487">
        <v>0</v>
      </c>
      <c r="AZ33" s="487">
        <v>0</v>
      </c>
      <c r="BA33" s="487">
        <v>2</v>
      </c>
      <c r="BB33" s="484">
        <f t="shared" si="16"/>
        <v>5393</v>
      </c>
      <c r="BC33" s="488">
        <v>5393</v>
      </c>
      <c r="BD33" s="488" t="s">
        <v>765</v>
      </c>
      <c r="BE33" s="488" t="s">
        <v>765</v>
      </c>
    </row>
    <row r="34" spans="1:278" s="390" customFormat="1" ht="20.100000000000001" customHeight="1" thickBot="1">
      <c r="A34" s="468" t="s">
        <v>92</v>
      </c>
      <c r="B34" s="64" t="s">
        <v>93</v>
      </c>
      <c r="C34" s="484">
        <f t="shared" si="13"/>
        <v>5632</v>
      </c>
      <c r="D34" s="484">
        <f t="shared" si="3"/>
        <v>1</v>
      </c>
      <c r="E34" s="484">
        <f t="shared" si="4"/>
        <v>1911</v>
      </c>
      <c r="F34" s="484">
        <f t="shared" si="5"/>
        <v>3253</v>
      </c>
      <c r="G34" s="484">
        <f t="shared" si="6"/>
        <v>195</v>
      </c>
      <c r="H34" s="484">
        <f t="shared" si="7"/>
        <v>222</v>
      </c>
      <c r="I34" s="484">
        <f t="shared" si="8"/>
        <v>41</v>
      </c>
      <c r="J34" s="484">
        <f t="shared" si="9"/>
        <v>0</v>
      </c>
      <c r="K34" s="484">
        <f t="shared" si="10"/>
        <v>9</v>
      </c>
      <c r="L34" s="452" t="s">
        <v>92</v>
      </c>
      <c r="M34" s="451">
        <f t="shared" si="11"/>
        <v>3766</v>
      </c>
      <c r="N34" s="456">
        <v>1</v>
      </c>
      <c r="O34" s="218">
        <v>1890</v>
      </c>
      <c r="P34" s="218">
        <v>1431</v>
      </c>
      <c r="Q34" s="218">
        <v>181</v>
      </c>
      <c r="R34" s="218">
        <v>222</v>
      </c>
      <c r="S34" s="218">
        <v>41</v>
      </c>
      <c r="T34" s="218">
        <v>0</v>
      </c>
      <c r="U34" s="218">
        <v>0</v>
      </c>
      <c r="V34" s="451">
        <f t="shared" si="12"/>
        <v>424</v>
      </c>
      <c r="W34" s="218">
        <v>0</v>
      </c>
      <c r="X34" s="218">
        <v>1</v>
      </c>
      <c r="Y34" s="458" t="s">
        <v>93</v>
      </c>
      <c r="Z34" s="452" t="s">
        <v>92</v>
      </c>
      <c r="AA34" s="218">
        <v>416</v>
      </c>
      <c r="AB34" s="218">
        <v>5</v>
      </c>
      <c r="AC34" s="218">
        <v>0</v>
      </c>
      <c r="AD34" s="218">
        <v>0</v>
      </c>
      <c r="AE34" s="218">
        <v>0</v>
      </c>
      <c r="AF34" s="456">
        <v>2</v>
      </c>
      <c r="AG34" s="451">
        <f t="shared" si="14"/>
        <v>1426</v>
      </c>
      <c r="AH34" s="456">
        <v>0</v>
      </c>
      <c r="AI34" s="456">
        <v>20</v>
      </c>
      <c r="AJ34" s="456">
        <v>1390</v>
      </c>
      <c r="AK34" s="456">
        <v>9</v>
      </c>
      <c r="AL34" s="456">
        <v>0</v>
      </c>
      <c r="AM34" s="456">
        <v>0</v>
      </c>
      <c r="AN34" s="456">
        <v>0</v>
      </c>
      <c r="AO34" s="456">
        <v>7</v>
      </c>
      <c r="AP34" s="457">
        <f t="shared" si="15"/>
        <v>16</v>
      </c>
      <c r="AQ34" s="218">
        <v>0</v>
      </c>
      <c r="AR34" s="458" t="s">
        <v>93</v>
      </c>
      <c r="AS34" s="393" t="s">
        <v>92</v>
      </c>
      <c r="AT34" s="455" t="s">
        <v>93</v>
      </c>
      <c r="AU34" s="487">
        <v>0</v>
      </c>
      <c r="AV34" s="487">
        <v>16</v>
      </c>
      <c r="AW34" s="487">
        <v>0</v>
      </c>
      <c r="AX34" s="487">
        <v>0</v>
      </c>
      <c r="AY34" s="487">
        <v>0</v>
      </c>
      <c r="AZ34" s="487">
        <v>0</v>
      </c>
      <c r="BA34" s="487">
        <v>0</v>
      </c>
      <c r="BB34" s="484">
        <f t="shared" si="16"/>
        <v>1734</v>
      </c>
      <c r="BC34" s="488">
        <v>1734</v>
      </c>
      <c r="BD34" s="489" t="s">
        <v>765</v>
      </c>
      <c r="BE34" s="489" t="s">
        <v>765</v>
      </c>
    </row>
    <row r="35" spans="1:278" s="390" customFormat="1" ht="13.15" hidden="1" customHeight="1" thickBot="1">
      <c r="A35" s="468"/>
      <c r="B35" s="12"/>
      <c r="C35" s="470"/>
      <c r="D35" s="470"/>
      <c r="E35" s="470"/>
      <c r="F35" s="470"/>
      <c r="G35" s="470"/>
      <c r="H35" s="470"/>
      <c r="I35" s="470"/>
      <c r="J35" s="470"/>
      <c r="K35" s="470"/>
      <c r="L35" s="12"/>
      <c r="M35" s="470"/>
      <c r="N35" s="470"/>
      <c r="O35" s="470"/>
      <c r="P35" s="470"/>
      <c r="Q35" s="470"/>
      <c r="R35" s="470"/>
      <c r="S35" s="392"/>
      <c r="T35" s="392"/>
      <c r="U35" s="392"/>
      <c r="V35" s="392"/>
      <c r="W35" s="392">
        <v>21</v>
      </c>
      <c r="X35" s="392">
        <v>21</v>
      </c>
      <c r="Y35" s="396"/>
      <c r="Z35" s="12"/>
      <c r="AA35" s="470">
        <v>21</v>
      </c>
      <c r="AB35" s="470">
        <v>21</v>
      </c>
      <c r="AC35" s="470">
        <v>21</v>
      </c>
      <c r="AD35" s="470">
        <v>21</v>
      </c>
      <c r="AE35" s="470">
        <v>21</v>
      </c>
      <c r="AF35" s="470"/>
      <c r="AG35" s="470"/>
      <c r="AH35" s="470"/>
      <c r="AI35" s="470">
        <v>16</v>
      </c>
      <c r="AJ35" s="470">
        <v>16</v>
      </c>
      <c r="AK35" s="470">
        <v>16</v>
      </c>
      <c r="AL35" s="470">
        <v>16</v>
      </c>
      <c r="AM35" s="470">
        <v>16</v>
      </c>
      <c r="AN35" s="470">
        <v>16</v>
      </c>
      <c r="AO35" s="470">
        <v>16</v>
      </c>
      <c r="AP35" s="470"/>
      <c r="AQ35" s="400"/>
      <c r="AR35" s="396"/>
      <c r="AS35" s="610" t="s">
        <v>100</v>
      </c>
      <c r="AT35" s="611"/>
      <c r="AU35" s="392">
        <v>16</v>
      </c>
      <c r="AV35" s="392">
        <v>16</v>
      </c>
      <c r="AW35" s="392">
        <v>16</v>
      </c>
      <c r="AX35" s="392">
        <v>16</v>
      </c>
      <c r="AY35" s="392">
        <v>16</v>
      </c>
      <c r="AZ35" s="392">
        <v>16</v>
      </c>
      <c r="BA35" s="392">
        <v>16</v>
      </c>
      <c r="BB35" s="392">
        <f>SUM(BC35:BE35)</f>
        <v>0</v>
      </c>
      <c r="BC35" s="392"/>
      <c r="BD35" s="392"/>
      <c r="BE35" s="392"/>
    </row>
    <row r="36" spans="1:278" s="35" customFormat="1" ht="11.1" customHeight="1">
      <c r="A36" s="401" t="s">
        <v>784</v>
      </c>
      <c r="B36" s="401"/>
      <c r="C36" s="402"/>
      <c r="D36" s="402"/>
      <c r="E36" s="402"/>
      <c r="F36" s="402"/>
      <c r="G36" s="402"/>
      <c r="H36" s="402"/>
      <c r="I36" s="402"/>
      <c r="J36" s="402"/>
      <c r="K36" s="403" t="s">
        <v>850</v>
      </c>
      <c r="L36" s="401" t="s">
        <v>782</v>
      </c>
      <c r="M36" s="401"/>
      <c r="N36" s="402"/>
      <c r="O36" s="402"/>
      <c r="P36" s="402"/>
      <c r="Q36" s="402"/>
      <c r="R36" s="402"/>
      <c r="S36" s="402"/>
      <c r="T36" s="402"/>
      <c r="U36" s="402"/>
      <c r="V36" s="402"/>
      <c r="W36" s="402"/>
      <c r="X36" s="402"/>
      <c r="Y36" s="37" t="s">
        <v>807</v>
      </c>
      <c r="Z36" s="401" t="s">
        <v>782</v>
      </c>
      <c r="AA36" s="401"/>
      <c r="AB36" s="402"/>
      <c r="AC36" s="402"/>
      <c r="AD36" s="402"/>
      <c r="AE36" s="402"/>
      <c r="AF36" s="403"/>
      <c r="AG36" s="402"/>
      <c r="AH36" s="402"/>
      <c r="AI36" s="402"/>
      <c r="AJ36" s="402"/>
      <c r="AK36" s="402"/>
      <c r="AL36" s="402"/>
      <c r="AM36" s="402"/>
      <c r="AN36" s="402"/>
      <c r="AO36" s="402"/>
      <c r="AP36" s="402"/>
      <c r="AQ36" s="402"/>
      <c r="AR36" s="37" t="s">
        <v>810</v>
      </c>
      <c r="AS36" s="401" t="s">
        <v>783</v>
      </c>
      <c r="AT36" s="403"/>
      <c r="AU36" s="402"/>
      <c r="AV36" s="402"/>
      <c r="AW36" s="402"/>
      <c r="AX36" s="402"/>
      <c r="AY36" s="402"/>
      <c r="AZ36" s="402"/>
      <c r="BA36" s="402"/>
      <c r="BB36" s="402"/>
      <c r="BC36" s="402"/>
      <c r="BE36" s="37" t="s">
        <v>811</v>
      </c>
    </row>
    <row r="37" spans="1:278" s="462" customFormat="1" ht="11.1" customHeight="1">
      <c r="A37" s="459" t="s">
        <v>678</v>
      </c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 t="s">
        <v>678</v>
      </c>
      <c r="M37" s="459"/>
      <c r="N37" s="459"/>
      <c r="O37" s="459"/>
      <c r="P37" s="459"/>
      <c r="Q37" s="459"/>
      <c r="R37" s="459"/>
      <c r="S37" s="459"/>
      <c r="T37" s="459"/>
      <c r="U37" s="459"/>
      <c r="V37" s="459"/>
      <c r="W37" s="459"/>
      <c r="X37" s="459"/>
      <c r="Y37" s="460"/>
      <c r="Z37" s="459" t="s">
        <v>678</v>
      </c>
      <c r="AA37" s="459"/>
      <c r="AB37" s="459"/>
      <c r="AC37" s="459"/>
      <c r="AD37" s="460"/>
      <c r="AE37" s="460"/>
      <c r="AF37" s="460"/>
      <c r="AG37" s="460"/>
      <c r="AH37" s="460"/>
      <c r="AI37" s="460"/>
      <c r="AJ37" s="460"/>
      <c r="AK37" s="460"/>
      <c r="AL37" s="460"/>
      <c r="AM37" s="460"/>
      <c r="AN37" s="460"/>
      <c r="AO37" s="460"/>
      <c r="AP37" s="460"/>
      <c r="AQ37" s="460"/>
      <c r="AR37" s="460"/>
      <c r="AS37" s="459" t="s">
        <v>715</v>
      </c>
      <c r="AT37" s="460"/>
      <c r="AU37" s="460"/>
      <c r="AV37" s="460"/>
      <c r="AW37" s="460"/>
      <c r="AX37" s="460"/>
      <c r="AY37" s="460"/>
      <c r="AZ37" s="460"/>
      <c r="BA37" s="460"/>
      <c r="BB37" s="460"/>
      <c r="BC37" s="460"/>
      <c r="BD37" s="460"/>
      <c r="BE37" s="460"/>
      <c r="BF37" s="460"/>
      <c r="BG37" s="460"/>
      <c r="BH37" s="460"/>
      <c r="BI37" s="460"/>
      <c r="BJ37" s="460"/>
      <c r="BK37" s="460"/>
      <c r="BL37" s="460"/>
      <c r="BM37" s="460"/>
      <c r="BN37" s="460"/>
      <c r="BO37" s="460"/>
      <c r="BP37" s="460"/>
      <c r="BQ37" s="460"/>
      <c r="BR37" s="460"/>
      <c r="BS37" s="460"/>
      <c r="BT37" s="460"/>
      <c r="BU37" s="460"/>
      <c r="BV37" s="461"/>
      <c r="BW37" s="461"/>
      <c r="BX37" s="461"/>
      <c r="BY37" s="461"/>
      <c r="BZ37" s="461"/>
      <c r="CA37" s="461"/>
      <c r="CB37" s="461"/>
      <c r="CC37" s="461"/>
      <c r="CD37" s="461"/>
      <c r="CE37" s="461"/>
      <c r="CF37" s="461"/>
      <c r="CG37" s="461"/>
      <c r="CH37" s="461"/>
      <c r="CI37" s="461"/>
      <c r="CJ37" s="461"/>
      <c r="CK37" s="461"/>
      <c r="CL37" s="461"/>
      <c r="CM37" s="461"/>
      <c r="CN37" s="461"/>
      <c r="CO37" s="461"/>
      <c r="CP37" s="461"/>
      <c r="CQ37" s="461"/>
      <c r="CR37" s="461"/>
      <c r="CS37" s="461"/>
      <c r="CT37" s="461"/>
      <c r="CU37" s="461"/>
      <c r="CV37" s="461"/>
      <c r="CW37" s="461"/>
      <c r="CX37" s="461"/>
      <c r="CY37" s="461"/>
      <c r="CZ37" s="461"/>
      <c r="DA37" s="461"/>
      <c r="DB37" s="461"/>
      <c r="DC37" s="461"/>
      <c r="DD37" s="461"/>
      <c r="DE37" s="461"/>
      <c r="DF37" s="461"/>
      <c r="DG37" s="461"/>
      <c r="DH37" s="461"/>
      <c r="DI37" s="461"/>
      <c r="DJ37" s="461"/>
      <c r="DK37" s="461"/>
      <c r="DL37" s="461"/>
      <c r="DM37" s="461"/>
      <c r="DN37" s="461"/>
      <c r="DO37" s="461"/>
      <c r="DP37" s="461"/>
      <c r="DQ37" s="461"/>
      <c r="DR37" s="461"/>
      <c r="DS37" s="461"/>
      <c r="DT37" s="461"/>
      <c r="DU37" s="461"/>
      <c r="DV37" s="461"/>
      <c r="DW37" s="461"/>
      <c r="DX37" s="461"/>
      <c r="DY37" s="461"/>
      <c r="DZ37" s="461"/>
      <c r="EA37" s="461"/>
      <c r="EB37" s="461"/>
      <c r="EC37" s="461"/>
      <c r="ED37" s="461"/>
      <c r="EE37" s="461"/>
      <c r="EF37" s="461"/>
      <c r="EG37" s="461"/>
      <c r="EH37" s="461"/>
      <c r="EI37" s="461"/>
      <c r="EJ37" s="461"/>
      <c r="EK37" s="461"/>
      <c r="EL37" s="461"/>
      <c r="EM37" s="461"/>
      <c r="EN37" s="461"/>
      <c r="EO37" s="461"/>
      <c r="EP37" s="461"/>
      <c r="EQ37" s="461"/>
      <c r="ER37" s="461"/>
      <c r="ES37" s="461"/>
      <c r="ET37" s="461"/>
      <c r="EU37" s="461"/>
      <c r="EV37" s="461"/>
      <c r="EW37" s="461"/>
      <c r="EX37" s="461"/>
      <c r="EY37" s="461"/>
      <c r="EZ37" s="461"/>
      <c r="FA37" s="461"/>
      <c r="FB37" s="461"/>
      <c r="FC37" s="461"/>
      <c r="FD37" s="461"/>
      <c r="FE37" s="461"/>
      <c r="FF37" s="461"/>
      <c r="FG37" s="461"/>
      <c r="FH37" s="461"/>
      <c r="FI37" s="461"/>
      <c r="FJ37" s="461"/>
      <c r="FK37" s="461"/>
      <c r="FL37" s="461"/>
      <c r="FM37" s="461"/>
      <c r="FN37" s="461"/>
      <c r="FO37" s="461"/>
      <c r="FP37" s="461"/>
      <c r="FQ37" s="461"/>
      <c r="FR37" s="461"/>
      <c r="FS37" s="461"/>
      <c r="FT37" s="461"/>
      <c r="FU37" s="461"/>
      <c r="FV37" s="461"/>
      <c r="FW37" s="461"/>
      <c r="FX37" s="461"/>
      <c r="FY37" s="461"/>
      <c r="FZ37" s="461"/>
      <c r="GA37" s="461"/>
      <c r="GB37" s="461"/>
      <c r="GC37" s="461"/>
      <c r="GD37" s="461"/>
      <c r="GE37" s="461"/>
      <c r="GF37" s="461"/>
      <c r="GG37" s="461"/>
      <c r="GH37" s="461"/>
      <c r="GI37" s="461"/>
      <c r="GJ37" s="461"/>
      <c r="GK37" s="461"/>
      <c r="GL37" s="461"/>
      <c r="GM37" s="461"/>
      <c r="GN37" s="461"/>
      <c r="GO37" s="461"/>
      <c r="GP37" s="461"/>
      <c r="GQ37" s="461"/>
      <c r="GR37" s="461"/>
      <c r="GS37" s="461"/>
      <c r="GT37" s="461"/>
      <c r="GU37" s="461"/>
      <c r="GV37" s="461"/>
      <c r="GW37" s="461"/>
      <c r="GX37" s="461"/>
      <c r="GY37" s="461"/>
      <c r="GZ37" s="461"/>
      <c r="HA37" s="461"/>
      <c r="HB37" s="461"/>
      <c r="HC37" s="461"/>
      <c r="HD37" s="461"/>
      <c r="HE37" s="461"/>
      <c r="HF37" s="461"/>
      <c r="HG37" s="461"/>
      <c r="HH37" s="461"/>
      <c r="HI37" s="461"/>
      <c r="HJ37" s="461"/>
      <c r="HK37" s="461"/>
      <c r="HL37" s="461"/>
      <c r="HM37" s="461"/>
      <c r="HN37" s="461"/>
      <c r="HO37" s="461"/>
      <c r="HP37" s="461"/>
      <c r="HQ37" s="461"/>
      <c r="HR37" s="461"/>
      <c r="HS37" s="461"/>
      <c r="HT37" s="461"/>
      <c r="HU37" s="461"/>
      <c r="HV37" s="461"/>
      <c r="HW37" s="461"/>
      <c r="HX37" s="461"/>
      <c r="HY37" s="461"/>
      <c r="HZ37" s="461"/>
      <c r="IA37" s="461"/>
      <c r="IB37" s="461"/>
      <c r="IC37" s="461"/>
      <c r="ID37" s="461"/>
      <c r="IE37" s="461"/>
      <c r="IF37" s="461"/>
      <c r="IG37" s="461"/>
      <c r="IH37" s="461"/>
      <c r="II37" s="461"/>
      <c r="IJ37" s="461"/>
      <c r="IK37" s="461"/>
      <c r="IL37" s="461"/>
      <c r="IM37" s="461"/>
      <c r="IN37" s="461"/>
      <c r="IO37" s="461"/>
      <c r="IP37" s="461"/>
      <c r="IQ37" s="461"/>
      <c r="IR37" s="461"/>
      <c r="IS37" s="461"/>
      <c r="IT37" s="461"/>
      <c r="IU37" s="461"/>
      <c r="IV37" s="461"/>
      <c r="IW37" s="461"/>
      <c r="IX37" s="461"/>
      <c r="IY37" s="461"/>
      <c r="IZ37" s="461"/>
      <c r="JA37" s="461"/>
      <c r="JB37" s="461"/>
      <c r="JC37" s="461"/>
      <c r="JD37" s="461"/>
      <c r="JE37" s="461"/>
      <c r="JF37" s="461"/>
      <c r="JG37" s="461"/>
      <c r="JH37" s="461"/>
      <c r="JI37" s="461"/>
      <c r="JJ37" s="461"/>
      <c r="JK37" s="461"/>
      <c r="JL37" s="461"/>
      <c r="JM37" s="461"/>
      <c r="JN37" s="461"/>
      <c r="JO37" s="461"/>
      <c r="JP37" s="461"/>
      <c r="JQ37" s="461"/>
      <c r="JR37" s="461"/>
    </row>
    <row r="38" spans="1:278" s="462" customFormat="1" ht="11.1" customHeight="1">
      <c r="A38" s="635" t="s">
        <v>882</v>
      </c>
      <c r="B38" s="635"/>
      <c r="C38" s="635"/>
      <c r="D38" s="635"/>
      <c r="E38" s="635"/>
      <c r="F38" s="635"/>
      <c r="G38" s="635"/>
      <c r="H38" s="635"/>
      <c r="I38" s="635"/>
      <c r="J38" s="635"/>
      <c r="K38" s="635"/>
      <c r="L38" s="459" t="s">
        <v>882</v>
      </c>
      <c r="M38" s="459"/>
      <c r="N38" s="459"/>
      <c r="O38" s="459"/>
      <c r="P38" s="459"/>
      <c r="Q38" s="459"/>
      <c r="R38" s="459"/>
      <c r="S38" s="459"/>
      <c r="T38" s="459"/>
      <c r="U38" s="459"/>
      <c r="V38" s="459"/>
      <c r="W38" s="459"/>
      <c r="X38" s="459"/>
      <c r="Y38" s="460"/>
      <c r="Z38" s="459" t="s">
        <v>882</v>
      </c>
      <c r="AA38" s="459"/>
      <c r="AB38" s="459"/>
      <c r="AC38" s="459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  <c r="AS38" s="459" t="s">
        <v>716</v>
      </c>
      <c r="AT38" s="460"/>
      <c r="AU38" s="460"/>
      <c r="AV38" s="460"/>
      <c r="AW38" s="460"/>
      <c r="AX38" s="460"/>
      <c r="AY38" s="460"/>
      <c r="AZ38" s="460"/>
      <c r="BA38" s="460"/>
      <c r="BB38" s="460"/>
      <c r="BC38" s="460"/>
      <c r="BD38" s="460"/>
      <c r="BE38" s="460"/>
      <c r="BF38" s="460"/>
      <c r="BG38" s="460"/>
      <c r="BH38" s="460"/>
      <c r="BI38" s="460"/>
      <c r="BJ38" s="460"/>
      <c r="BK38" s="460"/>
      <c r="BL38" s="460"/>
      <c r="BM38" s="460"/>
      <c r="BN38" s="460"/>
      <c r="BO38" s="460"/>
      <c r="BP38" s="460"/>
      <c r="BQ38" s="460"/>
      <c r="BR38" s="460"/>
      <c r="BS38" s="460"/>
      <c r="BT38" s="460"/>
      <c r="BU38" s="460"/>
      <c r="BV38" s="461"/>
      <c r="BW38" s="461"/>
      <c r="BX38" s="461"/>
      <c r="BY38" s="461"/>
      <c r="BZ38" s="461"/>
      <c r="CA38" s="461"/>
      <c r="CB38" s="461"/>
      <c r="CC38" s="461"/>
      <c r="CD38" s="461"/>
      <c r="CE38" s="461"/>
      <c r="CF38" s="461"/>
      <c r="CG38" s="461"/>
      <c r="CH38" s="461"/>
      <c r="CI38" s="461"/>
      <c r="CJ38" s="461"/>
      <c r="CK38" s="461"/>
      <c r="CL38" s="461"/>
      <c r="CM38" s="461"/>
      <c r="CN38" s="461"/>
      <c r="CO38" s="461"/>
      <c r="CP38" s="461"/>
      <c r="CQ38" s="461"/>
      <c r="CR38" s="461"/>
      <c r="CS38" s="461"/>
      <c r="CT38" s="461"/>
      <c r="CU38" s="461"/>
      <c r="CV38" s="461"/>
      <c r="CW38" s="461"/>
      <c r="CX38" s="461"/>
      <c r="CY38" s="461"/>
      <c r="CZ38" s="461"/>
      <c r="DA38" s="461"/>
      <c r="DB38" s="461"/>
      <c r="DC38" s="461"/>
      <c r="DD38" s="461"/>
      <c r="DE38" s="461"/>
      <c r="DF38" s="461"/>
      <c r="DG38" s="461"/>
      <c r="DH38" s="461"/>
      <c r="DI38" s="461"/>
      <c r="DJ38" s="461"/>
      <c r="DK38" s="461"/>
      <c r="DL38" s="461"/>
      <c r="DM38" s="461"/>
      <c r="DN38" s="461"/>
      <c r="DO38" s="461"/>
      <c r="DP38" s="461"/>
      <c r="DQ38" s="461"/>
      <c r="DR38" s="461"/>
      <c r="DS38" s="461"/>
      <c r="DT38" s="461"/>
      <c r="DU38" s="461"/>
      <c r="DV38" s="461"/>
      <c r="DW38" s="461"/>
      <c r="DX38" s="461"/>
      <c r="DY38" s="461"/>
      <c r="DZ38" s="461"/>
      <c r="EA38" s="461"/>
      <c r="EB38" s="461"/>
      <c r="EC38" s="461"/>
      <c r="ED38" s="461"/>
      <c r="EE38" s="461"/>
      <c r="EF38" s="461"/>
      <c r="EG38" s="461"/>
      <c r="EH38" s="461"/>
      <c r="EI38" s="461"/>
      <c r="EJ38" s="461"/>
      <c r="EK38" s="461"/>
      <c r="EL38" s="461"/>
      <c r="EM38" s="461"/>
      <c r="EN38" s="461"/>
      <c r="EO38" s="461"/>
      <c r="EP38" s="461"/>
      <c r="EQ38" s="461"/>
      <c r="ER38" s="461"/>
      <c r="ES38" s="461"/>
      <c r="ET38" s="461"/>
      <c r="EU38" s="461"/>
      <c r="EV38" s="461"/>
      <c r="EW38" s="461"/>
      <c r="EX38" s="461"/>
      <c r="EY38" s="461"/>
      <c r="EZ38" s="461"/>
      <c r="FA38" s="461"/>
      <c r="FB38" s="461"/>
      <c r="FC38" s="461"/>
      <c r="FD38" s="461"/>
      <c r="FE38" s="461"/>
      <c r="FF38" s="461"/>
      <c r="FG38" s="461"/>
      <c r="FH38" s="461"/>
      <c r="FI38" s="461"/>
      <c r="FJ38" s="461"/>
      <c r="FK38" s="461"/>
      <c r="FL38" s="461"/>
      <c r="FM38" s="461"/>
      <c r="FN38" s="461"/>
      <c r="FO38" s="461"/>
      <c r="FP38" s="461"/>
      <c r="FQ38" s="461"/>
      <c r="FR38" s="461"/>
      <c r="FS38" s="461"/>
      <c r="FT38" s="461"/>
      <c r="FU38" s="461"/>
      <c r="FV38" s="461"/>
      <c r="FW38" s="461"/>
      <c r="FX38" s="461"/>
      <c r="FY38" s="461"/>
      <c r="FZ38" s="461"/>
      <c r="GA38" s="461"/>
      <c r="GB38" s="461"/>
      <c r="GC38" s="461"/>
      <c r="GD38" s="461"/>
      <c r="GE38" s="461"/>
      <c r="GF38" s="461"/>
      <c r="GG38" s="461"/>
      <c r="GH38" s="461"/>
      <c r="GI38" s="461"/>
      <c r="GJ38" s="461"/>
      <c r="GK38" s="461"/>
      <c r="GL38" s="461"/>
      <c r="GM38" s="461"/>
      <c r="GN38" s="461"/>
      <c r="GO38" s="461"/>
      <c r="GP38" s="461"/>
      <c r="GQ38" s="461"/>
      <c r="GR38" s="461"/>
      <c r="GS38" s="461"/>
      <c r="GT38" s="461"/>
      <c r="GU38" s="461"/>
      <c r="GV38" s="461"/>
      <c r="GW38" s="461"/>
      <c r="GX38" s="461"/>
      <c r="GY38" s="461"/>
      <c r="GZ38" s="461"/>
      <c r="HA38" s="461"/>
      <c r="HB38" s="461"/>
      <c r="HC38" s="461"/>
      <c r="HD38" s="461"/>
      <c r="HE38" s="461"/>
      <c r="HF38" s="461"/>
      <c r="HG38" s="461"/>
      <c r="HH38" s="461"/>
      <c r="HI38" s="461"/>
      <c r="HJ38" s="461"/>
      <c r="HK38" s="461"/>
      <c r="HL38" s="461"/>
      <c r="HM38" s="461"/>
      <c r="HN38" s="461"/>
      <c r="HO38" s="461"/>
      <c r="HP38" s="461"/>
      <c r="HQ38" s="461"/>
      <c r="HR38" s="461"/>
      <c r="HS38" s="461"/>
      <c r="HT38" s="461"/>
      <c r="HU38" s="461"/>
      <c r="HV38" s="461"/>
      <c r="HW38" s="461"/>
      <c r="HX38" s="461"/>
      <c r="HY38" s="461"/>
      <c r="HZ38" s="461"/>
      <c r="IA38" s="461"/>
      <c r="IB38" s="461"/>
      <c r="IC38" s="461"/>
      <c r="ID38" s="461"/>
      <c r="IE38" s="461"/>
      <c r="IF38" s="461"/>
      <c r="IG38" s="461"/>
      <c r="IH38" s="461"/>
      <c r="II38" s="461"/>
      <c r="IJ38" s="461"/>
      <c r="IK38" s="461"/>
      <c r="IL38" s="461"/>
      <c r="IM38" s="461"/>
      <c r="IN38" s="461"/>
      <c r="IO38" s="461"/>
      <c r="IP38" s="461"/>
      <c r="IQ38" s="461"/>
      <c r="IR38" s="461"/>
      <c r="IS38" s="461"/>
      <c r="IT38" s="461"/>
      <c r="IU38" s="461"/>
      <c r="IV38" s="461"/>
      <c r="IW38" s="461"/>
      <c r="IX38" s="461"/>
      <c r="IY38" s="461"/>
      <c r="IZ38" s="461"/>
      <c r="JA38" s="461"/>
      <c r="JB38" s="461"/>
      <c r="JC38" s="461"/>
      <c r="JD38" s="461"/>
      <c r="JE38" s="461"/>
      <c r="JF38" s="461"/>
      <c r="JG38" s="461"/>
      <c r="JH38" s="461"/>
      <c r="JI38" s="461"/>
      <c r="JJ38" s="461"/>
      <c r="JK38" s="461"/>
      <c r="JL38" s="461"/>
      <c r="JM38" s="461"/>
      <c r="JN38" s="461"/>
      <c r="JO38" s="461"/>
      <c r="JP38" s="461"/>
      <c r="JQ38" s="461"/>
      <c r="JR38" s="461"/>
    </row>
    <row r="39" spans="1:278" s="25" customFormat="1" ht="11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6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</row>
    <row r="40" spans="1:278" s="25" customFormat="1" ht="11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</row>
    <row r="41" spans="1:278" s="25" customFormat="1" ht="11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</row>
    <row r="42" spans="1:278" s="25" customFormat="1" ht="11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</row>
    <row r="43" spans="1:278" s="25" customFormat="1" ht="11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</row>
    <row r="44" spans="1:278" s="25" customFormat="1" ht="11.25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</row>
    <row r="45" spans="1:278" s="25" customFormat="1" ht="11.25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</row>
    <row r="46" spans="1:278" s="224" customFormat="1" ht="11.25">
      <c r="A46" s="221"/>
      <c r="B46" s="221"/>
      <c r="C46" s="221"/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21"/>
      <c r="Z46" s="221"/>
      <c r="AA46" s="221"/>
      <c r="AB46" s="221"/>
      <c r="AC46" s="221"/>
      <c r="AD46" s="221"/>
      <c r="AE46" s="221"/>
      <c r="AF46" s="221"/>
      <c r="AG46" s="221"/>
      <c r="AH46" s="221"/>
      <c r="AI46" s="221"/>
      <c r="AJ46" s="221"/>
      <c r="AK46" s="221"/>
      <c r="AL46" s="221"/>
      <c r="AM46" s="221"/>
      <c r="AN46" s="221"/>
      <c r="AO46" s="221"/>
      <c r="AP46" s="221"/>
      <c r="AQ46" s="221"/>
      <c r="AR46" s="221"/>
      <c r="AS46" s="221"/>
      <c r="AT46" s="221"/>
    </row>
    <row r="47" spans="1:278" s="224" customFormat="1" ht="11.25">
      <c r="A47" s="221"/>
      <c r="B47" s="221"/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21"/>
      <c r="Z47" s="221"/>
      <c r="AA47" s="221"/>
      <c r="AB47" s="221"/>
      <c r="AC47" s="221"/>
      <c r="AD47" s="221"/>
      <c r="AE47" s="221"/>
      <c r="AF47" s="221"/>
      <c r="AG47" s="221"/>
      <c r="AH47" s="221"/>
      <c r="AI47" s="221"/>
      <c r="AJ47" s="221"/>
      <c r="AK47" s="221"/>
      <c r="AL47" s="221"/>
      <c r="AM47" s="221"/>
      <c r="AN47" s="221"/>
      <c r="AO47" s="221"/>
      <c r="AP47" s="221"/>
      <c r="AQ47" s="221"/>
      <c r="AR47" s="221"/>
      <c r="AS47" s="221"/>
      <c r="AT47" s="221"/>
    </row>
    <row r="48" spans="1:278" s="224" customFormat="1" ht="11.25">
      <c r="A48" s="221"/>
      <c r="B48" s="221"/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1"/>
      <c r="AF48" s="221"/>
      <c r="AG48" s="221"/>
      <c r="AH48" s="221"/>
      <c r="AI48" s="221"/>
      <c r="AJ48" s="221"/>
      <c r="AK48" s="221"/>
      <c r="AL48" s="221"/>
      <c r="AM48" s="221"/>
      <c r="AN48" s="221"/>
      <c r="AO48" s="221"/>
      <c r="AP48" s="221"/>
      <c r="AQ48" s="221"/>
      <c r="AR48" s="221"/>
      <c r="AS48" s="221"/>
      <c r="AT48" s="221"/>
    </row>
    <row r="49" spans="1:46" s="224" customFormat="1" ht="11.25">
      <c r="A49" s="221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1"/>
      <c r="AE49" s="221"/>
      <c r="AF49" s="221"/>
      <c r="AG49" s="221"/>
      <c r="AH49" s="221"/>
      <c r="AI49" s="221"/>
      <c r="AJ49" s="221"/>
      <c r="AK49" s="221"/>
      <c r="AL49" s="221"/>
      <c r="AM49" s="221"/>
      <c r="AN49" s="221"/>
      <c r="AO49" s="221"/>
      <c r="AP49" s="221"/>
      <c r="AQ49" s="221"/>
      <c r="AR49" s="221"/>
      <c r="AS49" s="221"/>
      <c r="AT49" s="221"/>
    </row>
    <row r="50" spans="1:46" s="224" customFormat="1" ht="11.25">
      <c r="A50" s="221"/>
      <c r="B50" s="221"/>
      <c r="C50" s="221"/>
      <c r="D50" s="221"/>
      <c r="E50" s="221"/>
      <c r="F50" s="221"/>
      <c r="G50" s="221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1"/>
      <c r="AE50" s="221"/>
      <c r="AF50" s="221"/>
      <c r="AG50" s="221"/>
      <c r="AH50" s="221"/>
      <c r="AI50" s="221"/>
      <c r="AJ50" s="221"/>
      <c r="AK50" s="221"/>
      <c r="AL50" s="221"/>
      <c r="AM50" s="221"/>
      <c r="AN50" s="221"/>
      <c r="AO50" s="221"/>
      <c r="AP50" s="221"/>
      <c r="AQ50" s="221"/>
      <c r="AR50" s="221"/>
      <c r="AS50" s="221"/>
      <c r="AT50" s="221"/>
    </row>
    <row r="51" spans="1:46" s="224" customFormat="1" ht="11.25">
      <c r="A51" s="221"/>
      <c r="B51" s="221"/>
      <c r="C51" s="221"/>
      <c r="D51" s="221"/>
      <c r="E51" s="221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21"/>
      <c r="Z51" s="221"/>
      <c r="AA51" s="221"/>
      <c r="AB51" s="221"/>
      <c r="AC51" s="221"/>
      <c r="AD51" s="221"/>
      <c r="AE51" s="221"/>
      <c r="AF51" s="221"/>
      <c r="AG51" s="221"/>
      <c r="AH51" s="221"/>
      <c r="AI51" s="221"/>
      <c r="AJ51" s="221"/>
      <c r="AK51" s="221"/>
      <c r="AL51" s="221"/>
      <c r="AM51" s="221"/>
      <c r="AN51" s="221"/>
      <c r="AO51" s="221"/>
      <c r="AP51" s="221"/>
      <c r="AQ51" s="221"/>
      <c r="AR51" s="221"/>
      <c r="AS51" s="221"/>
      <c r="AT51" s="221"/>
    </row>
    <row r="52" spans="1:46" s="224" customFormat="1" ht="11.25">
      <c r="A52" s="221"/>
      <c r="B52" s="221"/>
      <c r="C52" s="221"/>
      <c r="D52" s="221"/>
      <c r="E52" s="221"/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21"/>
      <c r="Z52" s="221"/>
      <c r="AA52" s="221"/>
      <c r="AB52" s="221"/>
      <c r="AC52" s="221"/>
      <c r="AD52" s="221"/>
      <c r="AE52" s="221"/>
      <c r="AF52" s="221"/>
      <c r="AG52" s="221"/>
      <c r="AH52" s="221"/>
      <c r="AI52" s="221"/>
      <c r="AJ52" s="221"/>
      <c r="AK52" s="221"/>
      <c r="AL52" s="221"/>
      <c r="AM52" s="221"/>
      <c r="AN52" s="221"/>
      <c r="AO52" s="221"/>
      <c r="AP52" s="221"/>
      <c r="AQ52" s="221"/>
      <c r="AR52" s="221"/>
      <c r="AS52" s="221"/>
      <c r="AT52" s="221"/>
    </row>
    <row r="53" spans="1:46" s="224" customFormat="1" ht="11.25">
      <c r="A53" s="221"/>
      <c r="B53" s="221"/>
      <c r="C53" s="221"/>
      <c r="D53" s="221"/>
      <c r="E53" s="221"/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21"/>
      <c r="Z53" s="221"/>
      <c r="AA53" s="221"/>
      <c r="AB53" s="221"/>
      <c r="AC53" s="221"/>
      <c r="AD53" s="221"/>
      <c r="AE53" s="221"/>
      <c r="AF53" s="221"/>
      <c r="AG53" s="221"/>
      <c r="AH53" s="221"/>
      <c r="AI53" s="221"/>
      <c r="AJ53" s="221"/>
      <c r="AK53" s="221"/>
      <c r="AL53" s="221"/>
      <c r="AM53" s="221"/>
      <c r="AN53" s="221"/>
      <c r="AO53" s="221"/>
      <c r="AP53" s="221"/>
      <c r="AQ53" s="221"/>
      <c r="AR53" s="221"/>
      <c r="AS53" s="221"/>
      <c r="AT53" s="221"/>
    </row>
    <row r="54" spans="1:46" s="224" customFormat="1" ht="11.25">
      <c r="A54" s="221"/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1"/>
      <c r="AF54" s="221"/>
      <c r="AG54" s="221"/>
      <c r="AH54" s="221"/>
      <c r="AI54" s="221"/>
      <c r="AJ54" s="221"/>
      <c r="AK54" s="221"/>
      <c r="AL54" s="221"/>
      <c r="AM54" s="221"/>
      <c r="AN54" s="221"/>
      <c r="AO54" s="221"/>
      <c r="AP54" s="221"/>
      <c r="AQ54" s="221"/>
      <c r="AR54" s="221"/>
      <c r="AS54" s="221"/>
      <c r="AT54" s="221"/>
    </row>
    <row r="55" spans="1:46" s="224" customFormat="1" ht="11.25">
      <c r="A55" s="221"/>
      <c r="B55" s="221"/>
      <c r="C55" s="221"/>
      <c r="D55" s="221"/>
      <c r="E55" s="221"/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21"/>
      <c r="Z55" s="221"/>
      <c r="AA55" s="221"/>
      <c r="AB55" s="221"/>
      <c r="AC55" s="221"/>
      <c r="AD55" s="221"/>
      <c r="AE55" s="221"/>
      <c r="AF55" s="221"/>
      <c r="AG55" s="221"/>
      <c r="AH55" s="221"/>
      <c r="AI55" s="221"/>
      <c r="AJ55" s="221"/>
      <c r="AK55" s="221"/>
      <c r="AL55" s="221"/>
      <c r="AM55" s="221"/>
      <c r="AN55" s="221"/>
      <c r="AO55" s="221"/>
      <c r="AP55" s="221"/>
      <c r="AQ55" s="221"/>
      <c r="AR55" s="221"/>
      <c r="AS55" s="221"/>
      <c r="AT55" s="221"/>
    </row>
    <row r="56" spans="1:46" s="224" customFormat="1" ht="11.25">
      <c r="A56" s="221"/>
      <c r="B56" s="221"/>
      <c r="C56" s="221"/>
      <c r="D56" s="221"/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221"/>
      <c r="X56" s="221"/>
      <c r="Y56" s="221"/>
      <c r="Z56" s="221"/>
      <c r="AA56" s="221"/>
      <c r="AB56" s="221"/>
      <c r="AC56" s="221"/>
      <c r="AD56" s="221"/>
      <c r="AE56" s="221"/>
      <c r="AF56" s="221"/>
      <c r="AG56" s="221"/>
      <c r="AH56" s="221"/>
      <c r="AI56" s="221"/>
      <c r="AJ56" s="221"/>
      <c r="AK56" s="221"/>
      <c r="AL56" s="221"/>
      <c r="AM56" s="221"/>
      <c r="AN56" s="221"/>
      <c r="AO56" s="221"/>
      <c r="AP56" s="221"/>
      <c r="AQ56" s="221"/>
      <c r="AR56" s="221"/>
      <c r="AS56" s="221"/>
      <c r="AT56" s="221"/>
    </row>
    <row r="57" spans="1:46" s="224" customFormat="1" ht="11.25">
      <c r="A57" s="221"/>
      <c r="B57" s="221"/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F57" s="221"/>
      <c r="AG57" s="221"/>
      <c r="AH57" s="221"/>
      <c r="AI57" s="221"/>
      <c r="AJ57" s="221"/>
      <c r="AK57" s="221"/>
      <c r="AL57" s="221"/>
      <c r="AM57" s="221"/>
      <c r="AN57" s="221"/>
      <c r="AO57" s="221"/>
      <c r="AP57" s="221"/>
      <c r="AQ57" s="221"/>
      <c r="AR57" s="221"/>
      <c r="AS57" s="221"/>
      <c r="AT57" s="221"/>
    </row>
    <row r="58" spans="1:46" s="224" customFormat="1" ht="11.25">
      <c r="A58" s="221"/>
      <c r="B58" s="221"/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21"/>
      <c r="Z58" s="221"/>
      <c r="AA58" s="221"/>
      <c r="AB58" s="221"/>
      <c r="AC58" s="221"/>
      <c r="AD58" s="221"/>
      <c r="AE58" s="221"/>
      <c r="AF58" s="221"/>
      <c r="AG58" s="221"/>
      <c r="AH58" s="221"/>
      <c r="AI58" s="221"/>
      <c r="AJ58" s="221"/>
      <c r="AK58" s="221"/>
      <c r="AL58" s="221"/>
      <c r="AM58" s="221"/>
      <c r="AN58" s="221"/>
      <c r="AO58" s="221"/>
      <c r="AP58" s="221"/>
      <c r="AQ58" s="221"/>
      <c r="AR58" s="221"/>
      <c r="AS58" s="221"/>
      <c r="AT58" s="221"/>
    </row>
    <row r="59" spans="1:46" s="224" customFormat="1" ht="11.25">
      <c r="A59" s="221"/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21"/>
      <c r="Z59" s="221"/>
      <c r="AA59" s="221"/>
      <c r="AB59" s="221"/>
      <c r="AC59" s="221"/>
      <c r="AD59" s="221"/>
      <c r="AE59" s="221"/>
      <c r="AF59" s="221"/>
      <c r="AG59" s="221"/>
      <c r="AH59" s="221"/>
      <c r="AI59" s="221"/>
      <c r="AJ59" s="221"/>
      <c r="AK59" s="221"/>
      <c r="AL59" s="221"/>
      <c r="AM59" s="221"/>
      <c r="AN59" s="221"/>
      <c r="AO59" s="221"/>
      <c r="AP59" s="221"/>
      <c r="AQ59" s="221"/>
      <c r="AR59" s="221"/>
      <c r="AS59" s="221"/>
      <c r="AT59" s="221"/>
    </row>
    <row r="60" spans="1:46" s="224" customFormat="1" ht="11.25">
      <c r="A60" s="221"/>
      <c r="B60" s="221"/>
      <c r="C60" s="221"/>
      <c r="D60" s="221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21"/>
      <c r="Z60" s="221"/>
      <c r="AA60" s="221"/>
      <c r="AB60" s="221"/>
      <c r="AC60" s="221"/>
      <c r="AD60" s="221"/>
      <c r="AE60" s="221"/>
      <c r="AF60" s="221"/>
      <c r="AG60" s="221"/>
      <c r="AH60" s="221"/>
      <c r="AI60" s="221"/>
      <c r="AJ60" s="221"/>
      <c r="AK60" s="221"/>
      <c r="AL60" s="221"/>
      <c r="AM60" s="221"/>
      <c r="AN60" s="221"/>
      <c r="AO60" s="221"/>
      <c r="AP60" s="221"/>
      <c r="AQ60" s="221"/>
      <c r="AR60" s="221"/>
      <c r="AS60" s="221"/>
      <c r="AT60" s="221"/>
    </row>
    <row r="61" spans="1:46" s="224" customFormat="1" ht="11.25">
      <c r="A61" s="221"/>
      <c r="B61" s="221"/>
      <c r="C61" s="221"/>
      <c r="D61" s="221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21"/>
      <c r="Z61" s="221"/>
      <c r="AA61" s="221"/>
      <c r="AB61" s="221"/>
      <c r="AC61" s="221"/>
      <c r="AD61" s="221"/>
      <c r="AE61" s="221"/>
      <c r="AF61" s="221"/>
      <c r="AG61" s="221"/>
      <c r="AH61" s="221"/>
      <c r="AI61" s="221"/>
      <c r="AJ61" s="221"/>
      <c r="AK61" s="221"/>
      <c r="AL61" s="221"/>
      <c r="AM61" s="221"/>
      <c r="AN61" s="221"/>
      <c r="AO61" s="221"/>
      <c r="AP61" s="221"/>
      <c r="AQ61" s="221"/>
      <c r="AR61" s="221"/>
      <c r="AS61" s="221"/>
      <c r="AT61" s="221"/>
    </row>
    <row r="62" spans="1:46" s="224" customFormat="1" ht="11.25">
      <c r="A62" s="221"/>
      <c r="B62" s="221"/>
      <c r="C62" s="221"/>
      <c r="D62" s="221"/>
      <c r="E62" s="221"/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21"/>
      <c r="Z62" s="221"/>
      <c r="AA62" s="221"/>
      <c r="AB62" s="221"/>
      <c r="AC62" s="221"/>
      <c r="AD62" s="221"/>
      <c r="AE62" s="221"/>
      <c r="AF62" s="221"/>
      <c r="AG62" s="221"/>
      <c r="AH62" s="221"/>
      <c r="AI62" s="221"/>
      <c r="AJ62" s="221"/>
      <c r="AK62" s="221"/>
      <c r="AL62" s="221"/>
      <c r="AM62" s="221"/>
      <c r="AN62" s="221"/>
      <c r="AO62" s="221"/>
      <c r="AP62" s="221"/>
      <c r="AQ62" s="221"/>
      <c r="AR62" s="221"/>
      <c r="AS62" s="221"/>
      <c r="AT62" s="221"/>
    </row>
    <row r="63" spans="1:46" s="224" customFormat="1" ht="11.25">
      <c r="A63" s="221"/>
      <c r="B63" s="221"/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21"/>
      <c r="Z63" s="221"/>
      <c r="AA63" s="221"/>
      <c r="AB63" s="221"/>
      <c r="AC63" s="221"/>
      <c r="AD63" s="221"/>
      <c r="AE63" s="221"/>
      <c r="AF63" s="221"/>
      <c r="AG63" s="221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1"/>
      <c r="AT63" s="221"/>
    </row>
    <row r="64" spans="1:46" s="224" customFormat="1" ht="11.25">
      <c r="A64" s="221"/>
      <c r="B64" s="221"/>
      <c r="C64" s="221"/>
      <c r="D64" s="221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221"/>
      <c r="AA64" s="221"/>
      <c r="AB64" s="221"/>
      <c r="AC64" s="221"/>
      <c r="AD64" s="221"/>
      <c r="AE64" s="221"/>
      <c r="AF64" s="221"/>
      <c r="AG64" s="221"/>
      <c r="AH64" s="221"/>
      <c r="AI64" s="221"/>
      <c r="AJ64" s="221"/>
      <c r="AK64" s="221"/>
      <c r="AL64" s="221"/>
      <c r="AM64" s="221"/>
      <c r="AN64" s="221"/>
      <c r="AO64" s="221"/>
      <c r="AP64" s="221"/>
      <c r="AQ64" s="221"/>
      <c r="AR64" s="221"/>
      <c r="AS64" s="221"/>
      <c r="AT64" s="221"/>
    </row>
    <row r="65" spans="1:46" s="224" customFormat="1" ht="11.25">
      <c r="A65" s="221"/>
      <c r="B65" s="221"/>
      <c r="C65" s="221"/>
      <c r="D65" s="221"/>
      <c r="E65" s="221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221"/>
      <c r="X65" s="221"/>
      <c r="Y65" s="221"/>
      <c r="Z65" s="221"/>
      <c r="AA65" s="221"/>
      <c r="AB65" s="221"/>
      <c r="AC65" s="221"/>
      <c r="AD65" s="221"/>
      <c r="AE65" s="221"/>
      <c r="AF65" s="221"/>
      <c r="AG65" s="221"/>
      <c r="AH65" s="221"/>
      <c r="AI65" s="221"/>
      <c r="AJ65" s="221"/>
      <c r="AK65" s="221"/>
      <c r="AL65" s="221"/>
      <c r="AM65" s="221"/>
      <c r="AN65" s="221"/>
      <c r="AO65" s="221"/>
      <c r="AP65" s="221"/>
      <c r="AQ65" s="221"/>
      <c r="AR65" s="221"/>
      <c r="AS65" s="221"/>
      <c r="AT65" s="221"/>
    </row>
    <row r="66" spans="1:46" s="224" customFormat="1" ht="11.25">
      <c r="A66" s="221"/>
      <c r="B66" s="221"/>
      <c r="C66" s="221"/>
      <c r="D66" s="221"/>
      <c r="E66" s="221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21"/>
      <c r="Z66" s="221"/>
      <c r="AA66" s="221"/>
      <c r="AB66" s="221"/>
      <c r="AC66" s="221"/>
      <c r="AD66" s="221"/>
      <c r="AE66" s="221"/>
      <c r="AF66" s="221"/>
      <c r="AG66" s="221"/>
      <c r="AH66" s="221"/>
      <c r="AI66" s="221"/>
      <c r="AJ66" s="221"/>
      <c r="AK66" s="221"/>
      <c r="AL66" s="221"/>
      <c r="AM66" s="221"/>
      <c r="AN66" s="221"/>
      <c r="AO66" s="221"/>
      <c r="AP66" s="221"/>
      <c r="AQ66" s="221"/>
      <c r="AR66" s="221"/>
      <c r="AS66" s="221"/>
      <c r="AT66" s="221"/>
    </row>
    <row r="67" spans="1:46" s="224" customFormat="1" ht="11.25">
      <c r="A67" s="221"/>
      <c r="B67" s="221"/>
      <c r="C67" s="221"/>
      <c r="D67" s="221"/>
      <c r="E67" s="221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21"/>
      <c r="Z67" s="221"/>
      <c r="AA67" s="221"/>
      <c r="AB67" s="221"/>
      <c r="AC67" s="221"/>
      <c r="AD67" s="221"/>
      <c r="AE67" s="221"/>
      <c r="AF67" s="221"/>
      <c r="AG67" s="221"/>
      <c r="AH67" s="221"/>
      <c r="AI67" s="221"/>
      <c r="AJ67" s="221"/>
      <c r="AK67" s="221"/>
      <c r="AL67" s="221"/>
      <c r="AM67" s="221"/>
      <c r="AN67" s="221"/>
      <c r="AO67" s="221"/>
      <c r="AP67" s="221"/>
      <c r="AQ67" s="221"/>
      <c r="AR67" s="221"/>
      <c r="AS67" s="221"/>
      <c r="AT67" s="221"/>
    </row>
    <row r="68" spans="1:46" s="224" customFormat="1" ht="11.25">
      <c r="A68" s="221"/>
      <c r="B68" s="221"/>
      <c r="C68" s="221"/>
      <c r="D68" s="221"/>
      <c r="E68" s="221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21"/>
      <c r="Z68" s="221"/>
      <c r="AA68" s="221"/>
      <c r="AB68" s="221"/>
      <c r="AC68" s="221"/>
      <c r="AD68" s="221"/>
      <c r="AE68" s="221"/>
      <c r="AF68" s="221"/>
      <c r="AG68" s="221"/>
      <c r="AH68" s="221"/>
      <c r="AI68" s="221"/>
      <c r="AJ68" s="221"/>
      <c r="AK68" s="221"/>
      <c r="AL68" s="221"/>
      <c r="AM68" s="221"/>
      <c r="AN68" s="221"/>
      <c r="AO68" s="221"/>
      <c r="AP68" s="221"/>
      <c r="AQ68" s="221"/>
      <c r="AR68" s="221"/>
      <c r="AS68" s="221"/>
      <c r="AT68" s="221"/>
    </row>
    <row r="69" spans="1:46" s="224" customFormat="1" ht="11.25">
      <c r="A69" s="221"/>
      <c r="B69" s="221"/>
      <c r="C69" s="221"/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21"/>
      <c r="Z69" s="221"/>
      <c r="AA69" s="221"/>
      <c r="AB69" s="221"/>
      <c r="AC69" s="221"/>
      <c r="AD69" s="221"/>
      <c r="AE69" s="221"/>
      <c r="AF69" s="221"/>
      <c r="AG69" s="221"/>
      <c r="AH69" s="221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21"/>
      <c r="AT69" s="221"/>
    </row>
    <row r="70" spans="1:46" s="224" customFormat="1" ht="11.25">
      <c r="A70" s="221"/>
      <c r="B70" s="221"/>
      <c r="C70" s="221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21"/>
      <c r="Z70" s="221"/>
      <c r="AA70" s="221"/>
      <c r="AB70" s="221"/>
      <c r="AC70" s="221"/>
      <c r="AD70" s="221"/>
      <c r="AE70" s="221"/>
      <c r="AF70" s="221"/>
      <c r="AG70" s="221"/>
      <c r="AH70" s="221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21"/>
      <c r="AT70" s="221"/>
    </row>
    <row r="71" spans="1:46" s="224" customFormat="1" ht="11.25">
      <c r="A71" s="221"/>
      <c r="B71" s="221"/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21"/>
      <c r="Z71" s="221"/>
      <c r="AA71" s="221"/>
      <c r="AB71" s="221"/>
      <c r="AC71" s="221"/>
      <c r="AD71" s="221"/>
      <c r="AE71" s="221"/>
      <c r="AF71" s="221"/>
      <c r="AG71" s="221"/>
      <c r="AH71" s="221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21"/>
      <c r="AT71" s="221"/>
    </row>
    <row r="72" spans="1:46" s="224" customFormat="1" ht="11.25">
      <c r="A72" s="221"/>
      <c r="B72" s="221"/>
      <c r="C72" s="221"/>
      <c r="D72" s="221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221"/>
      <c r="X72" s="221"/>
      <c r="Y72" s="221"/>
      <c r="Z72" s="221"/>
      <c r="AA72" s="221"/>
      <c r="AB72" s="221"/>
      <c r="AC72" s="221"/>
      <c r="AD72" s="221"/>
      <c r="AE72" s="221"/>
      <c r="AF72" s="221"/>
      <c r="AG72" s="221"/>
      <c r="AH72" s="221"/>
      <c r="AI72" s="221"/>
      <c r="AJ72" s="221"/>
      <c r="AK72" s="221"/>
      <c r="AL72" s="221"/>
      <c r="AM72" s="221"/>
      <c r="AN72" s="221"/>
      <c r="AO72" s="221"/>
      <c r="AP72" s="221"/>
      <c r="AQ72" s="221"/>
      <c r="AR72" s="221"/>
      <c r="AS72" s="221"/>
      <c r="AT72" s="221"/>
    </row>
    <row r="73" spans="1:46" s="224" customFormat="1" ht="11.25">
      <c r="A73" s="221"/>
      <c r="B73" s="221"/>
      <c r="C73" s="221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21"/>
      <c r="Z73" s="221"/>
      <c r="AA73" s="221"/>
      <c r="AB73" s="221"/>
      <c r="AC73" s="221"/>
      <c r="AD73" s="221"/>
      <c r="AE73" s="221"/>
      <c r="AF73" s="221"/>
      <c r="AG73" s="221"/>
      <c r="AH73" s="221"/>
      <c r="AI73" s="221"/>
      <c r="AJ73" s="221"/>
      <c r="AK73" s="221"/>
      <c r="AL73" s="221"/>
      <c r="AM73" s="221"/>
      <c r="AN73" s="221"/>
      <c r="AO73" s="221"/>
      <c r="AP73" s="221"/>
      <c r="AQ73" s="221"/>
      <c r="AR73" s="221"/>
      <c r="AS73" s="221"/>
      <c r="AT73" s="221"/>
    </row>
    <row r="74" spans="1:46" s="224" customFormat="1" ht="11.25">
      <c r="A74" s="221"/>
      <c r="B74" s="221"/>
      <c r="C74" s="221"/>
      <c r="D74" s="221"/>
      <c r="E74" s="221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21"/>
      <c r="Z74" s="221"/>
      <c r="AA74" s="221"/>
      <c r="AB74" s="221"/>
      <c r="AC74" s="221"/>
      <c r="AD74" s="221"/>
      <c r="AE74" s="221"/>
      <c r="AF74" s="221"/>
      <c r="AG74" s="221"/>
      <c r="AH74" s="221"/>
      <c r="AI74" s="221"/>
      <c r="AJ74" s="221"/>
      <c r="AK74" s="221"/>
      <c r="AL74" s="221"/>
      <c r="AM74" s="221"/>
      <c r="AN74" s="221"/>
      <c r="AO74" s="221"/>
      <c r="AP74" s="221"/>
      <c r="AQ74" s="221"/>
      <c r="AR74" s="221"/>
      <c r="AS74" s="221"/>
      <c r="AT74" s="221"/>
    </row>
    <row r="75" spans="1:46" s="224" customFormat="1" ht="11.25">
      <c r="A75" s="221"/>
      <c r="B75" s="221"/>
      <c r="C75" s="221"/>
      <c r="D75" s="221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F75" s="221"/>
      <c r="AG75" s="221"/>
      <c r="AH75" s="221"/>
      <c r="AI75" s="221"/>
      <c r="AJ75" s="221"/>
      <c r="AK75" s="221"/>
      <c r="AL75" s="221"/>
      <c r="AM75" s="221"/>
      <c r="AN75" s="221"/>
      <c r="AO75" s="221"/>
      <c r="AP75" s="221"/>
      <c r="AQ75" s="221"/>
      <c r="AR75" s="221"/>
      <c r="AS75" s="221"/>
      <c r="AT75" s="221"/>
    </row>
    <row r="76" spans="1:46" s="224" customFormat="1" ht="11.25">
      <c r="A76" s="221"/>
      <c r="B76" s="221"/>
      <c r="C76" s="221"/>
      <c r="D76" s="221"/>
      <c r="E76" s="221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221"/>
      <c r="X76" s="221"/>
      <c r="Y76" s="221"/>
      <c r="Z76" s="221"/>
      <c r="AA76" s="221"/>
      <c r="AB76" s="221"/>
      <c r="AC76" s="221"/>
      <c r="AD76" s="221"/>
      <c r="AE76" s="221"/>
      <c r="AF76" s="221"/>
      <c r="AG76" s="221"/>
      <c r="AH76" s="221"/>
      <c r="AI76" s="221"/>
      <c r="AJ76" s="221"/>
      <c r="AK76" s="221"/>
      <c r="AL76" s="221"/>
      <c r="AM76" s="221"/>
      <c r="AN76" s="221"/>
      <c r="AO76" s="221"/>
      <c r="AP76" s="221"/>
      <c r="AQ76" s="221"/>
      <c r="AR76" s="221"/>
      <c r="AS76" s="221"/>
      <c r="AT76" s="221"/>
    </row>
    <row r="77" spans="1:46" s="224" customFormat="1" ht="11.25">
      <c r="A77" s="221"/>
      <c r="B77" s="221"/>
      <c r="C77" s="221"/>
      <c r="D77" s="221"/>
      <c r="E77" s="221"/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21"/>
      <c r="Z77" s="221"/>
      <c r="AA77" s="221"/>
      <c r="AB77" s="221"/>
      <c r="AC77" s="221"/>
      <c r="AD77" s="221"/>
      <c r="AE77" s="221"/>
      <c r="AF77" s="221"/>
      <c r="AG77" s="221"/>
      <c r="AH77" s="221"/>
      <c r="AI77" s="221"/>
      <c r="AJ77" s="221"/>
      <c r="AK77" s="221"/>
      <c r="AL77" s="221"/>
      <c r="AM77" s="221"/>
      <c r="AN77" s="221"/>
      <c r="AO77" s="221"/>
      <c r="AP77" s="221"/>
      <c r="AQ77" s="221"/>
      <c r="AR77" s="221"/>
      <c r="AS77" s="221"/>
      <c r="AT77" s="221"/>
    </row>
    <row r="78" spans="1:46" s="224" customFormat="1" ht="11.25">
      <c r="A78" s="221"/>
      <c r="B78" s="22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21"/>
      <c r="Z78" s="221"/>
      <c r="AA78" s="221"/>
      <c r="AB78" s="221"/>
      <c r="AC78" s="221"/>
      <c r="AD78" s="221"/>
      <c r="AE78" s="221"/>
      <c r="AF78" s="221"/>
      <c r="AG78" s="221"/>
      <c r="AH78" s="221"/>
      <c r="AI78" s="221"/>
      <c r="AJ78" s="221"/>
      <c r="AK78" s="221"/>
      <c r="AL78" s="221"/>
      <c r="AM78" s="221"/>
      <c r="AN78" s="221"/>
      <c r="AO78" s="221"/>
      <c r="AP78" s="221"/>
      <c r="AQ78" s="221"/>
      <c r="AR78" s="221"/>
      <c r="AS78" s="221"/>
      <c r="AT78" s="221"/>
    </row>
    <row r="79" spans="1:46" s="224" customFormat="1" ht="11.25">
      <c r="A79" s="221"/>
      <c r="B79" s="221"/>
      <c r="C79" s="221"/>
      <c r="D79" s="221"/>
      <c r="E79" s="221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21"/>
      <c r="Z79" s="221"/>
      <c r="AA79" s="221"/>
      <c r="AB79" s="221"/>
      <c r="AC79" s="221"/>
      <c r="AD79" s="221"/>
      <c r="AE79" s="221"/>
      <c r="AF79" s="221"/>
      <c r="AG79" s="221"/>
      <c r="AH79" s="221"/>
      <c r="AI79" s="221"/>
      <c r="AJ79" s="221"/>
      <c r="AK79" s="221"/>
      <c r="AL79" s="221"/>
      <c r="AM79" s="221"/>
      <c r="AN79" s="221"/>
      <c r="AO79" s="221"/>
      <c r="AP79" s="221"/>
      <c r="AQ79" s="221"/>
      <c r="AR79" s="221"/>
      <c r="AS79" s="221"/>
      <c r="AT79" s="221"/>
    </row>
    <row r="80" spans="1:46" s="224" customFormat="1" ht="11.25">
      <c r="A80" s="221"/>
      <c r="B80" s="221"/>
      <c r="C80" s="221"/>
      <c r="D80" s="221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  <c r="Y80" s="221"/>
      <c r="Z80" s="221"/>
      <c r="AA80" s="221"/>
      <c r="AB80" s="221"/>
      <c r="AC80" s="221"/>
      <c r="AD80" s="221"/>
      <c r="AE80" s="221"/>
      <c r="AF80" s="221"/>
      <c r="AG80" s="221"/>
      <c r="AH80" s="221"/>
      <c r="AI80" s="221"/>
      <c r="AJ80" s="221"/>
      <c r="AK80" s="221"/>
      <c r="AL80" s="221"/>
      <c r="AM80" s="221"/>
      <c r="AN80" s="221"/>
      <c r="AO80" s="221"/>
      <c r="AP80" s="221"/>
      <c r="AQ80" s="221"/>
      <c r="AR80" s="221"/>
      <c r="AS80" s="221"/>
      <c r="AT80" s="221"/>
    </row>
    <row r="81" spans="1:46" s="224" customFormat="1" ht="11.25">
      <c r="A81" s="221"/>
      <c r="B81" s="221"/>
      <c r="C81" s="221"/>
      <c r="D81" s="221"/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21"/>
      <c r="Z81" s="221"/>
      <c r="AA81" s="221"/>
      <c r="AB81" s="221"/>
      <c r="AC81" s="221"/>
      <c r="AD81" s="221"/>
      <c r="AE81" s="221"/>
      <c r="AF81" s="221"/>
      <c r="AG81" s="221"/>
      <c r="AH81" s="221"/>
      <c r="AI81" s="221"/>
      <c r="AJ81" s="221"/>
      <c r="AK81" s="221"/>
      <c r="AL81" s="221"/>
      <c r="AM81" s="221"/>
      <c r="AN81" s="221"/>
      <c r="AO81" s="221"/>
      <c r="AP81" s="221"/>
      <c r="AQ81" s="221"/>
      <c r="AR81" s="221"/>
      <c r="AS81" s="221"/>
      <c r="AT81" s="221"/>
    </row>
    <row r="82" spans="1:46" s="224" customFormat="1" ht="11.25">
      <c r="A82" s="221"/>
      <c r="B82" s="221"/>
      <c r="C82" s="221"/>
      <c r="D82" s="221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21"/>
      <c r="Z82" s="221"/>
      <c r="AA82" s="221"/>
      <c r="AB82" s="221"/>
      <c r="AC82" s="221"/>
      <c r="AD82" s="221"/>
      <c r="AE82" s="221"/>
      <c r="AF82" s="221"/>
      <c r="AG82" s="221"/>
      <c r="AH82" s="221"/>
      <c r="AI82" s="221"/>
      <c r="AJ82" s="221"/>
      <c r="AK82" s="221"/>
      <c r="AL82" s="221"/>
      <c r="AM82" s="221"/>
      <c r="AN82" s="221"/>
      <c r="AO82" s="221"/>
      <c r="AP82" s="221"/>
      <c r="AQ82" s="221"/>
      <c r="AR82" s="221"/>
      <c r="AS82" s="221"/>
      <c r="AT82" s="221"/>
    </row>
    <row r="83" spans="1:46" s="224" customFormat="1" ht="11.25">
      <c r="A83" s="221"/>
      <c r="B83" s="221"/>
      <c r="C83" s="221"/>
      <c r="D83" s="221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21"/>
      <c r="Z83" s="221"/>
      <c r="AA83" s="221"/>
      <c r="AB83" s="221"/>
      <c r="AC83" s="221"/>
      <c r="AD83" s="221"/>
      <c r="AE83" s="221"/>
      <c r="AF83" s="221"/>
      <c r="AG83" s="221"/>
      <c r="AH83" s="221"/>
      <c r="AI83" s="221"/>
      <c r="AJ83" s="221"/>
      <c r="AK83" s="221"/>
      <c r="AL83" s="221"/>
      <c r="AM83" s="221"/>
      <c r="AN83" s="221"/>
      <c r="AO83" s="221"/>
      <c r="AP83" s="221"/>
      <c r="AQ83" s="221"/>
      <c r="AR83" s="221"/>
      <c r="AS83" s="221"/>
      <c r="AT83" s="221"/>
    </row>
    <row r="84" spans="1:46" s="224" customFormat="1" ht="11.25">
      <c r="A84" s="221"/>
      <c r="B84" s="221"/>
      <c r="C84" s="221"/>
      <c r="D84" s="221"/>
      <c r="E84" s="221"/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221"/>
      <c r="X84" s="221"/>
      <c r="Y84" s="221"/>
      <c r="Z84" s="221"/>
      <c r="AA84" s="221"/>
      <c r="AB84" s="221"/>
      <c r="AC84" s="221"/>
      <c r="AD84" s="221"/>
      <c r="AE84" s="221"/>
      <c r="AF84" s="221"/>
      <c r="AG84" s="221"/>
      <c r="AH84" s="221"/>
      <c r="AI84" s="221"/>
      <c r="AJ84" s="221"/>
      <c r="AK84" s="221"/>
      <c r="AL84" s="221"/>
      <c r="AM84" s="221"/>
      <c r="AN84" s="221"/>
      <c r="AO84" s="221"/>
      <c r="AP84" s="221"/>
      <c r="AQ84" s="221"/>
      <c r="AR84" s="221"/>
      <c r="AS84" s="221"/>
      <c r="AT84" s="221"/>
    </row>
    <row r="85" spans="1:46" s="224" customFormat="1" ht="11.25">
      <c r="A85" s="221"/>
      <c r="B85" s="221"/>
      <c r="C85" s="221"/>
      <c r="D85" s="221"/>
      <c r="E85" s="221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21"/>
      <c r="Z85" s="221"/>
      <c r="AA85" s="221"/>
      <c r="AB85" s="221"/>
      <c r="AC85" s="221"/>
      <c r="AD85" s="221"/>
      <c r="AE85" s="221"/>
      <c r="AF85" s="221"/>
      <c r="AG85" s="221"/>
      <c r="AH85" s="221"/>
      <c r="AI85" s="221"/>
      <c r="AJ85" s="221"/>
      <c r="AK85" s="221"/>
      <c r="AL85" s="221"/>
      <c r="AM85" s="221"/>
      <c r="AN85" s="221"/>
      <c r="AO85" s="221"/>
      <c r="AP85" s="221"/>
      <c r="AQ85" s="221"/>
      <c r="AR85" s="221"/>
      <c r="AS85" s="221"/>
      <c r="AT85" s="221"/>
    </row>
    <row r="86" spans="1:46" s="224" customFormat="1" ht="11.25">
      <c r="A86" s="221"/>
      <c r="B86" s="221"/>
      <c r="C86" s="221"/>
      <c r="D86" s="221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21"/>
      <c r="Z86" s="221"/>
      <c r="AA86" s="221"/>
      <c r="AB86" s="221"/>
      <c r="AC86" s="221"/>
      <c r="AD86" s="221"/>
      <c r="AE86" s="221"/>
      <c r="AF86" s="221"/>
      <c r="AG86" s="221"/>
      <c r="AH86" s="221"/>
      <c r="AI86" s="221"/>
      <c r="AJ86" s="221"/>
      <c r="AK86" s="221"/>
      <c r="AL86" s="221"/>
      <c r="AM86" s="221"/>
      <c r="AN86" s="221"/>
      <c r="AO86" s="221"/>
      <c r="AP86" s="221"/>
      <c r="AQ86" s="221"/>
      <c r="AR86" s="221"/>
      <c r="AS86" s="221"/>
      <c r="AT86" s="221"/>
    </row>
    <row r="87" spans="1:46" s="224" customFormat="1" ht="11.25">
      <c r="A87" s="221"/>
      <c r="B87" s="221"/>
      <c r="C87" s="221"/>
      <c r="D87" s="221"/>
      <c r="E87" s="221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21"/>
      <c r="Z87" s="221"/>
      <c r="AA87" s="221"/>
      <c r="AB87" s="221"/>
      <c r="AC87" s="221"/>
      <c r="AD87" s="221"/>
      <c r="AE87" s="221"/>
      <c r="AF87" s="221"/>
      <c r="AG87" s="221"/>
      <c r="AH87" s="221"/>
      <c r="AI87" s="221"/>
      <c r="AJ87" s="221"/>
      <c r="AK87" s="221"/>
      <c r="AL87" s="221"/>
      <c r="AM87" s="221"/>
      <c r="AN87" s="221"/>
      <c r="AO87" s="221"/>
      <c r="AP87" s="221"/>
      <c r="AQ87" s="221"/>
      <c r="AR87" s="221"/>
      <c r="AS87" s="221"/>
      <c r="AT87" s="221"/>
    </row>
    <row r="88" spans="1:46" s="224" customFormat="1" ht="11.25">
      <c r="A88" s="221"/>
      <c r="B88" s="221"/>
      <c r="C88" s="22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F88" s="221"/>
      <c r="AG88" s="221"/>
      <c r="AH88" s="221"/>
      <c r="AI88" s="221"/>
      <c r="AJ88" s="221"/>
      <c r="AK88" s="221"/>
      <c r="AL88" s="221"/>
      <c r="AM88" s="221"/>
      <c r="AN88" s="221"/>
      <c r="AO88" s="221"/>
      <c r="AP88" s="221"/>
      <c r="AQ88" s="221"/>
      <c r="AR88" s="221"/>
      <c r="AS88" s="221"/>
      <c r="AT88" s="221"/>
    </row>
    <row r="89" spans="1:46" s="224" customFormat="1" ht="11.25">
      <c r="A89" s="221"/>
      <c r="B89" s="221"/>
      <c r="C89" s="221"/>
      <c r="D89" s="221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21"/>
      <c r="Z89" s="221"/>
      <c r="AA89" s="221"/>
      <c r="AB89" s="221"/>
      <c r="AC89" s="221"/>
      <c r="AD89" s="221"/>
      <c r="AE89" s="221"/>
      <c r="AF89" s="221"/>
      <c r="AG89" s="221"/>
      <c r="AH89" s="221"/>
      <c r="AI89" s="221"/>
      <c r="AJ89" s="221"/>
      <c r="AK89" s="221"/>
      <c r="AL89" s="221"/>
      <c r="AM89" s="221"/>
      <c r="AN89" s="221"/>
      <c r="AO89" s="221"/>
      <c r="AP89" s="221"/>
      <c r="AQ89" s="221"/>
      <c r="AR89" s="221"/>
      <c r="AS89" s="221"/>
      <c r="AT89" s="221"/>
    </row>
    <row r="90" spans="1:46" s="224" customFormat="1" ht="11.25">
      <c r="A90" s="221"/>
      <c r="B90" s="221"/>
      <c r="C90" s="221"/>
      <c r="D90" s="221"/>
      <c r="E90" s="221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221"/>
      <c r="X90" s="221"/>
      <c r="Y90" s="221"/>
      <c r="Z90" s="221"/>
      <c r="AA90" s="221"/>
      <c r="AB90" s="221"/>
      <c r="AC90" s="221"/>
      <c r="AD90" s="221"/>
      <c r="AE90" s="221"/>
      <c r="AF90" s="221"/>
      <c r="AG90" s="221"/>
      <c r="AH90" s="221"/>
      <c r="AI90" s="221"/>
      <c r="AJ90" s="221"/>
      <c r="AK90" s="221"/>
      <c r="AL90" s="221"/>
      <c r="AM90" s="221"/>
      <c r="AN90" s="221"/>
      <c r="AO90" s="221"/>
      <c r="AP90" s="221"/>
      <c r="AQ90" s="221"/>
      <c r="AR90" s="221"/>
      <c r="AS90" s="221"/>
      <c r="AT90" s="221"/>
    </row>
    <row r="91" spans="1:46" s="224" customFormat="1" ht="11.25">
      <c r="A91" s="221"/>
      <c r="B91" s="221"/>
      <c r="C91" s="221"/>
      <c r="D91" s="221"/>
      <c r="E91" s="221"/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21"/>
      <c r="Z91" s="221"/>
      <c r="AA91" s="221"/>
      <c r="AB91" s="221"/>
      <c r="AC91" s="221"/>
      <c r="AD91" s="221"/>
      <c r="AE91" s="221"/>
      <c r="AF91" s="221"/>
      <c r="AG91" s="221"/>
      <c r="AH91" s="221"/>
      <c r="AI91" s="221"/>
      <c r="AJ91" s="221"/>
      <c r="AK91" s="221"/>
      <c r="AL91" s="221"/>
      <c r="AM91" s="221"/>
      <c r="AN91" s="221"/>
      <c r="AO91" s="221"/>
      <c r="AP91" s="221"/>
      <c r="AQ91" s="221"/>
      <c r="AR91" s="221"/>
      <c r="AS91" s="221"/>
      <c r="AT91" s="221"/>
    </row>
    <row r="92" spans="1:46" s="224" customFormat="1" ht="11.25">
      <c r="A92" s="221"/>
      <c r="B92" s="221"/>
      <c r="C92" s="221"/>
      <c r="D92" s="221"/>
      <c r="E92" s="221"/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21"/>
      <c r="Z92" s="221"/>
      <c r="AA92" s="221"/>
      <c r="AB92" s="221"/>
      <c r="AC92" s="221"/>
      <c r="AD92" s="221"/>
      <c r="AE92" s="221"/>
      <c r="AF92" s="221"/>
      <c r="AG92" s="221"/>
      <c r="AH92" s="221"/>
      <c r="AI92" s="221"/>
      <c r="AJ92" s="221"/>
      <c r="AK92" s="221"/>
      <c r="AL92" s="221"/>
      <c r="AM92" s="221"/>
      <c r="AN92" s="221"/>
      <c r="AO92" s="221"/>
      <c r="AP92" s="221"/>
      <c r="AQ92" s="221"/>
      <c r="AR92" s="221"/>
      <c r="AS92" s="221"/>
      <c r="AT92" s="221"/>
    </row>
    <row r="93" spans="1:46" s="224" customFormat="1" ht="11.25">
      <c r="A93" s="221"/>
      <c r="B93" s="221"/>
      <c r="C93" s="221"/>
      <c r="D93" s="221"/>
      <c r="E93" s="221"/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21"/>
      <c r="Z93" s="221"/>
      <c r="AA93" s="221"/>
      <c r="AB93" s="221"/>
      <c r="AC93" s="221"/>
      <c r="AD93" s="221"/>
      <c r="AE93" s="221"/>
      <c r="AF93" s="221"/>
      <c r="AG93" s="221"/>
      <c r="AH93" s="221"/>
      <c r="AI93" s="221"/>
      <c r="AJ93" s="221"/>
      <c r="AK93" s="221"/>
      <c r="AL93" s="221"/>
      <c r="AM93" s="221"/>
      <c r="AN93" s="221"/>
      <c r="AO93" s="221"/>
      <c r="AP93" s="221"/>
      <c r="AQ93" s="221"/>
      <c r="AR93" s="221"/>
      <c r="AS93" s="221"/>
      <c r="AT93" s="221"/>
    </row>
    <row r="94" spans="1:46" s="224" customFormat="1" ht="11.25">
      <c r="A94" s="221"/>
      <c r="B94" s="221"/>
      <c r="C94" s="221"/>
      <c r="D94" s="221"/>
      <c r="E94" s="221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221"/>
      <c r="X94" s="221"/>
      <c r="Y94" s="221"/>
      <c r="Z94" s="221"/>
      <c r="AA94" s="221"/>
      <c r="AB94" s="221"/>
      <c r="AC94" s="221"/>
      <c r="AD94" s="221"/>
      <c r="AE94" s="221"/>
      <c r="AF94" s="221"/>
      <c r="AG94" s="221"/>
      <c r="AH94" s="221"/>
      <c r="AI94" s="221"/>
      <c r="AJ94" s="221"/>
      <c r="AK94" s="221"/>
      <c r="AL94" s="221"/>
      <c r="AM94" s="221"/>
      <c r="AN94" s="221"/>
      <c r="AO94" s="221"/>
      <c r="AP94" s="221"/>
      <c r="AQ94" s="221"/>
      <c r="AR94" s="221"/>
      <c r="AS94" s="221"/>
      <c r="AT94" s="221"/>
    </row>
    <row r="95" spans="1:46" s="224" customFormat="1" ht="11.25">
      <c r="A95" s="221"/>
      <c r="B95" s="221"/>
      <c r="C95" s="221"/>
      <c r="D95" s="221"/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21"/>
      <c r="Z95" s="221"/>
      <c r="AA95" s="221"/>
      <c r="AB95" s="221"/>
      <c r="AC95" s="221"/>
      <c r="AD95" s="221"/>
      <c r="AE95" s="221"/>
      <c r="AF95" s="221"/>
      <c r="AG95" s="221"/>
      <c r="AH95" s="221"/>
      <c r="AI95" s="221"/>
      <c r="AJ95" s="221"/>
      <c r="AK95" s="221"/>
      <c r="AL95" s="221"/>
      <c r="AM95" s="221"/>
      <c r="AN95" s="221"/>
      <c r="AO95" s="221"/>
      <c r="AP95" s="221"/>
      <c r="AQ95" s="221"/>
      <c r="AR95" s="221"/>
      <c r="AS95" s="221"/>
      <c r="AT95" s="221"/>
    </row>
    <row r="96" spans="1:46" s="224" customFormat="1" ht="11.25">
      <c r="A96" s="221"/>
      <c r="B96" s="221"/>
      <c r="C96" s="221"/>
      <c r="D96" s="221"/>
      <c r="E96" s="221"/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221"/>
      <c r="X96" s="221"/>
      <c r="Y96" s="221"/>
      <c r="Z96" s="221"/>
      <c r="AA96" s="221"/>
      <c r="AB96" s="221"/>
      <c r="AC96" s="221"/>
      <c r="AD96" s="221"/>
      <c r="AE96" s="221"/>
      <c r="AF96" s="221"/>
      <c r="AG96" s="221"/>
      <c r="AH96" s="221"/>
      <c r="AI96" s="221"/>
      <c r="AJ96" s="221"/>
      <c r="AK96" s="221"/>
      <c r="AL96" s="221"/>
      <c r="AM96" s="221"/>
      <c r="AN96" s="221"/>
      <c r="AO96" s="221"/>
      <c r="AP96" s="221"/>
      <c r="AQ96" s="221"/>
      <c r="AR96" s="221"/>
      <c r="AS96" s="221"/>
      <c r="AT96" s="221"/>
    </row>
  </sheetData>
  <sheetProtection selectLockedCells="1"/>
  <mergeCells count="77">
    <mergeCell ref="AG6:AI6"/>
    <mergeCell ref="AJ6:AO6"/>
    <mergeCell ref="Z3:AI3"/>
    <mergeCell ref="AJ3:AR3"/>
    <mergeCell ref="L6:L9"/>
    <mergeCell ref="Y6:Y9"/>
    <mergeCell ref="Z6:Z9"/>
    <mergeCell ref="V6:X6"/>
    <mergeCell ref="AA6:AF6"/>
    <mergeCell ref="N6:R6"/>
    <mergeCell ref="S6:U6"/>
    <mergeCell ref="AE7:AE9"/>
    <mergeCell ref="AF7:AF9"/>
    <mergeCell ref="AG7:AG9"/>
    <mergeCell ref="AH7:AH9"/>
    <mergeCell ref="AN7:AN9"/>
    <mergeCell ref="AS3:BE3"/>
    <mergeCell ref="AS4:BE4"/>
    <mergeCell ref="A3:K3"/>
    <mergeCell ref="A4:K4"/>
    <mergeCell ref="L3:R3"/>
    <mergeCell ref="S3:Y3"/>
    <mergeCell ref="AU6:BA6"/>
    <mergeCell ref="BB6:BE6"/>
    <mergeCell ref="AP7:AP9"/>
    <mergeCell ref="AQ7:AQ9"/>
    <mergeCell ref="AU7:AU9"/>
    <mergeCell ref="BA7:BA9"/>
    <mergeCell ref="BE7:BE9"/>
    <mergeCell ref="BD7:BD9"/>
    <mergeCell ref="AP6:AQ6"/>
    <mergeCell ref="AR6:AR9"/>
    <mergeCell ref="AS6:AT9"/>
    <mergeCell ref="AS35:AT35"/>
    <mergeCell ref="F7:F9"/>
    <mergeCell ref="G7:G9"/>
    <mergeCell ref="H7:H9"/>
    <mergeCell ref="I7:I9"/>
    <mergeCell ref="J7:J9"/>
    <mergeCell ref="X7:X9"/>
    <mergeCell ref="AA7:AA9"/>
    <mergeCell ref="AB7:AB9"/>
    <mergeCell ref="AS10:AT10"/>
    <mergeCell ref="M7:M9"/>
    <mergeCell ref="N7:N9"/>
    <mergeCell ref="O7:O9"/>
    <mergeCell ref="U7:U9"/>
    <mergeCell ref="V7:V9"/>
    <mergeCell ref="W7:W9"/>
    <mergeCell ref="A38:K38"/>
    <mergeCell ref="P7:P9"/>
    <mergeCell ref="Q7:Q9"/>
    <mergeCell ref="R7:R9"/>
    <mergeCell ref="S7:S9"/>
    <mergeCell ref="A10:B10"/>
    <mergeCell ref="A6:B9"/>
    <mergeCell ref="C6:K6"/>
    <mergeCell ref="C7:C9"/>
    <mergeCell ref="D7:D9"/>
    <mergeCell ref="E7:E9"/>
    <mergeCell ref="K7:K9"/>
    <mergeCell ref="T7:T9"/>
    <mergeCell ref="AK7:AK9"/>
    <mergeCell ref="AL7:AL9"/>
    <mergeCell ref="BB7:BB9"/>
    <mergeCell ref="BC7:BC9"/>
    <mergeCell ref="AV7:AV9"/>
    <mergeCell ref="AW7:AW9"/>
    <mergeCell ref="AX7:AX9"/>
    <mergeCell ref="AY7:AY9"/>
    <mergeCell ref="AZ7:AZ9"/>
    <mergeCell ref="AO7:AO9"/>
    <mergeCell ref="AM7:AM9"/>
    <mergeCell ref="AC7:AC9"/>
    <mergeCell ref="AD7:AD9"/>
    <mergeCell ref="AI7:AI9"/>
    <mergeCell ref="AJ7:AJ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4" manualBreakCount="4">
    <brk id="11" max="37" man="1"/>
    <brk id="25" max="37" man="1"/>
    <brk id="35" max="37" man="1"/>
    <brk id="44" max="3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Z103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6.125" style="45" customWidth="1"/>
    <col min="2" max="2" width="10.875" style="45" customWidth="1"/>
    <col min="3" max="9" width="8.125" style="21" customWidth="1"/>
    <col min="10" max="10" width="8.125" style="22" customWidth="1"/>
    <col min="11" max="11" width="11.375" style="22" customWidth="1"/>
    <col min="12" max="12" width="8.875" style="22" customWidth="1"/>
    <col min="13" max="19" width="8.875" style="21" customWidth="1"/>
    <col min="20" max="25" width="11.625" style="21" customWidth="1"/>
    <col min="26" max="26" width="12.625" style="21" customWidth="1"/>
    <col min="27" max="16384" width="9" style="21"/>
  </cols>
  <sheetData>
    <row r="1" spans="1:26" s="60" customFormat="1" ht="14.1" customHeight="1">
      <c r="A1" s="58"/>
      <c r="B1" s="58"/>
      <c r="J1" s="106" t="s">
        <v>866</v>
      </c>
      <c r="K1" s="57" t="s">
        <v>867</v>
      </c>
      <c r="L1" s="59"/>
      <c r="Z1" s="106" t="s">
        <v>868</v>
      </c>
    </row>
    <row r="2" spans="1:26" s="25" customFormat="1" ht="14.1" customHeight="1">
      <c r="A2" s="43"/>
      <c r="B2" s="43"/>
      <c r="J2" s="20"/>
      <c r="K2" s="19"/>
      <c r="L2" s="46"/>
      <c r="Z2" s="20"/>
    </row>
    <row r="3" spans="1:26" s="476" customFormat="1" ht="20.100000000000001" customHeight="1">
      <c r="A3" s="660" t="s">
        <v>102</v>
      </c>
      <c r="B3" s="660"/>
      <c r="C3" s="660"/>
      <c r="D3" s="660"/>
      <c r="E3" s="660"/>
      <c r="F3" s="660"/>
      <c r="G3" s="660"/>
      <c r="H3" s="660"/>
      <c r="I3" s="660"/>
      <c r="J3" s="660"/>
      <c r="K3" s="638" t="s">
        <v>103</v>
      </c>
      <c r="L3" s="638"/>
      <c r="M3" s="638"/>
      <c r="N3" s="638"/>
      <c r="O3" s="638"/>
      <c r="P3" s="638"/>
      <c r="Q3" s="638"/>
      <c r="R3" s="638"/>
      <c r="S3" s="638"/>
      <c r="T3" s="638" t="s">
        <v>747</v>
      </c>
      <c r="U3" s="638"/>
      <c r="V3" s="638"/>
      <c r="W3" s="638"/>
      <c r="X3" s="638"/>
      <c r="Y3" s="638"/>
      <c r="Z3" s="638"/>
    </row>
    <row r="4" spans="1:26" s="467" customFormat="1" ht="24" customHeight="1">
      <c r="A4" s="648" t="s">
        <v>746</v>
      </c>
      <c r="B4" s="648"/>
      <c r="C4" s="648"/>
      <c r="D4" s="648"/>
      <c r="E4" s="648"/>
      <c r="F4" s="648"/>
      <c r="G4" s="648"/>
      <c r="H4" s="648"/>
      <c r="I4" s="648"/>
      <c r="J4" s="648"/>
      <c r="K4" s="406"/>
      <c r="L4" s="406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</row>
    <row r="5" spans="1:26" s="16" customFormat="1" ht="18" customHeight="1" thickBot="1">
      <c r="A5" s="16" t="s">
        <v>104</v>
      </c>
      <c r="J5" s="20" t="s">
        <v>105</v>
      </c>
      <c r="K5" s="16" t="s">
        <v>104</v>
      </c>
      <c r="S5" s="20"/>
      <c r="Z5" s="20" t="s">
        <v>105</v>
      </c>
    </row>
    <row r="6" spans="1:26" s="25" customFormat="1" ht="15.75" customHeight="1">
      <c r="A6" s="661" t="s">
        <v>106</v>
      </c>
      <c r="B6" s="662"/>
      <c r="C6" s="602" t="s">
        <v>107</v>
      </c>
      <c r="D6" s="560"/>
      <c r="E6" s="602" t="s">
        <v>108</v>
      </c>
      <c r="F6" s="560"/>
      <c r="G6" s="602" t="s">
        <v>109</v>
      </c>
      <c r="H6" s="560"/>
      <c r="I6" s="602" t="s">
        <v>110</v>
      </c>
      <c r="J6" s="591"/>
      <c r="K6" s="649" t="s">
        <v>111</v>
      </c>
      <c r="L6" s="602" t="s">
        <v>112</v>
      </c>
      <c r="M6" s="560"/>
      <c r="N6" s="602" t="s">
        <v>113</v>
      </c>
      <c r="O6" s="560"/>
      <c r="P6" s="602" t="s">
        <v>114</v>
      </c>
      <c r="Q6" s="560"/>
      <c r="R6" s="658" t="s">
        <v>115</v>
      </c>
      <c r="S6" s="591"/>
      <c r="T6" s="602" t="s">
        <v>116</v>
      </c>
      <c r="U6" s="560"/>
      <c r="V6" s="658" t="s">
        <v>117</v>
      </c>
      <c r="W6" s="560"/>
      <c r="X6" s="602" t="s">
        <v>118</v>
      </c>
      <c r="Y6" s="593"/>
      <c r="Z6" s="653" t="s">
        <v>119</v>
      </c>
    </row>
    <row r="7" spans="1:26" s="25" customFormat="1" ht="15.75" customHeight="1">
      <c r="A7" s="663"/>
      <c r="B7" s="644"/>
      <c r="C7" s="642"/>
      <c r="D7" s="578"/>
      <c r="E7" s="642"/>
      <c r="F7" s="578"/>
      <c r="G7" s="642"/>
      <c r="H7" s="578"/>
      <c r="I7" s="642"/>
      <c r="J7" s="642"/>
      <c r="K7" s="650"/>
      <c r="L7" s="642"/>
      <c r="M7" s="578"/>
      <c r="N7" s="642"/>
      <c r="O7" s="578"/>
      <c r="P7" s="642"/>
      <c r="Q7" s="578"/>
      <c r="R7" s="659"/>
      <c r="S7" s="642"/>
      <c r="T7" s="642"/>
      <c r="U7" s="578"/>
      <c r="V7" s="659"/>
      <c r="W7" s="578"/>
      <c r="X7" s="642"/>
      <c r="Y7" s="657"/>
      <c r="Z7" s="654"/>
    </row>
    <row r="8" spans="1:26" s="25" customFormat="1" ht="19.149999999999999" customHeight="1">
      <c r="A8" s="664"/>
      <c r="B8" s="644"/>
      <c r="C8" s="632" t="s">
        <v>120</v>
      </c>
      <c r="D8" s="599" t="s">
        <v>121</v>
      </c>
      <c r="E8" s="599" t="s">
        <v>120</v>
      </c>
      <c r="F8" s="599" t="s">
        <v>121</v>
      </c>
      <c r="G8" s="599" t="s">
        <v>120</v>
      </c>
      <c r="H8" s="599" t="s">
        <v>121</v>
      </c>
      <c r="I8" s="599" t="s">
        <v>120</v>
      </c>
      <c r="J8" s="588" t="s">
        <v>121</v>
      </c>
      <c r="K8" s="651"/>
      <c r="L8" s="599" t="s">
        <v>120</v>
      </c>
      <c r="M8" s="599" t="s">
        <v>121</v>
      </c>
      <c r="N8" s="599" t="s">
        <v>120</v>
      </c>
      <c r="O8" s="599" t="s">
        <v>121</v>
      </c>
      <c r="P8" s="599" t="s">
        <v>120</v>
      </c>
      <c r="Q8" s="599" t="s">
        <v>121</v>
      </c>
      <c r="R8" s="599" t="s">
        <v>120</v>
      </c>
      <c r="S8" s="588" t="s">
        <v>121</v>
      </c>
      <c r="T8" s="632" t="s">
        <v>122</v>
      </c>
      <c r="U8" s="599" t="s">
        <v>121</v>
      </c>
      <c r="V8" s="599" t="s">
        <v>122</v>
      </c>
      <c r="W8" s="599" t="s">
        <v>121</v>
      </c>
      <c r="X8" s="599" t="s">
        <v>122</v>
      </c>
      <c r="Y8" s="618" t="s">
        <v>121</v>
      </c>
      <c r="Z8" s="655"/>
    </row>
    <row r="9" spans="1:26" s="25" customFormat="1" ht="19.149999999999999" customHeight="1">
      <c r="A9" s="665"/>
      <c r="B9" s="666"/>
      <c r="C9" s="634"/>
      <c r="D9" s="601"/>
      <c r="E9" s="601"/>
      <c r="F9" s="601"/>
      <c r="G9" s="601"/>
      <c r="H9" s="601"/>
      <c r="I9" s="601"/>
      <c r="J9" s="590"/>
      <c r="K9" s="652"/>
      <c r="L9" s="601"/>
      <c r="M9" s="601"/>
      <c r="N9" s="601"/>
      <c r="O9" s="601"/>
      <c r="P9" s="601"/>
      <c r="Q9" s="601"/>
      <c r="R9" s="601"/>
      <c r="S9" s="590"/>
      <c r="T9" s="634"/>
      <c r="U9" s="601"/>
      <c r="V9" s="601"/>
      <c r="W9" s="601"/>
      <c r="X9" s="601"/>
      <c r="Y9" s="620"/>
      <c r="Z9" s="656"/>
    </row>
    <row r="10" spans="1:26" s="25" customFormat="1" ht="17.45" customHeight="1">
      <c r="A10" s="646" t="s">
        <v>602</v>
      </c>
      <c r="B10" s="647"/>
      <c r="C10" s="11">
        <v>17215</v>
      </c>
      <c r="D10" s="11">
        <v>42042</v>
      </c>
      <c r="E10" s="11">
        <v>7</v>
      </c>
      <c r="F10" s="11">
        <v>896</v>
      </c>
      <c r="G10" s="11">
        <v>15</v>
      </c>
      <c r="H10" s="11">
        <v>1113</v>
      </c>
      <c r="I10" s="470">
        <v>15</v>
      </c>
      <c r="J10" s="470">
        <v>262</v>
      </c>
      <c r="K10" s="472" t="s">
        <v>602</v>
      </c>
      <c r="L10" s="11">
        <v>73</v>
      </c>
      <c r="M10" s="553">
        <v>3320</v>
      </c>
      <c r="N10" s="470">
        <v>6931</v>
      </c>
      <c r="O10" s="470">
        <v>6931</v>
      </c>
      <c r="P10" s="470">
        <v>153</v>
      </c>
      <c r="Q10" s="470">
        <v>2663</v>
      </c>
      <c r="R10" s="470">
        <v>1592</v>
      </c>
      <c r="S10" s="470">
        <v>18332</v>
      </c>
      <c r="T10" s="470">
        <v>4300</v>
      </c>
      <c r="U10" s="470">
        <v>4300</v>
      </c>
      <c r="V10" s="470">
        <v>4020</v>
      </c>
      <c r="W10" s="470">
        <v>4020</v>
      </c>
      <c r="X10" s="470">
        <v>109</v>
      </c>
      <c r="Y10" s="400">
        <v>205</v>
      </c>
      <c r="Z10" s="471" t="s">
        <v>602</v>
      </c>
    </row>
    <row r="11" spans="1:26" s="25" customFormat="1" ht="17.45" customHeight="1">
      <c r="A11" s="646" t="s">
        <v>603</v>
      </c>
      <c r="B11" s="647"/>
      <c r="C11" s="11">
        <v>17408</v>
      </c>
      <c r="D11" s="11">
        <v>42634</v>
      </c>
      <c r="E11" s="11">
        <v>7</v>
      </c>
      <c r="F11" s="11">
        <v>874</v>
      </c>
      <c r="G11" s="11">
        <v>14</v>
      </c>
      <c r="H11" s="11">
        <v>1162</v>
      </c>
      <c r="I11" s="470">
        <v>13</v>
      </c>
      <c r="J11" s="470">
        <v>249</v>
      </c>
      <c r="K11" s="472" t="s">
        <v>603</v>
      </c>
      <c r="L11" s="11">
        <v>73</v>
      </c>
      <c r="M11" s="470">
        <v>3321</v>
      </c>
      <c r="N11" s="470">
        <v>6925</v>
      </c>
      <c r="O11" s="470">
        <v>6925</v>
      </c>
      <c r="P11" s="470">
        <v>153</v>
      </c>
      <c r="Q11" s="470">
        <v>2613</v>
      </c>
      <c r="R11" s="470">
        <v>1651</v>
      </c>
      <c r="S11" s="470">
        <v>18793</v>
      </c>
      <c r="T11" s="470">
        <v>4524</v>
      </c>
      <c r="U11" s="470">
        <v>4524</v>
      </c>
      <c r="V11" s="470">
        <v>3942</v>
      </c>
      <c r="W11" s="470">
        <v>3976</v>
      </c>
      <c r="X11" s="470">
        <v>106</v>
      </c>
      <c r="Y11" s="400">
        <v>197</v>
      </c>
      <c r="Z11" s="471" t="s">
        <v>603</v>
      </c>
    </row>
    <row r="12" spans="1:26" s="25" customFormat="1" ht="17.45" customHeight="1">
      <c r="A12" s="646" t="s">
        <v>609</v>
      </c>
      <c r="B12" s="647"/>
      <c r="C12" s="11">
        <v>17518</v>
      </c>
      <c r="D12" s="11">
        <v>42551</v>
      </c>
      <c r="E12" s="11">
        <v>7</v>
      </c>
      <c r="F12" s="11">
        <v>874</v>
      </c>
      <c r="G12" s="11">
        <v>15</v>
      </c>
      <c r="H12" s="11">
        <v>1133</v>
      </c>
      <c r="I12" s="470">
        <v>14</v>
      </c>
      <c r="J12" s="470">
        <v>273</v>
      </c>
      <c r="K12" s="472" t="s">
        <v>609</v>
      </c>
      <c r="L12" s="11">
        <v>73</v>
      </c>
      <c r="M12" s="470">
        <v>3288</v>
      </c>
      <c r="N12" s="470">
        <v>6920</v>
      </c>
      <c r="O12" s="470">
        <v>6920</v>
      </c>
      <c r="P12" s="470">
        <v>154</v>
      </c>
      <c r="Q12" s="470">
        <v>2624</v>
      </c>
      <c r="R12" s="470">
        <v>1649</v>
      </c>
      <c r="S12" s="470">
        <v>18613</v>
      </c>
      <c r="T12" s="470">
        <v>4386</v>
      </c>
      <c r="U12" s="470">
        <v>4386</v>
      </c>
      <c r="V12" s="470">
        <v>4189</v>
      </c>
      <c r="W12" s="470">
        <v>4230</v>
      </c>
      <c r="X12" s="470">
        <v>111</v>
      </c>
      <c r="Y12" s="400">
        <v>210</v>
      </c>
      <c r="Z12" s="471" t="s">
        <v>609</v>
      </c>
    </row>
    <row r="13" spans="1:26" s="25" customFormat="1" ht="17.45" customHeight="1">
      <c r="A13" s="646" t="s">
        <v>671</v>
      </c>
      <c r="B13" s="647"/>
      <c r="C13" s="11">
        <v>17953</v>
      </c>
      <c r="D13" s="11">
        <v>43323</v>
      </c>
      <c r="E13" s="11">
        <v>7</v>
      </c>
      <c r="F13" s="11">
        <v>876</v>
      </c>
      <c r="G13" s="11">
        <v>15</v>
      </c>
      <c r="H13" s="11">
        <v>1162</v>
      </c>
      <c r="I13" s="470">
        <v>14</v>
      </c>
      <c r="J13" s="470">
        <v>275</v>
      </c>
      <c r="K13" s="472">
        <v>2017</v>
      </c>
      <c r="L13" s="11">
        <v>73</v>
      </c>
      <c r="M13" s="470">
        <v>3278</v>
      </c>
      <c r="N13" s="470">
        <v>6912</v>
      </c>
      <c r="O13" s="470">
        <v>6912</v>
      </c>
      <c r="P13" s="470">
        <v>154</v>
      </c>
      <c r="Q13" s="470">
        <v>2612</v>
      </c>
      <c r="R13" s="470">
        <v>2089</v>
      </c>
      <c r="S13" s="470">
        <v>19394</v>
      </c>
      <c r="T13" s="470">
        <v>4492</v>
      </c>
      <c r="U13" s="470">
        <v>4492</v>
      </c>
      <c r="V13" s="470">
        <v>4087</v>
      </c>
      <c r="W13" s="470">
        <v>4102</v>
      </c>
      <c r="X13" s="470">
        <v>110</v>
      </c>
      <c r="Y13" s="400">
        <v>220</v>
      </c>
      <c r="Z13" s="471">
        <v>2017</v>
      </c>
    </row>
    <row r="14" spans="1:26" s="27" customFormat="1" ht="17.45" customHeight="1">
      <c r="A14" s="643">
        <v>2018</v>
      </c>
      <c r="B14" s="644"/>
      <c r="C14" s="14">
        <f>IF(SUM(C16:C38)=E14+G14+I14+L14+N14+P14+R14+T14+V14+X14,SUM(C16:C38),"거짓")</f>
        <v>18648</v>
      </c>
      <c r="D14" s="14">
        <f>IF(SUM(D16:D38)=F14+H14+J14+M14+O14+Q14+S14+U14+W14+Y14,SUM(D16:D38),"거짓")</f>
        <v>44614</v>
      </c>
      <c r="E14" s="14">
        <f t="shared" ref="E14:J14" si="0">SUM(E16:E38)</f>
        <v>7</v>
      </c>
      <c r="F14" s="14">
        <f t="shared" si="0"/>
        <v>761</v>
      </c>
      <c r="G14" s="14">
        <f t="shared" si="0"/>
        <v>16</v>
      </c>
      <c r="H14" s="14">
        <f t="shared" si="0"/>
        <v>1177</v>
      </c>
      <c r="I14" s="15">
        <f t="shared" si="0"/>
        <v>14</v>
      </c>
      <c r="J14" s="15">
        <f t="shared" si="0"/>
        <v>278</v>
      </c>
      <c r="K14" s="474">
        <v>2018</v>
      </c>
      <c r="L14" s="14">
        <f t="shared" ref="L14:Y14" si="1">SUM(L16:L38)</f>
        <v>71</v>
      </c>
      <c r="M14" s="15">
        <f t="shared" si="1"/>
        <v>3234</v>
      </c>
      <c r="N14" s="15">
        <f t="shared" si="1"/>
        <v>6902</v>
      </c>
      <c r="O14" s="15">
        <f t="shared" si="1"/>
        <v>6902</v>
      </c>
      <c r="P14" s="15">
        <f t="shared" si="1"/>
        <v>154</v>
      </c>
      <c r="Q14" s="15">
        <f t="shared" si="1"/>
        <v>2560</v>
      </c>
      <c r="R14" s="15">
        <f t="shared" si="1"/>
        <v>1859</v>
      </c>
      <c r="S14" s="15">
        <f t="shared" si="1"/>
        <v>19923</v>
      </c>
      <c r="T14" s="15">
        <f t="shared" si="1"/>
        <v>4604</v>
      </c>
      <c r="U14" s="15">
        <f t="shared" si="1"/>
        <v>4604</v>
      </c>
      <c r="V14" s="15">
        <f t="shared" si="1"/>
        <v>4919</v>
      </c>
      <c r="W14" s="15">
        <f t="shared" si="1"/>
        <v>4993</v>
      </c>
      <c r="X14" s="15">
        <f t="shared" si="1"/>
        <v>102</v>
      </c>
      <c r="Y14" s="490">
        <f t="shared" si="1"/>
        <v>182</v>
      </c>
      <c r="Z14" s="481">
        <v>2018</v>
      </c>
    </row>
    <row r="15" spans="1:26" s="25" customFormat="1" ht="17.45" customHeight="1">
      <c r="A15" s="645"/>
      <c r="B15" s="644"/>
      <c r="C15" s="11"/>
      <c r="D15" s="11"/>
      <c r="E15" s="11"/>
      <c r="F15" s="11"/>
      <c r="G15" s="11"/>
      <c r="H15" s="11"/>
      <c r="I15" s="470"/>
      <c r="J15" s="470"/>
      <c r="K15" s="473"/>
      <c r="L15" s="11"/>
      <c r="M15" s="470"/>
      <c r="N15" s="470"/>
      <c r="O15" s="470"/>
      <c r="P15" s="470"/>
      <c r="Q15" s="470"/>
      <c r="R15" s="470"/>
      <c r="S15" s="470"/>
      <c r="T15" s="470"/>
      <c r="U15" s="470"/>
      <c r="V15" s="470"/>
      <c r="W15" s="470"/>
      <c r="X15" s="470"/>
      <c r="Y15" s="400"/>
      <c r="Z15" s="44"/>
    </row>
    <row r="16" spans="1:26" s="25" customFormat="1" ht="17.45" customHeight="1">
      <c r="A16" s="44" t="s">
        <v>48</v>
      </c>
      <c r="B16" s="491" t="s">
        <v>392</v>
      </c>
      <c r="C16" s="11">
        <f t="shared" ref="C16:D31" si="2">E16+G16+I16+L16+N16+P16+R16+T16+V16+X16</f>
        <v>3816</v>
      </c>
      <c r="D16" s="11">
        <f t="shared" si="2"/>
        <v>11985</v>
      </c>
      <c r="E16" s="190">
        <v>3</v>
      </c>
      <c r="F16" s="190">
        <v>279</v>
      </c>
      <c r="G16" s="190">
        <v>1</v>
      </c>
      <c r="H16" s="190">
        <v>200</v>
      </c>
      <c r="I16" s="194">
        <v>0</v>
      </c>
      <c r="J16" s="194">
        <v>0</v>
      </c>
      <c r="K16" s="473" t="s">
        <v>48</v>
      </c>
      <c r="L16" s="492">
        <v>16</v>
      </c>
      <c r="M16" s="492">
        <v>925</v>
      </c>
      <c r="N16" s="492">
        <v>1917</v>
      </c>
      <c r="O16" s="492">
        <v>1917</v>
      </c>
      <c r="P16" s="492">
        <v>28</v>
      </c>
      <c r="Q16" s="492">
        <v>558</v>
      </c>
      <c r="R16" s="492">
        <v>438</v>
      </c>
      <c r="S16" s="492">
        <v>6677</v>
      </c>
      <c r="T16" s="492">
        <v>575</v>
      </c>
      <c r="U16" s="492">
        <v>574</v>
      </c>
      <c r="V16" s="492">
        <v>819</v>
      </c>
      <c r="W16" s="492">
        <v>819</v>
      </c>
      <c r="X16" s="492">
        <v>19</v>
      </c>
      <c r="Y16" s="493">
        <v>36</v>
      </c>
      <c r="Z16" s="16" t="s">
        <v>767</v>
      </c>
    </row>
    <row r="17" spans="1:26" s="25" customFormat="1" ht="17.45" customHeight="1">
      <c r="A17" s="44" t="s">
        <v>50</v>
      </c>
      <c r="B17" s="491" t="s">
        <v>393</v>
      </c>
      <c r="C17" s="11">
        <f t="shared" si="2"/>
        <v>1765</v>
      </c>
      <c r="D17" s="11">
        <f t="shared" si="2"/>
        <v>4017</v>
      </c>
      <c r="E17" s="190">
        <v>0</v>
      </c>
      <c r="F17" s="190">
        <v>0</v>
      </c>
      <c r="G17" s="190">
        <v>1</v>
      </c>
      <c r="H17" s="190">
        <v>167</v>
      </c>
      <c r="I17" s="194">
        <v>0</v>
      </c>
      <c r="J17" s="194">
        <v>0</v>
      </c>
      <c r="K17" s="473" t="s">
        <v>50</v>
      </c>
      <c r="L17" s="492">
        <v>8</v>
      </c>
      <c r="M17" s="492">
        <v>446</v>
      </c>
      <c r="N17" s="492">
        <v>778</v>
      </c>
      <c r="O17" s="492">
        <v>778</v>
      </c>
      <c r="P17" s="492">
        <v>18</v>
      </c>
      <c r="Q17" s="492">
        <v>323</v>
      </c>
      <c r="R17" s="492">
        <v>214</v>
      </c>
      <c r="S17" s="492">
        <v>1544</v>
      </c>
      <c r="T17" s="492">
        <v>335</v>
      </c>
      <c r="U17" s="492">
        <v>335</v>
      </c>
      <c r="V17" s="492">
        <v>404</v>
      </c>
      <c r="W17" s="492">
        <v>404</v>
      </c>
      <c r="X17" s="492">
        <v>7</v>
      </c>
      <c r="Y17" s="493">
        <v>20</v>
      </c>
      <c r="Z17" s="16" t="s">
        <v>768</v>
      </c>
    </row>
    <row r="18" spans="1:26" s="25" customFormat="1" ht="17.45" customHeight="1">
      <c r="A18" s="44" t="s">
        <v>52</v>
      </c>
      <c r="B18" s="491" t="s">
        <v>394</v>
      </c>
      <c r="C18" s="11">
        <f t="shared" si="2"/>
        <v>985</v>
      </c>
      <c r="D18" s="11">
        <f t="shared" si="2"/>
        <v>1710</v>
      </c>
      <c r="E18" s="190">
        <v>0</v>
      </c>
      <c r="F18" s="190">
        <v>0</v>
      </c>
      <c r="G18" s="190">
        <v>2</v>
      </c>
      <c r="H18" s="190">
        <v>99</v>
      </c>
      <c r="I18" s="194">
        <v>0</v>
      </c>
      <c r="J18" s="194">
        <v>0</v>
      </c>
      <c r="K18" s="473" t="s">
        <v>52</v>
      </c>
      <c r="L18" s="492">
        <v>4</v>
      </c>
      <c r="M18" s="492">
        <v>211</v>
      </c>
      <c r="N18" s="492">
        <v>319</v>
      </c>
      <c r="O18" s="492">
        <v>319</v>
      </c>
      <c r="P18" s="492">
        <v>9</v>
      </c>
      <c r="Q18" s="492">
        <v>107</v>
      </c>
      <c r="R18" s="492">
        <v>61</v>
      </c>
      <c r="S18" s="492">
        <v>373</v>
      </c>
      <c r="T18" s="492">
        <v>332</v>
      </c>
      <c r="U18" s="492">
        <v>332</v>
      </c>
      <c r="V18" s="492">
        <v>246</v>
      </c>
      <c r="W18" s="492">
        <v>246</v>
      </c>
      <c r="X18" s="492">
        <v>12</v>
      </c>
      <c r="Y18" s="493">
        <v>23</v>
      </c>
      <c r="Z18" s="16" t="s">
        <v>124</v>
      </c>
    </row>
    <row r="19" spans="1:26" s="25" customFormat="1" ht="17.45" customHeight="1">
      <c r="A19" s="44" t="s">
        <v>54</v>
      </c>
      <c r="B19" s="491" t="s">
        <v>395</v>
      </c>
      <c r="C19" s="11">
        <f t="shared" si="2"/>
        <v>1184</v>
      </c>
      <c r="D19" s="11">
        <f t="shared" si="2"/>
        <v>2429</v>
      </c>
      <c r="E19" s="190">
        <v>0</v>
      </c>
      <c r="F19" s="190">
        <v>0</v>
      </c>
      <c r="G19" s="190">
        <v>3</v>
      </c>
      <c r="H19" s="190">
        <v>138</v>
      </c>
      <c r="I19" s="194">
        <v>0</v>
      </c>
      <c r="J19" s="194">
        <v>0</v>
      </c>
      <c r="K19" s="473" t="s">
        <v>54</v>
      </c>
      <c r="L19" s="492">
        <v>7</v>
      </c>
      <c r="M19" s="492">
        <v>249</v>
      </c>
      <c r="N19" s="492">
        <v>480</v>
      </c>
      <c r="O19" s="492">
        <v>480</v>
      </c>
      <c r="P19" s="492">
        <v>10</v>
      </c>
      <c r="Q19" s="492">
        <v>124</v>
      </c>
      <c r="R19" s="492">
        <v>93</v>
      </c>
      <c r="S19" s="492">
        <v>777</v>
      </c>
      <c r="T19" s="492">
        <v>334</v>
      </c>
      <c r="U19" s="492">
        <v>334</v>
      </c>
      <c r="V19" s="492">
        <v>245</v>
      </c>
      <c r="W19" s="492">
        <v>307</v>
      </c>
      <c r="X19" s="492">
        <v>12</v>
      </c>
      <c r="Y19" s="493">
        <v>20</v>
      </c>
      <c r="Z19" s="16" t="s">
        <v>769</v>
      </c>
    </row>
    <row r="20" spans="1:26" s="25" customFormat="1" ht="17.45" customHeight="1">
      <c r="A20" s="44" t="s">
        <v>56</v>
      </c>
      <c r="B20" s="491" t="s">
        <v>396</v>
      </c>
      <c r="C20" s="11">
        <f t="shared" si="2"/>
        <v>3591</v>
      </c>
      <c r="D20" s="11">
        <f t="shared" si="2"/>
        <v>6392</v>
      </c>
      <c r="E20" s="190">
        <v>0</v>
      </c>
      <c r="F20" s="190">
        <v>0</v>
      </c>
      <c r="G20" s="190">
        <v>2</v>
      </c>
      <c r="H20" s="190">
        <v>158</v>
      </c>
      <c r="I20" s="194">
        <v>0</v>
      </c>
      <c r="J20" s="194">
        <v>0</v>
      </c>
      <c r="K20" s="473" t="s">
        <v>56</v>
      </c>
      <c r="L20" s="492">
        <v>4</v>
      </c>
      <c r="M20" s="492">
        <v>416</v>
      </c>
      <c r="N20" s="492">
        <v>1349</v>
      </c>
      <c r="O20" s="492">
        <v>1349</v>
      </c>
      <c r="P20" s="492">
        <v>30</v>
      </c>
      <c r="Q20" s="492">
        <v>607</v>
      </c>
      <c r="R20" s="492">
        <v>272</v>
      </c>
      <c r="S20" s="492">
        <v>1925</v>
      </c>
      <c r="T20" s="492">
        <v>788</v>
      </c>
      <c r="U20" s="492">
        <v>788</v>
      </c>
      <c r="V20" s="492">
        <v>1144</v>
      </c>
      <c r="W20" s="492">
        <v>1144</v>
      </c>
      <c r="X20" s="492">
        <v>2</v>
      </c>
      <c r="Y20" s="493">
        <v>5</v>
      </c>
      <c r="Z20" s="16" t="s">
        <v>125</v>
      </c>
    </row>
    <row r="21" spans="1:26" s="25" customFormat="1" ht="17.45" customHeight="1">
      <c r="A21" s="44" t="s">
        <v>58</v>
      </c>
      <c r="B21" s="491" t="s">
        <v>397</v>
      </c>
      <c r="C21" s="11">
        <f t="shared" si="2"/>
        <v>745</v>
      </c>
      <c r="D21" s="11">
        <f t="shared" si="2"/>
        <v>1498</v>
      </c>
      <c r="E21" s="190">
        <v>0</v>
      </c>
      <c r="F21" s="190">
        <v>0</v>
      </c>
      <c r="G21" s="190">
        <v>1</v>
      </c>
      <c r="H21" s="190">
        <v>62</v>
      </c>
      <c r="I21" s="194">
        <v>0</v>
      </c>
      <c r="J21" s="194">
        <v>0</v>
      </c>
      <c r="K21" s="473" t="s">
        <v>58</v>
      </c>
      <c r="L21" s="492">
        <v>4</v>
      </c>
      <c r="M21" s="492">
        <v>155</v>
      </c>
      <c r="N21" s="492">
        <v>345</v>
      </c>
      <c r="O21" s="492">
        <v>345</v>
      </c>
      <c r="P21" s="492">
        <v>5</v>
      </c>
      <c r="Q21" s="492">
        <v>71</v>
      </c>
      <c r="R21" s="492">
        <v>62</v>
      </c>
      <c r="S21" s="492">
        <v>536</v>
      </c>
      <c r="T21" s="492">
        <v>161</v>
      </c>
      <c r="U21" s="492">
        <v>161</v>
      </c>
      <c r="V21" s="492">
        <v>158</v>
      </c>
      <c r="W21" s="492">
        <v>158</v>
      </c>
      <c r="X21" s="492">
        <v>9</v>
      </c>
      <c r="Y21" s="493">
        <v>10</v>
      </c>
      <c r="Z21" s="16" t="s">
        <v>770</v>
      </c>
    </row>
    <row r="22" spans="1:26" s="25" customFormat="1" ht="17.45" customHeight="1">
      <c r="A22" s="44" t="s">
        <v>60</v>
      </c>
      <c r="B22" s="491" t="s">
        <v>292</v>
      </c>
      <c r="C22" s="11">
        <f t="shared" si="2"/>
        <v>726</v>
      </c>
      <c r="D22" s="11">
        <f t="shared" si="2"/>
        <v>2559</v>
      </c>
      <c r="E22" s="190">
        <v>1</v>
      </c>
      <c r="F22" s="190">
        <v>94</v>
      </c>
      <c r="G22" s="190">
        <v>2</v>
      </c>
      <c r="H22" s="190">
        <v>70</v>
      </c>
      <c r="I22" s="194">
        <v>0</v>
      </c>
      <c r="J22" s="194">
        <v>0</v>
      </c>
      <c r="K22" s="473" t="s">
        <v>60</v>
      </c>
      <c r="L22" s="492">
        <v>3</v>
      </c>
      <c r="M22" s="492">
        <v>131</v>
      </c>
      <c r="N22" s="492">
        <v>217</v>
      </c>
      <c r="O22" s="492">
        <v>217</v>
      </c>
      <c r="P22" s="492">
        <v>3</v>
      </c>
      <c r="Q22" s="492">
        <v>55</v>
      </c>
      <c r="R22" s="492">
        <v>120</v>
      </c>
      <c r="S22" s="492">
        <v>1605</v>
      </c>
      <c r="T22" s="492">
        <v>226</v>
      </c>
      <c r="U22" s="492">
        <v>226</v>
      </c>
      <c r="V22" s="492">
        <v>149</v>
      </c>
      <c r="W22" s="492">
        <v>151</v>
      </c>
      <c r="X22" s="492">
        <v>5</v>
      </c>
      <c r="Y22" s="493">
        <v>10</v>
      </c>
      <c r="Z22" s="16" t="s">
        <v>771</v>
      </c>
    </row>
    <row r="23" spans="1:26" s="25" customFormat="1" ht="17.45" customHeight="1">
      <c r="A23" s="44" t="s">
        <v>62</v>
      </c>
      <c r="B23" s="491" t="s">
        <v>398</v>
      </c>
      <c r="C23" s="11">
        <f t="shared" si="2"/>
        <v>625</v>
      </c>
      <c r="D23" s="11">
        <f t="shared" si="2"/>
        <v>1713</v>
      </c>
      <c r="E23" s="190">
        <v>1</v>
      </c>
      <c r="F23" s="190">
        <v>126</v>
      </c>
      <c r="G23" s="190">
        <v>1</v>
      </c>
      <c r="H23" s="190">
        <v>44</v>
      </c>
      <c r="I23" s="194">
        <v>0</v>
      </c>
      <c r="J23" s="194">
        <v>0</v>
      </c>
      <c r="K23" s="473" t="s">
        <v>62</v>
      </c>
      <c r="L23" s="492">
        <v>3</v>
      </c>
      <c r="M23" s="492">
        <v>89</v>
      </c>
      <c r="N23" s="492">
        <v>225</v>
      </c>
      <c r="O23" s="492">
        <v>225</v>
      </c>
      <c r="P23" s="492">
        <v>4</v>
      </c>
      <c r="Q23" s="492">
        <v>56</v>
      </c>
      <c r="R23" s="492">
        <v>59</v>
      </c>
      <c r="S23" s="492">
        <v>833</v>
      </c>
      <c r="T23" s="492">
        <v>151</v>
      </c>
      <c r="U23" s="492">
        <v>151</v>
      </c>
      <c r="V23" s="492">
        <v>174</v>
      </c>
      <c r="W23" s="492">
        <v>174</v>
      </c>
      <c r="X23" s="492">
        <v>7</v>
      </c>
      <c r="Y23" s="493">
        <v>15</v>
      </c>
      <c r="Z23" s="16" t="s">
        <v>772</v>
      </c>
    </row>
    <row r="24" spans="1:26" s="25" customFormat="1" ht="17.45" customHeight="1">
      <c r="A24" s="44" t="s">
        <v>64</v>
      </c>
      <c r="B24" s="491" t="s">
        <v>399</v>
      </c>
      <c r="C24" s="11">
        <f t="shared" si="2"/>
        <v>449</v>
      </c>
      <c r="D24" s="11">
        <f t="shared" si="2"/>
        <v>694</v>
      </c>
      <c r="E24" s="190">
        <v>0</v>
      </c>
      <c r="F24" s="190">
        <v>0</v>
      </c>
      <c r="G24" s="190">
        <v>1</v>
      </c>
      <c r="H24" s="190">
        <v>38</v>
      </c>
      <c r="I24" s="194">
        <v>0</v>
      </c>
      <c r="J24" s="194">
        <v>0</v>
      </c>
      <c r="K24" s="473" t="s">
        <v>64</v>
      </c>
      <c r="L24" s="492">
        <v>3</v>
      </c>
      <c r="M24" s="492">
        <v>97</v>
      </c>
      <c r="N24" s="492">
        <v>189</v>
      </c>
      <c r="O24" s="492">
        <v>189</v>
      </c>
      <c r="P24" s="492">
        <v>5</v>
      </c>
      <c r="Q24" s="492">
        <v>66</v>
      </c>
      <c r="R24" s="492">
        <v>39</v>
      </c>
      <c r="S24" s="492">
        <v>92</v>
      </c>
      <c r="T24" s="492">
        <v>111</v>
      </c>
      <c r="U24" s="492">
        <v>111</v>
      </c>
      <c r="V24" s="492">
        <v>99</v>
      </c>
      <c r="W24" s="492">
        <v>99</v>
      </c>
      <c r="X24" s="492">
        <v>2</v>
      </c>
      <c r="Y24" s="493">
        <v>2</v>
      </c>
      <c r="Z24" s="16" t="s">
        <v>126</v>
      </c>
    </row>
    <row r="25" spans="1:26" s="25" customFormat="1" ht="17.45" customHeight="1">
      <c r="A25" s="44" t="s">
        <v>66</v>
      </c>
      <c r="B25" s="491" t="s">
        <v>400</v>
      </c>
      <c r="C25" s="11">
        <f t="shared" si="2"/>
        <v>1860</v>
      </c>
      <c r="D25" s="11">
        <f t="shared" si="2"/>
        <v>4123</v>
      </c>
      <c r="E25" s="190">
        <v>1</v>
      </c>
      <c r="F25" s="190">
        <v>12</v>
      </c>
      <c r="G25" s="190">
        <v>2</v>
      </c>
      <c r="H25" s="190">
        <v>201</v>
      </c>
      <c r="I25" s="194">
        <v>0</v>
      </c>
      <c r="J25" s="194">
        <v>0</v>
      </c>
      <c r="K25" s="473" t="s">
        <v>66</v>
      </c>
      <c r="L25" s="492">
        <v>2</v>
      </c>
      <c r="M25" s="492">
        <v>224</v>
      </c>
      <c r="N25" s="492">
        <v>348</v>
      </c>
      <c r="O25" s="492">
        <v>348</v>
      </c>
      <c r="P25" s="492">
        <v>7</v>
      </c>
      <c r="Q25" s="492">
        <v>125</v>
      </c>
      <c r="R25" s="492">
        <v>170</v>
      </c>
      <c r="S25" s="492">
        <v>1880</v>
      </c>
      <c r="T25" s="492">
        <v>699</v>
      </c>
      <c r="U25" s="492">
        <v>699</v>
      </c>
      <c r="V25" s="492">
        <v>625</v>
      </c>
      <c r="W25" s="492">
        <v>628</v>
      </c>
      <c r="X25" s="492">
        <v>6</v>
      </c>
      <c r="Y25" s="493">
        <v>6</v>
      </c>
      <c r="Z25" s="16" t="s">
        <v>773</v>
      </c>
    </row>
    <row r="26" spans="1:26" s="25" customFormat="1" ht="17.45" customHeight="1">
      <c r="A26" s="44" t="s">
        <v>68</v>
      </c>
      <c r="B26" s="491" t="s">
        <v>401</v>
      </c>
      <c r="C26" s="11">
        <f t="shared" si="2"/>
        <v>128</v>
      </c>
      <c r="D26" s="11">
        <f t="shared" si="2"/>
        <v>275</v>
      </c>
      <c r="E26" s="190">
        <v>0</v>
      </c>
      <c r="F26" s="190">
        <v>0</v>
      </c>
      <c r="G26" s="190">
        <v>0</v>
      </c>
      <c r="H26" s="190">
        <v>0</v>
      </c>
      <c r="I26" s="190">
        <v>1</v>
      </c>
      <c r="J26" s="190">
        <v>10</v>
      </c>
      <c r="K26" s="473" t="s">
        <v>68</v>
      </c>
      <c r="L26" s="492">
        <v>1</v>
      </c>
      <c r="M26" s="492">
        <v>8</v>
      </c>
      <c r="N26" s="492">
        <v>29</v>
      </c>
      <c r="O26" s="492">
        <v>29</v>
      </c>
      <c r="P26" s="492">
        <v>1</v>
      </c>
      <c r="Q26" s="492">
        <v>7</v>
      </c>
      <c r="R26" s="492">
        <v>16</v>
      </c>
      <c r="S26" s="492">
        <v>140</v>
      </c>
      <c r="T26" s="492">
        <v>47</v>
      </c>
      <c r="U26" s="492">
        <v>47</v>
      </c>
      <c r="V26" s="492">
        <v>32</v>
      </c>
      <c r="W26" s="492">
        <v>32</v>
      </c>
      <c r="X26" s="492">
        <v>1</v>
      </c>
      <c r="Y26" s="493">
        <v>2</v>
      </c>
      <c r="Z26" s="16" t="s">
        <v>127</v>
      </c>
    </row>
    <row r="27" spans="1:26" s="25" customFormat="1" ht="17.45" customHeight="1">
      <c r="A27" s="44" t="s">
        <v>70</v>
      </c>
      <c r="B27" s="491" t="s">
        <v>402</v>
      </c>
      <c r="C27" s="11">
        <f t="shared" si="2"/>
        <v>278</v>
      </c>
      <c r="D27" s="11">
        <f t="shared" si="2"/>
        <v>1210</v>
      </c>
      <c r="E27" s="190">
        <v>0</v>
      </c>
      <c r="F27" s="190">
        <v>0</v>
      </c>
      <c r="G27" s="190">
        <v>0</v>
      </c>
      <c r="H27" s="190">
        <v>0</v>
      </c>
      <c r="I27" s="190">
        <v>1</v>
      </c>
      <c r="J27" s="190">
        <v>24</v>
      </c>
      <c r="K27" s="473" t="s">
        <v>70</v>
      </c>
      <c r="L27" s="492">
        <v>3</v>
      </c>
      <c r="M27" s="492">
        <v>39</v>
      </c>
      <c r="N27" s="492">
        <v>76</v>
      </c>
      <c r="O27" s="492">
        <v>76</v>
      </c>
      <c r="P27" s="492">
        <v>4</v>
      </c>
      <c r="Q27" s="492">
        <v>41</v>
      </c>
      <c r="R27" s="492">
        <v>30</v>
      </c>
      <c r="S27" s="492">
        <v>862</v>
      </c>
      <c r="T27" s="492">
        <v>101</v>
      </c>
      <c r="U27" s="492">
        <v>101</v>
      </c>
      <c r="V27" s="492">
        <v>59</v>
      </c>
      <c r="W27" s="492">
        <v>59</v>
      </c>
      <c r="X27" s="492">
        <v>4</v>
      </c>
      <c r="Y27" s="493">
        <v>8</v>
      </c>
      <c r="Z27" s="16" t="s">
        <v>128</v>
      </c>
    </row>
    <row r="28" spans="1:26" s="25" customFormat="1" ht="17.45" customHeight="1">
      <c r="A28" s="44" t="s">
        <v>72</v>
      </c>
      <c r="B28" s="491" t="s">
        <v>403</v>
      </c>
      <c r="C28" s="11">
        <f t="shared" si="2"/>
        <v>85</v>
      </c>
      <c r="D28" s="11">
        <f t="shared" si="2"/>
        <v>194</v>
      </c>
      <c r="E28" s="190">
        <v>0</v>
      </c>
      <c r="F28" s="190">
        <v>0</v>
      </c>
      <c r="G28" s="190">
        <v>0</v>
      </c>
      <c r="H28" s="190">
        <v>0</v>
      </c>
      <c r="I28" s="190">
        <v>1</v>
      </c>
      <c r="J28" s="190">
        <v>18</v>
      </c>
      <c r="K28" s="473" t="s">
        <v>72</v>
      </c>
      <c r="L28" s="492">
        <v>2</v>
      </c>
      <c r="M28" s="492">
        <v>18</v>
      </c>
      <c r="N28" s="492">
        <v>27</v>
      </c>
      <c r="O28" s="492">
        <v>27</v>
      </c>
      <c r="P28" s="492">
        <v>2</v>
      </c>
      <c r="Q28" s="492">
        <v>21</v>
      </c>
      <c r="R28" s="492">
        <v>4</v>
      </c>
      <c r="S28" s="492">
        <v>61</v>
      </c>
      <c r="T28" s="492">
        <v>15</v>
      </c>
      <c r="U28" s="492">
        <v>15</v>
      </c>
      <c r="V28" s="492">
        <v>32</v>
      </c>
      <c r="W28" s="492">
        <v>32</v>
      </c>
      <c r="X28" s="492">
        <v>2</v>
      </c>
      <c r="Y28" s="493">
        <v>2</v>
      </c>
      <c r="Z28" s="16" t="s">
        <v>774</v>
      </c>
    </row>
    <row r="29" spans="1:26" s="25" customFormat="1" ht="17.45" customHeight="1">
      <c r="A29" s="44" t="s">
        <v>74</v>
      </c>
      <c r="B29" s="491" t="s">
        <v>404</v>
      </c>
      <c r="C29" s="11">
        <f t="shared" si="2"/>
        <v>68</v>
      </c>
      <c r="D29" s="11">
        <f t="shared" si="2"/>
        <v>99</v>
      </c>
      <c r="E29" s="190">
        <v>0</v>
      </c>
      <c r="F29" s="190">
        <v>0</v>
      </c>
      <c r="G29" s="190">
        <v>0</v>
      </c>
      <c r="H29" s="190">
        <v>0</v>
      </c>
      <c r="I29" s="190">
        <v>1</v>
      </c>
      <c r="J29" s="190">
        <v>13</v>
      </c>
      <c r="K29" s="473" t="s">
        <v>74</v>
      </c>
      <c r="L29" s="492">
        <v>1</v>
      </c>
      <c r="M29" s="492">
        <v>15</v>
      </c>
      <c r="N29" s="492">
        <v>17</v>
      </c>
      <c r="O29" s="492">
        <v>17</v>
      </c>
      <c r="P29" s="492">
        <v>1</v>
      </c>
      <c r="Q29" s="492">
        <v>7</v>
      </c>
      <c r="R29" s="492">
        <v>1</v>
      </c>
      <c r="S29" s="492">
        <v>1</v>
      </c>
      <c r="T29" s="492">
        <v>27</v>
      </c>
      <c r="U29" s="492">
        <v>27</v>
      </c>
      <c r="V29" s="492">
        <v>19</v>
      </c>
      <c r="W29" s="492">
        <v>18</v>
      </c>
      <c r="X29" s="492">
        <v>1</v>
      </c>
      <c r="Y29" s="493">
        <v>1</v>
      </c>
      <c r="Z29" s="16" t="s">
        <v>129</v>
      </c>
    </row>
    <row r="30" spans="1:26" s="25" customFormat="1" ht="17.45" customHeight="1">
      <c r="A30" s="44" t="s">
        <v>76</v>
      </c>
      <c r="B30" s="491" t="s">
        <v>405</v>
      </c>
      <c r="C30" s="11">
        <f t="shared" si="2"/>
        <v>187</v>
      </c>
      <c r="D30" s="11">
        <f t="shared" si="2"/>
        <v>248</v>
      </c>
      <c r="E30" s="190">
        <v>0</v>
      </c>
      <c r="F30" s="190">
        <v>0</v>
      </c>
      <c r="G30" s="190">
        <v>0</v>
      </c>
      <c r="H30" s="190">
        <v>0</v>
      </c>
      <c r="I30" s="190">
        <v>1</v>
      </c>
      <c r="J30" s="190">
        <v>21</v>
      </c>
      <c r="K30" s="473" t="s">
        <v>76</v>
      </c>
      <c r="L30" s="492">
        <v>1</v>
      </c>
      <c r="M30" s="492">
        <v>24</v>
      </c>
      <c r="N30" s="492">
        <v>71</v>
      </c>
      <c r="O30" s="492">
        <v>71</v>
      </c>
      <c r="P30" s="492">
        <v>2</v>
      </c>
      <c r="Q30" s="492">
        <v>17</v>
      </c>
      <c r="R30" s="492">
        <v>9</v>
      </c>
      <c r="S30" s="492">
        <v>10</v>
      </c>
      <c r="T30" s="492">
        <v>39</v>
      </c>
      <c r="U30" s="492">
        <v>39</v>
      </c>
      <c r="V30" s="492">
        <v>61</v>
      </c>
      <c r="W30" s="492">
        <v>61</v>
      </c>
      <c r="X30" s="492">
        <v>3</v>
      </c>
      <c r="Y30" s="493">
        <v>5</v>
      </c>
      <c r="Z30" s="16" t="s">
        <v>775</v>
      </c>
    </row>
    <row r="31" spans="1:26" s="25" customFormat="1" ht="17.45" customHeight="1">
      <c r="A31" s="44" t="s">
        <v>78</v>
      </c>
      <c r="B31" s="491" t="s">
        <v>406</v>
      </c>
      <c r="C31" s="11">
        <f t="shared" si="2"/>
        <v>202</v>
      </c>
      <c r="D31" s="11">
        <f t="shared" si="2"/>
        <v>588</v>
      </c>
      <c r="E31" s="190">
        <v>0</v>
      </c>
      <c r="F31" s="190">
        <v>0</v>
      </c>
      <c r="G31" s="190">
        <v>0</v>
      </c>
      <c r="H31" s="190">
        <v>0</v>
      </c>
      <c r="I31" s="190">
        <v>1</v>
      </c>
      <c r="J31" s="190">
        <v>23</v>
      </c>
      <c r="K31" s="473" t="s">
        <v>78</v>
      </c>
      <c r="L31" s="492">
        <v>1</v>
      </c>
      <c r="M31" s="492">
        <v>12</v>
      </c>
      <c r="N31" s="492">
        <v>61</v>
      </c>
      <c r="O31" s="492">
        <v>61</v>
      </c>
      <c r="P31" s="494">
        <v>1</v>
      </c>
      <c r="Q31" s="494">
        <v>14</v>
      </c>
      <c r="R31" s="492">
        <v>18</v>
      </c>
      <c r="S31" s="492">
        <v>358</v>
      </c>
      <c r="T31" s="492">
        <v>64</v>
      </c>
      <c r="U31" s="492">
        <v>64</v>
      </c>
      <c r="V31" s="492">
        <v>56</v>
      </c>
      <c r="W31" s="492">
        <v>56</v>
      </c>
      <c r="X31" s="492">
        <v>0</v>
      </c>
      <c r="Y31" s="493">
        <v>0</v>
      </c>
      <c r="Z31" s="16" t="s">
        <v>130</v>
      </c>
    </row>
    <row r="32" spans="1:26" s="25" customFormat="1" ht="17.45" customHeight="1">
      <c r="A32" s="44" t="s">
        <v>80</v>
      </c>
      <c r="B32" s="491" t="s">
        <v>407</v>
      </c>
      <c r="C32" s="11">
        <f t="shared" ref="C32:D38" si="3">E32+G32+I32+L32+N32+P32+R32+T32+V32+X32</f>
        <v>192</v>
      </c>
      <c r="D32" s="11">
        <f t="shared" si="3"/>
        <v>511</v>
      </c>
      <c r="E32" s="190">
        <v>0</v>
      </c>
      <c r="F32" s="190">
        <v>0</v>
      </c>
      <c r="G32" s="190">
        <v>0</v>
      </c>
      <c r="H32" s="190">
        <v>0</v>
      </c>
      <c r="I32" s="190">
        <v>1</v>
      </c>
      <c r="J32" s="190">
        <v>30</v>
      </c>
      <c r="K32" s="473" t="s">
        <v>80</v>
      </c>
      <c r="L32" s="492">
        <v>1</v>
      </c>
      <c r="M32" s="492">
        <v>16</v>
      </c>
      <c r="N32" s="492">
        <v>27</v>
      </c>
      <c r="O32" s="492">
        <v>27</v>
      </c>
      <c r="P32" s="492">
        <v>2</v>
      </c>
      <c r="Q32" s="492">
        <v>13</v>
      </c>
      <c r="R32" s="492">
        <v>30</v>
      </c>
      <c r="S32" s="492">
        <v>294</v>
      </c>
      <c r="T32" s="492">
        <v>57</v>
      </c>
      <c r="U32" s="492">
        <v>57</v>
      </c>
      <c r="V32" s="492">
        <v>74</v>
      </c>
      <c r="W32" s="492">
        <v>74</v>
      </c>
      <c r="X32" s="492">
        <v>0</v>
      </c>
      <c r="Y32" s="493">
        <v>0</v>
      </c>
      <c r="Z32" s="16" t="s">
        <v>131</v>
      </c>
    </row>
    <row r="33" spans="1:26" s="25" customFormat="1" ht="17.45" customHeight="1">
      <c r="A33" s="44" t="s">
        <v>82</v>
      </c>
      <c r="B33" s="491" t="s">
        <v>408</v>
      </c>
      <c r="C33" s="11">
        <f t="shared" si="3"/>
        <v>235</v>
      </c>
      <c r="D33" s="11">
        <f t="shared" si="3"/>
        <v>1190</v>
      </c>
      <c r="E33" s="190">
        <v>0</v>
      </c>
      <c r="F33" s="190">
        <v>0</v>
      </c>
      <c r="G33" s="190">
        <v>0</v>
      </c>
      <c r="H33" s="190">
        <v>0</v>
      </c>
      <c r="I33" s="190">
        <v>1</v>
      </c>
      <c r="J33" s="190">
        <v>28</v>
      </c>
      <c r="K33" s="473" t="s">
        <v>82</v>
      </c>
      <c r="L33" s="492">
        <v>1</v>
      </c>
      <c r="M33" s="492">
        <v>25</v>
      </c>
      <c r="N33" s="492">
        <v>30</v>
      </c>
      <c r="O33" s="492">
        <v>30</v>
      </c>
      <c r="P33" s="492">
        <v>1</v>
      </c>
      <c r="Q33" s="492">
        <v>14</v>
      </c>
      <c r="R33" s="492">
        <v>47</v>
      </c>
      <c r="S33" s="492">
        <v>938</v>
      </c>
      <c r="T33" s="492">
        <v>93</v>
      </c>
      <c r="U33" s="492">
        <v>93</v>
      </c>
      <c r="V33" s="492">
        <v>62</v>
      </c>
      <c r="W33" s="492">
        <v>62</v>
      </c>
      <c r="X33" s="492">
        <v>0</v>
      </c>
      <c r="Y33" s="493">
        <v>0</v>
      </c>
      <c r="Z33" s="16" t="s">
        <v>776</v>
      </c>
    </row>
    <row r="34" spans="1:26" s="25" customFormat="1" ht="17.45" customHeight="1">
      <c r="A34" s="44" t="s">
        <v>84</v>
      </c>
      <c r="B34" s="491" t="s">
        <v>409</v>
      </c>
      <c r="C34" s="11">
        <f t="shared" si="3"/>
        <v>888</v>
      </c>
      <c r="D34" s="11">
        <f t="shared" si="3"/>
        <v>2152</v>
      </c>
      <c r="E34" s="190">
        <v>1</v>
      </c>
      <c r="F34" s="190">
        <v>250</v>
      </c>
      <c r="G34" s="190">
        <v>0</v>
      </c>
      <c r="H34" s="190">
        <v>0</v>
      </c>
      <c r="I34" s="190">
        <v>2</v>
      </c>
      <c r="J34" s="190">
        <v>37</v>
      </c>
      <c r="K34" s="473" t="s">
        <v>84</v>
      </c>
      <c r="L34" s="492">
        <v>1</v>
      </c>
      <c r="M34" s="492">
        <v>44</v>
      </c>
      <c r="N34" s="492">
        <v>176</v>
      </c>
      <c r="O34" s="492">
        <v>176</v>
      </c>
      <c r="P34" s="492">
        <v>4</v>
      </c>
      <c r="Q34" s="492">
        <v>134</v>
      </c>
      <c r="R34" s="492">
        <v>149</v>
      </c>
      <c r="S34" s="492">
        <v>946</v>
      </c>
      <c r="T34" s="492">
        <v>285</v>
      </c>
      <c r="U34" s="492">
        <v>285</v>
      </c>
      <c r="V34" s="492">
        <v>269</v>
      </c>
      <c r="W34" s="492">
        <v>277</v>
      </c>
      <c r="X34" s="492">
        <v>1</v>
      </c>
      <c r="Y34" s="493">
        <v>3</v>
      </c>
      <c r="Z34" s="16" t="s">
        <v>777</v>
      </c>
    </row>
    <row r="35" spans="1:26" s="25" customFormat="1" ht="17.45" customHeight="1">
      <c r="A35" s="44" t="s">
        <v>86</v>
      </c>
      <c r="B35" s="491" t="s">
        <v>410</v>
      </c>
      <c r="C35" s="11">
        <f t="shared" si="3"/>
        <v>255</v>
      </c>
      <c r="D35" s="11">
        <f t="shared" si="3"/>
        <v>361</v>
      </c>
      <c r="E35" s="190">
        <v>0</v>
      </c>
      <c r="F35" s="190">
        <v>0</v>
      </c>
      <c r="G35" s="190">
        <v>0</v>
      </c>
      <c r="H35" s="190">
        <v>0</v>
      </c>
      <c r="I35" s="190">
        <v>1</v>
      </c>
      <c r="J35" s="190">
        <v>27</v>
      </c>
      <c r="K35" s="473" t="s">
        <v>86</v>
      </c>
      <c r="L35" s="492">
        <v>1</v>
      </c>
      <c r="M35" s="492">
        <v>27</v>
      </c>
      <c r="N35" s="492">
        <v>75</v>
      </c>
      <c r="O35" s="492">
        <v>75</v>
      </c>
      <c r="P35" s="492">
        <v>2</v>
      </c>
      <c r="Q35" s="492">
        <v>25</v>
      </c>
      <c r="R35" s="492">
        <v>14</v>
      </c>
      <c r="S35" s="492">
        <v>43</v>
      </c>
      <c r="T35" s="492">
        <v>85</v>
      </c>
      <c r="U35" s="492">
        <v>85</v>
      </c>
      <c r="V35" s="492">
        <v>73</v>
      </c>
      <c r="W35" s="492">
        <v>73</v>
      </c>
      <c r="X35" s="492">
        <v>4</v>
      </c>
      <c r="Y35" s="493">
        <v>6</v>
      </c>
      <c r="Z35" s="16" t="s">
        <v>132</v>
      </c>
    </row>
    <row r="36" spans="1:26" s="25" customFormat="1" ht="17.45" customHeight="1">
      <c r="A36" s="44" t="s">
        <v>88</v>
      </c>
      <c r="B36" s="491" t="s">
        <v>411</v>
      </c>
      <c r="C36" s="11">
        <f t="shared" si="3"/>
        <v>129</v>
      </c>
      <c r="D36" s="11">
        <f t="shared" si="3"/>
        <v>195</v>
      </c>
      <c r="E36" s="190">
        <v>0</v>
      </c>
      <c r="F36" s="190">
        <v>0</v>
      </c>
      <c r="G36" s="190">
        <v>0</v>
      </c>
      <c r="H36" s="190">
        <v>0</v>
      </c>
      <c r="I36" s="190">
        <v>1</v>
      </c>
      <c r="J36" s="190">
        <v>14</v>
      </c>
      <c r="K36" s="473" t="s">
        <v>88</v>
      </c>
      <c r="L36" s="492">
        <v>1</v>
      </c>
      <c r="M36" s="492">
        <v>27</v>
      </c>
      <c r="N36" s="492">
        <v>41</v>
      </c>
      <c r="O36" s="492">
        <v>41</v>
      </c>
      <c r="P36" s="492">
        <v>2</v>
      </c>
      <c r="Q36" s="492">
        <v>19</v>
      </c>
      <c r="R36" s="492">
        <v>3</v>
      </c>
      <c r="S36" s="492">
        <v>12</v>
      </c>
      <c r="T36" s="492">
        <v>40</v>
      </c>
      <c r="U36" s="492">
        <v>40</v>
      </c>
      <c r="V36" s="492">
        <v>39</v>
      </c>
      <c r="W36" s="492">
        <v>39</v>
      </c>
      <c r="X36" s="492">
        <v>2</v>
      </c>
      <c r="Y36" s="493">
        <v>3</v>
      </c>
      <c r="Z36" s="16" t="s">
        <v>805</v>
      </c>
    </row>
    <row r="37" spans="1:26" s="25" customFormat="1" ht="17.45" customHeight="1">
      <c r="A37" s="44" t="s">
        <v>90</v>
      </c>
      <c r="B37" s="491" t="s">
        <v>412</v>
      </c>
      <c r="C37" s="11">
        <f t="shared" si="3"/>
        <v>177</v>
      </c>
      <c r="D37" s="11">
        <f t="shared" si="3"/>
        <v>271</v>
      </c>
      <c r="E37" s="190">
        <v>0</v>
      </c>
      <c r="F37" s="190">
        <v>0</v>
      </c>
      <c r="G37" s="190">
        <v>0</v>
      </c>
      <c r="H37" s="190">
        <v>0</v>
      </c>
      <c r="I37" s="190">
        <v>1</v>
      </c>
      <c r="J37" s="190">
        <v>22</v>
      </c>
      <c r="K37" s="473" t="s">
        <v>90</v>
      </c>
      <c r="L37" s="492">
        <v>2</v>
      </c>
      <c r="M37" s="492">
        <v>22</v>
      </c>
      <c r="N37" s="492">
        <v>72</v>
      </c>
      <c r="O37" s="492">
        <v>72</v>
      </c>
      <c r="P37" s="492">
        <v>3</v>
      </c>
      <c r="Q37" s="492">
        <v>47</v>
      </c>
      <c r="R37" s="492">
        <v>8</v>
      </c>
      <c r="S37" s="492">
        <v>14</v>
      </c>
      <c r="T37" s="492">
        <v>28</v>
      </c>
      <c r="U37" s="492">
        <v>29</v>
      </c>
      <c r="V37" s="492">
        <v>60</v>
      </c>
      <c r="W37" s="492">
        <v>60</v>
      </c>
      <c r="X37" s="492">
        <v>3</v>
      </c>
      <c r="Y37" s="493">
        <v>5</v>
      </c>
      <c r="Z37" s="16" t="s">
        <v>133</v>
      </c>
    </row>
    <row r="38" spans="1:26" s="25" customFormat="1" ht="17.45" customHeight="1" thickBot="1">
      <c r="A38" s="356" t="s">
        <v>92</v>
      </c>
      <c r="B38" s="495" t="s">
        <v>413</v>
      </c>
      <c r="C38" s="17">
        <f t="shared" si="3"/>
        <v>78</v>
      </c>
      <c r="D38" s="98">
        <f t="shared" si="3"/>
        <v>200</v>
      </c>
      <c r="E38" s="191">
        <v>0</v>
      </c>
      <c r="F38" s="191">
        <v>0</v>
      </c>
      <c r="G38" s="191">
        <v>0</v>
      </c>
      <c r="H38" s="191">
        <v>0</v>
      </c>
      <c r="I38" s="191">
        <v>1</v>
      </c>
      <c r="J38" s="191">
        <v>11</v>
      </c>
      <c r="K38" s="355" t="s">
        <v>92</v>
      </c>
      <c r="L38" s="496">
        <v>1</v>
      </c>
      <c r="M38" s="191">
        <v>14</v>
      </c>
      <c r="N38" s="191">
        <v>33</v>
      </c>
      <c r="O38" s="191">
        <v>33</v>
      </c>
      <c r="P38" s="191">
        <v>10</v>
      </c>
      <c r="Q38" s="191">
        <v>109</v>
      </c>
      <c r="R38" s="191">
        <v>2</v>
      </c>
      <c r="S38" s="191">
        <v>2</v>
      </c>
      <c r="T38" s="191">
        <v>11</v>
      </c>
      <c r="U38" s="191">
        <v>11</v>
      </c>
      <c r="V38" s="191">
        <v>20</v>
      </c>
      <c r="W38" s="191">
        <v>20</v>
      </c>
      <c r="X38" s="191">
        <v>0</v>
      </c>
      <c r="Y38" s="497">
        <v>0</v>
      </c>
      <c r="Z38" s="498" t="s">
        <v>134</v>
      </c>
    </row>
    <row r="39" spans="1:26" s="52" customFormat="1" ht="11.1" customHeight="1">
      <c r="A39" s="97" t="s">
        <v>785</v>
      </c>
      <c r="B39" s="97"/>
      <c r="C39" s="499"/>
      <c r="D39" s="499"/>
      <c r="E39" s="499"/>
      <c r="F39" s="499"/>
      <c r="G39" s="499"/>
      <c r="I39" s="499"/>
      <c r="J39" s="37" t="s">
        <v>810</v>
      </c>
      <c r="K39" s="97" t="s">
        <v>785</v>
      </c>
      <c r="S39" s="37"/>
      <c r="T39" s="97"/>
      <c r="U39" s="56"/>
      <c r="V39" s="56"/>
      <c r="W39" s="56"/>
      <c r="X39" s="56"/>
      <c r="Z39" s="37" t="s">
        <v>807</v>
      </c>
    </row>
    <row r="40" spans="1:26" s="41" customFormat="1" ht="11.1" customHeight="1">
      <c r="A40" s="40" t="s">
        <v>624</v>
      </c>
      <c r="B40" s="40"/>
      <c r="J40" s="42"/>
      <c r="K40" s="52" t="s">
        <v>135</v>
      </c>
      <c r="L40" s="42"/>
      <c r="T40" s="52"/>
    </row>
    <row r="41" spans="1:26" s="25" customFormat="1" ht="11.25">
      <c r="A41" s="43"/>
      <c r="B41" s="43"/>
      <c r="J41" s="44"/>
      <c r="K41" s="44"/>
      <c r="L41" s="44"/>
    </row>
    <row r="42" spans="1:26" s="25" customFormat="1" ht="11.25">
      <c r="A42" s="43"/>
      <c r="B42" s="43"/>
      <c r="J42" s="44"/>
      <c r="K42" s="44"/>
      <c r="L42" s="44"/>
    </row>
    <row r="43" spans="1:26" s="25" customFormat="1" ht="11.25">
      <c r="A43" s="43"/>
      <c r="B43" s="43"/>
      <c r="J43" s="44"/>
      <c r="K43" s="44"/>
      <c r="L43" s="44"/>
    </row>
    <row r="44" spans="1:26" s="25" customFormat="1" ht="11.25">
      <c r="A44" s="43"/>
      <c r="B44" s="43"/>
      <c r="J44" s="44"/>
      <c r="K44" s="44"/>
      <c r="L44" s="44"/>
    </row>
    <row r="45" spans="1:26" s="25" customFormat="1" ht="11.25">
      <c r="A45" s="43"/>
      <c r="B45" s="43"/>
      <c r="J45" s="44"/>
      <c r="K45" s="44"/>
      <c r="L45" s="44"/>
    </row>
    <row r="46" spans="1:26" s="25" customFormat="1" ht="11.25">
      <c r="A46" s="43"/>
      <c r="B46" s="43"/>
      <c r="J46" s="44"/>
      <c r="K46" s="44"/>
      <c r="L46" s="44"/>
    </row>
    <row r="47" spans="1:26" s="25" customFormat="1" ht="11.25">
      <c r="A47" s="43"/>
      <c r="B47" s="43"/>
      <c r="J47" s="44"/>
      <c r="K47" s="44"/>
      <c r="L47" s="44"/>
    </row>
    <row r="48" spans="1:26" s="25" customFormat="1" ht="11.25">
      <c r="A48" s="43"/>
      <c r="B48" s="43"/>
      <c r="J48" s="44"/>
      <c r="K48" s="44"/>
      <c r="L48" s="44"/>
    </row>
    <row r="49" spans="1:12" s="25" customFormat="1" ht="11.25">
      <c r="A49" s="43"/>
      <c r="B49" s="43"/>
      <c r="J49" s="44"/>
      <c r="K49" s="44"/>
      <c r="L49" s="44"/>
    </row>
    <row r="50" spans="1:12" s="25" customFormat="1" ht="11.25">
      <c r="A50" s="43"/>
      <c r="B50" s="43"/>
      <c r="J50" s="44"/>
      <c r="K50" s="44"/>
      <c r="L50" s="44"/>
    </row>
    <row r="51" spans="1:12" s="25" customFormat="1" ht="11.25">
      <c r="A51" s="43"/>
      <c r="B51" s="43"/>
      <c r="J51" s="44"/>
      <c r="K51" s="44"/>
      <c r="L51" s="44"/>
    </row>
    <row r="52" spans="1:12" s="25" customFormat="1" ht="11.25">
      <c r="A52" s="43"/>
      <c r="B52" s="43"/>
      <c r="J52" s="44"/>
      <c r="K52" s="44"/>
      <c r="L52" s="44"/>
    </row>
    <row r="53" spans="1:12" s="25" customFormat="1" ht="11.25">
      <c r="A53" s="43"/>
      <c r="B53" s="43"/>
      <c r="J53" s="44"/>
      <c r="K53" s="44"/>
      <c r="L53" s="44"/>
    </row>
    <row r="54" spans="1:12" s="25" customFormat="1" ht="11.25">
      <c r="A54" s="43"/>
      <c r="B54" s="43"/>
      <c r="J54" s="44"/>
      <c r="K54" s="44"/>
      <c r="L54" s="44"/>
    </row>
    <row r="55" spans="1:12" s="25" customFormat="1" ht="11.25">
      <c r="A55" s="43"/>
      <c r="B55" s="43"/>
      <c r="J55" s="44"/>
      <c r="K55" s="44"/>
      <c r="L55" s="44"/>
    </row>
    <row r="56" spans="1:12" s="25" customFormat="1" ht="11.25">
      <c r="A56" s="43"/>
      <c r="B56" s="43"/>
      <c r="J56" s="44"/>
      <c r="K56" s="44"/>
      <c r="L56" s="44"/>
    </row>
    <row r="57" spans="1:12" s="25" customFormat="1" ht="11.25">
      <c r="A57" s="43"/>
      <c r="B57" s="43"/>
      <c r="J57" s="44"/>
      <c r="K57" s="44"/>
      <c r="L57" s="44"/>
    </row>
    <row r="58" spans="1:12" s="25" customFormat="1" ht="11.25">
      <c r="A58" s="43"/>
      <c r="B58" s="43"/>
      <c r="J58" s="44"/>
      <c r="K58" s="44"/>
      <c r="L58" s="44"/>
    </row>
    <row r="59" spans="1:12" s="25" customFormat="1" ht="11.25">
      <c r="A59" s="43"/>
      <c r="B59" s="43"/>
      <c r="J59" s="44"/>
      <c r="K59" s="44"/>
      <c r="L59" s="44"/>
    </row>
    <row r="60" spans="1:12" s="25" customFormat="1" ht="11.25">
      <c r="A60" s="43"/>
      <c r="B60" s="43"/>
      <c r="J60" s="44"/>
      <c r="K60" s="44"/>
      <c r="L60" s="44"/>
    </row>
    <row r="61" spans="1:12" s="25" customFormat="1" ht="11.25">
      <c r="A61" s="43"/>
      <c r="B61" s="43"/>
      <c r="J61" s="44"/>
      <c r="K61" s="44"/>
      <c r="L61" s="44"/>
    </row>
    <row r="62" spans="1:12" s="25" customFormat="1" ht="11.25">
      <c r="A62" s="43"/>
      <c r="B62" s="43"/>
      <c r="J62" s="44"/>
      <c r="K62" s="44"/>
      <c r="L62" s="44"/>
    </row>
    <row r="63" spans="1:12" s="25" customFormat="1" ht="11.25">
      <c r="A63" s="43"/>
      <c r="B63" s="43"/>
      <c r="J63" s="44"/>
      <c r="K63" s="44"/>
      <c r="L63" s="44"/>
    </row>
    <row r="64" spans="1:12" s="25" customFormat="1" ht="11.25">
      <c r="A64" s="43"/>
      <c r="B64" s="43"/>
      <c r="J64" s="44"/>
      <c r="K64" s="44"/>
      <c r="L64" s="44"/>
    </row>
    <row r="65" spans="1:12" s="25" customFormat="1" ht="11.25">
      <c r="A65" s="43"/>
      <c r="B65" s="43"/>
      <c r="J65" s="44"/>
      <c r="K65" s="44"/>
      <c r="L65" s="44"/>
    </row>
    <row r="66" spans="1:12" s="25" customFormat="1" ht="11.25">
      <c r="A66" s="43"/>
      <c r="B66" s="43"/>
      <c r="J66" s="44"/>
      <c r="K66" s="44"/>
      <c r="L66" s="44"/>
    </row>
    <row r="67" spans="1:12" s="25" customFormat="1" ht="11.25">
      <c r="A67" s="43"/>
      <c r="B67" s="43"/>
      <c r="J67" s="44"/>
      <c r="K67" s="44"/>
      <c r="L67" s="44"/>
    </row>
    <row r="68" spans="1:12" s="25" customFormat="1" ht="11.25">
      <c r="A68" s="43"/>
      <c r="B68" s="43"/>
      <c r="J68" s="44"/>
      <c r="K68" s="44"/>
      <c r="L68" s="44"/>
    </row>
    <row r="69" spans="1:12" s="25" customFormat="1" ht="11.25">
      <c r="A69" s="43"/>
      <c r="B69" s="43"/>
      <c r="J69" s="44"/>
      <c r="K69" s="44"/>
      <c r="L69" s="44"/>
    </row>
    <row r="70" spans="1:12" s="25" customFormat="1" ht="11.25">
      <c r="A70" s="43"/>
      <c r="B70" s="43"/>
      <c r="J70" s="44"/>
      <c r="K70" s="44"/>
      <c r="L70" s="44"/>
    </row>
    <row r="71" spans="1:12" s="25" customFormat="1" ht="11.25">
      <c r="A71" s="43"/>
      <c r="B71" s="43"/>
      <c r="J71" s="44"/>
      <c r="K71" s="44"/>
      <c r="L71" s="44"/>
    </row>
    <row r="72" spans="1:12" s="25" customFormat="1" ht="11.25">
      <c r="A72" s="43"/>
      <c r="B72" s="43"/>
      <c r="J72" s="44"/>
      <c r="K72" s="44"/>
      <c r="L72" s="44"/>
    </row>
    <row r="73" spans="1:12" s="25" customFormat="1" ht="11.25">
      <c r="A73" s="43"/>
      <c r="B73" s="43"/>
      <c r="J73" s="44"/>
      <c r="K73" s="44"/>
      <c r="L73" s="44"/>
    </row>
    <row r="74" spans="1:12" s="25" customFormat="1" ht="11.25">
      <c r="A74" s="43"/>
      <c r="B74" s="43"/>
      <c r="J74" s="44"/>
      <c r="K74" s="44"/>
      <c r="L74" s="44"/>
    </row>
    <row r="75" spans="1:12" s="25" customFormat="1" ht="11.25">
      <c r="A75" s="43"/>
      <c r="B75" s="43"/>
      <c r="J75" s="44"/>
      <c r="K75" s="44"/>
      <c r="L75" s="44"/>
    </row>
    <row r="76" spans="1:12" s="25" customFormat="1" ht="11.25">
      <c r="A76" s="43"/>
      <c r="B76" s="43"/>
      <c r="J76" s="44"/>
      <c r="K76" s="44"/>
      <c r="L76" s="44"/>
    </row>
    <row r="77" spans="1:12" s="25" customFormat="1" ht="11.25">
      <c r="A77" s="43"/>
      <c r="B77" s="43"/>
      <c r="J77" s="44"/>
      <c r="K77" s="44"/>
      <c r="L77" s="44"/>
    </row>
    <row r="78" spans="1:12" s="25" customFormat="1" ht="11.25">
      <c r="A78" s="43"/>
      <c r="B78" s="43"/>
      <c r="J78" s="44"/>
      <c r="K78" s="44"/>
      <c r="L78" s="44"/>
    </row>
    <row r="79" spans="1:12" s="25" customFormat="1" ht="11.25">
      <c r="A79" s="43"/>
      <c r="B79" s="43"/>
      <c r="J79" s="44"/>
      <c r="K79" s="44"/>
      <c r="L79" s="44"/>
    </row>
    <row r="80" spans="1:12" s="25" customFormat="1" ht="11.25">
      <c r="A80" s="43"/>
      <c r="B80" s="43"/>
      <c r="J80" s="44"/>
      <c r="K80" s="44"/>
      <c r="L80" s="44"/>
    </row>
    <row r="81" spans="1:12" s="25" customFormat="1" ht="11.25">
      <c r="A81" s="43"/>
      <c r="B81" s="43"/>
      <c r="J81" s="44"/>
      <c r="K81" s="44"/>
      <c r="L81" s="44"/>
    </row>
    <row r="82" spans="1:12" s="25" customFormat="1" ht="11.25">
      <c r="A82" s="43"/>
      <c r="B82" s="43"/>
      <c r="J82" s="44"/>
      <c r="K82" s="44"/>
      <c r="L82" s="44"/>
    </row>
    <row r="83" spans="1:12" s="25" customFormat="1" ht="11.25">
      <c r="A83" s="43"/>
      <c r="B83" s="43"/>
      <c r="J83" s="44"/>
      <c r="K83" s="44"/>
      <c r="L83" s="44"/>
    </row>
    <row r="84" spans="1:12" s="25" customFormat="1" ht="11.25">
      <c r="A84" s="43"/>
      <c r="B84" s="43"/>
      <c r="J84" s="44"/>
      <c r="K84" s="44"/>
      <c r="L84" s="44"/>
    </row>
    <row r="85" spans="1:12" s="25" customFormat="1" ht="11.25">
      <c r="A85" s="43"/>
      <c r="B85" s="43"/>
      <c r="J85" s="44"/>
      <c r="K85" s="44"/>
      <c r="L85" s="44"/>
    </row>
    <row r="86" spans="1:12" s="25" customFormat="1" ht="11.25">
      <c r="A86" s="43"/>
      <c r="B86" s="43"/>
      <c r="J86" s="44"/>
      <c r="K86" s="44"/>
      <c r="L86" s="44"/>
    </row>
    <row r="87" spans="1:12" s="25" customFormat="1" ht="11.25">
      <c r="A87" s="43"/>
      <c r="B87" s="43"/>
      <c r="J87" s="44"/>
      <c r="K87" s="44"/>
      <c r="L87" s="44"/>
    </row>
    <row r="88" spans="1:12" s="25" customFormat="1" ht="11.25">
      <c r="A88" s="43"/>
      <c r="B88" s="43"/>
      <c r="J88" s="44"/>
      <c r="K88" s="44"/>
      <c r="L88" s="44"/>
    </row>
    <row r="89" spans="1:12" s="25" customFormat="1" ht="11.25">
      <c r="A89" s="43"/>
      <c r="B89" s="43"/>
      <c r="J89" s="44"/>
      <c r="K89" s="44"/>
      <c r="L89" s="44"/>
    </row>
    <row r="90" spans="1:12" s="25" customFormat="1" ht="11.25">
      <c r="A90" s="43"/>
      <c r="B90" s="43"/>
      <c r="J90" s="44"/>
      <c r="K90" s="44"/>
      <c r="L90" s="44"/>
    </row>
    <row r="91" spans="1:12" s="25" customFormat="1" ht="11.25">
      <c r="A91" s="43"/>
      <c r="B91" s="43"/>
      <c r="J91" s="44"/>
      <c r="K91" s="44"/>
      <c r="L91" s="44"/>
    </row>
    <row r="92" spans="1:12" s="25" customFormat="1" ht="11.25">
      <c r="A92" s="43"/>
      <c r="B92" s="43"/>
      <c r="J92" s="44"/>
      <c r="K92" s="44"/>
      <c r="L92" s="44"/>
    </row>
    <row r="93" spans="1:12" s="25" customFormat="1" ht="11.25">
      <c r="A93" s="43"/>
      <c r="B93" s="43"/>
      <c r="J93" s="44"/>
      <c r="K93" s="44"/>
      <c r="L93" s="44"/>
    </row>
    <row r="94" spans="1:12" s="25" customFormat="1" ht="11.25">
      <c r="A94" s="43"/>
      <c r="B94" s="43"/>
      <c r="J94" s="44"/>
      <c r="K94" s="44"/>
      <c r="L94" s="44"/>
    </row>
    <row r="95" spans="1:12" s="25" customFormat="1" ht="11.25">
      <c r="A95" s="43"/>
      <c r="B95" s="43"/>
      <c r="J95" s="44"/>
      <c r="K95" s="44"/>
      <c r="L95" s="44"/>
    </row>
    <row r="96" spans="1:12" s="25" customFormat="1" ht="11.25">
      <c r="A96" s="43"/>
      <c r="B96" s="43"/>
      <c r="J96" s="44"/>
      <c r="K96" s="44"/>
      <c r="L96" s="44"/>
    </row>
    <row r="97" spans="1:12" s="25" customFormat="1" ht="11.25">
      <c r="A97" s="43"/>
      <c r="B97" s="43"/>
      <c r="J97" s="44"/>
      <c r="K97" s="44"/>
      <c r="L97" s="44"/>
    </row>
    <row r="98" spans="1:12" s="25" customFormat="1" ht="11.25">
      <c r="A98" s="43"/>
      <c r="B98" s="43"/>
      <c r="J98" s="44"/>
      <c r="K98" s="44"/>
      <c r="L98" s="44"/>
    </row>
    <row r="99" spans="1:12" s="25" customFormat="1" ht="11.25">
      <c r="A99" s="43"/>
      <c r="B99" s="43"/>
      <c r="J99" s="44"/>
      <c r="K99" s="44"/>
      <c r="L99" s="44"/>
    </row>
    <row r="100" spans="1:12" s="25" customFormat="1" ht="11.25">
      <c r="A100" s="43"/>
      <c r="B100" s="43"/>
      <c r="J100" s="44"/>
      <c r="K100" s="44"/>
      <c r="L100" s="44"/>
    </row>
    <row r="101" spans="1:12" s="25" customFormat="1" ht="11.25">
      <c r="A101" s="43"/>
      <c r="B101" s="43"/>
      <c r="J101" s="44"/>
      <c r="K101" s="44"/>
      <c r="L101" s="44"/>
    </row>
    <row r="102" spans="1:12" s="25" customFormat="1" ht="11.25">
      <c r="A102" s="43"/>
      <c r="B102" s="43"/>
      <c r="J102" s="44"/>
      <c r="K102" s="44"/>
      <c r="L102" s="44"/>
    </row>
    <row r="103" spans="1:12" s="25" customFormat="1" ht="11.25">
      <c r="A103" s="43"/>
      <c r="B103" s="43"/>
      <c r="J103" s="44"/>
      <c r="K103" s="44"/>
      <c r="L103" s="44"/>
    </row>
  </sheetData>
  <sheetProtection selectLockedCells="1"/>
  <mergeCells count="46">
    <mergeCell ref="A3:J3"/>
    <mergeCell ref="K3:S3"/>
    <mergeCell ref="C8:C9"/>
    <mergeCell ref="C6:D7"/>
    <mergeCell ref="A6:B9"/>
    <mergeCell ref="D8:D9"/>
    <mergeCell ref="E8:E9"/>
    <mergeCell ref="G8:G9"/>
    <mergeCell ref="H8:H9"/>
    <mergeCell ref="L8:L9"/>
    <mergeCell ref="J8:J9"/>
    <mergeCell ref="I6:J7"/>
    <mergeCell ref="N6:O7"/>
    <mergeCell ref="O8:O9"/>
    <mergeCell ref="L6:M7"/>
    <mergeCell ref="I8:I9"/>
    <mergeCell ref="Z6:Z9"/>
    <mergeCell ref="P6:Q7"/>
    <mergeCell ref="X6:Y7"/>
    <mergeCell ref="V6:W7"/>
    <mergeCell ref="T6:U7"/>
    <mergeCell ref="R6:S7"/>
    <mergeCell ref="N8:N9"/>
    <mergeCell ref="T3:Z3"/>
    <mergeCell ref="G6:H7"/>
    <mergeCell ref="Y8:Y9"/>
    <mergeCell ref="V8:V9"/>
    <mergeCell ref="S8:S9"/>
    <mergeCell ref="R8:R9"/>
    <mergeCell ref="W8:W9"/>
    <mergeCell ref="Q8:Q9"/>
    <mergeCell ref="P8:P9"/>
    <mergeCell ref="A4:J4"/>
    <mergeCell ref="X8:X9"/>
    <mergeCell ref="T8:T9"/>
    <mergeCell ref="U8:U9"/>
    <mergeCell ref="M8:M9"/>
    <mergeCell ref="K6:K9"/>
    <mergeCell ref="E6:F7"/>
    <mergeCell ref="F8:F9"/>
    <mergeCell ref="A14:B14"/>
    <mergeCell ref="A15:B15"/>
    <mergeCell ref="A10:B10"/>
    <mergeCell ref="A11:B11"/>
    <mergeCell ref="A12:B12"/>
    <mergeCell ref="A13:B13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9" max="3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Y89"/>
  <sheetViews>
    <sheetView view="pageBreakPreview" zoomScaleNormal="100" zoomScaleSheetLayoutView="100" workbookViewId="0">
      <selection activeCell="I15" sqref="I15"/>
    </sheetView>
  </sheetViews>
  <sheetFormatPr defaultRowHeight="14.25"/>
  <cols>
    <col min="1" max="1" width="4.625" style="45" customWidth="1"/>
    <col min="2" max="7" width="8.625" style="339" customWidth="1"/>
    <col min="8" max="8" width="8.625" style="45" customWidth="1"/>
    <col min="9" max="10" width="8.625" style="339" customWidth="1"/>
    <col min="11" max="11" width="10.875" style="339" customWidth="1"/>
    <col min="12" max="12" width="12.625" style="339" bestFit="1" customWidth="1"/>
    <col min="13" max="13" width="10.75" style="339" customWidth="1"/>
    <col min="14" max="14" width="12.375" style="339" customWidth="1"/>
    <col min="15" max="15" width="11" style="339" customWidth="1"/>
    <col min="16" max="16" width="13.75" style="339" bestFit="1" customWidth="1"/>
    <col min="17" max="17" width="10.875" style="339" customWidth="1"/>
    <col min="18" max="18" width="11.625" style="339" customWidth="1"/>
    <col min="19" max="19" width="11" style="339" customWidth="1"/>
    <col min="20" max="20" width="11.625" style="339" customWidth="1"/>
    <col min="21" max="21" width="13.75" style="339" customWidth="1"/>
    <col min="22" max="16384" width="9" style="21"/>
  </cols>
  <sheetData>
    <row r="1" spans="1:22" s="60" customFormat="1" ht="14.1" customHeight="1">
      <c r="A1" s="57" t="s">
        <v>869</v>
      </c>
      <c r="B1" s="58"/>
      <c r="C1" s="58"/>
      <c r="D1" s="58"/>
      <c r="E1" s="58"/>
      <c r="F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9"/>
    </row>
    <row r="2" spans="1:22" ht="14.1" customHeight="1">
      <c r="A2" s="19"/>
      <c r="G2" s="21"/>
      <c r="H2" s="21"/>
      <c r="N2" s="46"/>
      <c r="O2" s="46"/>
      <c r="U2" s="46"/>
    </row>
    <row r="3" spans="1:22" s="342" customFormat="1" ht="20.100000000000001" customHeight="1">
      <c r="A3" s="559" t="s">
        <v>136</v>
      </c>
      <c r="B3" s="559"/>
      <c r="C3" s="559"/>
      <c r="D3" s="559"/>
      <c r="E3" s="559"/>
      <c r="F3" s="559"/>
      <c r="G3" s="559"/>
      <c r="H3" s="559"/>
      <c r="I3" s="559"/>
      <c r="J3" s="559"/>
      <c r="K3" s="354"/>
      <c r="L3" s="354"/>
      <c r="M3" s="354"/>
      <c r="N3" s="354"/>
      <c r="O3" s="670"/>
      <c r="P3" s="670"/>
      <c r="Q3" s="670"/>
      <c r="R3" s="670"/>
      <c r="S3" s="670"/>
      <c r="T3" s="670"/>
      <c r="U3" s="670"/>
    </row>
    <row r="4" spans="1:22" s="340" customFormat="1" ht="24" customHeight="1">
      <c r="A4" s="679" t="s">
        <v>812</v>
      </c>
      <c r="B4" s="679"/>
      <c r="C4" s="679"/>
      <c r="D4" s="679"/>
      <c r="E4" s="679"/>
      <c r="F4" s="679"/>
      <c r="G4" s="679"/>
      <c r="H4" s="679"/>
      <c r="I4" s="679"/>
      <c r="J4" s="679"/>
      <c r="N4" s="353"/>
      <c r="O4" s="353"/>
      <c r="P4" s="353"/>
      <c r="Q4" s="353"/>
      <c r="R4" s="353"/>
      <c r="S4" s="353"/>
      <c r="T4" s="353"/>
    </row>
    <row r="5" spans="1:22" s="176" customFormat="1" ht="18" customHeight="1" thickBot="1">
      <c r="A5" s="176" t="s">
        <v>137</v>
      </c>
      <c r="J5" s="177" t="s">
        <v>138</v>
      </c>
      <c r="N5" s="353"/>
      <c r="O5" s="353"/>
      <c r="P5" s="353"/>
      <c r="Q5" s="353"/>
      <c r="R5" s="353"/>
      <c r="S5" s="353"/>
      <c r="T5" s="353"/>
      <c r="U5" s="340"/>
    </row>
    <row r="6" spans="1:22" s="25" customFormat="1" ht="25.5" customHeight="1">
      <c r="A6" s="671" t="s">
        <v>717</v>
      </c>
      <c r="B6" s="680" t="s">
        <v>139</v>
      </c>
      <c r="C6" s="681"/>
      <c r="D6" s="681"/>
      <c r="E6" s="681"/>
      <c r="F6" s="681"/>
      <c r="G6" s="681"/>
      <c r="H6" s="681"/>
      <c r="I6" s="681"/>
      <c r="J6" s="681"/>
      <c r="N6" s="674"/>
      <c r="O6" s="674"/>
      <c r="P6" s="674"/>
      <c r="Q6" s="674"/>
      <c r="R6" s="674"/>
      <c r="S6" s="674"/>
      <c r="T6" s="674"/>
      <c r="U6" s="340"/>
    </row>
    <row r="7" spans="1:22" s="25" customFormat="1" ht="14.1" customHeight="1">
      <c r="A7" s="672"/>
      <c r="B7" s="694" t="s">
        <v>301</v>
      </c>
      <c r="C7" s="669"/>
      <c r="D7" s="667" t="s">
        <v>302</v>
      </c>
      <c r="E7" s="669"/>
      <c r="F7" s="667" t="s">
        <v>303</v>
      </c>
      <c r="G7" s="668"/>
      <c r="H7" s="667" t="s">
        <v>304</v>
      </c>
      <c r="I7" s="669"/>
      <c r="J7" s="675" t="s">
        <v>305</v>
      </c>
      <c r="N7" s="674"/>
      <c r="O7" s="674"/>
      <c r="P7" s="674"/>
      <c r="Q7" s="674"/>
      <c r="R7" s="674"/>
      <c r="S7" s="674"/>
      <c r="T7" s="674"/>
      <c r="U7" s="340"/>
    </row>
    <row r="8" spans="1:22" s="25" customFormat="1" ht="14.1" customHeight="1">
      <c r="A8" s="672"/>
      <c r="B8" s="695"/>
      <c r="C8" s="669"/>
      <c r="D8" s="669"/>
      <c r="E8" s="669"/>
      <c r="F8" s="669"/>
      <c r="G8" s="668"/>
      <c r="H8" s="669"/>
      <c r="I8" s="669"/>
      <c r="J8" s="676"/>
      <c r="N8" s="674"/>
      <c r="O8" s="674"/>
      <c r="P8" s="674"/>
      <c r="Q8" s="674"/>
      <c r="R8" s="674"/>
      <c r="S8" s="674"/>
      <c r="T8" s="674"/>
      <c r="U8" s="340"/>
    </row>
    <row r="9" spans="1:22" s="25" customFormat="1" ht="12.75" customHeight="1">
      <c r="A9" s="672"/>
      <c r="B9" s="694" t="s">
        <v>309</v>
      </c>
      <c r="C9" s="667" t="s">
        <v>310</v>
      </c>
      <c r="D9" s="667" t="s">
        <v>309</v>
      </c>
      <c r="E9" s="667" t="s">
        <v>310</v>
      </c>
      <c r="F9" s="667" t="s">
        <v>309</v>
      </c>
      <c r="G9" s="677" t="s">
        <v>310</v>
      </c>
      <c r="H9" s="667" t="s">
        <v>309</v>
      </c>
      <c r="I9" s="667" t="s">
        <v>310</v>
      </c>
      <c r="J9" s="677" t="s">
        <v>309</v>
      </c>
      <c r="U9" s="340"/>
    </row>
    <row r="10" spans="1:22" s="25" customFormat="1" ht="29.1" customHeight="1">
      <c r="A10" s="673"/>
      <c r="B10" s="696"/>
      <c r="C10" s="682"/>
      <c r="D10" s="682"/>
      <c r="E10" s="682"/>
      <c r="F10" s="682"/>
      <c r="G10" s="678"/>
      <c r="H10" s="682"/>
      <c r="I10" s="682"/>
      <c r="J10" s="678"/>
      <c r="M10" s="554"/>
      <c r="U10" s="340"/>
    </row>
    <row r="11" spans="1:22" s="341" customFormat="1" ht="38.25" customHeight="1">
      <c r="A11" s="500" t="s">
        <v>602</v>
      </c>
      <c r="B11" s="506">
        <v>15275</v>
      </c>
      <c r="C11" s="506">
        <v>307746462</v>
      </c>
      <c r="D11" s="506">
        <v>1377</v>
      </c>
      <c r="E11" s="506">
        <v>116665588</v>
      </c>
      <c r="F11" s="506">
        <v>896</v>
      </c>
      <c r="G11" s="506">
        <v>21868154</v>
      </c>
      <c r="H11" s="506">
        <v>10251</v>
      </c>
      <c r="I11" s="506">
        <v>148363278</v>
      </c>
      <c r="J11" s="506">
        <v>2751</v>
      </c>
      <c r="U11" s="340"/>
    </row>
    <row r="12" spans="1:22" s="341" customFormat="1" ht="38.25" customHeight="1">
      <c r="A12" s="500" t="s">
        <v>603</v>
      </c>
      <c r="B12" s="506">
        <v>14996</v>
      </c>
      <c r="C12" s="506">
        <v>294974787</v>
      </c>
      <c r="D12" s="506">
        <v>1182</v>
      </c>
      <c r="E12" s="506">
        <v>104893147</v>
      </c>
      <c r="F12" s="506">
        <v>984</v>
      </c>
      <c r="G12" s="506">
        <v>20392221</v>
      </c>
      <c r="H12" s="506">
        <v>10246</v>
      </c>
      <c r="I12" s="506">
        <v>148598379</v>
      </c>
      <c r="J12" s="506">
        <v>2584</v>
      </c>
      <c r="U12" s="340"/>
    </row>
    <row r="13" spans="1:22" s="341" customFormat="1" ht="38.25" customHeight="1">
      <c r="A13" s="500" t="s">
        <v>609</v>
      </c>
      <c r="B13" s="506">
        <v>14862</v>
      </c>
      <c r="C13" s="506">
        <v>289353905</v>
      </c>
      <c r="D13" s="506">
        <v>1133</v>
      </c>
      <c r="E13" s="506">
        <v>103132780</v>
      </c>
      <c r="F13" s="506">
        <v>897</v>
      </c>
      <c r="G13" s="506">
        <v>18666491</v>
      </c>
      <c r="H13" s="506">
        <v>10208</v>
      </c>
      <c r="I13" s="506">
        <v>146411728</v>
      </c>
      <c r="J13" s="506">
        <v>2624</v>
      </c>
      <c r="U13" s="340"/>
    </row>
    <row r="14" spans="1:22" s="341" customFormat="1" ht="38.25" customHeight="1">
      <c r="A14" s="500" t="s">
        <v>671</v>
      </c>
      <c r="B14" s="506">
        <v>14711</v>
      </c>
      <c r="C14" s="506">
        <v>296380057</v>
      </c>
      <c r="D14" s="506">
        <v>1208</v>
      </c>
      <c r="E14" s="506">
        <v>108927892</v>
      </c>
      <c r="F14" s="506">
        <v>888</v>
      </c>
      <c r="G14" s="506">
        <v>18781991</v>
      </c>
      <c r="H14" s="506">
        <v>10190</v>
      </c>
      <c r="I14" s="506">
        <v>146067174</v>
      </c>
      <c r="J14" s="506">
        <v>2425</v>
      </c>
      <c r="U14" s="340"/>
    </row>
    <row r="15" spans="1:22" s="286" customFormat="1" ht="38.25" customHeight="1" thickBot="1">
      <c r="A15" s="501" t="s">
        <v>870</v>
      </c>
      <c r="B15" s="507">
        <f>D15+F15+H15+J15</f>
        <v>14671</v>
      </c>
      <c r="C15" s="507">
        <f>+E15+G15+I15+B26</f>
        <v>290351796</v>
      </c>
      <c r="D15" s="507">
        <v>1177</v>
      </c>
      <c r="E15" s="507">
        <v>105176936</v>
      </c>
      <c r="F15" s="507">
        <v>761</v>
      </c>
      <c r="G15" s="507">
        <v>17002234</v>
      </c>
      <c r="H15" s="507">
        <v>10173</v>
      </c>
      <c r="I15" s="507">
        <v>145645926</v>
      </c>
      <c r="J15" s="507">
        <v>2560</v>
      </c>
      <c r="U15" s="363"/>
    </row>
    <row r="16" spans="1:22" s="232" customFormat="1" ht="12.6" customHeight="1" thickBot="1">
      <c r="A16" s="227"/>
      <c r="H16" s="227"/>
      <c r="I16" s="278"/>
      <c r="J16" s="278"/>
      <c r="K16" s="278"/>
      <c r="L16" s="278"/>
      <c r="M16" s="278"/>
      <c r="N16" s="278"/>
      <c r="Q16" s="278"/>
      <c r="T16" s="233"/>
      <c r="U16" s="233"/>
      <c r="V16" s="340"/>
    </row>
    <row r="17" spans="1:25" s="25" customFormat="1" ht="15.75" customHeight="1">
      <c r="A17" s="671" t="s">
        <v>717</v>
      </c>
      <c r="B17" s="683" t="s">
        <v>719</v>
      </c>
      <c r="C17" s="686" t="s">
        <v>300</v>
      </c>
      <c r="D17" s="681"/>
      <c r="E17" s="681"/>
      <c r="F17" s="681"/>
      <c r="G17" s="681"/>
      <c r="H17" s="681"/>
      <c r="I17" s="681"/>
      <c r="J17" s="681"/>
      <c r="K17" s="278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340"/>
      <c r="X17" s="44"/>
      <c r="Y17" s="44"/>
    </row>
    <row r="18" spans="1:25" s="25" customFormat="1" ht="11.25" customHeight="1">
      <c r="A18" s="672"/>
      <c r="B18" s="684"/>
      <c r="C18" s="675" t="s">
        <v>301</v>
      </c>
      <c r="D18" s="687"/>
      <c r="E18" s="667" t="s">
        <v>306</v>
      </c>
      <c r="F18" s="669"/>
      <c r="G18" s="667" t="s">
        <v>307</v>
      </c>
      <c r="H18" s="669"/>
      <c r="I18" s="667" t="s">
        <v>308</v>
      </c>
      <c r="J18" s="668"/>
      <c r="K18" s="278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340"/>
    </row>
    <row r="19" spans="1:25" s="25" customFormat="1" ht="11.25" customHeight="1">
      <c r="A19" s="672"/>
      <c r="B19" s="685"/>
      <c r="C19" s="676"/>
      <c r="D19" s="688"/>
      <c r="E19" s="669"/>
      <c r="F19" s="669"/>
      <c r="G19" s="669"/>
      <c r="H19" s="669"/>
      <c r="I19" s="669"/>
      <c r="J19" s="668"/>
      <c r="K19" s="278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340"/>
    </row>
    <row r="20" spans="1:25" s="25" customFormat="1" ht="11.25" customHeight="1">
      <c r="A20" s="672"/>
      <c r="B20" s="692" t="s">
        <v>310</v>
      </c>
      <c r="C20" s="689" t="s">
        <v>309</v>
      </c>
      <c r="D20" s="675" t="s">
        <v>311</v>
      </c>
      <c r="E20" s="667" t="s">
        <v>309</v>
      </c>
      <c r="F20" s="667" t="s">
        <v>311</v>
      </c>
      <c r="G20" s="667" t="s">
        <v>309</v>
      </c>
      <c r="H20" s="677" t="s">
        <v>311</v>
      </c>
      <c r="I20" s="667" t="s">
        <v>309</v>
      </c>
      <c r="J20" s="677" t="s">
        <v>311</v>
      </c>
      <c r="K20" s="278"/>
      <c r="M20" s="179"/>
      <c r="N20" s="179"/>
      <c r="O20" s="179"/>
      <c r="P20" s="179"/>
      <c r="Q20" s="179"/>
      <c r="R20" s="179"/>
      <c r="S20" s="179"/>
      <c r="T20" s="179"/>
      <c r="U20" s="179"/>
      <c r="V20" s="179"/>
    </row>
    <row r="21" spans="1:25" s="25" customFormat="1" ht="34.5" customHeight="1">
      <c r="A21" s="673"/>
      <c r="B21" s="693"/>
      <c r="C21" s="690"/>
      <c r="D21" s="691"/>
      <c r="E21" s="682"/>
      <c r="F21" s="682"/>
      <c r="G21" s="682"/>
      <c r="H21" s="678"/>
      <c r="I21" s="682"/>
      <c r="J21" s="678"/>
      <c r="K21" s="278"/>
      <c r="M21" s="179"/>
      <c r="N21" s="179"/>
      <c r="O21" s="179"/>
      <c r="P21" s="179"/>
      <c r="Q21" s="179"/>
      <c r="R21" s="179"/>
      <c r="S21" s="179"/>
      <c r="T21" s="179"/>
      <c r="U21" s="179"/>
      <c r="V21" s="179"/>
    </row>
    <row r="22" spans="1:25" s="25" customFormat="1" ht="38.25" customHeight="1">
      <c r="A22" s="500" t="s">
        <v>602</v>
      </c>
      <c r="B22" s="506">
        <v>20849442</v>
      </c>
      <c r="C22" s="506">
        <v>26652</v>
      </c>
      <c r="D22" s="506">
        <v>17158110</v>
      </c>
      <c r="E22" s="506">
        <v>18332</v>
      </c>
      <c r="F22" s="506">
        <v>12364452</v>
      </c>
      <c r="G22" s="506">
        <v>4300</v>
      </c>
      <c r="H22" s="506">
        <v>3635219</v>
      </c>
      <c r="I22" s="506">
        <v>4020</v>
      </c>
      <c r="J22" s="506">
        <v>1158439</v>
      </c>
      <c r="K22" s="278"/>
      <c r="M22" s="179"/>
      <c r="N22" s="179"/>
      <c r="O22" s="179"/>
      <c r="P22" s="179"/>
      <c r="Q22" s="179"/>
      <c r="R22" s="179"/>
      <c r="S22" s="179"/>
      <c r="T22" s="179"/>
      <c r="U22" s="179"/>
      <c r="V22" s="179"/>
    </row>
    <row r="23" spans="1:25" s="25" customFormat="1" ht="38.25" customHeight="1">
      <c r="A23" s="500" t="s">
        <v>603</v>
      </c>
      <c r="B23" s="506">
        <v>21091040</v>
      </c>
      <c r="C23" s="506">
        <v>27293</v>
      </c>
      <c r="D23" s="506">
        <v>17467699</v>
      </c>
      <c r="E23" s="506">
        <v>18793</v>
      </c>
      <c r="F23" s="506">
        <v>12549764</v>
      </c>
      <c r="G23" s="506">
        <v>4524</v>
      </c>
      <c r="H23" s="506">
        <v>3780911</v>
      </c>
      <c r="I23" s="506">
        <v>3976</v>
      </c>
      <c r="J23" s="506">
        <v>1137024</v>
      </c>
      <c r="K23" s="278"/>
      <c r="M23" s="179"/>
      <c r="N23" s="179"/>
      <c r="O23" s="179"/>
      <c r="P23" s="179"/>
      <c r="Q23" s="179"/>
      <c r="R23" s="179"/>
      <c r="S23" s="179"/>
      <c r="T23" s="179"/>
      <c r="U23" s="179"/>
      <c r="V23" s="179"/>
    </row>
    <row r="24" spans="1:25" s="25" customFormat="1" ht="38.25" customHeight="1">
      <c r="A24" s="500" t="s">
        <v>609</v>
      </c>
      <c r="B24" s="506">
        <v>21142906</v>
      </c>
      <c r="C24" s="506">
        <v>27229</v>
      </c>
      <c r="D24" s="506">
        <v>17304799</v>
      </c>
      <c r="E24" s="506">
        <v>18613</v>
      </c>
      <c r="F24" s="506">
        <v>12429561</v>
      </c>
      <c r="G24" s="506">
        <v>4386</v>
      </c>
      <c r="H24" s="506">
        <v>3665578</v>
      </c>
      <c r="I24" s="506">
        <v>4230</v>
      </c>
      <c r="J24" s="506">
        <v>1209660</v>
      </c>
      <c r="K24" s="408"/>
      <c r="M24" s="179"/>
      <c r="N24" s="179"/>
      <c r="O24" s="179"/>
      <c r="P24" s="179"/>
      <c r="Q24" s="179"/>
      <c r="R24" s="179"/>
      <c r="S24" s="179"/>
      <c r="T24" s="179"/>
      <c r="U24" s="179"/>
      <c r="V24" s="179"/>
    </row>
    <row r="25" spans="1:25" s="25" customFormat="1" ht="38.25" customHeight="1">
      <c r="A25" s="500" t="s">
        <v>671</v>
      </c>
      <c r="B25" s="506">
        <v>22603000</v>
      </c>
      <c r="C25" s="506">
        <v>27976</v>
      </c>
      <c r="D25" s="506">
        <v>17779539</v>
      </c>
      <c r="E25" s="506">
        <v>19382</v>
      </c>
      <c r="F25" s="506">
        <v>12317809</v>
      </c>
      <c r="G25" s="506">
        <v>4492</v>
      </c>
      <c r="H25" s="506">
        <v>2854793</v>
      </c>
      <c r="I25" s="508">
        <v>4102</v>
      </c>
      <c r="J25" s="508">
        <v>2606937</v>
      </c>
      <c r="K25" s="278"/>
      <c r="M25" s="179"/>
      <c r="N25" s="179"/>
      <c r="O25" s="179"/>
      <c r="P25" s="179"/>
      <c r="Q25" s="179"/>
      <c r="R25" s="179"/>
      <c r="S25" s="179"/>
      <c r="T25" s="179"/>
      <c r="U25" s="179"/>
      <c r="V25" s="179"/>
    </row>
    <row r="26" spans="1:25" s="25" customFormat="1" ht="38.25" customHeight="1" thickBot="1">
      <c r="A26" s="501" t="s">
        <v>870</v>
      </c>
      <c r="B26" s="507">
        <v>22526700</v>
      </c>
      <c r="C26" s="507">
        <v>29523</v>
      </c>
      <c r="D26" s="507">
        <v>18762701</v>
      </c>
      <c r="E26" s="507">
        <v>19924</v>
      </c>
      <c r="F26" s="507">
        <v>12662265</v>
      </c>
      <c r="G26" s="507">
        <v>4605</v>
      </c>
      <c r="H26" s="507">
        <v>2926608</v>
      </c>
      <c r="I26" s="507">
        <v>4994</v>
      </c>
      <c r="J26" s="507">
        <v>3173828</v>
      </c>
      <c r="K26" s="278"/>
      <c r="M26" s="179"/>
      <c r="N26" s="179"/>
      <c r="O26" s="179"/>
      <c r="P26" s="179"/>
      <c r="Q26" s="179"/>
      <c r="R26" s="179"/>
      <c r="S26" s="179"/>
      <c r="T26" s="179"/>
      <c r="U26" s="179"/>
      <c r="V26" s="179"/>
    </row>
    <row r="27" spans="1:25" s="25" customFormat="1" ht="11.1" customHeight="1">
      <c r="A27" s="161" t="s">
        <v>781</v>
      </c>
      <c r="B27" s="54"/>
      <c r="C27" s="54"/>
      <c r="D27" s="54"/>
      <c r="E27" s="54"/>
      <c r="F27" s="54"/>
      <c r="G27" s="54"/>
      <c r="H27" s="503"/>
      <c r="I27" s="504"/>
      <c r="J27" s="505"/>
      <c r="K27" s="278"/>
      <c r="L27" s="179"/>
      <c r="M27" s="179"/>
      <c r="N27" s="179"/>
      <c r="O27" s="179"/>
      <c r="P27" s="179"/>
      <c r="Q27" s="179"/>
      <c r="R27" s="179"/>
      <c r="S27" s="179"/>
      <c r="T27" s="179"/>
      <c r="U27" s="179"/>
    </row>
    <row r="28" spans="1:25" s="25" customFormat="1" ht="11.1" customHeight="1">
      <c r="A28" s="161" t="s">
        <v>718</v>
      </c>
      <c r="B28" s="54"/>
      <c r="C28" s="54"/>
      <c r="D28" s="54"/>
      <c r="E28" s="54"/>
      <c r="F28" s="54"/>
      <c r="G28" s="54"/>
      <c r="H28" s="503"/>
      <c r="I28" s="504"/>
      <c r="J28" s="178" t="s">
        <v>809</v>
      </c>
      <c r="K28" s="278"/>
      <c r="L28" s="179"/>
      <c r="M28" s="179"/>
      <c r="N28" s="179"/>
      <c r="O28" s="179"/>
      <c r="P28" s="179"/>
      <c r="Q28" s="179"/>
      <c r="R28" s="179"/>
      <c r="S28" s="179"/>
      <c r="T28" s="179"/>
      <c r="U28" s="179"/>
    </row>
    <row r="29" spans="1:25" s="25" customFormat="1" ht="11.25">
      <c r="B29" s="43"/>
      <c r="C29" s="43"/>
      <c r="D29" s="43"/>
      <c r="E29" s="43"/>
      <c r="F29" s="43"/>
      <c r="G29" s="43"/>
      <c r="H29" s="116"/>
      <c r="I29" s="180"/>
      <c r="J29" s="179"/>
      <c r="K29" s="278"/>
      <c r="L29" s="179"/>
      <c r="M29" s="179"/>
      <c r="N29" s="179"/>
      <c r="O29" s="179"/>
      <c r="P29" s="179"/>
      <c r="Q29" s="179"/>
      <c r="R29" s="179"/>
      <c r="S29" s="179"/>
      <c r="T29" s="179"/>
      <c r="U29" s="179"/>
    </row>
    <row r="30" spans="1:25" s="25" customFormat="1" ht="11.25">
      <c r="A30" s="116"/>
      <c r="B30" s="43"/>
      <c r="C30" s="43"/>
      <c r="D30" s="43"/>
      <c r="E30" s="43"/>
      <c r="F30" s="43"/>
      <c r="G30" s="43"/>
      <c r="H30" s="116"/>
      <c r="I30" s="180"/>
      <c r="J30" s="179"/>
      <c r="K30" s="278"/>
      <c r="L30" s="179"/>
      <c r="M30" s="179"/>
      <c r="N30" s="179"/>
      <c r="O30" s="179"/>
      <c r="P30" s="179"/>
      <c r="Q30" s="179"/>
      <c r="R30" s="179"/>
      <c r="S30" s="179"/>
      <c r="T30" s="179"/>
      <c r="U30" s="179"/>
    </row>
    <row r="31" spans="1:25" s="25" customFormat="1" ht="11.25">
      <c r="A31" s="116"/>
      <c r="B31" s="43"/>
      <c r="C31" s="43"/>
      <c r="D31" s="43"/>
      <c r="E31" s="43"/>
      <c r="F31" s="43"/>
      <c r="G31" s="43"/>
      <c r="H31" s="116"/>
      <c r="I31" s="180"/>
      <c r="J31" s="179"/>
      <c r="K31" s="179"/>
      <c r="L31" s="179"/>
      <c r="M31" s="179"/>
      <c r="N31" s="179"/>
      <c r="O31" s="179"/>
      <c r="P31" s="179"/>
      <c r="Q31" s="179"/>
      <c r="R31" s="179"/>
      <c r="S31" s="179"/>
      <c r="T31" s="179"/>
      <c r="U31" s="179"/>
    </row>
    <row r="32" spans="1:25" s="25" customFormat="1" ht="11.25">
      <c r="A32" s="116"/>
      <c r="B32" s="43"/>
      <c r="C32" s="43"/>
      <c r="D32" s="43"/>
      <c r="E32" s="43"/>
      <c r="F32" s="43"/>
      <c r="G32" s="43"/>
      <c r="H32" s="116"/>
      <c r="I32" s="180"/>
      <c r="J32" s="179"/>
      <c r="K32" s="179"/>
      <c r="L32" s="179"/>
      <c r="M32" s="179"/>
      <c r="N32" s="179"/>
      <c r="O32" s="179"/>
      <c r="P32" s="179"/>
      <c r="Q32" s="179"/>
      <c r="R32" s="179"/>
      <c r="S32" s="179"/>
      <c r="T32" s="179"/>
      <c r="U32" s="179"/>
    </row>
    <row r="33" spans="1:21" s="25" customFormat="1" ht="11.25">
      <c r="B33" s="43"/>
      <c r="C33" s="43"/>
      <c r="D33" s="43"/>
      <c r="E33" s="43"/>
      <c r="F33" s="43"/>
      <c r="G33" s="43"/>
      <c r="I33" s="180"/>
      <c r="J33" s="179"/>
      <c r="K33" s="179"/>
      <c r="L33" s="179"/>
      <c r="M33" s="179"/>
      <c r="N33" s="179"/>
      <c r="O33" s="179"/>
      <c r="P33" s="179"/>
      <c r="Q33" s="179"/>
      <c r="R33" s="179"/>
      <c r="S33" s="179"/>
      <c r="T33" s="179"/>
      <c r="U33" s="179"/>
    </row>
    <row r="34" spans="1:21" s="25" customFormat="1" ht="11.25">
      <c r="A34" s="43"/>
      <c r="B34" s="43"/>
      <c r="C34" s="43"/>
      <c r="D34" s="43"/>
      <c r="E34" s="43"/>
      <c r="F34" s="43"/>
      <c r="G34" s="43"/>
      <c r="H34" s="43"/>
      <c r="I34" s="180"/>
      <c r="J34" s="179"/>
      <c r="K34" s="179"/>
      <c r="L34" s="179"/>
      <c r="M34" s="179"/>
      <c r="N34" s="179"/>
      <c r="O34" s="179"/>
      <c r="P34" s="179"/>
      <c r="Q34" s="179"/>
      <c r="R34" s="179"/>
      <c r="S34" s="179"/>
      <c r="T34" s="179"/>
      <c r="U34" s="179"/>
    </row>
    <row r="35" spans="1:21" s="25" customFormat="1" ht="11.25">
      <c r="A35" s="43"/>
      <c r="B35" s="43"/>
      <c r="C35" s="43"/>
      <c r="D35" s="43"/>
      <c r="E35" s="43"/>
      <c r="F35" s="43"/>
      <c r="G35" s="43"/>
      <c r="H35" s="43"/>
      <c r="I35" s="180"/>
      <c r="J35" s="179"/>
      <c r="K35" s="179"/>
      <c r="L35" s="179"/>
      <c r="M35" s="179"/>
      <c r="N35" s="179"/>
      <c r="O35" s="179"/>
      <c r="P35" s="179"/>
      <c r="Q35" s="179"/>
      <c r="R35" s="179"/>
      <c r="S35" s="179"/>
      <c r="T35" s="179"/>
      <c r="U35" s="179"/>
    </row>
    <row r="36" spans="1:21" s="25" customFormat="1" ht="11.25">
      <c r="A36" s="43"/>
      <c r="B36" s="43"/>
      <c r="C36" s="43"/>
      <c r="D36" s="43"/>
      <c r="E36" s="43"/>
      <c r="F36" s="43"/>
      <c r="G36" s="43"/>
      <c r="H36" s="43"/>
      <c r="I36" s="180"/>
      <c r="J36" s="179"/>
      <c r="K36" s="179"/>
      <c r="L36" s="179"/>
      <c r="M36" s="179"/>
      <c r="N36" s="179"/>
      <c r="O36" s="179"/>
      <c r="P36" s="179"/>
      <c r="Q36" s="179"/>
      <c r="R36" s="179"/>
      <c r="S36" s="179"/>
      <c r="T36" s="179"/>
      <c r="U36" s="179"/>
    </row>
    <row r="37" spans="1:21" s="25" customFormat="1" ht="11.25">
      <c r="A37" s="43"/>
      <c r="B37" s="43"/>
      <c r="C37" s="43"/>
      <c r="D37" s="43"/>
      <c r="E37" s="43"/>
      <c r="F37" s="43"/>
      <c r="G37" s="43"/>
      <c r="H37" s="43"/>
      <c r="I37" s="180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  <c r="U37" s="179"/>
    </row>
    <row r="38" spans="1:21" s="25" customFormat="1" ht="11.25">
      <c r="A38" s="43"/>
      <c r="B38" s="43"/>
      <c r="C38" s="43"/>
      <c r="D38" s="43"/>
      <c r="E38" s="43"/>
      <c r="F38" s="43"/>
      <c r="G38" s="43"/>
      <c r="H38" s="43"/>
      <c r="I38" s="180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</row>
    <row r="39" spans="1:21" s="25" customFormat="1" ht="11.25">
      <c r="A39" s="43"/>
      <c r="B39" s="43"/>
      <c r="C39" s="43"/>
      <c r="D39" s="43"/>
      <c r="E39" s="43"/>
      <c r="F39" s="43"/>
      <c r="G39" s="43"/>
      <c r="H39" s="43"/>
      <c r="I39" s="180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</row>
    <row r="40" spans="1:21" s="25" customFormat="1" ht="11.25">
      <c r="A40" s="43"/>
      <c r="B40" s="43"/>
      <c r="C40" s="43"/>
      <c r="D40" s="43"/>
      <c r="E40" s="43"/>
      <c r="F40" s="43"/>
      <c r="G40" s="43"/>
      <c r="H40" s="43"/>
      <c r="I40" s="180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</row>
    <row r="41" spans="1:21" s="25" customFormat="1" ht="11.25">
      <c r="A41" s="43"/>
      <c r="B41" s="43"/>
      <c r="C41" s="43"/>
      <c r="D41" s="43"/>
      <c r="E41" s="43"/>
      <c r="F41" s="43"/>
      <c r="G41" s="43"/>
      <c r="H41" s="43"/>
      <c r="I41" s="180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</row>
    <row r="42" spans="1:21" s="25" customFormat="1" ht="11.25">
      <c r="A42" s="43"/>
      <c r="B42" s="43"/>
      <c r="C42" s="43"/>
      <c r="D42" s="43"/>
      <c r="E42" s="43"/>
      <c r="F42" s="43"/>
      <c r="G42" s="43"/>
      <c r="H42" s="43"/>
      <c r="I42" s="180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</row>
    <row r="43" spans="1:21" s="25" customFormat="1" ht="11.25">
      <c r="A43" s="43"/>
      <c r="B43" s="43"/>
      <c r="C43" s="43"/>
      <c r="D43" s="43"/>
      <c r="E43" s="43"/>
      <c r="F43" s="43"/>
      <c r="G43" s="43"/>
      <c r="H43" s="43"/>
      <c r="I43" s="180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</row>
    <row r="44" spans="1:21" s="25" customFormat="1" ht="11.25">
      <c r="A44" s="43"/>
      <c r="B44" s="43"/>
      <c r="C44" s="43"/>
      <c r="D44" s="43"/>
      <c r="E44" s="43"/>
      <c r="F44" s="43"/>
      <c r="G44" s="43"/>
      <c r="H44" s="43"/>
      <c r="I44" s="180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</row>
    <row r="45" spans="1:21" s="25" customFormat="1" ht="11.25">
      <c r="A45" s="43"/>
      <c r="B45" s="43"/>
      <c r="C45" s="43"/>
      <c r="D45" s="43"/>
      <c r="E45" s="43"/>
      <c r="F45" s="43"/>
      <c r="G45" s="43"/>
      <c r="H45" s="43"/>
      <c r="I45" s="180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</row>
    <row r="46" spans="1:21" s="25" customFormat="1" ht="11.25">
      <c r="A46" s="43"/>
      <c r="B46" s="43"/>
      <c r="C46" s="43"/>
      <c r="D46" s="43"/>
      <c r="E46" s="43"/>
      <c r="F46" s="43"/>
      <c r="G46" s="43"/>
      <c r="H46" s="43"/>
      <c r="I46" s="180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</row>
    <row r="47" spans="1:21" s="25" customFormat="1" ht="11.25">
      <c r="A47" s="43"/>
      <c r="B47" s="43"/>
      <c r="C47" s="43"/>
      <c r="D47" s="43"/>
      <c r="E47" s="43"/>
      <c r="F47" s="43"/>
      <c r="G47" s="43"/>
      <c r="H47" s="43"/>
      <c r="I47" s="180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</row>
    <row r="48" spans="1:21" s="25" customFormat="1" ht="11.25">
      <c r="A48" s="43"/>
      <c r="B48" s="43"/>
      <c r="C48" s="43"/>
      <c r="D48" s="43"/>
      <c r="E48" s="43"/>
      <c r="F48" s="43"/>
      <c r="G48" s="43"/>
      <c r="H48" s="43"/>
      <c r="I48" s="180"/>
      <c r="J48" s="43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</row>
    <row r="49" spans="1:21" s="25" customFormat="1" ht="11.25">
      <c r="A49" s="43"/>
      <c r="B49" s="43"/>
      <c r="C49" s="43"/>
      <c r="D49" s="43"/>
      <c r="E49" s="43"/>
      <c r="F49" s="43"/>
      <c r="G49" s="43"/>
      <c r="H49" s="43"/>
      <c r="I49" s="180"/>
      <c r="J49" s="43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</row>
    <row r="50" spans="1:21" s="25" customFormat="1" ht="11.25">
      <c r="A50" s="43"/>
      <c r="B50" s="43"/>
      <c r="C50" s="43"/>
      <c r="D50" s="43"/>
      <c r="E50" s="43"/>
      <c r="F50" s="43"/>
      <c r="G50" s="43"/>
      <c r="H50" s="43"/>
      <c r="I50" s="180"/>
      <c r="J50" s="43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</row>
    <row r="51" spans="1:21" s="25" customFormat="1" ht="11.25">
      <c r="A51" s="43"/>
      <c r="B51" s="43"/>
      <c r="C51" s="43"/>
      <c r="D51" s="43"/>
      <c r="E51" s="43"/>
      <c r="F51" s="43"/>
      <c r="G51" s="43"/>
      <c r="H51" s="43"/>
      <c r="I51" s="180"/>
      <c r="J51" s="43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</row>
    <row r="52" spans="1:21" s="25" customFormat="1" ht="11.25">
      <c r="A52" s="43"/>
      <c r="B52" s="43"/>
      <c r="C52" s="43"/>
      <c r="D52" s="43"/>
      <c r="E52" s="43"/>
      <c r="F52" s="43"/>
      <c r="G52" s="43"/>
      <c r="H52" s="43"/>
      <c r="I52" s="180"/>
      <c r="J52" s="43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</row>
    <row r="53" spans="1:21" s="25" customFormat="1" ht="11.25">
      <c r="A53" s="43"/>
      <c r="B53" s="43"/>
      <c r="C53" s="43"/>
      <c r="D53" s="43"/>
      <c r="E53" s="43"/>
      <c r="F53" s="43"/>
      <c r="G53" s="43"/>
      <c r="H53" s="43"/>
      <c r="I53" s="180"/>
      <c r="J53" s="43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</row>
    <row r="54" spans="1:21" s="25" customFormat="1" ht="11.25">
      <c r="A54" s="43"/>
      <c r="B54" s="43"/>
      <c r="C54" s="43"/>
      <c r="D54" s="43"/>
      <c r="E54" s="43"/>
      <c r="F54" s="43"/>
      <c r="G54" s="43"/>
      <c r="H54" s="43"/>
      <c r="I54" s="180"/>
      <c r="J54" s="43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</row>
    <row r="55" spans="1:21" s="25" customFormat="1" ht="11.25">
      <c r="A55" s="43"/>
      <c r="B55" s="43"/>
      <c r="C55" s="43"/>
      <c r="D55" s="43"/>
      <c r="E55" s="43"/>
      <c r="F55" s="43"/>
      <c r="G55" s="43"/>
      <c r="H55" s="43"/>
      <c r="I55" s="180"/>
      <c r="J55" s="43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</row>
    <row r="56" spans="1:21" s="25" customFormat="1" ht="11.25">
      <c r="A56" s="43"/>
      <c r="B56" s="43"/>
      <c r="C56" s="43"/>
      <c r="D56" s="43"/>
      <c r="E56" s="43"/>
      <c r="F56" s="43"/>
      <c r="G56" s="43"/>
      <c r="H56" s="43"/>
      <c r="I56" s="180"/>
      <c r="J56" s="43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</row>
    <row r="57" spans="1:21" s="25" customFormat="1" ht="11.25">
      <c r="A57" s="43"/>
      <c r="B57" s="43"/>
      <c r="C57" s="43"/>
      <c r="D57" s="43"/>
      <c r="E57" s="43"/>
      <c r="F57" s="43"/>
      <c r="G57" s="43"/>
      <c r="H57" s="43"/>
      <c r="I57" s="180"/>
      <c r="J57" s="43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</row>
    <row r="58" spans="1:21" s="25" customFormat="1" ht="11.25">
      <c r="A58" s="43"/>
      <c r="B58" s="43"/>
      <c r="C58" s="43"/>
      <c r="D58" s="43"/>
      <c r="E58" s="43"/>
      <c r="F58" s="43"/>
      <c r="G58" s="43"/>
      <c r="H58" s="43"/>
      <c r="I58" s="180"/>
      <c r="J58" s="43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</row>
    <row r="59" spans="1:21" s="25" customFormat="1" ht="11.25">
      <c r="A59" s="43"/>
      <c r="B59" s="43"/>
      <c r="C59" s="43"/>
      <c r="D59" s="43"/>
      <c r="E59" s="43"/>
      <c r="F59" s="43"/>
      <c r="G59" s="43"/>
      <c r="H59" s="43"/>
      <c r="I59" s="180"/>
      <c r="J59" s="43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</row>
    <row r="60" spans="1:21" s="25" customFormat="1" ht="11.25">
      <c r="A60" s="43"/>
      <c r="B60" s="43"/>
      <c r="C60" s="43"/>
      <c r="D60" s="43"/>
      <c r="E60" s="43"/>
      <c r="F60" s="43"/>
      <c r="G60" s="43"/>
      <c r="H60" s="43"/>
      <c r="I60" s="179"/>
      <c r="J60" s="43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</row>
    <row r="61" spans="1:21" s="25" customFormat="1" ht="11.25">
      <c r="A61" s="43"/>
      <c r="B61" s="43"/>
      <c r="C61" s="43"/>
      <c r="D61" s="43"/>
      <c r="E61" s="43"/>
      <c r="F61" s="43"/>
      <c r="G61" s="43"/>
      <c r="H61" s="43"/>
      <c r="I61" s="179"/>
      <c r="J61" s="43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</row>
    <row r="62" spans="1:21" s="25" customFormat="1" ht="11.25">
      <c r="A62" s="43"/>
      <c r="B62" s="43"/>
      <c r="C62" s="43"/>
      <c r="D62" s="43"/>
      <c r="E62" s="43"/>
      <c r="F62" s="43"/>
      <c r="G62" s="43"/>
      <c r="H62" s="43"/>
      <c r="I62" s="179"/>
      <c r="J62" s="43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</row>
    <row r="63" spans="1:21" s="25" customFormat="1" ht="11.25">
      <c r="A63" s="43"/>
      <c r="B63" s="43"/>
      <c r="C63" s="43"/>
      <c r="D63" s="43"/>
      <c r="E63" s="43"/>
      <c r="F63" s="43"/>
      <c r="G63" s="43"/>
      <c r="H63" s="43"/>
      <c r="I63" s="179"/>
      <c r="J63" s="43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</row>
    <row r="64" spans="1:21" s="25" customFormat="1" ht="11.25">
      <c r="A64" s="43"/>
      <c r="B64" s="43"/>
      <c r="C64" s="43"/>
      <c r="D64" s="43"/>
      <c r="E64" s="43"/>
      <c r="F64" s="43"/>
      <c r="G64" s="43"/>
      <c r="H64" s="43"/>
      <c r="I64" s="179"/>
      <c r="J64" s="43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</row>
    <row r="65" spans="1:21" s="25" customFormat="1" ht="11.25">
      <c r="A65" s="43"/>
      <c r="B65" s="43"/>
      <c r="C65" s="43"/>
      <c r="D65" s="43"/>
      <c r="E65" s="43"/>
      <c r="F65" s="43"/>
      <c r="G65" s="43"/>
      <c r="H65" s="43"/>
      <c r="I65" s="179"/>
      <c r="J65" s="43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</row>
    <row r="66" spans="1:21" s="25" customFormat="1" ht="11.25">
      <c r="A66" s="43"/>
      <c r="B66" s="43"/>
      <c r="C66" s="43"/>
      <c r="D66" s="43"/>
      <c r="E66" s="43"/>
      <c r="F66" s="43"/>
      <c r="G66" s="43"/>
      <c r="H66" s="43"/>
      <c r="I66" s="179"/>
      <c r="J66" s="43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</row>
    <row r="67" spans="1:21" s="25" customFormat="1" ht="11.25">
      <c r="A67" s="43"/>
      <c r="B67" s="43"/>
      <c r="C67" s="43"/>
      <c r="D67" s="43"/>
      <c r="E67" s="43"/>
      <c r="F67" s="43"/>
      <c r="G67" s="43"/>
      <c r="H67" s="43"/>
      <c r="I67" s="179"/>
      <c r="J67" s="43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</row>
    <row r="68" spans="1:21" s="25" customFormat="1" ht="11.25">
      <c r="A68" s="43"/>
      <c r="B68" s="43"/>
      <c r="C68" s="43"/>
      <c r="D68" s="43"/>
      <c r="E68" s="43"/>
      <c r="F68" s="43"/>
      <c r="G68" s="43"/>
      <c r="H68" s="43"/>
      <c r="I68" s="179"/>
      <c r="J68" s="43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</row>
    <row r="69" spans="1:21" s="25" customFormat="1" ht="11.25">
      <c r="A69" s="43"/>
      <c r="B69" s="43"/>
      <c r="C69" s="43"/>
      <c r="D69" s="43"/>
      <c r="E69" s="43"/>
      <c r="F69" s="43"/>
      <c r="G69" s="43"/>
      <c r="H69" s="43"/>
      <c r="I69" s="179"/>
      <c r="J69" s="43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</row>
    <row r="70" spans="1:21" s="25" customFormat="1" ht="11.25">
      <c r="A70" s="43"/>
      <c r="B70" s="43"/>
      <c r="C70" s="43"/>
      <c r="D70" s="43"/>
      <c r="E70" s="43"/>
      <c r="F70" s="43"/>
      <c r="G70" s="43"/>
      <c r="H70" s="43"/>
      <c r="I70" s="179"/>
      <c r="J70" s="43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</row>
    <row r="71" spans="1:21" s="25" customFormat="1" ht="11.25">
      <c r="A71" s="43"/>
      <c r="B71" s="43"/>
      <c r="C71" s="43"/>
      <c r="D71" s="43"/>
      <c r="E71" s="43"/>
      <c r="F71" s="43"/>
      <c r="G71" s="43"/>
      <c r="H71" s="43"/>
      <c r="I71" s="179"/>
      <c r="J71" s="43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</row>
    <row r="72" spans="1:21" s="25" customFormat="1" ht="11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</row>
    <row r="73" spans="1:21" s="25" customFormat="1" ht="11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</row>
    <row r="74" spans="1:21" s="25" customFormat="1" ht="11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</row>
    <row r="75" spans="1:21" s="25" customFormat="1" ht="11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</row>
    <row r="76" spans="1:21" s="25" customFormat="1" ht="11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</row>
    <row r="77" spans="1:21" s="25" customFormat="1" ht="11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</row>
    <row r="78" spans="1:21" s="25" customFormat="1" ht="11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</row>
    <row r="79" spans="1:21" s="25" customFormat="1" ht="11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</row>
    <row r="80" spans="1:21" s="25" customFormat="1" ht="11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</row>
    <row r="81" spans="1:21" s="25" customFormat="1" ht="11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</row>
    <row r="82" spans="1:21" s="25" customFormat="1" ht="11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</row>
    <row r="83" spans="1:21" s="25" customFormat="1" ht="11.25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</row>
    <row r="84" spans="1:21" s="25" customFormat="1" ht="11.25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</row>
    <row r="85" spans="1:21" s="25" customFormat="1" ht="11.25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</row>
    <row r="86" spans="1:21" s="25" customFormat="1" ht="11.25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</row>
    <row r="87" spans="1:21" s="25" customFormat="1" ht="11.25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</row>
    <row r="88" spans="1:21" s="25" customFormat="1" ht="11.25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</row>
    <row r="89" spans="1:21" s="25" customFormat="1" ht="11.25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</row>
  </sheetData>
  <sheetProtection selectLockedCells="1"/>
  <mergeCells count="38">
    <mergeCell ref="B7:C8"/>
    <mergeCell ref="D7:E8"/>
    <mergeCell ref="A17:A21"/>
    <mergeCell ref="B9:B10"/>
    <mergeCell ref="C9:C10"/>
    <mergeCell ref="D9:D10"/>
    <mergeCell ref="E9:E10"/>
    <mergeCell ref="J20:J21"/>
    <mergeCell ref="B17:B19"/>
    <mergeCell ref="C17:J17"/>
    <mergeCell ref="C18:D19"/>
    <mergeCell ref="C20:C21"/>
    <mergeCell ref="D20:D21"/>
    <mergeCell ref="B20:B21"/>
    <mergeCell ref="E18:F19"/>
    <mergeCell ref="E20:E21"/>
    <mergeCell ref="F20:F21"/>
    <mergeCell ref="H20:H21"/>
    <mergeCell ref="G20:G21"/>
    <mergeCell ref="I20:I21"/>
    <mergeCell ref="G18:H19"/>
    <mergeCell ref="I18:J19"/>
    <mergeCell ref="F7:G8"/>
    <mergeCell ref="H7:I8"/>
    <mergeCell ref="O3:U3"/>
    <mergeCell ref="A6:A10"/>
    <mergeCell ref="N6:T6"/>
    <mergeCell ref="N7:T7"/>
    <mergeCell ref="N8:T8"/>
    <mergeCell ref="J7:J8"/>
    <mergeCell ref="J9:J10"/>
    <mergeCell ref="A4:J4"/>
    <mergeCell ref="A3:J3"/>
    <mergeCell ref="B6:J6"/>
    <mergeCell ref="F9:F10"/>
    <mergeCell ref="G9:G10"/>
    <mergeCell ref="H9:H10"/>
    <mergeCell ref="I9:I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0" max="27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11.25" style="45" customWidth="1"/>
    <col min="2" max="2" width="10.75" style="252" customWidth="1"/>
    <col min="3" max="3" width="13.75" style="252" bestFit="1" customWidth="1"/>
    <col min="4" max="4" width="11" style="252" customWidth="1"/>
    <col min="5" max="5" width="12.625" style="252" bestFit="1" customWidth="1"/>
    <col min="6" max="6" width="10.375" style="252" customWidth="1"/>
    <col min="7" max="7" width="12.625" style="252" bestFit="1" customWidth="1"/>
    <col min="8" max="8" width="13.375" style="45" hidden="1" customWidth="1"/>
    <col min="9" max="9" width="13.75" style="252" hidden="1" customWidth="1"/>
    <col min="10" max="16384" width="9" style="21"/>
  </cols>
  <sheetData>
    <row r="1" spans="1:23" s="60" customFormat="1" ht="14.1" customHeight="1">
      <c r="A1" s="57"/>
      <c r="B1" s="58"/>
      <c r="C1" s="58"/>
      <c r="D1" s="58"/>
      <c r="E1" s="58"/>
      <c r="F1" s="58"/>
      <c r="G1" s="106" t="s">
        <v>871</v>
      </c>
      <c r="I1" s="59"/>
    </row>
    <row r="2" spans="1:23" ht="14.1" customHeight="1">
      <c r="A2" s="19"/>
      <c r="G2" s="21"/>
      <c r="H2" s="21"/>
      <c r="I2" s="46"/>
    </row>
    <row r="3" spans="1:23" s="262" customFormat="1" ht="20.100000000000001" customHeight="1">
      <c r="A3" s="559" t="s">
        <v>601</v>
      </c>
      <c r="B3" s="559"/>
      <c r="C3" s="559"/>
      <c r="D3" s="559"/>
      <c r="E3" s="559"/>
      <c r="F3" s="559"/>
      <c r="G3" s="559"/>
      <c r="H3" s="250" t="s">
        <v>270</v>
      </c>
      <c r="I3" s="252"/>
    </row>
    <row r="4" spans="1:23" s="256" customFormat="1" ht="24" customHeight="1">
      <c r="A4" s="679" t="s">
        <v>270</v>
      </c>
      <c r="B4" s="679"/>
      <c r="C4" s="679"/>
      <c r="D4" s="679"/>
      <c r="E4" s="679"/>
      <c r="F4" s="679"/>
      <c r="G4" s="679"/>
      <c r="I4" s="251"/>
    </row>
    <row r="5" spans="1:23" s="176" customFormat="1" ht="18" customHeight="1" thickBot="1">
      <c r="A5" s="176" t="s">
        <v>271</v>
      </c>
      <c r="G5" s="177" t="s">
        <v>272</v>
      </c>
      <c r="I5" s="177" t="s">
        <v>273</v>
      </c>
    </row>
    <row r="6" spans="1:23" s="25" customFormat="1" ht="17.25" customHeight="1">
      <c r="A6" s="710" t="s">
        <v>274</v>
      </c>
      <c r="B6" s="624" t="s">
        <v>312</v>
      </c>
      <c r="C6" s="708"/>
      <c r="D6" s="697" t="s">
        <v>275</v>
      </c>
      <c r="E6" s="561"/>
      <c r="F6" s="658" t="s">
        <v>276</v>
      </c>
      <c r="G6" s="602"/>
      <c r="H6" s="706"/>
      <c r="I6" s="655"/>
    </row>
    <row r="7" spans="1:23" s="25" customFormat="1" ht="17.25" customHeight="1">
      <c r="A7" s="711"/>
      <c r="B7" s="625"/>
      <c r="C7" s="633"/>
      <c r="D7" s="698"/>
      <c r="E7" s="567"/>
      <c r="F7" s="589"/>
      <c r="G7" s="604"/>
      <c r="H7" s="706"/>
      <c r="I7" s="655"/>
    </row>
    <row r="8" spans="1:23" s="25" customFormat="1" ht="12.75" customHeight="1">
      <c r="A8" s="711"/>
      <c r="B8" s="625"/>
      <c r="C8" s="633"/>
      <c r="D8" s="709"/>
      <c r="E8" s="571" t="s">
        <v>277</v>
      </c>
      <c r="F8" s="589"/>
      <c r="G8" s="604"/>
      <c r="H8" s="706"/>
      <c r="I8" s="655"/>
    </row>
    <row r="9" spans="1:23" s="25" customFormat="1" ht="28.5" customHeight="1">
      <c r="A9" s="712"/>
      <c r="B9" s="626"/>
      <c r="C9" s="634"/>
      <c r="D9" s="699"/>
      <c r="E9" s="699"/>
      <c r="F9" s="590"/>
      <c r="G9" s="606"/>
      <c r="H9" s="707"/>
      <c r="I9" s="656"/>
    </row>
    <row r="10" spans="1:23" s="261" customFormat="1" ht="99.6" customHeight="1">
      <c r="A10" s="265" t="s">
        <v>602</v>
      </c>
      <c r="B10" s="703">
        <v>2412</v>
      </c>
      <c r="C10" s="704"/>
      <c r="D10" s="186">
        <v>894</v>
      </c>
      <c r="E10" s="186">
        <v>37</v>
      </c>
      <c r="F10" s="705">
        <v>67</v>
      </c>
      <c r="G10" s="705"/>
      <c r="H10" s="264" t="s">
        <v>8</v>
      </c>
      <c r="I10" s="264" t="s">
        <v>8</v>
      </c>
      <c r="M10" s="557"/>
    </row>
    <row r="11" spans="1:23" s="261" customFormat="1" ht="99.6" customHeight="1">
      <c r="A11" s="265" t="s">
        <v>603</v>
      </c>
      <c r="B11" s="703">
        <v>2419</v>
      </c>
      <c r="C11" s="704"/>
      <c r="D11" s="186">
        <v>972</v>
      </c>
      <c r="E11" s="186">
        <v>40</v>
      </c>
      <c r="F11" s="705">
        <v>78</v>
      </c>
      <c r="G11" s="705"/>
      <c r="H11" s="264" t="s">
        <v>8</v>
      </c>
      <c r="I11" s="264" t="s">
        <v>8</v>
      </c>
    </row>
    <row r="12" spans="1:23" s="261" customFormat="1" ht="99.6" customHeight="1">
      <c r="A12" s="265" t="s">
        <v>609</v>
      </c>
      <c r="B12" s="703">
        <v>2450</v>
      </c>
      <c r="C12" s="704"/>
      <c r="D12" s="186">
        <v>993</v>
      </c>
      <c r="E12" s="186">
        <v>41</v>
      </c>
      <c r="F12" s="705">
        <v>56</v>
      </c>
      <c r="G12" s="705"/>
      <c r="H12" s="264" t="s">
        <v>8</v>
      </c>
      <c r="I12" s="264" t="s">
        <v>8</v>
      </c>
    </row>
    <row r="13" spans="1:23" s="282" customFormat="1" ht="99.6" customHeight="1">
      <c r="A13" s="284" t="s">
        <v>671</v>
      </c>
      <c r="B13" s="703">
        <v>2417</v>
      </c>
      <c r="C13" s="704"/>
      <c r="D13" s="281">
        <v>604</v>
      </c>
      <c r="E13" s="281">
        <v>25</v>
      </c>
      <c r="F13" s="705">
        <v>62</v>
      </c>
      <c r="G13" s="705"/>
      <c r="H13" s="338" t="s">
        <v>669</v>
      </c>
      <c r="I13" s="283" t="s">
        <v>8</v>
      </c>
    </row>
    <row r="14" spans="1:23" s="261" customFormat="1" ht="99.6" customHeight="1" thickBot="1">
      <c r="A14" s="287">
        <v>2018</v>
      </c>
      <c r="B14" s="700">
        <v>2276</v>
      </c>
      <c r="C14" s="701"/>
      <c r="D14" s="301">
        <v>611</v>
      </c>
      <c r="E14" s="301">
        <v>27</v>
      </c>
      <c r="F14" s="702">
        <v>113</v>
      </c>
      <c r="G14" s="702"/>
      <c r="H14" s="263" t="s">
        <v>670</v>
      </c>
      <c r="I14" s="263" t="s">
        <v>123</v>
      </c>
      <c r="U14" s="263"/>
      <c r="V14" s="263"/>
      <c r="W14" s="263"/>
    </row>
    <row r="15" spans="1:23" s="52" customFormat="1" ht="11.1" customHeight="1">
      <c r="A15" s="97" t="s">
        <v>415</v>
      </c>
      <c r="G15" s="39" t="s">
        <v>608</v>
      </c>
      <c r="H15" s="97" t="s">
        <v>232</v>
      </c>
      <c r="I15" s="37" t="s">
        <v>278</v>
      </c>
    </row>
    <row r="16" spans="1:23" s="103" customFormat="1" ht="11.1" customHeight="1">
      <c r="A16" s="102" t="s">
        <v>237</v>
      </c>
      <c r="B16" s="161"/>
      <c r="C16" s="161"/>
      <c r="D16" s="53"/>
      <c r="E16" s="53"/>
      <c r="F16" s="53"/>
      <c r="G16" s="53"/>
      <c r="H16" s="161"/>
      <c r="I16" s="178"/>
    </row>
    <row r="17" spans="1:12" s="25" customFormat="1" ht="15.75" customHeight="1">
      <c r="A17" s="102"/>
      <c r="B17" s="47"/>
      <c r="C17" s="47"/>
      <c r="D17" s="47"/>
      <c r="E17" s="47"/>
      <c r="F17" s="47"/>
      <c r="G17" s="47"/>
      <c r="H17" s="47"/>
      <c r="I17" s="47"/>
      <c r="J17" s="44"/>
      <c r="K17" s="44"/>
      <c r="L17" s="44"/>
    </row>
    <row r="18" spans="1:12" s="25" customFormat="1" ht="11.25">
      <c r="A18" s="116"/>
      <c r="B18" s="43"/>
      <c r="C18" s="43"/>
      <c r="D18" s="43"/>
      <c r="E18" s="43"/>
      <c r="F18" s="43"/>
      <c r="G18" s="43"/>
      <c r="H18" s="116"/>
      <c r="I18" s="179"/>
    </row>
    <row r="19" spans="1:12" s="25" customFormat="1" ht="11.25">
      <c r="A19" s="116"/>
      <c r="B19" s="43"/>
      <c r="C19" s="43"/>
      <c r="D19" s="43"/>
      <c r="E19" s="43"/>
      <c r="F19" s="43"/>
      <c r="G19" s="43"/>
      <c r="H19" s="116"/>
      <c r="I19" s="179"/>
    </row>
    <row r="20" spans="1:12" s="25" customFormat="1" ht="11.25">
      <c r="A20" s="116"/>
      <c r="B20" s="43"/>
      <c r="C20" s="43"/>
      <c r="D20" s="43"/>
      <c r="E20" s="43"/>
      <c r="F20" s="43"/>
      <c r="G20" s="43"/>
      <c r="H20" s="116"/>
      <c r="I20" s="179"/>
    </row>
    <row r="21" spans="1:12" s="25" customFormat="1" ht="11.25">
      <c r="A21" s="116"/>
      <c r="B21" s="43"/>
      <c r="C21" s="43"/>
      <c r="D21" s="43"/>
      <c r="E21" s="43"/>
      <c r="F21" s="43"/>
      <c r="G21" s="43"/>
      <c r="H21" s="116"/>
      <c r="I21" s="179"/>
    </row>
    <row r="22" spans="1:12" s="25" customFormat="1" ht="11.25">
      <c r="A22" s="116"/>
      <c r="B22" s="43"/>
      <c r="C22" s="43"/>
      <c r="D22" s="43"/>
      <c r="E22" s="43"/>
      <c r="F22" s="43"/>
      <c r="G22" s="43"/>
      <c r="H22" s="116"/>
      <c r="I22" s="179"/>
    </row>
    <row r="23" spans="1:12" s="25" customFormat="1" ht="11.25">
      <c r="A23" s="116"/>
      <c r="B23" s="43"/>
      <c r="C23" s="43"/>
      <c r="D23" s="43"/>
      <c r="E23" s="43"/>
      <c r="F23" s="43"/>
      <c r="G23" s="43"/>
      <c r="H23" s="116"/>
      <c r="I23" s="179"/>
    </row>
    <row r="24" spans="1:12" s="25" customFormat="1" ht="11.25">
      <c r="A24" s="116"/>
      <c r="B24" s="43"/>
      <c r="C24" s="43"/>
      <c r="D24" s="43"/>
      <c r="E24" s="43"/>
      <c r="F24" s="43"/>
      <c r="G24" s="43"/>
      <c r="H24" s="116"/>
      <c r="I24" s="179"/>
    </row>
    <row r="25" spans="1:12" s="25" customFormat="1" ht="11.25">
      <c r="A25" s="116"/>
      <c r="B25" s="43"/>
      <c r="C25" s="43"/>
      <c r="D25" s="43"/>
      <c r="E25" s="43"/>
      <c r="F25" s="43"/>
      <c r="G25" s="43"/>
      <c r="H25" s="116"/>
      <c r="I25" s="179"/>
    </row>
    <row r="26" spans="1:12" s="25" customFormat="1" ht="11.25">
      <c r="A26" s="116"/>
      <c r="B26" s="43"/>
      <c r="C26" s="43"/>
      <c r="D26" s="43"/>
      <c r="E26" s="43"/>
      <c r="F26" s="43"/>
      <c r="G26" s="43"/>
      <c r="H26" s="116"/>
      <c r="I26" s="179"/>
    </row>
    <row r="27" spans="1:12" s="25" customFormat="1" ht="11.25">
      <c r="A27" s="116"/>
      <c r="B27" s="43"/>
      <c r="C27" s="43"/>
      <c r="D27" s="43"/>
      <c r="E27" s="43"/>
      <c r="F27" s="43"/>
      <c r="G27" s="43"/>
      <c r="H27" s="116"/>
      <c r="I27" s="179"/>
    </row>
    <row r="28" spans="1:12" s="25" customFormat="1" ht="11.25">
      <c r="A28" s="116"/>
      <c r="B28" s="43"/>
      <c r="C28" s="43"/>
      <c r="D28" s="43"/>
      <c r="E28" s="43"/>
      <c r="F28" s="43"/>
      <c r="G28" s="43"/>
      <c r="H28" s="116"/>
      <c r="I28" s="179"/>
    </row>
    <row r="29" spans="1:12" s="25" customFormat="1" ht="11.25">
      <c r="A29" s="116"/>
      <c r="B29" s="43"/>
      <c r="C29" s="43"/>
      <c r="D29" s="43"/>
      <c r="E29" s="43"/>
      <c r="F29" s="43"/>
      <c r="G29" s="43"/>
      <c r="H29" s="116"/>
      <c r="I29" s="179"/>
    </row>
    <row r="30" spans="1:12" s="25" customFormat="1" ht="11.25">
      <c r="A30" s="116"/>
      <c r="B30" s="43"/>
      <c r="C30" s="43"/>
      <c r="D30" s="43"/>
      <c r="E30" s="43"/>
      <c r="F30" s="43"/>
      <c r="G30" s="43"/>
      <c r="H30" s="116"/>
      <c r="I30" s="179"/>
    </row>
    <row r="31" spans="1:12" s="25" customFormat="1" ht="11.25">
      <c r="A31" s="116"/>
      <c r="B31" s="43"/>
      <c r="C31" s="43"/>
      <c r="D31" s="43"/>
      <c r="E31" s="43"/>
      <c r="F31" s="43"/>
      <c r="G31" s="43"/>
      <c r="H31" s="116"/>
      <c r="I31" s="179"/>
    </row>
    <row r="32" spans="1:12" s="25" customFormat="1" ht="11.25">
      <c r="A32" s="116"/>
      <c r="B32" s="43"/>
      <c r="C32" s="43"/>
      <c r="D32" s="43"/>
      <c r="E32" s="43"/>
      <c r="F32" s="43"/>
      <c r="G32" s="43"/>
      <c r="H32" s="116"/>
      <c r="I32" s="179"/>
    </row>
    <row r="33" spans="1:9" s="25" customFormat="1" ht="11.25">
      <c r="B33" s="43"/>
      <c r="C33" s="43"/>
      <c r="D33" s="43"/>
      <c r="E33" s="43"/>
      <c r="F33" s="43"/>
      <c r="G33" s="43"/>
      <c r="I33" s="179"/>
    </row>
    <row r="34" spans="1:9" s="25" customFormat="1" ht="11.25">
      <c r="A34" s="43"/>
      <c r="B34" s="43"/>
      <c r="C34" s="43"/>
      <c r="D34" s="43"/>
      <c r="E34" s="43"/>
      <c r="F34" s="43"/>
      <c r="G34" s="43"/>
      <c r="H34" s="43"/>
      <c r="I34" s="179"/>
    </row>
    <row r="35" spans="1:9" s="25" customFormat="1" ht="11.25">
      <c r="A35" s="43"/>
      <c r="B35" s="43"/>
      <c r="C35" s="43"/>
      <c r="D35" s="43"/>
      <c r="E35" s="43"/>
      <c r="F35" s="43"/>
      <c r="G35" s="43"/>
      <c r="H35" s="43"/>
      <c r="I35" s="179"/>
    </row>
    <row r="36" spans="1:9" s="25" customFormat="1" ht="11.25">
      <c r="A36" s="43"/>
      <c r="B36" s="43"/>
      <c r="C36" s="43"/>
      <c r="D36" s="43"/>
      <c r="E36" s="43"/>
      <c r="F36" s="43"/>
      <c r="G36" s="43"/>
      <c r="H36" s="43"/>
      <c r="I36" s="179"/>
    </row>
    <row r="37" spans="1:9" s="25" customFormat="1" ht="11.25">
      <c r="A37" s="43"/>
      <c r="B37" s="43"/>
      <c r="C37" s="43"/>
      <c r="D37" s="43"/>
      <c r="E37" s="43"/>
      <c r="F37" s="43"/>
      <c r="G37" s="43"/>
      <c r="H37" s="43"/>
      <c r="I37" s="179"/>
    </row>
    <row r="38" spans="1:9" s="25" customFormat="1" ht="11.25">
      <c r="A38" s="43"/>
      <c r="B38" s="43"/>
      <c r="C38" s="43"/>
      <c r="D38" s="43"/>
      <c r="E38" s="43"/>
      <c r="F38" s="43"/>
      <c r="G38" s="43"/>
      <c r="H38" s="43"/>
      <c r="I38" s="179"/>
    </row>
    <row r="39" spans="1:9" s="25" customFormat="1" ht="11.25">
      <c r="A39" s="43"/>
      <c r="B39" s="43"/>
      <c r="C39" s="43"/>
      <c r="D39" s="43"/>
      <c r="E39" s="43"/>
      <c r="F39" s="43"/>
      <c r="G39" s="43"/>
      <c r="H39" s="43"/>
      <c r="I39" s="179"/>
    </row>
    <row r="40" spans="1:9" s="25" customFormat="1" ht="11.25">
      <c r="A40" s="43"/>
      <c r="B40" s="43"/>
      <c r="C40" s="43"/>
      <c r="D40" s="43"/>
      <c r="E40" s="43"/>
      <c r="F40" s="43"/>
      <c r="G40" s="43"/>
      <c r="H40" s="43"/>
      <c r="I40" s="179"/>
    </row>
    <row r="41" spans="1:9" s="25" customFormat="1" ht="11.25">
      <c r="A41" s="43"/>
      <c r="B41" s="43"/>
      <c r="C41" s="43"/>
      <c r="D41" s="43"/>
      <c r="E41" s="43"/>
      <c r="F41" s="43"/>
      <c r="G41" s="43"/>
      <c r="H41" s="43"/>
      <c r="I41" s="179"/>
    </row>
    <row r="42" spans="1:9" s="25" customFormat="1" ht="11.25">
      <c r="A42" s="43"/>
      <c r="B42" s="43"/>
      <c r="C42" s="43"/>
      <c r="D42" s="43"/>
      <c r="E42" s="43"/>
      <c r="F42" s="43"/>
      <c r="G42" s="43"/>
      <c r="H42" s="43"/>
      <c r="I42" s="179"/>
    </row>
    <row r="43" spans="1:9" s="25" customFormat="1" ht="11.25">
      <c r="A43" s="43"/>
      <c r="B43" s="43"/>
      <c r="C43" s="43"/>
      <c r="D43" s="43"/>
      <c r="E43" s="43"/>
      <c r="F43" s="43"/>
      <c r="G43" s="43"/>
      <c r="H43" s="43"/>
      <c r="I43" s="179"/>
    </row>
    <row r="44" spans="1:9" s="25" customFormat="1" ht="11.25">
      <c r="A44" s="43"/>
      <c r="B44" s="43"/>
      <c r="C44" s="43"/>
      <c r="D44" s="43"/>
      <c r="E44" s="43"/>
      <c r="F44" s="43"/>
      <c r="G44" s="43"/>
      <c r="H44" s="43"/>
      <c r="I44" s="179"/>
    </row>
    <row r="45" spans="1:9" s="25" customFormat="1" ht="11.25">
      <c r="A45" s="43"/>
      <c r="B45" s="43"/>
      <c r="C45" s="43"/>
      <c r="D45" s="43"/>
      <c r="E45" s="43"/>
      <c r="F45" s="43"/>
      <c r="G45" s="43"/>
      <c r="H45" s="43"/>
      <c r="I45" s="179"/>
    </row>
    <row r="46" spans="1:9" s="25" customFormat="1" ht="11.25">
      <c r="A46" s="43"/>
      <c r="B46" s="43"/>
      <c r="C46" s="43"/>
      <c r="D46" s="43"/>
      <c r="E46" s="43"/>
      <c r="F46" s="43"/>
      <c r="G46" s="43"/>
      <c r="H46" s="43"/>
      <c r="I46" s="179"/>
    </row>
    <row r="47" spans="1:9" s="25" customFormat="1" ht="11.25">
      <c r="A47" s="43"/>
      <c r="B47" s="43"/>
      <c r="C47" s="43"/>
      <c r="D47" s="43"/>
      <c r="E47" s="43"/>
      <c r="F47" s="43"/>
      <c r="G47" s="43"/>
      <c r="H47" s="43"/>
      <c r="I47" s="179"/>
    </row>
    <row r="48" spans="1:9" s="25" customFormat="1" ht="11.25">
      <c r="A48" s="43"/>
      <c r="B48" s="43"/>
      <c r="C48" s="43"/>
      <c r="D48" s="43"/>
      <c r="E48" s="43"/>
      <c r="F48" s="43"/>
      <c r="G48" s="43"/>
      <c r="H48" s="43"/>
      <c r="I48" s="179"/>
    </row>
    <row r="49" spans="1:9" s="25" customFormat="1" ht="11.25">
      <c r="A49" s="43"/>
      <c r="B49" s="43"/>
      <c r="C49" s="43"/>
      <c r="D49" s="43"/>
      <c r="E49" s="43"/>
      <c r="F49" s="43"/>
      <c r="G49" s="43"/>
      <c r="H49" s="43"/>
      <c r="I49" s="179"/>
    </row>
    <row r="50" spans="1:9" s="25" customFormat="1" ht="11.25">
      <c r="A50" s="43"/>
      <c r="B50" s="43"/>
      <c r="C50" s="43"/>
      <c r="D50" s="43"/>
      <c r="E50" s="43"/>
      <c r="F50" s="43"/>
      <c r="G50" s="43"/>
      <c r="H50" s="43"/>
      <c r="I50" s="179"/>
    </row>
    <row r="51" spans="1:9" s="25" customFormat="1" ht="11.25">
      <c r="A51" s="43"/>
      <c r="B51" s="43"/>
      <c r="C51" s="43"/>
      <c r="D51" s="43"/>
      <c r="E51" s="43"/>
      <c r="F51" s="43"/>
      <c r="G51" s="43"/>
      <c r="H51" s="43"/>
      <c r="I51" s="179"/>
    </row>
    <row r="52" spans="1:9" s="25" customFormat="1" ht="11.25">
      <c r="A52" s="43"/>
      <c r="B52" s="43"/>
      <c r="C52" s="43"/>
      <c r="D52" s="43"/>
      <c r="E52" s="43"/>
      <c r="F52" s="43"/>
      <c r="G52" s="43"/>
      <c r="H52" s="43"/>
      <c r="I52" s="179"/>
    </row>
    <row r="53" spans="1:9" s="25" customFormat="1" ht="11.25">
      <c r="A53" s="43"/>
      <c r="B53" s="43"/>
      <c r="C53" s="43"/>
      <c r="D53" s="43"/>
      <c r="E53" s="43"/>
      <c r="F53" s="43"/>
      <c r="G53" s="43"/>
      <c r="H53" s="43"/>
      <c r="I53" s="179"/>
    </row>
    <row r="54" spans="1:9" s="25" customFormat="1" ht="11.25">
      <c r="A54" s="43"/>
      <c r="B54" s="43"/>
      <c r="C54" s="43"/>
      <c r="D54" s="43"/>
      <c r="E54" s="43"/>
      <c r="F54" s="43"/>
      <c r="G54" s="43"/>
      <c r="H54" s="43"/>
      <c r="I54" s="179"/>
    </row>
    <row r="55" spans="1:9" s="25" customFormat="1" ht="11.25">
      <c r="A55" s="43"/>
      <c r="B55" s="43"/>
      <c r="C55" s="43"/>
      <c r="D55" s="43"/>
      <c r="E55" s="43"/>
      <c r="F55" s="43"/>
      <c r="G55" s="43"/>
      <c r="H55" s="43"/>
      <c r="I55" s="179"/>
    </row>
    <row r="56" spans="1:9" s="25" customFormat="1" ht="11.25">
      <c r="A56" s="43"/>
      <c r="B56" s="43"/>
      <c r="C56" s="43"/>
      <c r="D56" s="43"/>
      <c r="E56" s="43"/>
      <c r="F56" s="43"/>
      <c r="G56" s="43"/>
      <c r="H56" s="43"/>
      <c r="I56" s="179"/>
    </row>
    <row r="57" spans="1:9" s="25" customFormat="1" ht="11.25">
      <c r="A57" s="43"/>
      <c r="B57" s="43"/>
      <c r="C57" s="43"/>
      <c r="D57" s="43"/>
      <c r="E57" s="43"/>
      <c r="F57" s="43"/>
      <c r="G57" s="43"/>
      <c r="H57" s="43"/>
      <c r="I57" s="179"/>
    </row>
    <row r="58" spans="1:9" s="25" customFormat="1" ht="11.25">
      <c r="A58" s="43"/>
      <c r="B58" s="43"/>
      <c r="C58" s="43"/>
      <c r="D58" s="43"/>
      <c r="E58" s="43"/>
      <c r="F58" s="43"/>
      <c r="G58" s="43"/>
      <c r="H58" s="43"/>
      <c r="I58" s="179"/>
    </row>
    <row r="59" spans="1:9" s="25" customFormat="1" ht="11.25">
      <c r="A59" s="43"/>
      <c r="B59" s="43"/>
      <c r="C59" s="43"/>
      <c r="D59" s="43"/>
      <c r="E59" s="43"/>
      <c r="F59" s="43"/>
      <c r="G59" s="43"/>
      <c r="H59" s="43"/>
      <c r="I59" s="179"/>
    </row>
    <row r="60" spans="1:9" s="25" customFormat="1" ht="11.25">
      <c r="A60" s="43"/>
      <c r="B60" s="43"/>
      <c r="C60" s="43"/>
      <c r="D60" s="43"/>
      <c r="E60" s="43"/>
      <c r="F60" s="43"/>
      <c r="G60" s="43"/>
      <c r="H60" s="43"/>
      <c r="I60" s="179"/>
    </row>
    <row r="61" spans="1:9" s="25" customFormat="1" ht="11.25">
      <c r="A61" s="43"/>
      <c r="B61" s="43"/>
      <c r="C61" s="43"/>
      <c r="D61" s="43"/>
      <c r="E61" s="43"/>
      <c r="F61" s="43"/>
      <c r="G61" s="43"/>
      <c r="H61" s="43"/>
      <c r="I61" s="179"/>
    </row>
    <row r="62" spans="1:9" s="25" customFormat="1" ht="11.25">
      <c r="A62" s="43"/>
      <c r="B62" s="43"/>
      <c r="C62" s="43"/>
      <c r="D62" s="43"/>
      <c r="E62" s="43"/>
      <c r="F62" s="43"/>
      <c r="G62" s="43"/>
      <c r="H62" s="43"/>
      <c r="I62" s="179"/>
    </row>
    <row r="63" spans="1:9" s="25" customFormat="1" ht="11.25">
      <c r="A63" s="43"/>
      <c r="B63" s="43"/>
      <c r="C63" s="43"/>
      <c r="D63" s="43"/>
      <c r="E63" s="43"/>
      <c r="F63" s="43"/>
      <c r="G63" s="43"/>
      <c r="H63" s="43"/>
      <c r="I63" s="179"/>
    </row>
    <row r="64" spans="1:9" s="25" customFormat="1" ht="11.25">
      <c r="A64" s="43"/>
      <c r="B64" s="43"/>
      <c r="C64" s="43"/>
      <c r="D64" s="43"/>
      <c r="E64" s="43"/>
      <c r="F64" s="43"/>
      <c r="G64" s="43"/>
      <c r="H64" s="43"/>
      <c r="I64" s="179"/>
    </row>
    <row r="65" spans="1:9" s="25" customFormat="1" ht="11.25">
      <c r="A65" s="43"/>
      <c r="B65" s="43"/>
      <c r="C65" s="43"/>
      <c r="D65" s="43"/>
      <c r="E65" s="43"/>
      <c r="F65" s="43"/>
      <c r="G65" s="43"/>
      <c r="H65" s="43"/>
      <c r="I65" s="179"/>
    </row>
    <row r="66" spans="1:9" s="25" customFormat="1" ht="11.25">
      <c r="A66" s="43"/>
      <c r="B66" s="43"/>
      <c r="C66" s="43"/>
      <c r="D66" s="43"/>
      <c r="E66" s="43"/>
      <c r="F66" s="43"/>
      <c r="G66" s="43"/>
      <c r="H66" s="43"/>
      <c r="I66" s="179"/>
    </row>
    <row r="67" spans="1:9" s="25" customFormat="1" ht="11.25">
      <c r="A67" s="43"/>
      <c r="B67" s="43"/>
      <c r="C67" s="43"/>
      <c r="D67" s="43"/>
      <c r="E67" s="43"/>
      <c r="F67" s="43"/>
      <c r="G67" s="43"/>
      <c r="H67" s="43"/>
      <c r="I67" s="179"/>
    </row>
    <row r="68" spans="1:9" s="25" customFormat="1" ht="11.25">
      <c r="A68" s="43"/>
      <c r="B68" s="43"/>
      <c r="C68" s="43"/>
      <c r="D68" s="43"/>
      <c r="E68" s="43"/>
      <c r="F68" s="43"/>
      <c r="G68" s="43"/>
      <c r="H68" s="43"/>
      <c r="I68" s="179"/>
    </row>
    <row r="69" spans="1:9" s="25" customFormat="1" ht="11.25">
      <c r="A69" s="43"/>
      <c r="B69" s="43"/>
      <c r="C69" s="43"/>
      <c r="D69" s="43"/>
      <c r="E69" s="43"/>
      <c r="F69" s="43"/>
      <c r="G69" s="43"/>
      <c r="H69" s="43"/>
      <c r="I69" s="179"/>
    </row>
    <row r="70" spans="1:9" s="25" customFormat="1" ht="11.25">
      <c r="A70" s="43"/>
      <c r="B70" s="43"/>
      <c r="C70" s="43"/>
      <c r="D70" s="43"/>
      <c r="E70" s="43"/>
      <c r="F70" s="43"/>
      <c r="G70" s="43"/>
      <c r="H70" s="43"/>
      <c r="I70" s="179"/>
    </row>
    <row r="71" spans="1:9" s="25" customFormat="1" ht="11.25">
      <c r="A71" s="43"/>
      <c r="B71" s="43"/>
      <c r="C71" s="43"/>
      <c r="D71" s="43"/>
      <c r="E71" s="43"/>
      <c r="F71" s="43"/>
      <c r="G71" s="43"/>
      <c r="H71" s="43"/>
      <c r="I71" s="179"/>
    </row>
    <row r="72" spans="1:9" s="25" customFormat="1" ht="11.25">
      <c r="A72" s="43"/>
      <c r="B72" s="43"/>
      <c r="C72" s="43"/>
      <c r="D72" s="43"/>
      <c r="E72" s="43"/>
      <c r="F72" s="43"/>
      <c r="G72" s="43"/>
      <c r="H72" s="43"/>
      <c r="I72" s="179"/>
    </row>
    <row r="73" spans="1:9" s="25" customFormat="1" ht="11.25">
      <c r="A73" s="43"/>
      <c r="B73" s="43"/>
      <c r="C73" s="43"/>
      <c r="D73" s="43"/>
      <c r="E73" s="43"/>
      <c r="F73" s="43"/>
      <c r="G73" s="43"/>
      <c r="H73" s="43"/>
      <c r="I73" s="179"/>
    </row>
    <row r="74" spans="1:9" s="25" customFormat="1" ht="11.25">
      <c r="A74" s="43"/>
      <c r="B74" s="43"/>
      <c r="C74" s="43"/>
      <c r="D74" s="43"/>
      <c r="E74" s="43"/>
      <c r="F74" s="43"/>
      <c r="G74" s="43"/>
      <c r="H74" s="43"/>
      <c r="I74" s="179"/>
    </row>
    <row r="75" spans="1:9" s="25" customFormat="1" ht="11.25">
      <c r="A75" s="43"/>
      <c r="B75" s="43"/>
      <c r="C75" s="43"/>
      <c r="D75" s="43"/>
      <c r="E75" s="43"/>
      <c r="F75" s="43"/>
      <c r="G75" s="43"/>
      <c r="H75" s="43"/>
      <c r="I75" s="179"/>
    </row>
    <row r="76" spans="1:9" s="25" customFormat="1" ht="11.25">
      <c r="A76" s="43"/>
      <c r="B76" s="43"/>
      <c r="C76" s="43"/>
      <c r="D76" s="43"/>
      <c r="E76" s="43"/>
      <c r="F76" s="43"/>
      <c r="G76" s="43"/>
      <c r="H76" s="43"/>
      <c r="I76" s="179"/>
    </row>
    <row r="77" spans="1:9" s="25" customFormat="1" ht="11.25">
      <c r="A77" s="43"/>
      <c r="B77" s="43"/>
      <c r="C77" s="43"/>
      <c r="D77" s="43"/>
      <c r="E77" s="43"/>
      <c r="F77" s="43"/>
      <c r="G77" s="43"/>
      <c r="H77" s="43"/>
      <c r="I77" s="179"/>
    </row>
    <row r="78" spans="1:9" s="25" customFormat="1" ht="11.25">
      <c r="A78" s="43"/>
      <c r="B78" s="43"/>
      <c r="C78" s="43"/>
      <c r="D78" s="43"/>
      <c r="E78" s="43"/>
      <c r="F78" s="43"/>
      <c r="G78" s="43"/>
      <c r="H78" s="43"/>
      <c r="I78" s="179"/>
    </row>
    <row r="79" spans="1:9" s="25" customFormat="1" ht="11.25">
      <c r="A79" s="43"/>
      <c r="B79" s="43"/>
      <c r="C79" s="43"/>
      <c r="D79" s="43"/>
      <c r="E79" s="43"/>
      <c r="F79" s="43"/>
      <c r="G79" s="43"/>
      <c r="H79" s="43"/>
      <c r="I79" s="179"/>
    </row>
    <row r="80" spans="1:9" s="25" customFormat="1" ht="11.25">
      <c r="A80" s="43"/>
      <c r="B80" s="43"/>
      <c r="C80" s="43"/>
      <c r="D80" s="43"/>
      <c r="E80" s="43"/>
      <c r="F80" s="43"/>
      <c r="G80" s="43"/>
      <c r="H80" s="43"/>
      <c r="I80" s="179"/>
    </row>
    <row r="81" spans="1:9" s="25" customFormat="1" ht="11.25">
      <c r="A81" s="43"/>
      <c r="B81" s="43"/>
      <c r="C81" s="43"/>
      <c r="D81" s="43"/>
      <c r="E81" s="43"/>
      <c r="F81" s="43"/>
      <c r="G81" s="43"/>
      <c r="H81" s="43"/>
      <c r="I81" s="179"/>
    </row>
    <row r="82" spans="1:9" s="25" customFormat="1" ht="11.25">
      <c r="A82" s="43"/>
      <c r="B82" s="43"/>
      <c r="C82" s="43"/>
      <c r="D82" s="43"/>
      <c r="E82" s="43"/>
      <c r="F82" s="43"/>
      <c r="G82" s="43"/>
      <c r="H82" s="43"/>
      <c r="I82" s="179"/>
    </row>
    <row r="83" spans="1:9" s="25" customFormat="1" ht="11.25">
      <c r="A83" s="43"/>
      <c r="B83" s="43"/>
      <c r="C83" s="43"/>
      <c r="D83" s="43"/>
      <c r="E83" s="43"/>
      <c r="F83" s="43"/>
      <c r="G83" s="43"/>
      <c r="H83" s="43"/>
      <c r="I83" s="179"/>
    </row>
    <row r="84" spans="1:9" s="25" customFormat="1" ht="11.25">
      <c r="A84" s="43"/>
      <c r="B84" s="43"/>
      <c r="C84" s="43"/>
      <c r="D84" s="43"/>
      <c r="E84" s="43"/>
      <c r="F84" s="43"/>
      <c r="G84" s="43"/>
      <c r="H84" s="43"/>
      <c r="I84" s="179"/>
    </row>
    <row r="85" spans="1:9" s="25" customFormat="1" ht="11.25">
      <c r="A85" s="43"/>
      <c r="B85" s="43"/>
      <c r="C85" s="43"/>
      <c r="D85" s="43"/>
      <c r="E85" s="43"/>
      <c r="F85" s="43"/>
      <c r="G85" s="43"/>
      <c r="H85" s="43"/>
      <c r="I85" s="179"/>
    </row>
    <row r="86" spans="1:9" s="25" customFormat="1" ht="11.25">
      <c r="A86" s="43"/>
      <c r="B86" s="43"/>
      <c r="C86" s="43"/>
      <c r="D86" s="43"/>
      <c r="E86" s="43"/>
      <c r="F86" s="43"/>
      <c r="G86" s="43"/>
      <c r="H86" s="43"/>
      <c r="I86" s="43"/>
    </row>
    <row r="87" spans="1:9" s="25" customFormat="1" ht="11.25">
      <c r="A87" s="43"/>
      <c r="B87" s="43"/>
      <c r="C87" s="43"/>
      <c r="D87" s="43"/>
      <c r="E87" s="43"/>
      <c r="F87" s="43"/>
      <c r="G87" s="43"/>
      <c r="H87" s="43"/>
      <c r="I87" s="43"/>
    </row>
    <row r="88" spans="1:9" s="25" customFormat="1" ht="11.25">
      <c r="A88" s="43"/>
      <c r="B88" s="43"/>
      <c r="C88" s="43"/>
      <c r="D88" s="43"/>
      <c r="E88" s="43"/>
      <c r="F88" s="43"/>
      <c r="G88" s="43"/>
      <c r="H88" s="43"/>
      <c r="I88" s="43"/>
    </row>
    <row r="89" spans="1:9" s="25" customFormat="1" ht="11.25">
      <c r="A89" s="43"/>
      <c r="B89" s="43"/>
      <c r="C89" s="43"/>
      <c r="D89" s="43"/>
      <c r="E89" s="43"/>
      <c r="F89" s="43"/>
      <c r="G89" s="43"/>
      <c r="H89" s="43"/>
      <c r="I89" s="43"/>
    </row>
  </sheetData>
  <sheetProtection selectLockedCells="1"/>
  <mergeCells count="20">
    <mergeCell ref="A3:G3"/>
    <mergeCell ref="H6:H9"/>
    <mergeCell ref="B6:C9"/>
    <mergeCell ref="F6:G9"/>
    <mergeCell ref="D8:D9"/>
    <mergeCell ref="A6:A9"/>
    <mergeCell ref="A4:G4"/>
    <mergeCell ref="I6:I9"/>
    <mergeCell ref="D6:E7"/>
    <mergeCell ref="E8:E9"/>
    <mergeCell ref="B14:C14"/>
    <mergeCell ref="F14:G14"/>
    <mergeCell ref="B10:C10"/>
    <mergeCell ref="F10:G10"/>
    <mergeCell ref="B11:C11"/>
    <mergeCell ref="F11:G11"/>
    <mergeCell ref="B12:C12"/>
    <mergeCell ref="F12:G12"/>
    <mergeCell ref="B13:C13"/>
    <mergeCell ref="F13:G13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8"/>
  <sheetViews>
    <sheetView view="pageBreakPreview" topLeftCell="A8" zoomScaleNormal="100" zoomScaleSheetLayoutView="100" workbookViewId="0">
      <selection activeCell="AA14" sqref="AA14"/>
    </sheetView>
  </sheetViews>
  <sheetFormatPr defaultRowHeight="14.25"/>
  <cols>
    <col min="1" max="1" width="5.125" style="45" customWidth="1"/>
    <col min="2" max="3" width="4.125" style="268" customWidth="1"/>
    <col min="4" max="5" width="3.375" style="268" customWidth="1"/>
    <col min="6" max="7" width="4.375" style="268" customWidth="1"/>
    <col min="8" max="8" width="3.375" style="45" customWidth="1"/>
    <col min="9" max="9" width="3.375" style="268" customWidth="1"/>
    <col min="10" max="11" width="4.875" style="21" customWidth="1"/>
    <col min="12" max="13" width="3.625" style="21" customWidth="1"/>
    <col min="14" max="15" width="4.375" style="21" customWidth="1"/>
    <col min="16" max="17" width="3.125" style="21" customWidth="1"/>
    <col min="18" max="19" width="4.375" style="21" customWidth="1"/>
    <col min="20" max="21" width="2.875" style="21" customWidth="1"/>
    <col min="22" max="16384" width="9" style="21"/>
  </cols>
  <sheetData>
    <row r="1" spans="1:28" s="60" customFormat="1" ht="14.1" customHeight="1">
      <c r="A1" s="57" t="s">
        <v>872</v>
      </c>
      <c r="B1" s="58"/>
      <c r="C1" s="58"/>
      <c r="D1" s="58"/>
      <c r="E1" s="58"/>
      <c r="F1" s="58"/>
      <c r="I1" s="59"/>
    </row>
    <row r="2" spans="1:28" ht="14.1" customHeight="1">
      <c r="A2" s="19"/>
      <c r="G2" s="21"/>
      <c r="H2" s="21"/>
      <c r="I2" s="46"/>
    </row>
    <row r="3" spans="1:28" s="272" customFormat="1" ht="20.100000000000001" customHeight="1">
      <c r="A3" s="559" t="s">
        <v>913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</row>
    <row r="4" spans="1:28" s="270" customFormat="1" ht="24" customHeight="1">
      <c r="A4" s="679" t="s">
        <v>238</v>
      </c>
      <c r="B4" s="679"/>
      <c r="C4" s="679"/>
      <c r="D4" s="679"/>
      <c r="E4" s="679"/>
      <c r="F4" s="679"/>
      <c r="G4" s="679"/>
      <c r="H4" s="679"/>
      <c r="I4" s="679"/>
      <c r="J4" s="679"/>
      <c r="K4" s="679"/>
      <c r="L4" s="679"/>
      <c r="M4" s="679"/>
      <c r="N4" s="679"/>
      <c r="O4" s="679"/>
      <c r="P4" s="679"/>
      <c r="Q4" s="679"/>
      <c r="R4" s="679"/>
      <c r="S4" s="679"/>
      <c r="T4" s="679"/>
      <c r="U4" s="679"/>
    </row>
    <row r="5" spans="1:28" s="176" customFormat="1" ht="18" customHeight="1" thickBot="1">
      <c r="A5" s="176" t="s">
        <v>613</v>
      </c>
      <c r="I5" s="177"/>
      <c r="Q5" s="177"/>
      <c r="U5" s="177" t="s">
        <v>239</v>
      </c>
    </row>
    <row r="6" spans="1:28" s="25" customFormat="1" ht="21.75" customHeight="1">
      <c r="A6" s="710" t="s">
        <v>652</v>
      </c>
      <c r="B6" s="726" t="s">
        <v>614</v>
      </c>
      <c r="C6" s="725"/>
      <c r="D6" s="725"/>
      <c r="E6" s="727"/>
      <c r="F6" s="725" t="s">
        <v>615</v>
      </c>
      <c r="G6" s="725"/>
      <c r="H6" s="725"/>
      <c r="I6" s="727"/>
      <c r="J6" s="725" t="s">
        <v>651</v>
      </c>
      <c r="K6" s="725"/>
      <c r="L6" s="725"/>
      <c r="M6" s="727"/>
      <c r="N6" s="725" t="s">
        <v>616</v>
      </c>
      <c r="O6" s="725"/>
      <c r="P6" s="725"/>
      <c r="Q6" s="686"/>
      <c r="R6" s="725" t="s">
        <v>617</v>
      </c>
      <c r="S6" s="725"/>
      <c r="T6" s="725"/>
      <c r="U6" s="686"/>
    </row>
    <row r="7" spans="1:28" s="25" customFormat="1" ht="21.75" customHeight="1">
      <c r="A7" s="711"/>
      <c r="B7" s="695"/>
      <c r="C7" s="669"/>
      <c r="D7" s="669"/>
      <c r="E7" s="669"/>
      <c r="F7" s="669"/>
      <c r="G7" s="669"/>
      <c r="H7" s="669"/>
      <c r="I7" s="669"/>
      <c r="J7" s="669"/>
      <c r="K7" s="669"/>
      <c r="L7" s="669"/>
      <c r="M7" s="669"/>
      <c r="N7" s="669"/>
      <c r="O7" s="669"/>
      <c r="P7" s="669"/>
      <c r="Q7" s="668"/>
      <c r="R7" s="669"/>
      <c r="S7" s="669"/>
      <c r="T7" s="669"/>
      <c r="U7" s="668"/>
    </row>
    <row r="8" spans="1:28" s="25" customFormat="1" ht="12.75" customHeight="1">
      <c r="A8" s="711"/>
      <c r="B8" s="694" t="s">
        <v>618</v>
      </c>
      <c r="C8" s="667"/>
      <c r="D8" s="667" t="s">
        <v>619</v>
      </c>
      <c r="E8" s="677"/>
      <c r="F8" s="667" t="s">
        <v>618</v>
      </c>
      <c r="G8" s="667"/>
      <c r="H8" s="667" t="s">
        <v>619</v>
      </c>
      <c r="I8" s="677"/>
      <c r="J8" s="667" t="s">
        <v>618</v>
      </c>
      <c r="K8" s="667"/>
      <c r="L8" s="667" t="s">
        <v>619</v>
      </c>
      <c r="M8" s="677"/>
      <c r="N8" s="667" t="s">
        <v>618</v>
      </c>
      <c r="O8" s="667"/>
      <c r="P8" s="667" t="s">
        <v>619</v>
      </c>
      <c r="Q8" s="677"/>
      <c r="R8" s="667" t="s">
        <v>618</v>
      </c>
      <c r="S8" s="667"/>
      <c r="T8" s="667" t="s">
        <v>619</v>
      </c>
      <c r="U8" s="677"/>
    </row>
    <row r="9" spans="1:28" s="25" customFormat="1" ht="29.1" customHeight="1">
      <c r="A9" s="712"/>
      <c r="B9" s="696"/>
      <c r="C9" s="682"/>
      <c r="D9" s="682"/>
      <c r="E9" s="678"/>
      <c r="F9" s="682"/>
      <c r="G9" s="682"/>
      <c r="H9" s="682"/>
      <c r="I9" s="678"/>
      <c r="J9" s="682"/>
      <c r="K9" s="682"/>
      <c r="L9" s="682"/>
      <c r="M9" s="678"/>
      <c r="N9" s="682"/>
      <c r="O9" s="682"/>
      <c r="P9" s="682"/>
      <c r="Q9" s="678"/>
      <c r="R9" s="682"/>
      <c r="S9" s="682"/>
      <c r="T9" s="682"/>
      <c r="U9" s="678"/>
    </row>
    <row r="10" spans="1:28" s="271" customFormat="1" ht="93" customHeight="1">
      <c r="A10" s="304" t="s">
        <v>602</v>
      </c>
      <c r="B10" s="724">
        <v>683</v>
      </c>
      <c r="C10" s="716"/>
      <c r="D10" s="716">
        <v>1616</v>
      </c>
      <c r="E10" s="716"/>
      <c r="F10" s="716">
        <v>102</v>
      </c>
      <c r="G10" s="716"/>
      <c r="H10" s="716">
        <v>368</v>
      </c>
      <c r="I10" s="716"/>
      <c r="J10" s="716">
        <v>545</v>
      </c>
      <c r="K10" s="716"/>
      <c r="L10" s="716">
        <v>1153</v>
      </c>
      <c r="M10" s="717"/>
      <c r="N10" s="718">
        <v>36</v>
      </c>
      <c r="O10" s="718"/>
      <c r="P10" s="716">
        <v>95</v>
      </c>
      <c r="Q10" s="716"/>
      <c r="R10" s="715" t="s">
        <v>101</v>
      </c>
      <c r="S10" s="715"/>
      <c r="T10" s="715" t="s">
        <v>101</v>
      </c>
      <c r="U10" s="715"/>
      <c r="V10" s="269"/>
      <c r="W10" s="269"/>
      <c r="X10" s="269"/>
      <c r="Y10" s="269"/>
      <c r="Z10" s="269"/>
      <c r="AA10" s="269"/>
      <c r="AB10" s="269"/>
    </row>
    <row r="11" spans="1:28" s="271" customFormat="1" ht="93" customHeight="1">
      <c r="A11" s="304" t="s">
        <v>603</v>
      </c>
      <c r="B11" s="714">
        <v>775</v>
      </c>
      <c r="C11" s="705"/>
      <c r="D11" s="716">
        <v>1096</v>
      </c>
      <c r="E11" s="716"/>
      <c r="F11" s="705">
        <v>95</v>
      </c>
      <c r="G11" s="705"/>
      <c r="H11" s="705">
        <v>219</v>
      </c>
      <c r="I11" s="705"/>
      <c r="J11" s="705">
        <v>618</v>
      </c>
      <c r="K11" s="705"/>
      <c r="L11" s="716">
        <v>766</v>
      </c>
      <c r="M11" s="716"/>
      <c r="N11" s="705">
        <v>62</v>
      </c>
      <c r="O11" s="705"/>
      <c r="P11" s="716">
        <v>111</v>
      </c>
      <c r="Q11" s="716"/>
      <c r="R11" s="715" t="s">
        <v>101</v>
      </c>
      <c r="S11" s="715"/>
      <c r="T11" s="715" t="s">
        <v>101</v>
      </c>
      <c r="U11" s="715"/>
      <c r="V11" s="269"/>
      <c r="W11" s="269"/>
      <c r="X11" s="269"/>
      <c r="Y11" s="269"/>
      <c r="Z11" s="269"/>
      <c r="AA11" s="269"/>
      <c r="AB11" s="269"/>
    </row>
    <row r="12" spans="1:28" s="271" customFormat="1" ht="93" customHeight="1">
      <c r="A12" s="304" t="s">
        <v>609</v>
      </c>
      <c r="B12" s="714">
        <v>1378</v>
      </c>
      <c r="C12" s="705"/>
      <c r="D12" s="722">
        <v>1992</v>
      </c>
      <c r="E12" s="722"/>
      <c r="F12" s="705">
        <v>165</v>
      </c>
      <c r="G12" s="705"/>
      <c r="H12" s="705">
        <v>414</v>
      </c>
      <c r="I12" s="705"/>
      <c r="J12" s="705">
        <v>1128</v>
      </c>
      <c r="K12" s="705"/>
      <c r="L12" s="705">
        <v>1235</v>
      </c>
      <c r="M12" s="705"/>
      <c r="N12" s="713">
        <v>53</v>
      </c>
      <c r="O12" s="713"/>
      <c r="P12" s="705">
        <v>99</v>
      </c>
      <c r="Q12" s="705"/>
      <c r="R12" s="715">
        <v>32</v>
      </c>
      <c r="S12" s="715"/>
      <c r="T12" s="715">
        <v>244</v>
      </c>
      <c r="U12" s="715"/>
      <c r="V12" s="269"/>
      <c r="W12" s="269"/>
      <c r="X12" s="269"/>
      <c r="Y12" s="269"/>
      <c r="Z12" s="269"/>
      <c r="AA12" s="269"/>
      <c r="AB12" s="269"/>
    </row>
    <row r="13" spans="1:28" s="297" customFormat="1" ht="93" customHeight="1">
      <c r="A13" s="343" t="s">
        <v>720</v>
      </c>
      <c r="B13" s="724">
        <v>1436</v>
      </c>
      <c r="C13" s="716"/>
      <c r="D13" s="716">
        <v>2019</v>
      </c>
      <c r="E13" s="716"/>
      <c r="F13" s="723">
        <v>175</v>
      </c>
      <c r="G13" s="723"/>
      <c r="H13" s="728">
        <v>435</v>
      </c>
      <c r="I13" s="728"/>
      <c r="J13" s="723">
        <v>1129</v>
      </c>
      <c r="K13" s="723"/>
      <c r="L13" s="723">
        <v>1238</v>
      </c>
      <c r="M13" s="723"/>
      <c r="N13" s="713">
        <v>60</v>
      </c>
      <c r="O13" s="713"/>
      <c r="P13" s="723">
        <v>99</v>
      </c>
      <c r="Q13" s="723"/>
      <c r="R13" s="723">
        <v>72</v>
      </c>
      <c r="S13" s="723"/>
      <c r="T13" s="723">
        <v>247</v>
      </c>
      <c r="U13" s="723"/>
      <c r="V13" s="296"/>
      <c r="W13" s="296"/>
      <c r="X13" s="296"/>
      <c r="Y13" s="296"/>
      <c r="Z13" s="296"/>
      <c r="AA13" s="296"/>
      <c r="AB13" s="296"/>
    </row>
    <row r="14" spans="1:28" s="297" customFormat="1" ht="93" customHeight="1" thickBot="1">
      <c r="A14" s="303">
        <v>2018</v>
      </c>
      <c r="B14" s="719">
        <v>1542</v>
      </c>
      <c r="C14" s="719"/>
      <c r="D14" s="719">
        <v>2165</v>
      </c>
      <c r="E14" s="719"/>
      <c r="F14" s="720">
        <v>175</v>
      </c>
      <c r="G14" s="720"/>
      <c r="H14" s="721">
        <v>435</v>
      </c>
      <c r="I14" s="721"/>
      <c r="J14" s="720">
        <v>1219</v>
      </c>
      <c r="K14" s="720"/>
      <c r="L14" s="720">
        <v>1298</v>
      </c>
      <c r="M14" s="720"/>
      <c r="N14" s="720">
        <v>70</v>
      </c>
      <c r="O14" s="720"/>
      <c r="P14" s="720">
        <v>104</v>
      </c>
      <c r="Q14" s="720"/>
      <c r="R14" s="720">
        <v>78</v>
      </c>
      <c r="S14" s="720"/>
      <c r="T14" s="720">
        <v>328</v>
      </c>
      <c r="U14" s="720"/>
      <c r="V14" s="337"/>
      <c r="W14" s="337"/>
    </row>
    <row r="15" spans="1:28" s="52" customFormat="1" ht="11.45" customHeight="1">
      <c r="A15" s="97" t="s">
        <v>813</v>
      </c>
      <c r="H15" s="97"/>
      <c r="I15" s="37"/>
      <c r="Q15" s="39" t="s">
        <v>620</v>
      </c>
      <c r="U15" s="39" t="s">
        <v>620</v>
      </c>
    </row>
    <row r="16" spans="1:28" s="103" customFormat="1" ht="11.45" customHeight="1">
      <c r="A16" s="35" t="s">
        <v>621</v>
      </c>
      <c r="B16" s="161"/>
      <c r="C16" s="161"/>
      <c r="H16" s="161"/>
      <c r="I16" s="306"/>
    </row>
    <row r="17" spans="1:21" s="25" customFormat="1" ht="11.45" customHeight="1">
      <c r="A17" s="35" t="s">
        <v>667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U17" s="20" t="s">
        <v>626</v>
      </c>
    </row>
    <row r="18" spans="1:21" s="25" customFormat="1" ht="11.45" customHeight="1">
      <c r="A18" s="161" t="s">
        <v>668</v>
      </c>
      <c r="H18" s="116"/>
      <c r="I18" s="180"/>
    </row>
    <row r="19" spans="1:21" s="25" customFormat="1" ht="11.25">
      <c r="A19" s="116"/>
      <c r="B19" s="43"/>
      <c r="C19" s="43"/>
      <c r="D19" s="43"/>
      <c r="E19" s="43"/>
      <c r="F19" s="43"/>
      <c r="G19" s="43"/>
      <c r="H19" s="116"/>
      <c r="I19" s="179"/>
    </row>
    <row r="20" spans="1:21" s="25" customFormat="1" ht="11.25">
      <c r="A20" s="116"/>
      <c r="B20" s="43"/>
      <c r="C20" s="43"/>
      <c r="D20" s="43"/>
      <c r="E20" s="43"/>
      <c r="F20" s="43"/>
      <c r="G20" s="43"/>
      <c r="H20" s="116"/>
      <c r="I20" s="179"/>
    </row>
    <row r="21" spans="1:21" s="25" customFormat="1" ht="11.25">
      <c r="A21" s="116"/>
      <c r="B21" s="43"/>
      <c r="C21" s="43"/>
      <c r="D21" s="43"/>
      <c r="E21" s="43"/>
      <c r="F21" s="43"/>
      <c r="G21" s="43"/>
      <c r="H21" s="116"/>
      <c r="I21" s="179"/>
    </row>
    <row r="22" spans="1:21" s="25" customFormat="1" ht="11.25">
      <c r="A22" s="116"/>
      <c r="B22" s="43"/>
      <c r="C22" s="43"/>
      <c r="D22" s="43"/>
      <c r="E22" s="43"/>
      <c r="F22" s="43"/>
      <c r="G22" s="43"/>
      <c r="H22" s="116"/>
      <c r="I22" s="179"/>
    </row>
    <row r="23" spans="1:21" s="25" customFormat="1" ht="11.25">
      <c r="A23" s="116"/>
      <c r="B23" s="43"/>
      <c r="C23" s="43"/>
      <c r="D23" s="43"/>
      <c r="E23" s="43"/>
      <c r="F23" s="43"/>
      <c r="G23" s="43"/>
      <c r="H23" s="116"/>
      <c r="I23" s="179"/>
    </row>
    <row r="24" spans="1:21" s="25" customFormat="1" ht="11.25">
      <c r="A24" s="116"/>
      <c r="B24" s="43"/>
      <c r="C24" s="43"/>
      <c r="D24" s="43"/>
      <c r="E24" s="43"/>
      <c r="F24" s="43"/>
      <c r="G24" s="43"/>
      <c r="H24" s="116"/>
      <c r="I24" s="179"/>
    </row>
    <row r="25" spans="1:21" s="25" customFormat="1" ht="11.25">
      <c r="A25" s="116"/>
      <c r="B25" s="43"/>
      <c r="C25" s="43"/>
      <c r="D25" s="43"/>
      <c r="E25" s="43"/>
      <c r="F25" s="43"/>
      <c r="G25" s="43"/>
      <c r="H25" s="116"/>
      <c r="I25" s="179"/>
    </row>
    <row r="26" spans="1:21" s="25" customFormat="1" ht="11.25">
      <c r="A26" s="116"/>
      <c r="B26" s="43"/>
      <c r="C26" s="43"/>
      <c r="D26" s="43"/>
      <c r="E26" s="43"/>
      <c r="F26" s="43"/>
      <c r="G26" s="43"/>
      <c r="H26" s="116"/>
      <c r="I26" s="179"/>
    </row>
    <row r="27" spans="1:21" s="25" customFormat="1" ht="11.25">
      <c r="A27" s="116"/>
      <c r="B27" s="43"/>
      <c r="C27" s="43"/>
      <c r="D27" s="43"/>
      <c r="E27" s="43"/>
      <c r="F27" s="43"/>
      <c r="G27" s="43"/>
      <c r="H27" s="116"/>
      <c r="I27" s="179"/>
    </row>
    <row r="28" spans="1:21" s="25" customFormat="1" ht="11.25">
      <c r="A28" s="116"/>
      <c r="B28" s="43"/>
      <c r="C28" s="43"/>
      <c r="D28" s="43"/>
      <c r="E28" s="43"/>
      <c r="F28" s="43"/>
      <c r="G28" s="43"/>
      <c r="H28" s="116"/>
      <c r="I28" s="179"/>
    </row>
    <row r="29" spans="1:21" s="25" customFormat="1" ht="11.25">
      <c r="A29" s="116"/>
      <c r="B29" s="43"/>
      <c r="C29" s="43"/>
      <c r="D29" s="43"/>
      <c r="E29" s="43"/>
      <c r="F29" s="43"/>
      <c r="G29" s="43"/>
      <c r="H29" s="116"/>
      <c r="I29" s="179"/>
    </row>
    <row r="30" spans="1:21" s="25" customFormat="1" ht="11.25">
      <c r="A30" s="116"/>
      <c r="B30" s="43"/>
      <c r="C30" s="43"/>
      <c r="D30" s="43"/>
      <c r="E30" s="43"/>
      <c r="F30" s="43"/>
      <c r="G30" s="43"/>
      <c r="H30" s="116"/>
      <c r="I30" s="179"/>
    </row>
    <row r="31" spans="1:21" s="25" customFormat="1" ht="11.25">
      <c r="A31" s="116"/>
      <c r="B31" s="43"/>
      <c r="C31" s="43"/>
      <c r="D31" s="43"/>
      <c r="E31" s="43"/>
      <c r="F31" s="43"/>
      <c r="G31" s="43"/>
      <c r="H31" s="116"/>
      <c r="I31" s="179"/>
    </row>
    <row r="32" spans="1:21" s="25" customFormat="1" ht="11.25">
      <c r="B32" s="43"/>
      <c r="C32" s="43"/>
      <c r="D32" s="43"/>
      <c r="E32" s="43"/>
      <c r="F32" s="43"/>
      <c r="G32" s="43"/>
      <c r="I32" s="179"/>
    </row>
    <row r="33" spans="1:9" s="25" customFormat="1" ht="11.25">
      <c r="A33" s="43"/>
      <c r="B33" s="43"/>
      <c r="C33" s="43"/>
      <c r="D33" s="43"/>
      <c r="E33" s="43"/>
      <c r="F33" s="43"/>
      <c r="G33" s="43"/>
      <c r="H33" s="43"/>
      <c r="I33" s="179"/>
    </row>
    <row r="34" spans="1:9" s="25" customFormat="1" ht="11.25">
      <c r="A34" s="43"/>
      <c r="B34" s="43"/>
      <c r="C34" s="43"/>
      <c r="D34" s="43"/>
      <c r="E34" s="43"/>
      <c r="F34" s="43"/>
      <c r="G34" s="43"/>
      <c r="H34" s="43"/>
      <c r="I34" s="179"/>
    </row>
    <row r="35" spans="1:9" s="25" customFormat="1" ht="11.25">
      <c r="A35" s="43"/>
      <c r="B35" s="43"/>
      <c r="C35" s="43"/>
      <c r="D35" s="43"/>
      <c r="E35" s="43"/>
      <c r="F35" s="43"/>
      <c r="G35" s="43"/>
      <c r="H35" s="43"/>
      <c r="I35" s="179"/>
    </row>
    <row r="36" spans="1:9" s="25" customFormat="1" ht="11.25">
      <c r="A36" s="43"/>
      <c r="B36" s="43"/>
      <c r="C36" s="43"/>
      <c r="D36" s="43"/>
      <c r="E36" s="43"/>
      <c r="F36" s="43"/>
      <c r="G36" s="43"/>
      <c r="H36" s="43"/>
      <c r="I36" s="179"/>
    </row>
    <row r="37" spans="1:9" s="25" customFormat="1" ht="11.25">
      <c r="A37" s="43"/>
      <c r="B37" s="43"/>
      <c r="C37" s="43"/>
      <c r="D37" s="43"/>
      <c r="E37" s="43"/>
      <c r="F37" s="43"/>
      <c r="G37" s="43"/>
      <c r="H37" s="43"/>
      <c r="I37" s="179"/>
    </row>
    <row r="38" spans="1:9" s="25" customFormat="1" ht="11.25">
      <c r="A38" s="43"/>
      <c r="B38" s="43"/>
      <c r="C38" s="43"/>
      <c r="D38" s="43"/>
      <c r="E38" s="43"/>
      <c r="F38" s="43"/>
      <c r="G38" s="43"/>
      <c r="H38" s="43"/>
      <c r="I38" s="179"/>
    </row>
    <row r="39" spans="1:9" s="25" customFormat="1" ht="11.25">
      <c r="A39" s="43"/>
      <c r="B39" s="43"/>
      <c r="C39" s="43"/>
      <c r="D39" s="43"/>
      <c r="E39" s="43"/>
      <c r="F39" s="43"/>
      <c r="G39" s="43"/>
      <c r="H39" s="43"/>
      <c r="I39" s="179"/>
    </row>
    <row r="40" spans="1:9" s="25" customFormat="1" ht="11.25">
      <c r="A40" s="43"/>
      <c r="B40" s="43"/>
      <c r="C40" s="43"/>
      <c r="D40" s="43"/>
      <c r="E40" s="43"/>
      <c r="F40" s="43"/>
      <c r="G40" s="43"/>
      <c r="H40" s="43"/>
      <c r="I40" s="179"/>
    </row>
    <row r="41" spans="1:9" s="25" customFormat="1" ht="11.25">
      <c r="A41" s="43"/>
      <c r="B41" s="43"/>
      <c r="C41" s="43"/>
      <c r="D41" s="43"/>
      <c r="E41" s="43"/>
      <c r="F41" s="43"/>
      <c r="G41" s="43"/>
      <c r="H41" s="43"/>
      <c r="I41" s="179"/>
    </row>
    <row r="42" spans="1:9" s="25" customFormat="1" ht="11.25">
      <c r="A42" s="43"/>
      <c r="B42" s="43"/>
      <c r="C42" s="43"/>
      <c r="D42" s="43"/>
      <c r="E42" s="43"/>
      <c r="F42" s="43"/>
      <c r="G42" s="43"/>
      <c r="H42" s="43"/>
      <c r="I42" s="179"/>
    </row>
    <row r="43" spans="1:9" s="25" customFormat="1" ht="11.25">
      <c r="A43" s="43"/>
      <c r="B43" s="43"/>
      <c r="C43" s="43"/>
      <c r="D43" s="43"/>
      <c r="E43" s="43"/>
      <c r="F43" s="43"/>
      <c r="G43" s="43"/>
      <c r="H43" s="43"/>
      <c r="I43" s="179"/>
    </row>
    <row r="44" spans="1:9" s="25" customFormat="1" ht="11.25">
      <c r="A44" s="43"/>
      <c r="B44" s="43"/>
      <c r="C44" s="43"/>
      <c r="D44" s="43"/>
      <c r="E44" s="43"/>
      <c r="F44" s="43"/>
      <c r="G44" s="43"/>
      <c r="H44" s="43"/>
      <c r="I44" s="179"/>
    </row>
    <row r="45" spans="1:9" s="25" customFormat="1" ht="11.25">
      <c r="A45" s="43"/>
      <c r="B45" s="43"/>
      <c r="C45" s="43"/>
      <c r="D45" s="43"/>
      <c r="E45" s="43"/>
      <c r="F45" s="43"/>
      <c r="G45" s="43"/>
      <c r="H45" s="43"/>
      <c r="I45" s="179"/>
    </row>
    <row r="46" spans="1:9" s="25" customFormat="1" ht="11.25">
      <c r="A46" s="43"/>
      <c r="B46" s="43"/>
      <c r="C46" s="43"/>
      <c r="D46" s="43"/>
      <c r="E46" s="43"/>
      <c r="F46" s="43"/>
      <c r="G46" s="43"/>
      <c r="H46" s="43"/>
      <c r="I46" s="179"/>
    </row>
    <row r="47" spans="1:9" s="25" customFormat="1" ht="11.25">
      <c r="A47" s="43"/>
      <c r="B47" s="43"/>
      <c r="C47" s="43"/>
      <c r="D47" s="43"/>
      <c r="E47" s="43"/>
      <c r="F47" s="43"/>
      <c r="G47" s="43"/>
      <c r="H47" s="43"/>
      <c r="I47" s="179"/>
    </row>
    <row r="48" spans="1:9" s="25" customFormat="1" ht="11.25">
      <c r="A48" s="43"/>
      <c r="B48" s="43"/>
      <c r="C48" s="43"/>
      <c r="D48" s="43"/>
      <c r="E48" s="43"/>
      <c r="F48" s="43"/>
      <c r="G48" s="43"/>
      <c r="H48" s="43"/>
      <c r="I48" s="179"/>
    </row>
    <row r="49" spans="1:9" s="25" customFormat="1" ht="11.25">
      <c r="A49" s="43"/>
      <c r="B49" s="43"/>
      <c r="C49" s="43"/>
      <c r="D49" s="43"/>
      <c r="E49" s="43"/>
      <c r="F49" s="43"/>
      <c r="G49" s="43"/>
      <c r="H49" s="43"/>
      <c r="I49" s="179"/>
    </row>
    <row r="50" spans="1:9" s="25" customFormat="1" ht="11.25">
      <c r="A50" s="43"/>
      <c r="B50" s="43"/>
      <c r="C50" s="43"/>
      <c r="D50" s="43"/>
      <c r="E50" s="43"/>
      <c r="F50" s="43"/>
      <c r="G50" s="43"/>
      <c r="H50" s="43"/>
      <c r="I50" s="179"/>
    </row>
    <row r="51" spans="1:9" s="25" customFormat="1" ht="11.25">
      <c r="A51" s="43"/>
      <c r="B51" s="43"/>
      <c r="C51" s="43"/>
      <c r="D51" s="43"/>
      <c r="E51" s="43"/>
      <c r="F51" s="43"/>
      <c r="G51" s="43"/>
      <c r="H51" s="43"/>
      <c r="I51" s="179"/>
    </row>
    <row r="52" spans="1:9" s="25" customFormat="1" ht="11.25">
      <c r="A52" s="43"/>
      <c r="B52" s="43"/>
      <c r="C52" s="43"/>
      <c r="D52" s="43"/>
      <c r="E52" s="43"/>
      <c r="F52" s="43"/>
      <c r="G52" s="43"/>
      <c r="H52" s="43"/>
      <c r="I52" s="179"/>
    </row>
    <row r="53" spans="1:9" s="25" customFormat="1" ht="11.25">
      <c r="A53" s="43"/>
      <c r="B53" s="43"/>
      <c r="C53" s="43"/>
      <c r="D53" s="43"/>
      <c r="E53" s="43"/>
      <c r="F53" s="43"/>
      <c r="G53" s="43"/>
      <c r="H53" s="43"/>
      <c r="I53" s="179"/>
    </row>
    <row r="54" spans="1:9" s="25" customFormat="1" ht="11.25">
      <c r="A54" s="43"/>
      <c r="B54" s="43"/>
      <c r="C54" s="43"/>
      <c r="D54" s="43"/>
      <c r="E54" s="43"/>
      <c r="F54" s="43"/>
      <c r="G54" s="43"/>
      <c r="H54" s="43"/>
      <c r="I54" s="179"/>
    </row>
    <row r="55" spans="1:9" s="25" customFormat="1" ht="11.25">
      <c r="A55" s="43"/>
      <c r="B55" s="43"/>
      <c r="C55" s="43"/>
      <c r="D55" s="43"/>
      <c r="E55" s="43"/>
      <c r="F55" s="43"/>
      <c r="G55" s="43"/>
      <c r="H55" s="43"/>
      <c r="I55" s="179"/>
    </row>
    <row r="56" spans="1:9" s="25" customFormat="1" ht="11.25">
      <c r="A56" s="43"/>
      <c r="B56" s="43"/>
      <c r="C56" s="43"/>
      <c r="D56" s="43"/>
      <c r="E56" s="43"/>
      <c r="F56" s="43"/>
      <c r="G56" s="43"/>
      <c r="H56" s="43"/>
      <c r="I56" s="179"/>
    </row>
    <row r="57" spans="1:9" s="25" customFormat="1" ht="11.25">
      <c r="A57" s="43"/>
      <c r="B57" s="43"/>
      <c r="C57" s="43"/>
      <c r="D57" s="43"/>
      <c r="E57" s="43"/>
      <c r="F57" s="43"/>
      <c r="G57" s="43"/>
      <c r="H57" s="43"/>
      <c r="I57" s="179"/>
    </row>
    <row r="58" spans="1:9" s="25" customFormat="1" ht="11.25">
      <c r="A58" s="43"/>
      <c r="B58" s="43"/>
      <c r="C58" s="43"/>
      <c r="D58" s="43"/>
      <c r="E58" s="43"/>
      <c r="F58" s="43"/>
      <c r="G58" s="43"/>
      <c r="H58" s="43"/>
      <c r="I58" s="179"/>
    </row>
    <row r="59" spans="1:9" s="25" customFormat="1" ht="11.25">
      <c r="A59" s="43"/>
      <c r="B59" s="43"/>
      <c r="C59" s="43"/>
      <c r="D59" s="43"/>
      <c r="E59" s="43"/>
      <c r="F59" s="43"/>
      <c r="G59" s="43"/>
      <c r="H59" s="43"/>
      <c r="I59" s="179"/>
    </row>
    <row r="60" spans="1:9" s="25" customFormat="1" ht="11.25">
      <c r="A60" s="43"/>
      <c r="B60" s="43"/>
      <c r="C60" s="43"/>
      <c r="D60" s="43"/>
      <c r="E60" s="43"/>
      <c r="F60" s="43"/>
      <c r="G60" s="43"/>
      <c r="H60" s="43"/>
      <c r="I60" s="179"/>
    </row>
    <row r="61" spans="1:9" s="25" customFormat="1" ht="11.25">
      <c r="A61" s="43"/>
      <c r="B61" s="43"/>
      <c r="C61" s="43"/>
      <c r="D61" s="43"/>
      <c r="E61" s="43"/>
      <c r="F61" s="43"/>
      <c r="G61" s="43"/>
      <c r="H61" s="43"/>
      <c r="I61" s="179"/>
    </row>
    <row r="62" spans="1:9" s="25" customFormat="1" ht="11.25">
      <c r="A62" s="43"/>
      <c r="B62" s="43"/>
      <c r="C62" s="43"/>
      <c r="D62" s="43"/>
      <c r="E62" s="43"/>
      <c r="F62" s="43"/>
      <c r="G62" s="43"/>
      <c r="H62" s="43"/>
      <c r="I62" s="179"/>
    </row>
    <row r="63" spans="1:9" s="25" customFormat="1" ht="11.25">
      <c r="A63" s="43"/>
      <c r="B63" s="43"/>
      <c r="C63" s="43"/>
      <c r="D63" s="43"/>
      <c r="E63" s="43"/>
      <c r="F63" s="43"/>
      <c r="G63" s="43"/>
      <c r="H63" s="43"/>
      <c r="I63" s="179"/>
    </row>
    <row r="64" spans="1:9" s="25" customFormat="1" ht="11.25">
      <c r="A64" s="43"/>
      <c r="B64" s="43"/>
      <c r="C64" s="43"/>
      <c r="D64" s="43"/>
      <c r="E64" s="43"/>
      <c r="F64" s="43"/>
      <c r="G64" s="43"/>
      <c r="H64" s="43"/>
      <c r="I64" s="179"/>
    </row>
    <row r="65" spans="1:9" s="25" customFormat="1" ht="11.25">
      <c r="A65" s="43"/>
      <c r="B65" s="43"/>
      <c r="C65" s="43"/>
      <c r="D65" s="43"/>
      <c r="E65" s="43"/>
      <c r="F65" s="43"/>
      <c r="G65" s="43"/>
      <c r="H65" s="43"/>
      <c r="I65" s="179"/>
    </row>
    <row r="66" spans="1:9" s="25" customFormat="1" ht="11.25">
      <c r="A66" s="43"/>
      <c r="B66" s="43"/>
      <c r="C66" s="43"/>
      <c r="D66" s="43"/>
      <c r="E66" s="43"/>
      <c r="F66" s="43"/>
      <c r="G66" s="43"/>
      <c r="H66" s="43"/>
      <c r="I66" s="179"/>
    </row>
    <row r="67" spans="1:9" s="25" customFormat="1" ht="11.25">
      <c r="A67" s="43"/>
      <c r="B67" s="43"/>
      <c r="C67" s="43"/>
      <c r="D67" s="43"/>
      <c r="E67" s="43"/>
      <c r="F67" s="43"/>
      <c r="G67" s="43"/>
      <c r="H67" s="43"/>
      <c r="I67" s="179"/>
    </row>
    <row r="68" spans="1:9" s="25" customFormat="1" ht="11.25">
      <c r="A68" s="43"/>
      <c r="B68" s="43"/>
      <c r="C68" s="43"/>
      <c r="D68" s="43"/>
      <c r="E68" s="43"/>
      <c r="F68" s="43"/>
      <c r="G68" s="43"/>
      <c r="H68" s="43"/>
      <c r="I68" s="179"/>
    </row>
    <row r="69" spans="1:9" s="25" customFormat="1" ht="11.25">
      <c r="A69" s="43"/>
      <c r="B69" s="43"/>
      <c r="C69" s="43"/>
      <c r="D69" s="43"/>
      <c r="E69" s="43"/>
      <c r="F69" s="43"/>
      <c r="G69" s="43"/>
      <c r="H69" s="43"/>
      <c r="I69" s="179"/>
    </row>
    <row r="70" spans="1:9" s="25" customFormat="1" ht="11.25">
      <c r="A70" s="43"/>
      <c r="B70" s="43"/>
      <c r="C70" s="43"/>
      <c r="D70" s="43"/>
      <c r="E70" s="43"/>
      <c r="F70" s="43"/>
      <c r="G70" s="43"/>
      <c r="H70" s="43"/>
      <c r="I70" s="179"/>
    </row>
    <row r="71" spans="1:9" s="25" customFormat="1" ht="11.25">
      <c r="A71" s="43"/>
      <c r="B71" s="43"/>
      <c r="C71" s="43"/>
      <c r="D71" s="43"/>
      <c r="E71" s="43"/>
      <c r="F71" s="43"/>
      <c r="G71" s="43"/>
      <c r="H71" s="43"/>
      <c r="I71" s="179"/>
    </row>
    <row r="72" spans="1:9" s="25" customFormat="1" ht="11.25">
      <c r="A72" s="43"/>
      <c r="B72" s="43"/>
      <c r="C72" s="43"/>
      <c r="D72" s="43"/>
      <c r="E72" s="43"/>
      <c r="F72" s="43"/>
      <c r="G72" s="43"/>
      <c r="H72" s="43"/>
      <c r="I72" s="179"/>
    </row>
    <row r="73" spans="1:9" s="25" customFormat="1" ht="11.25">
      <c r="A73" s="43"/>
      <c r="B73" s="43"/>
      <c r="C73" s="43"/>
      <c r="D73" s="43"/>
      <c r="E73" s="43"/>
      <c r="F73" s="43"/>
      <c r="G73" s="43"/>
      <c r="H73" s="43"/>
      <c r="I73" s="179"/>
    </row>
    <row r="74" spans="1:9" s="25" customFormat="1" ht="11.25">
      <c r="A74" s="43"/>
      <c r="B74" s="43"/>
      <c r="C74" s="43"/>
      <c r="D74" s="43"/>
      <c r="E74" s="43"/>
      <c r="F74" s="43"/>
      <c r="G74" s="43"/>
      <c r="H74" s="43"/>
      <c r="I74" s="179"/>
    </row>
    <row r="75" spans="1:9" s="25" customFormat="1" ht="11.25">
      <c r="A75" s="43"/>
      <c r="B75" s="43"/>
      <c r="C75" s="43"/>
      <c r="D75" s="43"/>
      <c r="E75" s="43"/>
      <c r="F75" s="43"/>
      <c r="G75" s="43"/>
      <c r="H75" s="43"/>
      <c r="I75" s="179"/>
    </row>
    <row r="76" spans="1:9" s="25" customFormat="1" ht="11.25">
      <c r="A76" s="43"/>
      <c r="B76" s="43"/>
      <c r="C76" s="43"/>
      <c r="D76" s="43"/>
      <c r="E76" s="43"/>
      <c r="F76" s="43"/>
      <c r="G76" s="43"/>
      <c r="H76" s="43"/>
      <c r="I76" s="179"/>
    </row>
    <row r="77" spans="1:9" s="25" customFormat="1" ht="11.25">
      <c r="A77" s="43"/>
      <c r="B77" s="43"/>
      <c r="C77" s="43"/>
      <c r="D77" s="43"/>
      <c r="E77" s="43"/>
      <c r="F77" s="43"/>
      <c r="G77" s="43"/>
      <c r="H77" s="43"/>
      <c r="I77" s="179"/>
    </row>
    <row r="78" spans="1:9" s="25" customFormat="1" ht="11.25">
      <c r="A78" s="43"/>
      <c r="B78" s="43"/>
      <c r="C78" s="43"/>
      <c r="D78" s="43"/>
      <c r="E78" s="43"/>
      <c r="F78" s="43"/>
      <c r="G78" s="43"/>
      <c r="H78" s="43"/>
      <c r="I78" s="179"/>
    </row>
    <row r="79" spans="1:9" s="25" customFormat="1" ht="11.25">
      <c r="A79" s="43"/>
      <c r="B79" s="43"/>
      <c r="C79" s="43"/>
      <c r="D79" s="43"/>
      <c r="E79" s="43"/>
      <c r="F79" s="43"/>
      <c r="G79" s="43"/>
      <c r="H79" s="43"/>
      <c r="I79" s="179"/>
    </row>
    <row r="80" spans="1:9" s="25" customFormat="1" ht="11.25">
      <c r="A80" s="43"/>
      <c r="B80" s="43"/>
      <c r="C80" s="43"/>
      <c r="D80" s="43"/>
      <c r="E80" s="43"/>
      <c r="F80" s="43"/>
      <c r="G80" s="43"/>
      <c r="H80" s="43"/>
      <c r="I80" s="179"/>
    </row>
    <row r="81" spans="1:9" s="25" customFormat="1" ht="11.25">
      <c r="A81" s="43"/>
      <c r="B81" s="43"/>
      <c r="C81" s="43"/>
      <c r="D81" s="43"/>
      <c r="E81" s="43"/>
      <c r="F81" s="43"/>
      <c r="G81" s="43"/>
      <c r="H81" s="43"/>
      <c r="I81" s="179"/>
    </row>
    <row r="82" spans="1:9" s="25" customFormat="1" ht="11.25">
      <c r="A82" s="43"/>
      <c r="B82" s="43"/>
      <c r="C82" s="43"/>
      <c r="D82" s="43"/>
      <c r="E82" s="43"/>
      <c r="F82" s="43"/>
      <c r="G82" s="43"/>
      <c r="H82" s="43"/>
      <c r="I82" s="179"/>
    </row>
    <row r="83" spans="1:9" s="25" customFormat="1" ht="11.25">
      <c r="A83" s="43"/>
      <c r="B83" s="43"/>
      <c r="C83" s="43"/>
      <c r="D83" s="43"/>
      <c r="E83" s="43"/>
      <c r="F83" s="43"/>
      <c r="G83" s="43"/>
      <c r="H83" s="43"/>
      <c r="I83" s="179"/>
    </row>
    <row r="84" spans="1:9" s="25" customFormat="1" ht="11.25">
      <c r="A84" s="43"/>
      <c r="B84" s="43"/>
      <c r="C84" s="43"/>
      <c r="D84" s="43"/>
      <c r="E84" s="43"/>
      <c r="F84" s="43"/>
      <c r="G84" s="43"/>
      <c r="H84" s="43"/>
      <c r="I84" s="179"/>
    </row>
    <row r="85" spans="1:9" s="25" customFormat="1" ht="11.25">
      <c r="A85" s="43"/>
      <c r="B85" s="43"/>
      <c r="C85" s="43"/>
      <c r="D85" s="43"/>
      <c r="E85" s="43"/>
      <c r="F85" s="43"/>
      <c r="G85" s="43"/>
      <c r="H85" s="43"/>
      <c r="I85" s="43"/>
    </row>
    <row r="86" spans="1:9" s="25" customFormat="1" ht="11.25">
      <c r="A86" s="43"/>
      <c r="B86" s="43"/>
      <c r="C86" s="43"/>
      <c r="D86" s="43"/>
      <c r="E86" s="43"/>
      <c r="F86" s="43"/>
      <c r="G86" s="43"/>
      <c r="H86" s="43"/>
      <c r="I86" s="43"/>
    </row>
    <row r="87" spans="1:9" s="25" customFormat="1" ht="11.25">
      <c r="A87" s="43"/>
      <c r="B87" s="43"/>
      <c r="C87" s="43"/>
      <c r="D87" s="43"/>
      <c r="E87" s="43"/>
      <c r="F87" s="43"/>
      <c r="G87" s="43"/>
      <c r="H87" s="43"/>
      <c r="I87" s="43"/>
    </row>
    <row r="88" spans="1:9" s="25" customFormat="1" ht="11.25">
      <c r="A88" s="43"/>
      <c r="B88" s="43"/>
      <c r="C88" s="43"/>
      <c r="D88" s="43"/>
      <c r="E88" s="43"/>
      <c r="F88" s="43"/>
      <c r="G88" s="43"/>
      <c r="H88" s="43"/>
      <c r="I88" s="43"/>
    </row>
  </sheetData>
  <sheetProtection selectLockedCells="1"/>
  <mergeCells count="68">
    <mergeCell ref="B13:C13"/>
    <mergeCell ref="D13:E13"/>
    <mergeCell ref="F13:G13"/>
    <mergeCell ref="H13:I13"/>
    <mergeCell ref="J13:K13"/>
    <mergeCell ref="A6:A9"/>
    <mergeCell ref="B6:E7"/>
    <mergeCell ref="F6:I7"/>
    <mergeCell ref="J6:M7"/>
    <mergeCell ref="N6:Q7"/>
    <mergeCell ref="B8:C9"/>
    <mergeCell ref="D8:E9"/>
    <mergeCell ref="F8:G9"/>
    <mergeCell ref="H8:I9"/>
    <mergeCell ref="J8:K9"/>
    <mergeCell ref="T8:U9"/>
    <mergeCell ref="R6:U7"/>
    <mergeCell ref="L8:M9"/>
    <mergeCell ref="N8:O9"/>
    <mergeCell ref="P8:Q9"/>
    <mergeCell ref="R8:S9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N14:O14"/>
    <mergeCell ref="P14:Q14"/>
    <mergeCell ref="R14:S14"/>
    <mergeCell ref="T14:U14"/>
    <mergeCell ref="D12:E12"/>
    <mergeCell ref="H12:I12"/>
    <mergeCell ref="L12:M12"/>
    <mergeCell ref="P12:Q12"/>
    <mergeCell ref="R12:S12"/>
    <mergeCell ref="L13:M13"/>
    <mergeCell ref="N13:O13"/>
    <mergeCell ref="P13:Q13"/>
    <mergeCell ref="R13:S13"/>
    <mergeCell ref="T13:U13"/>
    <mergeCell ref="L14:M14"/>
    <mergeCell ref="F12:G12"/>
    <mergeCell ref="B14:C14"/>
    <mergeCell ref="D14:E14"/>
    <mergeCell ref="F14:G14"/>
    <mergeCell ref="H14:I14"/>
    <mergeCell ref="J14:K14"/>
    <mergeCell ref="N12:O12"/>
    <mergeCell ref="B12:C12"/>
    <mergeCell ref="J12:K12"/>
    <mergeCell ref="A3:U3"/>
    <mergeCell ref="A4:U4"/>
    <mergeCell ref="T12:U12"/>
    <mergeCell ref="T10:U10"/>
    <mergeCell ref="L11:M11"/>
    <mergeCell ref="N11:O11"/>
    <mergeCell ref="P11:Q11"/>
    <mergeCell ref="R11:S11"/>
    <mergeCell ref="T11:U11"/>
    <mergeCell ref="L10:M10"/>
    <mergeCell ref="N10:O10"/>
    <mergeCell ref="P10:Q10"/>
    <mergeCell ref="R10:S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5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5.625" style="45" customWidth="1"/>
    <col min="2" max="2" width="12.625" style="45" customWidth="1"/>
    <col min="3" max="3" width="10.625" style="252" customWidth="1"/>
    <col min="4" max="4" width="11.125" style="252" customWidth="1"/>
    <col min="5" max="8" width="10.625" style="252" customWidth="1"/>
    <col min="9" max="9" width="6.625" style="252" customWidth="1"/>
    <col min="10" max="10" width="11.375" style="252" customWidth="1"/>
    <col min="11" max="14" width="10.625" style="252" customWidth="1"/>
    <col min="15" max="15" width="10.75" style="252" customWidth="1"/>
    <col min="16" max="16" width="11.25" style="252" customWidth="1"/>
    <col min="17" max="17" width="6.625" style="45" hidden="1" customWidth="1"/>
    <col min="18" max="18" width="11.375" style="21" hidden="1" customWidth="1"/>
    <col min="19" max="16384" width="9" style="21"/>
  </cols>
  <sheetData>
    <row r="1" spans="1:23" s="60" customFormat="1" ht="14.1" customHeight="1">
      <c r="C1" s="58"/>
      <c r="D1" s="58"/>
      <c r="E1" s="58"/>
      <c r="F1" s="58"/>
      <c r="G1" s="58"/>
      <c r="H1" s="59" t="s">
        <v>873</v>
      </c>
      <c r="I1" s="105" t="s">
        <v>874</v>
      </c>
      <c r="J1" s="106"/>
    </row>
    <row r="2" spans="1:23" s="25" customFormat="1" ht="14.1" customHeight="1">
      <c r="C2" s="43"/>
      <c r="D2" s="43"/>
      <c r="E2" s="43"/>
      <c r="F2" s="43"/>
      <c r="G2" s="43"/>
      <c r="H2" s="46"/>
      <c r="I2" s="20"/>
      <c r="J2" s="20"/>
      <c r="K2" s="16"/>
    </row>
    <row r="3" spans="1:23" s="262" customFormat="1" ht="20.100000000000001" customHeight="1">
      <c r="A3" s="559" t="s">
        <v>242</v>
      </c>
      <c r="B3" s="559"/>
      <c r="C3" s="559"/>
      <c r="D3" s="559"/>
      <c r="E3" s="559"/>
      <c r="F3" s="559"/>
      <c r="G3" s="559"/>
      <c r="H3" s="559"/>
      <c r="I3" s="638" t="s">
        <v>243</v>
      </c>
      <c r="J3" s="729"/>
      <c r="K3" s="729"/>
      <c r="L3" s="729"/>
      <c r="M3" s="729"/>
      <c r="N3" s="729"/>
      <c r="O3" s="729"/>
      <c r="P3" s="729"/>
      <c r="Q3" s="729"/>
      <c r="R3" s="476"/>
    </row>
    <row r="4" spans="1:23" s="256" customFormat="1" ht="24" customHeight="1">
      <c r="A4" s="565" t="s">
        <v>748</v>
      </c>
      <c r="B4" s="565"/>
      <c r="C4" s="565"/>
      <c r="D4" s="565"/>
      <c r="E4" s="565"/>
      <c r="F4" s="565"/>
      <c r="G4" s="565"/>
      <c r="H4" s="565"/>
      <c r="I4" s="679" t="s">
        <v>749</v>
      </c>
      <c r="J4" s="679"/>
      <c r="K4" s="679"/>
      <c r="L4" s="679"/>
      <c r="M4" s="679"/>
      <c r="N4" s="679"/>
      <c r="O4" s="679"/>
      <c r="P4" s="679"/>
      <c r="Q4" s="467"/>
      <c r="R4" s="467"/>
    </row>
    <row r="5" spans="1:23" s="16" customFormat="1" ht="18" customHeight="1" thickBot="1">
      <c r="A5" s="16" t="s">
        <v>815</v>
      </c>
      <c r="H5" s="20" t="s">
        <v>816</v>
      </c>
      <c r="I5" s="16" t="s">
        <v>142</v>
      </c>
      <c r="P5" s="20" t="s">
        <v>143</v>
      </c>
    </row>
    <row r="6" spans="1:23" s="25" customFormat="1" ht="13.15" customHeight="1">
      <c r="A6" s="661" t="s">
        <v>902</v>
      </c>
      <c r="B6" s="733"/>
      <c r="C6" s="736" t="s">
        <v>314</v>
      </c>
      <c r="D6" s="561"/>
      <c r="E6" s="697" t="s">
        <v>315</v>
      </c>
      <c r="F6" s="697"/>
      <c r="G6" s="697"/>
      <c r="H6" s="740"/>
      <c r="I6" s="661" t="s">
        <v>313</v>
      </c>
      <c r="J6" s="733"/>
      <c r="K6" s="602" t="s">
        <v>316</v>
      </c>
      <c r="L6" s="602"/>
      <c r="M6" s="602"/>
      <c r="N6" s="708"/>
      <c r="O6" s="697" t="s">
        <v>317</v>
      </c>
      <c r="P6" s="570"/>
      <c r="Q6" s="661" t="s">
        <v>106</v>
      </c>
      <c r="R6" s="730"/>
    </row>
    <row r="7" spans="1:23" s="25" customFormat="1" ht="13.15" customHeight="1">
      <c r="A7" s="663"/>
      <c r="B7" s="734"/>
      <c r="C7" s="737"/>
      <c r="D7" s="566"/>
      <c r="E7" s="571"/>
      <c r="F7" s="571"/>
      <c r="G7" s="571"/>
      <c r="H7" s="572"/>
      <c r="I7" s="663"/>
      <c r="J7" s="734"/>
      <c r="K7" s="654"/>
      <c r="L7" s="654"/>
      <c r="M7" s="654"/>
      <c r="N7" s="737"/>
      <c r="O7" s="709"/>
      <c r="P7" s="659"/>
      <c r="Q7" s="663"/>
      <c r="R7" s="731"/>
    </row>
    <row r="8" spans="1:23" s="25" customFormat="1" ht="8.25" customHeight="1">
      <c r="A8" s="663"/>
      <c r="B8" s="734"/>
      <c r="C8" s="737"/>
      <c r="D8" s="566"/>
      <c r="E8" s="571" t="s">
        <v>627</v>
      </c>
      <c r="F8" s="571"/>
      <c r="G8" s="571" t="s">
        <v>628</v>
      </c>
      <c r="H8" s="572"/>
      <c r="I8" s="663"/>
      <c r="J8" s="734"/>
      <c r="K8" s="743" t="s">
        <v>629</v>
      </c>
      <c r="L8" s="632"/>
      <c r="M8" s="588" t="s">
        <v>630</v>
      </c>
      <c r="N8" s="632"/>
      <c r="O8" s="709"/>
      <c r="P8" s="659"/>
      <c r="Q8" s="663"/>
      <c r="R8" s="731"/>
    </row>
    <row r="9" spans="1:23" s="25" customFormat="1" ht="8.25" customHeight="1">
      <c r="A9" s="664"/>
      <c r="B9" s="734"/>
      <c r="C9" s="738"/>
      <c r="D9" s="739"/>
      <c r="E9" s="571"/>
      <c r="F9" s="571"/>
      <c r="G9" s="571"/>
      <c r="H9" s="572"/>
      <c r="I9" s="664"/>
      <c r="J9" s="734"/>
      <c r="K9" s="654"/>
      <c r="L9" s="737"/>
      <c r="M9" s="746"/>
      <c r="N9" s="737"/>
      <c r="O9" s="739"/>
      <c r="P9" s="741"/>
      <c r="Q9" s="664"/>
      <c r="R9" s="731"/>
    </row>
    <row r="10" spans="1:23" s="25" customFormat="1" ht="16.5" customHeight="1">
      <c r="A10" s="664"/>
      <c r="B10" s="734"/>
      <c r="C10" s="575" t="s">
        <v>318</v>
      </c>
      <c r="D10" s="571" t="s">
        <v>319</v>
      </c>
      <c r="E10" s="571" t="s">
        <v>318</v>
      </c>
      <c r="F10" s="572" t="s">
        <v>319</v>
      </c>
      <c r="G10" s="571" t="s">
        <v>318</v>
      </c>
      <c r="H10" s="572" t="s">
        <v>319</v>
      </c>
      <c r="I10" s="664"/>
      <c r="J10" s="734"/>
      <c r="K10" s="575" t="s">
        <v>318</v>
      </c>
      <c r="L10" s="571" t="s">
        <v>319</v>
      </c>
      <c r="M10" s="748" t="s">
        <v>318</v>
      </c>
      <c r="N10" s="571" t="s">
        <v>319</v>
      </c>
      <c r="O10" s="571" t="s">
        <v>318</v>
      </c>
      <c r="P10" s="572" t="s">
        <v>319</v>
      </c>
      <c r="Q10" s="664"/>
      <c r="R10" s="731"/>
    </row>
    <row r="11" spans="1:23" s="25" customFormat="1" ht="16.5" customHeight="1">
      <c r="A11" s="665"/>
      <c r="B11" s="735"/>
      <c r="C11" s="747"/>
      <c r="D11" s="699"/>
      <c r="E11" s="699"/>
      <c r="F11" s="742"/>
      <c r="G11" s="699"/>
      <c r="H11" s="742"/>
      <c r="I11" s="665"/>
      <c r="J11" s="735"/>
      <c r="K11" s="747"/>
      <c r="L11" s="699"/>
      <c r="M11" s="747"/>
      <c r="N11" s="699"/>
      <c r="O11" s="699"/>
      <c r="P11" s="742"/>
      <c r="Q11" s="665"/>
      <c r="R11" s="732"/>
    </row>
    <row r="12" spans="1:23" s="25" customFormat="1" ht="17.45" customHeight="1">
      <c r="A12" s="646" t="s">
        <v>602</v>
      </c>
      <c r="B12" s="647"/>
      <c r="C12" s="185">
        <v>118522</v>
      </c>
      <c r="D12" s="185">
        <v>1007491</v>
      </c>
      <c r="E12" s="185">
        <v>81</v>
      </c>
      <c r="F12" s="185">
        <v>2361</v>
      </c>
      <c r="G12" s="185">
        <v>836</v>
      </c>
      <c r="H12" s="185">
        <v>25389</v>
      </c>
      <c r="I12" s="646" t="s">
        <v>602</v>
      </c>
      <c r="J12" s="647"/>
      <c r="K12" s="185">
        <v>613</v>
      </c>
      <c r="L12" s="185">
        <v>47078</v>
      </c>
      <c r="M12" s="185">
        <v>537</v>
      </c>
      <c r="N12" s="185">
        <v>23620</v>
      </c>
      <c r="O12" s="185">
        <v>116455</v>
      </c>
      <c r="P12" s="185">
        <v>909043</v>
      </c>
      <c r="Q12" s="472" t="s">
        <v>8</v>
      </c>
      <c r="R12" s="471"/>
    </row>
    <row r="13" spans="1:23" s="25" customFormat="1" ht="17.45" customHeight="1">
      <c r="A13" s="646" t="s">
        <v>603</v>
      </c>
      <c r="B13" s="647"/>
      <c r="C13" s="185">
        <v>141885</v>
      </c>
      <c r="D13" s="185">
        <v>1090158</v>
      </c>
      <c r="E13" s="185">
        <v>96</v>
      </c>
      <c r="F13" s="185">
        <v>2963</v>
      </c>
      <c r="G13" s="185">
        <v>558</v>
      </c>
      <c r="H13" s="185">
        <v>22349</v>
      </c>
      <c r="I13" s="646" t="s">
        <v>603</v>
      </c>
      <c r="J13" s="647"/>
      <c r="K13" s="185">
        <v>587</v>
      </c>
      <c r="L13" s="185">
        <v>43864</v>
      </c>
      <c r="M13" s="185">
        <v>522</v>
      </c>
      <c r="N13" s="185">
        <v>21260</v>
      </c>
      <c r="O13" s="185">
        <v>140122</v>
      </c>
      <c r="P13" s="185">
        <v>999722</v>
      </c>
      <c r="Q13" s="472" t="s">
        <v>8</v>
      </c>
      <c r="R13" s="471"/>
    </row>
    <row r="14" spans="1:23" s="25" customFormat="1" ht="17.45" customHeight="1">
      <c r="A14" s="646" t="s">
        <v>609</v>
      </c>
      <c r="B14" s="647"/>
      <c r="C14" s="185">
        <v>129477</v>
      </c>
      <c r="D14" s="185">
        <v>1105870</v>
      </c>
      <c r="E14" s="185">
        <v>101</v>
      </c>
      <c r="F14" s="185">
        <v>3309</v>
      </c>
      <c r="G14" s="185">
        <v>566</v>
      </c>
      <c r="H14" s="336">
        <v>23599</v>
      </c>
      <c r="I14" s="646" t="s">
        <v>609</v>
      </c>
      <c r="J14" s="647"/>
      <c r="K14" s="185">
        <v>615</v>
      </c>
      <c r="L14" s="185">
        <v>41640</v>
      </c>
      <c r="M14" s="185">
        <v>766</v>
      </c>
      <c r="N14" s="185">
        <v>22683</v>
      </c>
      <c r="O14" s="185">
        <v>127429</v>
      </c>
      <c r="P14" s="185">
        <v>1014639</v>
      </c>
      <c r="Q14" s="472" t="s">
        <v>8</v>
      </c>
      <c r="R14" s="471"/>
      <c r="U14" s="13"/>
      <c r="V14" s="13"/>
      <c r="W14" s="13"/>
    </row>
    <row r="15" spans="1:23" s="25" customFormat="1" ht="17.45" customHeight="1">
      <c r="A15" s="646">
        <v>2017</v>
      </c>
      <c r="B15" s="647"/>
      <c r="C15" s="185">
        <v>131327</v>
      </c>
      <c r="D15" s="185">
        <v>1183378</v>
      </c>
      <c r="E15" s="185">
        <v>83</v>
      </c>
      <c r="F15" s="185">
        <v>3268</v>
      </c>
      <c r="G15" s="185">
        <v>558</v>
      </c>
      <c r="H15" s="185">
        <v>22519</v>
      </c>
      <c r="I15" s="646">
        <v>2017</v>
      </c>
      <c r="J15" s="647"/>
      <c r="K15" s="185">
        <v>730</v>
      </c>
      <c r="L15" s="185">
        <v>49956</v>
      </c>
      <c r="M15" s="185">
        <v>615</v>
      </c>
      <c r="N15" s="185">
        <v>25022</v>
      </c>
      <c r="O15" s="185">
        <v>129341</v>
      </c>
      <c r="P15" s="185">
        <v>1082613</v>
      </c>
      <c r="Q15" s="472" t="s">
        <v>8</v>
      </c>
      <c r="R15" s="471"/>
    </row>
    <row r="16" spans="1:23" s="27" customFormat="1" ht="17.45" customHeight="1">
      <c r="A16" s="643">
        <v>2018</v>
      </c>
      <c r="B16" s="643"/>
      <c r="C16" s="50">
        <f t="shared" ref="C16:H16" si="0">SUM(C18:C40)</f>
        <v>129702</v>
      </c>
      <c r="D16" s="50">
        <f t="shared" si="0"/>
        <v>1361534</v>
      </c>
      <c r="E16" s="50">
        <f t="shared" si="0"/>
        <v>82</v>
      </c>
      <c r="F16" s="50">
        <f t="shared" si="0"/>
        <v>3460</v>
      </c>
      <c r="G16" s="50">
        <f t="shared" si="0"/>
        <v>578</v>
      </c>
      <c r="H16" s="50">
        <f t="shared" si="0"/>
        <v>23103</v>
      </c>
      <c r="I16" s="643">
        <v>2018</v>
      </c>
      <c r="J16" s="643"/>
      <c r="K16" s="50">
        <f t="shared" ref="K16:P16" si="1">SUM(K18:K40)</f>
        <v>825</v>
      </c>
      <c r="L16" s="50">
        <f t="shared" si="1"/>
        <v>52029</v>
      </c>
      <c r="M16" s="50">
        <f t="shared" si="1"/>
        <v>626</v>
      </c>
      <c r="N16" s="50">
        <f t="shared" si="1"/>
        <v>26384</v>
      </c>
      <c r="O16" s="50">
        <f>SUM(O18:O40)</f>
        <v>127591</v>
      </c>
      <c r="P16" s="50">
        <f t="shared" si="1"/>
        <v>1256558</v>
      </c>
      <c r="Q16" s="643" t="s">
        <v>8</v>
      </c>
      <c r="R16" s="745"/>
    </row>
    <row r="17" spans="1:18" s="25" customFormat="1" ht="9.9499999999999993" customHeight="1">
      <c r="A17" s="645"/>
      <c r="B17" s="645"/>
      <c r="C17" s="92"/>
      <c r="D17" s="92"/>
      <c r="E17" s="92"/>
      <c r="F17" s="92"/>
      <c r="G17" s="92"/>
      <c r="H17" s="92"/>
      <c r="I17" s="645"/>
      <c r="J17" s="645"/>
      <c r="K17" s="92"/>
      <c r="L17" s="92"/>
      <c r="M17" s="92"/>
      <c r="N17" s="92"/>
      <c r="O17" s="92"/>
      <c r="P17" s="92"/>
      <c r="Q17" s="645"/>
      <c r="R17" s="744"/>
    </row>
    <row r="18" spans="1:18" s="25" customFormat="1" ht="17.45" customHeight="1">
      <c r="A18" s="44" t="s">
        <v>48</v>
      </c>
      <c r="B18" s="64" t="s">
        <v>49</v>
      </c>
      <c r="C18" s="184">
        <f>SUM(E18,G18,K18,M18,O18)</f>
        <v>15969</v>
      </c>
      <c r="D18" s="185">
        <f>SUM(F18,H18,L18,N18,P18)</f>
        <v>283646</v>
      </c>
      <c r="E18" s="195">
        <v>12</v>
      </c>
      <c r="F18" s="195">
        <v>585</v>
      </c>
      <c r="G18" s="195">
        <v>43</v>
      </c>
      <c r="H18" s="195">
        <v>4103</v>
      </c>
      <c r="I18" s="44" t="s">
        <v>48</v>
      </c>
      <c r="J18" s="64" t="s">
        <v>49</v>
      </c>
      <c r="K18" s="195">
        <v>60</v>
      </c>
      <c r="L18" s="195">
        <v>6743</v>
      </c>
      <c r="M18" s="195">
        <v>252</v>
      </c>
      <c r="N18" s="195">
        <v>7531</v>
      </c>
      <c r="O18" s="195">
        <v>15602</v>
      </c>
      <c r="P18" s="195">
        <v>264684</v>
      </c>
      <c r="Q18" s="44" t="s">
        <v>48</v>
      </c>
      <c r="R18" s="396" t="s">
        <v>49</v>
      </c>
    </row>
    <row r="19" spans="1:18" s="25" customFormat="1" ht="17.45" customHeight="1">
      <c r="A19" s="44" t="s">
        <v>50</v>
      </c>
      <c r="B19" s="64" t="s">
        <v>51</v>
      </c>
      <c r="C19" s="184">
        <f t="shared" ref="C19:D40" si="2">SUM(E19,G19,K19,M19,O19)</f>
        <v>13871</v>
      </c>
      <c r="D19" s="185">
        <f t="shared" si="2"/>
        <v>176971</v>
      </c>
      <c r="E19" s="195">
        <v>21</v>
      </c>
      <c r="F19" s="195">
        <v>846</v>
      </c>
      <c r="G19" s="195">
        <v>5</v>
      </c>
      <c r="H19" s="195">
        <v>498</v>
      </c>
      <c r="I19" s="44" t="s">
        <v>50</v>
      </c>
      <c r="J19" s="64" t="s">
        <v>51</v>
      </c>
      <c r="K19" s="195">
        <v>38</v>
      </c>
      <c r="L19" s="195">
        <v>1896</v>
      </c>
      <c r="M19" s="195">
        <v>127</v>
      </c>
      <c r="N19" s="195">
        <v>6432</v>
      </c>
      <c r="O19" s="195">
        <v>13680</v>
      </c>
      <c r="P19" s="195">
        <v>167299</v>
      </c>
      <c r="Q19" s="44" t="s">
        <v>50</v>
      </c>
      <c r="R19" s="396" t="s">
        <v>51</v>
      </c>
    </row>
    <row r="20" spans="1:18" s="25" customFormat="1" ht="17.45" customHeight="1">
      <c r="A20" s="44" t="s">
        <v>52</v>
      </c>
      <c r="B20" s="64" t="s">
        <v>53</v>
      </c>
      <c r="C20" s="184">
        <f t="shared" si="2"/>
        <v>4485</v>
      </c>
      <c r="D20" s="185">
        <f t="shared" si="2"/>
        <v>106830</v>
      </c>
      <c r="E20" s="195">
        <v>3</v>
      </c>
      <c r="F20" s="195">
        <v>160</v>
      </c>
      <c r="G20" s="195">
        <v>203</v>
      </c>
      <c r="H20" s="195">
        <v>2264</v>
      </c>
      <c r="I20" s="44" t="s">
        <v>52</v>
      </c>
      <c r="J20" s="64" t="s">
        <v>53</v>
      </c>
      <c r="K20" s="195">
        <v>103</v>
      </c>
      <c r="L20" s="195">
        <v>3473</v>
      </c>
      <c r="M20" s="195">
        <v>36</v>
      </c>
      <c r="N20" s="195">
        <v>1543</v>
      </c>
      <c r="O20" s="195">
        <v>4140</v>
      </c>
      <c r="P20" s="195">
        <v>99390</v>
      </c>
      <c r="Q20" s="44" t="s">
        <v>52</v>
      </c>
      <c r="R20" s="396" t="s">
        <v>53</v>
      </c>
    </row>
    <row r="21" spans="1:18" s="25" customFormat="1" ht="17.45" customHeight="1">
      <c r="A21" s="44" t="s">
        <v>54</v>
      </c>
      <c r="B21" s="64" t="s">
        <v>55</v>
      </c>
      <c r="C21" s="184">
        <f t="shared" si="2"/>
        <v>3970</v>
      </c>
      <c r="D21" s="185">
        <f t="shared" si="2"/>
        <v>58268</v>
      </c>
      <c r="E21" s="195">
        <v>22</v>
      </c>
      <c r="F21" s="195">
        <v>246</v>
      </c>
      <c r="G21" s="195">
        <v>25</v>
      </c>
      <c r="H21" s="195">
        <v>804</v>
      </c>
      <c r="I21" s="44" t="s">
        <v>54</v>
      </c>
      <c r="J21" s="64" t="s">
        <v>55</v>
      </c>
      <c r="K21" s="195">
        <v>45</v>
      </c>
      <c r="L21" s="195">
        <v>5879</v>
      </c>
      <c r="M21" s="195">
        <v>15</v>
      </c>
      <c r="N21" s="195">
        <v>443</v>
      </c>
      <c r="O21" s="195">
        <v>3863</v>
      </c>
      <c r="P21" s="195">
        <v>50896</v>
      </c>
      <c r="Q21" s="44" t="s">
        <v>54</v>
      </c>
      <c r="R21" s="396" t="s">
        <v>55</v>
      </c>
    </row>
    <row r="22" spans="1:18" s="25" customFormat="1" ht="17.45" customHeight="1">
      <c r="A22" s="44" t="s">
        <v>56</v>
      </c>
      <c r="B22" s="64" t="s">
        <v>57</v>
      </c>
      <c r="C22" s="184">
        <f t="shared" si="2"/>
        <v>42514</v>
      </c>
      <c r="D22" s="185">
        <f t="shared" si="2"/>
        <v>267035</v>
      </c>
      <c r="E22" s="195">
        <v>0</v>
      </c>
      <c r="F22" s="195">
        <v>0</v>
      </c>
      <c r="G22" s="195">
        <v>28</v>
      </c>
      <c r="H22" s="195">
        <v>1472</v>
      </c>
      <c r="I22" s="44" t="s">
        <v>56</v>
      </c>
      <c r="J22" s="64" t="s">
        <v>57</v>
      </c>
      <c r="K22" s="195">
        <v>53</v>
      </c>
      <c r="L22" s="195">
        <v>6268</v>
      </c>
      <c r="M22" s="195">
        <v>104</v>
      </c>
      <c r="N22" s="195">
        <v>3374</v>
      </c>
      <c r="O22" s="195">
        <v>42329</v>
      </c>
      <c r="P22" s="195">
        <v>255921</v>
      </c>
      <c r="Q22" s="44" t="s">
        <v>56</v>
      </c>
      <c r="R22" s="396" t="s">
        <v>57</v>
      </c>
    </row>
    <row r="23" spans="1:18" s="25" customFormat="1" ht="17.45" customHeight="1">
      <c r="A23" s="44" t="s">
        <v>58</v>
      </c>
      <c r="B23" s="64" t="s">
        <v>59</v>
      </c>
      <c r="C23" s="184">
        <f t="shared" si="2"/>
        <v>4092</v>
      </c>
      <c r="D23" s="185">
        <f t="shared" si="2"/>
        <v>42102</v>
      </c>
      <c r="E23" s="195">
        <v>11</v>
      </c>
      <c r="F23" s="195">
        <v>459</v>
      </c>
      <c r="G23" s="195">
        <v>31</v>
      </c>
      <c r="H23" s="195">
        <v>1468</v>
      </c>
      <c r="I23" s="44" t="s">
        <v>58</v>
      </c>
      <c r="J23" s="64" t="s">
        <v>59</v>
      </c>
      <c r="K23" s="195">
        <v>70</v>
      </c>
      <c r="L23" s="195">
        <v>3467</v>
      </c>
      <c r="M23" s="195">
        <v>16</v>
      </c>
      <c r="N23" s="195">
        <v>475</v>
      </c>
      <c r="O23" s="195">
        <v>3964</v>
      </c>
      <c r="P23" s="195">
        <v>36233</v>
      </c>
      <c r="Q23" s="44" t="s">
        <v>58</v>
      </c>
      <c r="R23" s="396" t="s">
        <v>59</v>
      </c>
    </row>
    <row r="24" spans="1:18" s="25" customFormat="1" ht="17.45" customHeight="1">
      <c r="A24" s="44" t="s">
        <v>60</v>
      </c>
      <c r="B24" s="64" t="s">
        <v>61</v>
      </c>
      <c r="C24" s="184">
        <f t="shared" si="2"/>
        <v>3213</v>
      </c>
      <c r="D24" s="185">
        <f t="shared" si="2"/>
        <v>34553</v>
      </c>
      <c r="E24" s="195">
        <v>2</v>
      </c>
      <c r="F24" s="195">
        <v>94</v>
      </c>
      <c r="G24" s="195">
        <v>8</v>
      </c>
      <c r="H24" s="195">
        <v>701</v>
      </c>
      <c r="I24" s="44" t="s">
        <v>60</v>
      </c>
      <c r="J24" s="64" t="s">
        <v>61</v>
      </c>
      <c r="K24" s="195">
        <v>7</v>
      </c>
      <c r="L24" s="195">
        <v>1028</v>
      </c>
      <c r="M24" s="195">
        <v>1</v>
      </c>
      <c r="N24" s="195">
        <v>152</v>
      </c>
      <c r="O24" s="195">
        <v>3195</v>
      </c>
      <c r="P24" s="195">
        <v>32578</v>
      </c>
      <c r="Q24" s="44" t="s">
        <v>60</v>
      </c>
      <c r="R24" s="396" t="s">
        <v>61</v>
      </c>
    </row>
    <row r="25" spans="1:18" s="85" customFormat="1" ht="17.45" customHeight="1">
      <c r="A25" s="44" t="s">
        <v>62</v>
      </c>
      <c r="B25" s="64" t="s">
        <v>63</v>
      </c>
      <c r="C25" s="184">
        <f t="shared" si="2"/>
        <v>3309</v>
      </c>
      <c r="D25" s="185">
        <f t="shared" si="2"/>
        <v>32104</v>
      </c>
      <c r="E25" s="195">
        <v>4</v>
      </c>
      <c r="F25" s="195">
        <v>512</v>
      </c>
      <c r="G25" s="197">
        <v>12</v>
      </c>
      <c r="H25" s="197">
        <v>787</v>
      </c>
      <c r="I25" s="44" t="s">
        <v>62</v>
      </c>
      <c r="J25" s="64" t="s">
        <v>63</v>
      </c>
      <c r="K25" s="196">
        <v>92</v>
      </c>
      <c r="L25" s="197">
        <v>2098</v>
      </c>
      <c r="M25" s="195">
        <v>8</v>
      </c>
      <c r="N25" s="195">
        <v>309</v>
      </c>
      <c r="O25" s="195">
        <v>3193</v>
      </c>
      <c r="P25" s="197">
        <v>28398</v>
      </c>
      <c r="Q25" s="44" t="s">
        <v>62</v>
      </c>
      <c r="R25" s="396" t="s">
        <v>63</v>
      </c>
    </row>
    <row r="26" spans="1:18" s="25" customFormat="1" ht="17.45" customHeight="1">
      <c r="A26" s="44" t="s">
        <v>64</v>
      </c>
      <c r="B26" s="64" t="s">
        <v>65</v>
      </c>
      <c r="C26" s="184">
        <f t="shared" si="2"/>
        <v>2234</v>
      </c>
      <c r="D26" s="185">
        <f t="shared" si="2"/>
        <v>18047</v>
      </c>
      <c r="E26" s="195">
        <v>4</v>
      </c>
      <c r="F26" s="195">
        <v>237</v>
      </c>
      <c r="G26" s="195">
        <v>11</v>
      </c>
      <c r="H26" s="195">
        <v>761</v>
      </c>
      <c r="I26" s="44" t="s">
        <v>64</v>
      </c>
      <c r="J26" s="64" t="s">
        <v>65</v>
      </c>
      <c r="K26" s="195">
        <v>18</v>
      </c>
      <c r="L26" s="195">
        <v>1056</v>
      </c>
      <c r="M26" s="195">
        <v>4</v>
      </c>
      <c r="N26" s="195">
        <v>188</v>
      </c>
      <c r="O26" s="195">
        <v>2197</v>
      </c>
      <c r="P26" s="195">
        <v>15805</v>
      </c>
      <c r="Q26" s="44" t="s">
        <v>64</v>
      </c>
      <c r="R26" s="396" t="s">
        <v>65</v>
      </c>
    </row>
    <row r="27" spans="1:18" s="25" customFormat="1" ht="17.45" customHeight="1">
      <c r="A27" s="44" t="s">
        <v>66</v>
      </c>
      <c r="B27" s="64" t="s">
        <v>67</v>
      </c>
      <c r="C27" s="184">
        <f t="shared" si="2"/>
        <v>10949</v>
      </c>
      <c r="D27" s="185">
        <f t="shared" si="2"/>
        <v>139317</v>
      </c>
      <c r="E27" s="195">
        <v>1</v>
      </c>
      <c r="F27" s="195">
        <v>21</v>
      </c>
      <c r="G27" s="195">
        <v>66</v>
      </c>
      <c r="H27" s="195">
        <v>5143</v>
      </c>
      <c r="I27" s="44" t="s">
        <v>66</v>
      </c>
      <c r="J27" s="64" t="s">
        <v>67</v>
      </c>
      <c r="K27" s="195">
        <v>55</v>
      </c>
      <c r="L27" s="195">
        <v>3685</v>
      </c>
      <c r="M27" s="195">
        <v>38</v>
      </c>
      <c r="N27" s="195">
        <v>1168</v>
      </c>
      <c r="O27" s="195">
        <v>10789</v>
      </c>
      <c r="P27" s="195">
        <v>129300</v>
      </c>
      <c r="Q27" s="44" t="s">
        <v>66</v>
      </c>
      <c r="R27" s="396" t="s">
        <v>67</v>
      </c>
    </row>
    <row r="28" spans="1:18" s="25" customFormat="1" ht="17.45" customHeight="1">
      <c r="A28" s="44" t="s">
        <v>68</v>
      </c>
      <c r="B28" s="64" t="s">
        <v>69</v>
      </c>
      <c r="C28" s="184">
        <f t="shared" si="2"/>
        <v>1773</v>
      </c>
      <c r="D28" s="185">
        <f t="shared" si="2"/>
        <v>20682</v>
      </c>
      <c r="E28" s="195">
        <v>0</v>
      </c>
      <c r="F28" s="195">
        <v>0</v>
      </c>
      <c r="G28" s="195">
        <v>11</v>
      </c>
      <c r="H28" s="195">
        <v>184</v>
      </c>
      <c r="I28" s="44" t="s">
        <v>68</v>
      </c>
      <c r="J28" s="64" t="s">
        <v>69</v>
      </c>
      <c r="K28" s="195">
        <v>13</v>
      </c>
      <c r="L28" s="195">
        <v>875</v>
      </c>
      <c r="M28" s="195">
        <v>0</v>
      </c>
      <c r="N28" s="195">
        <v>0</v>
      </c>
      <c r="O28" s="195">
        <v>1749</v>
      </c>
      <c r="P28" s="195">
        <v>19623</v>
      </c>
      <c r="Q28" s="44" t="s">
        <v>68</v>
      </c>
      <c r="R28" s="396" t="s">
        <v>69</v>
      </c>
    </row>
    <row r="29" spans="1:18" s="25" customFormat="1" ht="17.45" customHeight="1">
      <c r="A29" s="44" t="s">
        <v>70</v>
      </c>
      <c r="B29" s="64" t="s">
        <v>71</v>
      </c>
      <c r="C29" s="184">
        <f t="shared" si="2"/>
        <v>1160</v>
      </c>
      <c r="D29" s="185">
        <f t="shared" si="2"/>
        <v>7778</v>
      </c>
      <c r="E29" s="195">
        <v>0</v>
      </c>
      <c r="F29" s="195">
        <v>0</v>
      </c>
      <c r="G29" s="195">
        <v>5</v>
      </c>
      <c r="H29" s="195">
        <v>140</v>
      </c>
      <c r="I29" s="44" t="s">
        <v>70</v>
      </c>
      <c r="J29" s="64" t="s">
        <v>71</v>
      </c>
      <c r="K29" s="195">
        <v>24</v>
      </c>
      <c r="L29" s="195">
        <v>1094</v>
      </c>
      <c r="M29" s="195">
        <v>0</v>
      </c>
      <c r="N29" s="195">
        <v>0</v>
      </c>
      <c r="O29" s="195">
        <v>1131</v>
      </c>
      <c r="P29" s="195">
        <v>6544</v>
      </c>
      <c r="Q29" s="44" t="s">
        <v>70</v>
      </c>
      <c r="R29" s="396" t="s">
        <v>71</v>
      </c>
    </row>
    <row r="30" spans="1:18" s="25" customFormat="1" ht="17.45" customHeight="1">
      <c r="A30" s="44" t="s">
        <v>72</v>
      </c>
      <c r="B30" s="64" t="s">
        <v>73</v>
      </c>
      <c r="C30" s="184">
        <f t="shared" si="2"/>
        <v>498</v>
      </c>
      <c r="D30" s="185">
        <f t="shared" si="2"/>
        <v>3909</v>
      </c>
      <c r="E30" s="195">
        <v>0</v>
      </c>
      <c r="F30" s="195">
        <v>0</v>
      </c>
      <c r="G30" s="195">
        <v>2</v>
      </c>
      <c r="H30" s="195">
        <v>162</v>
      </c>
      <c r="I30" s="44" t="s">
        <v>72</v>
      </c>
      <c r="J30" s="64" t="s">
        <v>73</v>
      </c>
      <c r="K30" s="195">
        <v>10</v>
      </c>
      <c r="L30" s="195">
        <v>545</v>
      </c>
      <c r="M30" s="195">
        <v>4</v>
      </c>
      <c r="N30" s="195">
        <v>202</v>
      </c>
      <c r="O30" s="195">
        <v>482</v>
      </c>
      <c r="P30" s="195">
        <v>3000</v>
      </c>
      <c r="Q30" s="44" t="s">
        <v>72</v>
      </c>
      <c r="R30" s="396" t="s">
        <v>73</v>
      </c>
    </row>
    <row r="31" spans="1:18" s="25" customFormat="1" ht="17.45" customHeight="1">
      <c r="A31" s="44" t="s">
        <v>74</v>
      </c>
      <c r="B31" s="64" t="s">
        <v>75</v>
      </c>
      <c r="C31" s="184">
        <f t="shared" si="2"/>
        <v>184</v>
      </c>
      <c r="D31" s="185">
        <f t="shared" si="2"/>
        <v>3762</v>
      </c>
      <c r="E31" s="195">
        <v>0</v>
      </c>
      <c r="F31" s="195">
        <v>0</v>
      </c>
      <c r="G31" s="195">
        <v>4</v>
      </c>
      <c r="H31" s="195">
        <v>496</v>
      </c>
      <c r="I31" s="44" t="s">
        <v>74</v>
      </c>
      <c r="J31" s="64" t="s">
        <v>75</v>
      </c>
      <c r="K31" s="195">
        <v>16</v>
      </c>
      <c r="L31" s="195">
        <v>315</v>
      </c>
      <c r="M31" s="195">
        <v>0</v>
      </c>
      <c r="N31" s="195">
        <v>0</v>
      </c>
      <c r="O31" s="195">
        <v>164</v>
      </c>
      <c r="P31" s="195">
        <v>2951</v>
      </c>
      <c r="Q31" s="44" t="s">
        <v>74</v>
      </c>
      <c r="R31" s="396" t="s">
        <v>75</v>
      </c>
    </row>
    <row r="32" spans="1:18" s="25" customFormat="1" ht="17.45" customHeight="1">
      <c r="A32" s="44" t="s">
        <v>76</v>
      </c>
      <c r="B32" s="64" t="s">
        <v>77</v>
      </c>
      <c r="C32" s="184">
        <f t="shared" si="2"/>
        <v>1141</v>
      </c>
      <c r="D32" s="185">
        <f t="shared" si="2"/>
        <v>12980</v>
      </c>
      <c r="E32" s="195">
        <v>1</v>
      </c>
      <c r="F32" s="195">
        <v>211</v>
      </c>
      <c r="G32" s="195">
        <v>62</v>
      </c>
      <c r="H32" s="195">
        <v>1689</v>
      </c>
      <c r="I32" s="44" t="s">
        <v>76</v>
      </c>
      <c r="J32" s="64" t="s">
        <v>77</v>
      </c>
      <c r="K32" s="195">
        <v>25</v>
      </c>
      <c r="L32" s="195">
        <v>1069</v>
      </c>
      <c r="M32" s="195">
        <v>0</v>
      </c>
      <c r="N32" s="195">
        <v>0</v>
      </c>
      <c r="O32" s="195">
        <v>1053</v>
      </c>
      <c r="P32" s="195">
        <v>10011</v>
      </c>
      <c r="Q32" s="44" t="s">
        <v>76</v>
      </c>
      <c r="R32" s="396" t="s">
        <v>77</v>
      </c>
    </row>
    <row r="33" spans="1:18" s="25" customFormat="1" ht="17.45" customHeight="1">
      <c r="A33" s="44" t="s">
        <v>78</v>
      </c>
      <c r="B33" s="64" t="s">
        <v>79</v>
      </c>
      <c r="C33" s="184">
        <f t="shared" si="2"/>
        <v>590</v>
      </c>
      <c r="D33" s="185">
        <f t="shared" si="2"/>
        <v>6205</v>
      </c>
      <c r="E33" s="195">
        <v>0</v>
      </c>
      <c r="F33" s="195">
        <v>0</v>
      </c>
      <c r="G33" s="195">
        <v>1</v>
      </c>
      <c r="H33" s="195">
        <v>168</v>
      </c>
      <c r="I33" s="44" t="s">
        <v>78</v>
      </c>
      <c r="J33" s="64" t="s">
        <v>79</v>
      </c>
      <c r="K33" s="195">
        <v>2</v>
      </c>
      <c r="L33" s="195">
        <v>193</v>
      </c>
      <c r="M33" s="195">
        <v>11</v>
      </c>
      <c r="N33" s="195">
        <v>546</v>
      </c>
      <c r="O33" s="195">
        <v>576</v>
      </c>
      <c r="P33" s="195">
        <v>5298</v>
      </c>
      <c r="Q33" s="44" t="s">
        <v>78</v>
      </c>
      <c r="R33" s="396" t="s">
        <v>79</v>
      </c>
    </row>
    <row r="34" spans="1:18" s="25" customFormat="1" ht="17.45" customHeight="1">
      <c r="A34" s="44" t="s">
        <v>80</v>
      </c>
      <c r="B34" s="64" t="s">
        <v>81</v>
      </c>
      <c r="C34" s="184">
        <f t="shared" si="2"/>
        <v>2962</v>
      </c>
      <c r="D34" s="185">
        <f t="shared" si="2"/>
        <v>14727</v>
      </c>
      <c r="E34" s="195">
        <v>0</v>
      </c>
      <c r="F34" s="195">
        <v>0</v>
      </c>
      <c r="G34" s="195">
        <v>5</v>
      </c>
      <c r="H34" s="195">
        <v>127</v>
      </c>
      <c r="I34" s="44" t="s">
        <v>80</v>
      </c>
      <c r="J34" s="64" t="s">
        <v>81</v>
      </c>
      <c r="K34" s="195">
        <v>24</v>
      </c>
      <c r="L34" s="195">
        <v>905</v>
      </c>
      <c r="M34" s="195">
        <v>0</v>
      </c>
      <c r="N34" s="195">
        <v>0</v>
      </c>
      <c r="O34" s="195">
        <v>2933</v>
      </c>
      <c r="P34" s="195">
        <v>13695</v>
      </c>
      <c r="Q34" s="44" t="s">
        <v>80</v>
      </c>
      <c r="R34" s="396" t="s">
        <v>81</v>
      </c>
    </row>
    <row r="35" spans="1:18" s="25" customFormat="1" ht="17.45" customHeight="1">
      <c r="A35" s="44" t="s">
        <v>82</v>
      </c>
      <c r="B35" s="64" t="s">
        <v>83</v>
      </c>
      <c r="C35" s="184">
        <f t="shared" si="2"/>
        <v>4866</v>
      </c>
      <c r="D35" s="185">
        <f t="shared" si="2"/>
        <v>20144</v>
      </c>
      <c r="E35" s="195">
        <v>0</v>
      </c>
      <c r="F35" s="195">
        <v>0</v>
      </c>
      <c r="G35" s="195">
        <v>0</v>
      </c>
      <c r="H35" s="195">
        <v>0</v>
      </c>
      <c r="I35" s="44" t="s">
        <v>82</v>
      </c>
      <c r="J35" s="64" t="s">
        <v>83</v>
      </c>
      <c r="K35" s="195">
        <v>5</v>
      </c>
      <c r="L35" s="195">
        <v>825</v>
      </c>
      <c r="M35" s="195">
        <v>0</v>
      </c>
      <c r="N35" s="195">
        <v>0</v>
      </c>
      <c r="O35" s="195">
        <v>4861</v>
      </c>
      <c r="P35" s="195">
        <v>19319</v>
      </c>
      <c r="Q35" s="44" t="s">
        <v>82</v>
      </c>
      <c r="R35" s="396" t="s">
        <v>83</v>
      </c>
    </row>
    <row r="36" spans="1:18" s="25" customFormat="1" ht="17.45" customHeight="1">
      <c r="A36" s="44" t="s">
        <v>84</v>
      </c>
      <c r="B36" s="64" t="s">
        <v>85</v>
      </c>
      <c r="C36" s="184">
        <f t="shared" si="2"/>
        <v>9149</v>
      </c>
      <c r="D36" s="185">
        <f t="shared" si="2"/>
        <v>72305</v>
      </c>
      <c r="E36" s="195">
        <v>0</v>
      </c>
      <c r="F36" s="195">
        <v>0</v>
      </c>
      <c r="G36" s="195">
        <v>6</v>
      </c>
      <c r="H36" s="195">
        <v>320</v>
      </c>
      <c r="I36" s="44" t="s">
        <v>84</v>
      </c>
      <c r="J36" s="64" t="s">
        <v>85</v>
      </c>
      <c r="K36" s="195">
        <v>52</v>
      </c>
      <c r="L36" s="195">
        <v>2780</v>
      </c>
      <c r="M36" s="195">
        <v>1</v>
      </c>
      <c r="N36" s="195">
        <v>43</v>
      </c>
      <c r="O36" s="195">
        <v>9090</v>
      </c>
      <c r="P36" s="195">
        <v>69162</v>
      </c>
      <c r="Q36" s="44" t="s">
        <v>84</v>
      </c>
      <c r="R36" s="396" t="s">
        <v>85</v>
      </c>
    </row>
    <row r="37" spans="1:18" s="25" customFormat="1" ht="17.45" customHeight="1">
      <c r="A37" s="44" t="s">
        <v>86</v>
      </c>
      <c r="B37" s="64" t="s">
        <v>87</v>
      </c>
      <c r="C37" s="184">
        <f t="shared" si="2"/>
        <v>1253</v>
      </c>
      <c r="D37" s="185">
        <f t="shared" si="2"/>
        <v>16692</v>
      </c>
      <c r="E37" s="195">
        <v>1</v>
      </c>
      <c r="F37" s="195">
        <v>89</v>
      </c>
      <c r="G37" s="195">
        <v>6</v>
      </c>
      <c r="H37" s="195">
        <v>388</v>
      </c>
      <c r="I37" s="44" t="s">
        <v>86</v>
      </c>
      <c r="J37" s="64" t="s">
        <v>87</v>
      </c>
      <c r="K37" s="195">
        <v>18</v>
      </c>
      <c r="L37" s="195">
        <v>1517</v>
      </c>
      <c r="M37" s="195">
        <v>1</v>
      </c>
      <c r="N37" s="195">
        <v>26</v>
      </c>
      <c r="O37" s="195">
        <v>1227</v>
      </c>
      <c r="P37" s="195">
        <v>14672</v>
      </c>
      <c r="Q37" s="44" t="s">
        <v>86</v>
      </c>
      <c r="R37" s="396" t="s">
        <v>87</v>
      </c>
    </row>
    <row r="38" spans="1:18" s="25" customFormat="1" ht="17.45" customHeight="1">
      <c r="A38" s="44" t="s">
        <v>88</v>
      </c>
      <c r="B38" s="64" t="s">
        <v>89</v>
      </c>
      <c r="C38" s="184">
        <f t="shared" si="2"/>
        <v>734</v>
      </c>
      <c r="D38" s="185">
        <f t="shared" si="2"/>
        <v>8534</v>
      </c>
      <c r="E38" s="195">
        <v>0</v>
      </c>
      <c r="F38" s="195">
        <v>0</v>
      </c>
      <c r="G38" s="195">
        <v>15</v>
      </c>
      <c r="H38" s="195">
        <v>406</v>
      </c>
      <c r="I38" s="44" t="s">
        <v>88</v>
      </c>
      <c r="J38" s="64" t="s">
        <v>89</v>
      </c>
      <c r="K38" s="195">
        <v>39</v>
      </c>
      <c r="L38" s="195">
        <v>1768</v>
      </c>
      <c r="M38" s="195">
        <v>0</v>
      </c>
      <c r="N38" s="195">
        <v>0</v>
      </c>
      <c r="O38" s="195">
        <v>680</v>
      </c>
      <c r="P38" s="195">
        <v>6360</v>
      </c>
      <c r="Q38" s="44" t="s">
        <v>88</v>
      </c>
      <c r="R38" s="396" t="s">
        <v>89</v>
      </c>
    </row>
    <row r="39" spans="1:18" s="25" customFormat="1" ht="17.45" customHeight="1">
      <c r="A39" s="44" t="s">
        <v>90</v>
      </c>
      <c r="B39" s="64" t="s">
        <v>91</v>
      </c>
      <c r="C39" s="184">
        <f t="shared" si="2"/>
        <v>351</v>
      </c>
      <c r="D39" s="185">
        <f t="shared" si="2"/>
        <v>11511</v>
      </c>
      <c r="E39" s="195">
        <v>0</v>
      </c>
      <c r="F39" s="195">
        <v>0</v>
      </c>
      <c r="G39" s="195">
        <v>11</v>
      </c>
      <c r="H39" s="195">
        <v>712</v>
      </c>
      <c r="I39" s="44" t="s">
        <v>90</v>
      </c>
      <c r="J39" s="64" t="s">
        <v>91</v>
      </c>
      <c r="K39" s="195">
        <v>49</v>
      </c>
      <c r="L39" s="195">
        <v>4113</v>
      </c>
      <c r="M39" s="195">
        <v>8</v>
      </c>
      <c r="N39" s="195">
        <v>3952</v>
      </c>
      <c r="O39" s="195">
        <v>283</v>
      </c>
      <c r="P39" s="195">
        <v>2734</v>
      </c>
      <c r="Q39" s="44" t="s">
        <v>90</v>
      </c>
      <c r="R39" s="396" t="s">
        <v>91</v>
      </c>
    </row>
    <row r="40" spans="1:18" s="25" customFormat="1" ht="17.45" customHeight="1" thickBot="1">
      <c r="A40" s="93" t="s">
        <v>92</v>
      </c>
      <c r="B40" s="65" t="s">
        <v>93</v>
      </c>
      <c r="C40" s="94">
        <f t="shared" si="2"/>
        <v>435</v>
      </c>
      <c r="D40" s="95">
        <f t="shared" si="2"/>
        <v>3432</v>
      </c>
      <c r="E40" s="189">
        <v>0</v>
      </c>
      <c r="F40" s="189">
        <v>0</v>
      </c>
      <c r="G40" s="189">
        <v>18</v>
      </c>
      <c r="H40" s="189">
        <v>310</v>
      </c>
      <c r="I40" s="356" t="s">
        <v>92</v>
      </c>
      <c r="J40" s="310" t="s">
        <v>93</v>
      </c>
      <c r="K40" s="189">
        <v>7</v>
      </c>
      <c r="L40" s="189">
        <v>437</v>
      </c>
      <c r="M40" s="189">
        <v>0</v>
      </c>
      <c r="N40" s="189">
        <v>0</v>
      </c>
      <c r="O40" s="189">
        <v>410</v>
      </c>
      <c r="P40" s="189">
        <v>2685</v>
      </c>
      <c r="Q40" s="356" t="s">
        <v>92</v>
      </c>
      <c r="R40" s="510" t="s">
        <v>93</v>
      </c>
    </row>
    <row r="41" spans="1:18" s="232" customFormat="1" ht="11.45" customHeight="1">
      <c r="A41" s="227" t="s">
        <v>786</v>
      </c>
      <c r="B41" s="279"/>
      <c r="C41" s="234"/>
      <c r="D41" s="234"/>
      <c r="E41" s="234"/>
      <c r="F41" s="234"/>
      <c r="G41" s="234"/>
      <c r="H41" s="233" t="s">
        <v>622</v>
      </c>
      <c r="I41" s="227" t="s">
        <v>786</v>
      </c>
      <c r="J41" s="233"/>
      <c r="K41" s="279"/>
      <c r="L41" s="234"/>
      <c r="M41" s="234"/>
      <c r="N41" s="234"/>
      <c r="O41" s="234"/>
      <c r="P41" s="233" t="s">
        <v>814</v>
      </c>
      <c r="Q41" s="233" t="s">
        <v>416</v>
      </c>
    </row>
    <row r="42" spans="1:18" s="52" customFormat="1" ht="11.45" customHeight="1">
      <c r="A42" s="97" t="s">
        <v>653</v>
      </c>
      <c r="B42" s="96"/>
      <c r="C42" s="56"/>
      <c r="D42" s="56"/>
      <c r="E42" s="56"/>
      <c r="F42" s="56"/>
      <c r="G42" s="56"/>
      <c r="H42" s="37"/>
      <c r="I42" s="97" t="s">
        <v>653</v>
      </c>
      <c r="J42" s="37"/>
      <c r="K42" s="96"/>
      <c r="L42" s="56"/>
      <c r="M42" s="56"/>
      <c r="N42" s="56"/>
      <c r="O42" s="56"/>
      <c r="P42" s="37"/>
      <c r="Q42" s="37"/>
    </row>
    <row r="43" spans="1:18" s="55" customFormat="1" ht="10.5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</row>
    <row r="44" spans="1:18" s="55" customFormat="1" ht="10.5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</row>
    <row r="45" spans="1:18" s="25" customFormat="1" ht="11.25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</row>
    <row r="46" spans="1:18" s="25" customFormat="1" ht="11.25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</row>
    <row r="47" spans="1:18" s="25" customFormat="1" ht="11.25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</row>
    <row r="48" spans="1:18" s="25" customFormat="1" ht="11.25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</row>
    <row r="49" spans="1:17" s="25" customFormat="1" ht="11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</row>
    <row r="50" spans="1:17" s="25" customFormat="1" ht="11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</row>
    <row r="51" spans="1:17" s="25" customFormat="1" ht="11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</row>
    <row r="52" spans="1:17" s="25" customFormat="1" ht="11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</row>
    <row r="53" spans="1:17" s="25" customFormat="1" ht="11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</row>
    <row r="54" spans="1:17" s="25" customFormat="1" ht="11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</row>
    <row r="55" spans="1:17" s="25" customFormat="1" ht="11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</row>
    <row r="56" spans="1:17" s="25" customFormat="1" ht="11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</row>
    <row r="57" spans="1:17" s="25" customFormat="1" ht="11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</row>
    <row r="58" spans="1:17" s="25" customFormat="1" ht="11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</row>
    <row r="59" spans="1:17" s="25" customFormat="1" ht="11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</row>
    <row r="60" spans="1:17" s="25" customFormat="1" ht="11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</row>
    <row r="61" spans="1:17" s="25" customFormat="1" ht="11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</row>
    <row r="62" spans="1:17" s="25" customFormat="1" ht="11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</row>
    <row r="63" spans="1:17" s="25" customFormat="1" ht="11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</row>
    <row r="64" spans="1:17" s="25" customFormat="1" ht="11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</row>
    <row r="65" spans="1:17" s="25" customFormat="1" ht="11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</row>
    <row r="66" spans="1:17" s="25" customFormat="1" ht="11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</row>
    <row r="67" spans="1:17" s="25" customFormat="1" ht="11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</row>
    <row r="68" spans="1:17" s="25" customFormat="1" ht="11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</row>
    <row r="69" spans="1:17" s="25" customFormat="1" ht="11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</row>
    <row r="70" spans="1:17" s="25" customFormat="1" ht="11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</row>
    <row r="71" spans="1:17" s="25" customFormat="1" ht="11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</row>
    <row r="72" spans="1:17" s="25" customFormat="1" ht="11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</row>
    <row r="73" spans="1:17" s="25" customFormat="1" ht="11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</row>
    <row r="74" spans="1:17" s="25" customFormat="1" ht="11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</row>
    <row r="75" spans="1:17" s="25" customFormat="1" ht="11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</row>
    <row r="76" spans="1:17" s="25" customFormat="1" ht="11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</row>
    <row r="77" spans="1:17" s="25" customFormat="1" ht="11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</row>
    <row r="78" spans="1:17" s="25" customFormat="1" ht="11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</row>
    <row r="79" spans="1:17" s="25" customFormat="1" ht="11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</row>
    <row r="80" spans="1:17" s="25" customFormat="1" ht="11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</row>
    <row r="81" spans="1:17" s="25" customFormat="1" ht="11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</row>
    <row r="82" spans="1:17" s="25" customFormat="1" ht="11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</row>
    <row r="83" spans="1:17" s="25" customFormat="1" ht="11.25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</row>
    <row r="84" spans="1:17" s="25" customFormat="1" ht="11.25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</row>
    <row r="85" spans="1:17" s="25" customFormat="1" ht="11.25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</row>
    <row r="86" spans="1:17" s="25" customFormat="1" ht="11.25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</row>
    <row r="87" spans="1:17" s="25" customFormat="1" ht="11.25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</row>
    <row r="88" spans="1:17" s="25" customFormat="1" ht="11.25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</row>
    <row r="89" spans="1:17" s="25" customFormat="1" ht="11.25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</row>
    <row r="90" spans="1:17" s="25" customFormat="1" ht="11.2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</row>
    <row r="91" spans="1:17" s="25" customFormat="1" ht="11.2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</row>
    <row r="92" spans="1:17" s="25" customFormat="1" ht="11.2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</row>
    <row r="93" spans="1:17" s="25" customFormat="1" ht="11.2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</row>
    <row r="94" spans="1:17" s="25" customFormat="1" ht="11.25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</row>
    <row r="95" spans="1:17" s="25" customFormat="1" ht="11.25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</row>
    <row r="96" spans="1:17" s="25" customFormat="1" ht="11.25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</row>
    <row r="97" spans="1:17" s="25" customFormat="1" ht="11.25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</row>
    <row r="98" spans="1:17" s="25" customFormat="1" ht="11.25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</row>
    <row r="99" spans="1:17" s="25" customFormat="1" ht="11.25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</row>
    <row r="100" spans="1:17" s="25" customFormat="1" ht="11.25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</row>
    <row r="101" spans="1:17" s="25" customFormat="1" ht="11.25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</row>
    <row r="102" spans="1:17" s="25" customFormat="1" ht="11.25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</row>
    <row r="103" spans="1:17" s="25" customFormat="1" ht="11.25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</row>
    <row r="104" spans="1:17" s="25" customFormat="1" ht="11.25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</row>
    <row r="105" spans="1:17" s="25" customFormat="1" ht="11.25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</row>
  </sheetData>
  <sheetProtection selectLockedCells="1"/>
  <mergeCells count="41">
    <mergeCell ref="A14:B14"/>
    <mergeCell ref="I14:J14"/>
    <mergeCell ref="A15:B15"/>
    <mergeCell ref="I15:J15"/>
    <mergeCell ref="C10:C11"/>
    <mergeCell ref="A12:B12"/>
    <mergeCell ref="I12:J12"/>
    <mergeCell ref="A13:B13"/>
    <mergeCell ref="I13:J13"/>
    <mergeCell ref="Q17:R17"/>
    <mergeCell ref="A16:B16"/>
    <mergeCell ref="I16:J16"/>
    <mergeCell ref="Q16:R16"/>
    <mergeCell ref="K6:N7"/>
    <mergeCell ref="P10:P11"/>
    <mergeCell ref="L10:L11"/>
    <mergeCell ref="M8:N9"/>
    <mergeCell ref="K10:K11"/>
    <mergeCell ref="N10:N11"/>
    <mergeCell ref="F10:F11"/>
    <mergeCell ref="G10:G11"/>
    <mergeCell ref="A17:B17"/>
    <mergeCell ref="I17:J17"/>
    <mergeCell ref="M10:M11"/>
    <mergeCell ref="E10:E11"/>
    <mergeCell ref="A3:H3"/>
    <mergeCell ref="I3:Q3"/>
    <mergeCell ref="A4:H4"/>
    <mergeCell ref="I4:P4"/>
    <mergeCell ref="Q6:R11"/>
    <mergeCell ref="E8:F9"/>
    <mergeCell ref="G8:H9"/>
    <mergeCell ref="O10:O11"/>
    <mergeCell ref="A6:B11"/>
    <mergeCell ref="C6:D9"/>
    <mergeCell ref="D10:D11"/>
    <mergeCell ref="I6:J11"/>
    <mergeCell ref="E6:H7"/>
    <mergeCell ref="O6:P9"/>
    <mergeCell ref="H10:H11"/>
    <mergeCell ref="K8:L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2" manualBreakCount="2">
    <brk id="8" max="41" man="1"/>
    <brk id="16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41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15.625" style="85" customWidth="1"/>
    <col min="2" max="3" width="10.625" style="85" customWidth="1"/>
    <col min="4" max="4" width="13.375" style="85" customWidth="1"/>
    <col min="5" max="6" width="9.625" style="85" customWidth="1"/>
    <col min="7" max="7" width="12.875" style="85" customWidth="1"/>
    <col min="8" max="8" width="16.125" style="85" bestFit="1" customWidth="1"/>
    <col min="9" max="16384" width="9" style="85"/>
  </cols>
  <sheetData>
    <row r="1" spans="1:23" s="60" customFormat="1" ht="14.1" customHeight="1">
      <c r="B1" s="58"/>
      <c r="C1" s="58"/>
      <c r="D1" s="58"/>
      <c r="E1" s="58"/>
      <c r="F1" s="58"/>
      <c r="G1" s="59" t="s">
        <v>875</v>
      </c>
    </row>
    <row r="2" spans="1:23" s="25" customFormat="1" ht="14.1" customHeight="1">
      <c r="B2" s="43"/>
      <c r="C2" s="43"/>
      <c r="D2" s="43"/>
      <c r="E2" s="43"/>
      <c r="F2" s="43"/>
      <c r="G2" s="46"/>
    </row>
    <row r="3" spans="1:23" s="262" customFormat="1" ht="20.100000000000001" customHeight="1">
      <c r="A3" s="559" t="s">
        <v>244</v>
      </c>
      <c r="B3" s="559"/>
      <c r="C3" s="559"/>
      <c r="D3" s="559"/>
      <c r="E3" s="559"/>
      <c r="F3" s="559"/>
      <c r="G3" s="559"/>
      <c r="H3" s="27"/>
    </row>
    <row r="4" spans="1:23" s="256" customFormat="1" ht="24" customHeight="1">
      <c r="A4" s="679" t="s">
        <v>911</v>
      </c>
      <c r="B4" s="679"/>
      <c r="C4" s="679"/>
      <c r="D4" s="679"/>
      <c r="E4" s="679"/>
      <c r="F4" s="679"/>
      <c r="G4" s="679"/>
      <c r="H4" s="27"/>
    </row>
    <row r="5" spans="1:23" s="16" customFormat="1" ht="18" customHeight="1" thickBot="1">
      <c r="A5" s="16" t="s">
        <v>144</v>
      </c>
      <c r="G5" s="67" t="s">
        <v>417</v>
      </c>
    </row>
    <row r="6" spans="1:23" s="25" customFormat="1" ht="14.25" customHeight="1">
      <c r="A6" s="649" t="s">
        <v>418</v>
      </c>
      <c r="B6" s="736" t="s">
        <v>419</v>
      </c>
      <c r="C6" s="561"/>
      <c r="D6" s="561"/>
      <c r="E6" s="697" t="s">
        <v>420</v>
      </c>
      <c r="F6" s="561"/>
      <c r="G6" s="570"/>
    </row>
    <row r="7" spans="1:23" s="25" customFormat="1" ht="14.25" customHeight="1">
      <c r="A7" s="651"/>
      <c r="B7" s="576"/>
      <c r="C7" s="567"/>
      <c r="D7" s="567"/>
      <c r="E7" s="567"/>
      <c r="F7" s="567"/>
      <c r="G7" s="573"/>
    </row>
    <row r="8" spans="1:23" s="25" customFormat="1" ht="14.25" customHeight="1">
      <c r="A8" s="651"/>
      <c r="B8" s="575" t="s">
        <v>421</v>
      </c>
      <c r="C8" s="571" t="s">
        <v>422</v>
      </c>
      <c r="D8" s="571" t="s">
        <v>423</v>
      </c>
      <c r="E8" s="571" t="s">
        <v>424</v>
      </c>
      <c r="F8" s="571" t="s">
        <v>425</v>
      </c>
      <c r="G8" s="572" t="s">
        <v>426</v>
      </c>
    </row>
    <row r="9" spans="1:23" s="25" customFormat="1" ht="14.25" customHeight="1">
      <c r="A9" s="652"/>
      <c r="B9" s="577"/>
      <c r="C9" s="568"/>
      <c r="D9" s="568"/>
      <c r="E9" s="568"/>
      <c r="F9" s="568"/>
      <c r="G9" s="574"/>
    </row>
    <row r="10" spans="1:23" s="27" customFormat="1" ht="22.5" customHeight="1">
      <c r="A10" s="68" t="s">
        <v>602</v>
      </c>
      <c r="B10" s="11">
        <v>11650310</v>
      </c>
      <c r="C10" s="11">
        <v>11691082</v>
      </c>
      <c r="D10" s="69">
        <v>104131076</v>
      </c>
      <c r="E10" s="70">
        <v>3500713</v>
      </c>
      <c r="F10" s="70">
        <v>3892777</v>
      </c>
      <c r="G10" s="509">
        <v>35858079</v>
      </c>
      <c r="I10" s="71"/>
      <c r="J10" s="71"/>
      <c r="K10" s="71"/>
      <c r="L10" s="71"/>
      <c r="M10" s="556"/>
      <c r="N10" s="71"/>
    </row>
    <row r="11" spans="1:23" s="27" customFormat="1" ht="22.5" customHeight="1">
      <c r="A11" s="68" t="s">
        <v>603</v>
      </c>
      <c r="B11" s="11">
        <v>11737186</v>
      </c>
      <c r="C11" s="11">
        <v>11762256</v>
      </c>
      <c r="D11" s="69">
        <v>129456045.346</v>
      </c>
      <c r="E11" s="70">
        <v>3472559</v>
      </c>
      <c r="F11" s="70">
        <v>3628817</v>
      </c>
      <c r="G11" s="69">
        <v>35905434</v>
      </c>
      <c r="I11" s="71"/>
      <c r="J11" s="71"/>
      <c r="K11" s="71"/>
      <c r="L11" s="71"/>
      <c r="M11" s="71"/>
      <c r="N11" s="71"/>
    </row>
    <row r="12" spans="1:23" s="27" customFormat="1" ht="22.5" customHeight="1">
      <c r="A12" s="68" t="s">
        <v>609</v>
      </c>
      <c r="B12" s="11">
        <v>11406614</v>
      </c>
      <c r="C12" s="11">
        <v>11384423</v>
      </c>
      <c r="D12" s="69">
        <v>131821657</v>
      </c>
      <c r="E12" s="70">
        <v>2934463</v>
      </c>
      <c r="F12" s="70">
        <v>2841379</v>
      </c>
      <c r="G12" s="69">
        <v>28366752</v>
      </c>
      <c r="I12" s="71"/>
      <c r="J12" s="71"/>
      <c r="K12" s="71"/>
      <c r="L12" s="71"/>
      <c r="M12" s="71"/>
      <c r="N12" s="71"/>
    </row>
    <row r="13" spans="1:23" s="27" customFormat="1" ht="22.5" customHeight="1">
      <c r="A13" s="68" t="s">
        <v>671</v>
      </c>
      <c r="B13" s="11">
        <v>10165687</v>
      </c>
      <c r="C13" s="11">
        <v>10090017</v>
      </c>
      <c r="D13" s="69">
        <v>67053605123</v>
      </c>
      <c r="E13" s="70">
        <v>3089021</v>
      </c>
      <c r="F13" s="70">
        <v>5306432</v>
      </c>
      <c r="G13" s="69">
        <v>32132069145</v>
      </c>
      <c r="I13" s="71"/>
      <c r="J13" s="71"/>
      <c r="K13" s="71"/>
      <c r="L13" s="71"/>
      <c r="M13" s="71"/>
      <c r="N13" s="71"/>
    </row>
    <row r="14" spans="1:23" s="27" customFormat="1" ht="22.5" customHeight="1">
      <c r="A14" s="358">
        <v>2018</v>
      </c>
      <c r="B14" s="14">
        <f t="shared" ref="B14:G14" si="0">SUM(B16,B79)</f>
        <v>11360139</v>
      </c>
      <c r="C14" s="14">
        <f t="shared" si="0"/>
        <v>11303139</v>
      </c>
      <c r="D14" s="72">
        <f t="shared" si="0"/>
        <v>125415113.958</v>
      </c>
      <c r="E14" s="73">
        <f t="shared" si="0"/>
        <v>2936710</v>
      </c>
      <c r="F14" s="73">
        <f t="shared" si="0"/>
        <v>2319886</v>
      </c>
      <c r="G14" s="72">
        <f t="shared" si="0"/>
        <v>29982578</v>
      </c>
      <c r="H14" s="335"/>
      <c r="I14" s="71"/>
      <c r="J14" s="71"/>
      <c r="K14" s="71"/>
      <c r="L14" s="71"/>
      <c r="M14" s="71"/>
      <c r="N14" s="71"/>
      <c r="U14" s="335"/>
      <c r="V14" s="335"/>
      <c r="W14" s="335"/>
    </row>
    <row r="15" spans="1:23" s="27" customFormat="1" ht="19.5" customHeight="1">
      <c r="A15" s="74"/>
      <c r="B15" s="15"/>
      <c r="C15" s="15"/>
      <c r="D15" s="477"/>
      <c r="E15" s="360"/>
      <c r="F15" s="360"/>
      <c r="G15" s="477"/>
      <c r="I15" s="71"/>
      <c r="J15" s="71"/>
      <c r="K15" s="71"/>
      <c r="L15" s="71"/>
      <c r="M15" s="71"/>
      <c r="N15" s="71"/>
    </row>
    <row r="16" spans="1:23" s="27" customFormat="1" ht="21" customHeight="1">
      <c r="A16" s="754" t="s">
        <v>660</v>
      </c>
      <c r="B16" s="755">
        <f>SUM(B19:B34,B46:B68)</f>
        <v>10362291</v>
      </c>
      <c r="C16" s="756">
        <f>SUM(C19:C34,C46:C68)</f>
        <v>10321447</v>
      </c>
      <c r="D16" s="751">
        <f>SUM(D19:D34,D46:D68)</f>
        <v>117161844.958</v>
      </c>
      <c r="E16" s="751">
        <f t="shared" ref="E16:G16" si="1">SUM(E19:E34,E46:E68)</f>
        <v>2045456</v>
      </c>
      <c r="F16" s="751">
        <f t="shared" si="1"/>
        <v>1539183</v>
      </c>
      <c r="G16" s="751">
        <f t="shared" si="1"/>
        <v>18085124</v>
      </c>
    </row>
    <row r="17" spans="1:13" s="27" customFormat="1" ht="21" customHeight="1">
      <c r="A17" s="754"/>
      <c r="B17" s="755"/>
      <c r="C17" s="756"/>
      <c r="D17" s="751"/>
      <c r="E17" s="751"/>
      <c r="F17" s="751"/>
      <c r="G17" s="751"/>
    </row>
    <row r="18" spans="1:13" s="27" customFormat="1" ht="15" customHeight="1">
      <c r="A18" s="754"/>
      <c r="B18" s="15"/>
      <c r="C18" s="15"/>
      <c r="D18" s="477"/>
      <c r="E18" s="360"/>
      <c r="F18" s="360"/>
      <c r="G18" s="477"/>
    </row>
    <row r="19" spans="1:13" s="77" customFormat="1" ht="20.45" customHeight="1">
      <c r="A19" s="75" t="s">
        <v>427</v>
      </c>
      <c r="B19" s="548">
        <v>1152339</v>
      </c>
      <c r="C19" s="548">
        <v>1101949</v>
      </c>
      <c r="D19" s="549">
        <v>7477093.5080000004</v>
      </c>
      <c r="E19" s="199">
        <v>0</v>
      </c>
      <c r="F19" s="199">
        <v>545</v>
      </c>
      <c r="G19" s="199">
        <v>0</v>
      </c>
      <c r="H19" s="172"/>
      <c r="I19" s="173"/>
      <c r="J19" s="174"/>
      <c r="K19" s="76"/>
      <c r="L19" s="76"/>
      <c r="M19" s="76"/>
    </row>
    <row r="20" spans="1:13" s="77" customFormat="1" ht="20.45" customHeight="1">
      <c r="A20" s="75" t="s">
        <v>428</v>
      </c>
      <c r="B20" s="198" t="s">
        <v>766</v>
      </c>
      <c r="C20" s="198">
        <v>0</v>
      </c>
      <c r="D20" s="199">
        <v>0</v>
      </c>
      <c r="E20" s="199">
        <v>0</v>
      </c>
      <c r="F20" s="199">
        <v>0</v>
      </c>
      <c r="G20" s="199">
        <v>0</v>
      </c>
      <c r="H20" s="172"/>
      <c r="I20" s="25"/>
      <c r="J20" s="76"/>
      <c r="K20" s="76"/>
      <c r="L20" s="76"/>
      <c r="M20" s="76"/>
    </row>
    <row r="21" spans="1:13" s="77" customFormat="1" ht="20.45" customHeight="1">
      <c r="A21" s="78" t="s">
        <v>429</v>
      </c>
      <c r="B21" s="198">
        <v>4707</v>
      </c>
      <c r="C21" s="198">
        <v>4378</v>
      </c>
      <c r="D21" s="198">
        <v>26047.45</v>
      </c>
      <c r="E21" s="199">
        <v>0</v>
      </c>
      <c r="F21" s="199">
        <v>0</v>
      </c>
      <c r="G21" s="199">
        <v>0</v>
      </c>
      <c r="H21" s="172"/>
      <c r="I21" s="173"/>
      <c r="J21" s="174"/>
      <c r="K21" s="76"/>
      <c r="L21" s="76"/>
      <c r="M21" s="76"/>
    </row>
    <row r="22" spans="1:13" s="77" customFormat="1" ht="20.45" customHeight="1">
      <c r="A22" s="75" t="s">
        <v>430</v>
      </c>
      <c r="B22" s="198">
        <v>530919</v>
      </c>
      <c r="C22" s="198">
        <v>539558</v>
      </c>
      <c r="D22" s="199">
        <v>1815505</v>
      </c>
      <c r="E22" s="199">
        <v>43</v>
      </c>
      <c r="F22" s="199">
        <v>672</v>
      </c>
      <c r="G22" s="199">
        <v>0</v>
      </c>
      <c r="H22" s="172"/>
      <c r="I22" s="173"/>
      <c r="J22" s="175"/>
      <c r="K22" s="76"/>
      <c r="L22" s="76"/>
      <c r="M22" s="76"/>
    </row>
    <row r="23" spans="1:13" s="77" customFormat="1" ht="20.45" customHeight="1">
      <c r="A23" s="75" t="s">
        <v>431</v>
      </c>
      <c r="B23" s="198" t="s">
        <v>762</v>
      </c>
      <c r="C23" s="198">
        <v>0</v>
      </c>
      <c r="D23" s="199">
        <v>0</v>
      </c>
      <c r="E23" s="199">
        <v>0</v>
      </c>
      <c r="F23" s="199">
        <v>0</v>
      </c>
      <c r="G23" s="199">
        <v>0</v>
      </c>
      <c r="H23" s="172"/>
      <c r="I23" s="76"/>
      <c r="J23" s="76"/>
      <c r="K23" s="8"/>
      <c r="L23" s="8"/>
      <c r="M23" s="9"/>
    </row>
    <row r="24" spans="1:13" s="77" customFormat="1" ht="20.45" customHeight="1">
      <c r="A24" s="75" t="s">
        <v>432</v>
      </c>
      <c r="B24" s="198">
        <v>333265</v>
      </c>
      <c r="C24" s="198">
        <v>305967</v>
      </c>
      <c r="D24" s="199">
        <v>1343947</v>
      </c>
      <c r="E24" s="199">
        <v>0</v>
      </c>
      <c r="F24" s="199">
        <v>0</v>
      </c>
      <c r="G24" s="199">
        <v>0</v>
      </c>
      <c r="H24" s="172"/>
      <c r="I24" s="173"/>
      <c r="J24" s="175"/>
      <c r="K24" s="76"/>
      <c r="L24" s="8"/>
      <c r="M24" s="76"/>
    </row>
    <row r="25" spans="1:13" s="77" customFormat="1" ht="20.45" customHeight="1">
      <c r="A25" s="75" t="s">
        <v>433</v>
      </c>
      <c r="B25" s="198" t="s">
        <v>761</v>
      </c>
      <c r="C25" s="198">
        <v>0</v>
      </c>
      <c r="D25" s="199">
        <v>0</v>
      </c>
      <c r="E25" s="199">
        <v>0</v>
      </c>
      <c r="F25" s="199">
        <v>0</v>
      </c>
      <c r="G25" s="199">
        <v>0</v>
      </c>
      <c r="H25" s="172"/>
      <c r="I25" s="76"/>
      <c r="J25" s="76"/>
      <c r="K25" s="76"/>
      <c r="L25" s="76"/>
      <c r="M25" s="76"/>
    </row>
    <row r="26" spans="1:13" s="77" customFormat="1" ht="20.45" customHeight="1">
      <c r="A26" s="75" t="s">
        <v>434</v>
      </c>
      <c r="B26" s="198" t="s">
        <v>761</v>
      </c>
      <c r="C26" s="198">
        <v>0</v>
      </c>
      <c r="D26" s="199">
        <v>0</v>
      </c>
      <c r="E26" s="199">
        <v>0</v>
      </c>
      <c r="F26" s="199">
        <v>0</v>
      </c>
      <c r="G26" s="199">
        <v>0</v>
      </c>
      <c r="H26" s="172"/>
      <c r="I26" s="76"/>
      <c r="J26" s="76"/>
      <c r="K26" s="76"/>
      <c r="L26" s="76"/>
      <c r="M26" s="76"/>
    </row>
    <row r="27" spans="1:13" s="77" customFormat="1" ht="20.45" customHeight="1">
      <c r="A27" s="78" t="s">
        <v>435</v>
      </c>
      <c r="B27" s="198">
        <v>3998</v>
      </c>
      <c r="C27" s="198">
        <v>2543</v>
      </c>
      <c r="D27" s="199">
        <v>11302</v>
      </c>
      <c r="E27" s="199">
        <v>0</v>
      </c>
      <c r="F27" s="199">
        <v>0</v>
      </c>
      <c r="G27" s="199">
        <v>0</v>
      </c>
      <c r="H27" s="172"/>
      <c r="I27" s="173"/>
      <c r="J27" s="175"/>
      <c r="K27" s="76"/>
      <c r="L27" s="76"/>
      <c r="M27" s="76"/>
    </row>
    <row r="28" spans="1:13" s="77" customFormat="1" ht="20.45" customHeight="1">
      <c r="A28" s="75" t="s">
        <v>436</v>
      </c>
      <c r="B28" s="198">
        <v>424422</v>
      </c>
      <c r="C28" s="198">
        <v>423460</v>
      </c>
      <c r="D28" s="199">
        <v>1754403</v>
      </c>
      <c r="E28" s="199">
        <v>0</v>
      </c>
      <c r="F28" s="199">
        <v>912</v>
      </c>
      <c r="G28" s="199">
        <v>0</v>
      </c>
      <c r="H28" s="172"/>
      <c r="I28" s="173"/>
      <c r="J28" s="175"/>
      <c r="K28" s="8"/>
      <c r="L28" s="8"/>
      <c r="M28" s="76"/>
    </row>
    <row r="29" spans="1:13" s="77" customFormat="1" ht="20.45" customHeight="1">
      <c r="A29" s="75" t="s">
        <v>437</v>
      </c>
      <c r="B29" s="198" t="s">
        <v>761</v>
      </c>
      <c r="C29" s="198">
        <v>0</v>
      </c>
      <c r="D29" s="199">
        <v>0</v>
      </c>
      <c r="E29" s="199">
        <v>0</v>
      </c>
      <c r="F29" s="199">
        <v>0</v>
      </c>
      <c r="G29" s="199">
        <v>0</v>
      </c>
      <c r="H29" s="172"/>
      <c r="I29" s="76"/>
      <c r="J29" s="76"/>
      <c r="K29" s="76"/>
      <c r="L29" s="76"/>
      <c r="M29" s="76"/>
    </row>
    <row r="30" spans="1:13" s="77" customFormat="1" ht="20.45" customHeight="1">
      <c r="A30" s="75" t="s">
        <v>438</v>
      </c>
      <c r="B30" s="198" t="s">
        <v>761</v>
      </c>
      <c r="C30" s="198">
        <v>0</v>
      </c>
      <c r="D30" s="199">
        <v>0</v>
      </c>
      <c r="E30" s="199">
        <v>0</v>
      </c>
      <c r="F30" s="199">
        <v>0</v>
      </c>
      <c r="G30" s="199">
        <v>0</v>
      </c>
      <c r="H30" s="172"/>
      <c r="I30" s="76"/>
      <c r="J30" s="76"/>
      <c r="K30" s="76"/>
      <c r="L30" s="76"/>
      <c r="M30" s="76"/>
    </row>
    <row r="31" spans="1:13" s="77" customFormat="1" ht="20.45" customHeight="1">
      <c r="A31" s="75" t="s">
        <v>439</v>
      </c>
      <c r="B31" s="198">
        <v>3803</v>
      </c>
      <c r="C31" s="198">
        <v>3988</v>
      </c>
      <c r="D31" s="199">
        <v>34358</v>
      </c>
      <c r="E31" s="199">
        <v>0</v>
      </c>
      <c r="F31" s="199">
        <v>0</v>
      </c>
      <c r="G31" s="199">
        <v>0</v>
      </c>
      <c r="H31" s="172"/>
      <c r="I31" s="173"/>
      <c r="J31" s="175"/>
      <c r="K31" s="76"/>
      <c r="L31" s="8"/>
      <c r="M31" s="76"/>
    </row>
    <row r="32" spans="1:13" s="77" customFormat="1" ht="20.45" customHeight="1">
      <c r="A32" s="75" t="s">
        <v>440</v>
      </c>
      <c r="B32" s="198" t="s">
        <v>761</v>
      </c>
      <c r="C32" s="198">
        <v>0</v>
      </c>
      <c r="D32" s="199">
        <v>0</v>
      </c>
      <c r="E32" s="199">
        <v>0</v>
      </c>
      <c r="F32" s="199">
        <v>0</v>
      </c>
      <c r="G32" s="199">
        <v>0</v>
      </c>
      <c r="H32" s="172"/>
      <c r="I32" s="76"/>
      <c r="J32" s="76"/>
      <c r="K32" s="76"/>
      <c r="L32" s="76"/>
      <c r="M32" s="76"/>
    </row>
    <row r="33" spans="1:13" s="25" customFormat="1" ht="20.45" customHeight="1">
      <c r="A33" s="75" t="s">
        <v>441</v>
      </c>
      <c r="B33" s="198">
        <v>109449</v>
      </c>
      <c r="C33" s="198">
        <v>102095</v>
      </c>
      <c r="D33" s="199">
        <v>451491</v>
      </c>
      <c r="E33" s="199">
        <v>0</v>
      </c>
      <c r="F33" s="199">
        <v>0</v>
      </c>
      <c r="G33" s="199">
        <v>0</v>
      </c>
      <c r="H33" s="172"/>
      <c r="I33" s="173"/>
      <c r="J33" s="175"/>
      <c r="K33" s="76"/>
      <c r="L33" s="8"/>
      <c r="M33" s="76"/>
    </row>
    <row r="34" spans="1:13" s="25" customFormat="1" ht="20.45" customHeight="1" thickBot="1">
      <c r="A34" s="75" t="s">
        <v>442</v>
      </c>
      <c r="B34" s="198">
        <v>469384</v>
      </c>
      <c r="C34" s="198">
        <v>490205</v>
      </c>
      <c r="D34" s="199">
        <v>2080636</v>
      </c>
      <c r="E34" s="199">
        <v>460</v>
      </c>
      <c r="F34" s="199">
        <v>2851</v>
      </c>
      <c r="G34" s="199">
        <v>0</v>
      </c>
      <c r="H34" s="172"/>
      <c r="I34" s="173"/>
      <c r="J34" s="175"/>
      <c r="K34" s="8"/>
      <c r="L34" s="8"/>
      <c r="M34" s="76"/>
    </row>
    <row r="35" spans="1:13" s="41" customFormat="1" ht="11.1" customHeight="1">
      <c r="A35" s="18" t="s">
        <v>443</v>
      </c>
      <c r="B35" s="18"/>
      <c r="C35" s="18"/>
      <c r="D35" s="18"/>
      <c r="E35" s="18"/>
      <c r="F35" s="18"/>
      <c r="G35" s="79" t="s">
        <v>444</v>
      </c>
    </row>
    <row r="36" spans="1:13" s="41" customFormat="1" ht="11.1" customHeight="1">
      <c r="A36" s="56" t="s">
        <v>445</v>
      </c>
      <c r="B36" s="56"/>
      <c r="C36" s="56"/>
      <c r="D36" s="56"/>
      <c r="E36" s="56"/>
      <c r="F36" s="56"/>
      <c r="G36" s="80"/>
    </row>
    <row r="37" spans="1:13" s="55" customFormat="1" ht="14.1" customHeight="1">
      <c r="A37" s="57" t="s">
        <v>883</v>
      </c>
      <c r="B37" s="81"/>
      <c r="C37" s="81"/>
      <c r="D37" s="81"/>
      <c r="E37" s="81"/>
      <c r="F37" s="81"/>
      <c r="G37" s="46"/>
      <c r="H37" s="25"/>
    </row>
    <row r="38" spans="1:13" s="55" customFormat="1" ht="14.1" customHeight="1">
      <c r="A38" s="19"/>
      <c r="B38" s="81"/>
      <c r="C38" s="81"/>
      <c r="D38" s="81"/>
      <c r="E38" s="81"/>
      <c r="F38" s="81"/>
      <c r="G38" s="46"/>
      <c r="H38" s="25"/>
    </row>
    <row r="39" spans="1:13" s="359" customFormat="1" ht="20.100000000000001" customHeight="1">
      <c r="A39" s="559" t="s">
        <v>446</v>
      </c>
      <c r="B39" s="559"/>
      <c r="C39" s="559"/>
      <c r="D39" s="559"/>
      <c r="E39" s="559"/>
      <c r="F39" s="559"/>
      <c r="G39" s="559"/>
      <c r="H39" s="27"/>
    </row>
    <row r="40" spans="1:13" s="357" customFormat="1" ht="24" customHeight="1">
      <c r="A40" s="679"/>
      <c r="B40" s="679"/>
      <c r="C40" s="679"/>
      <c r="D40" s="679"/>
      <c r="E40" s="679"/>
      <c r="F40" s="679"/>
      <c r="G40" s="679"/>
      <c r="H40" s="27"/>
    </row>
    <row r="41" spans="1:13" s="16" customFormat="1" ht="18" customHeight="1" thickBot="1">
      <c r="A41" s="16" t="s">
        <v>144</v>
      </c>
    </row>
    <row r="42" spans="1:13" s="25" customFormat="1" ht="14.25" customHeight="1">
      <c r="A42" s="649" t="s">
        <v>418</v>
      </c>
      <c r="B42" s="736" t="s">
        <v>419</v>
      </c>
      <c r="C42" s="561"/>
      <c r="D42" s="561"/>
      <c r="E42" s="697" t="s">
        <v>420</v>
      </c>
      <c r="F42" s="561"/>
      <c r="G42" s="570"/>
    </row>
    <row r="43" spans="1:13" s="25" customFormat="1" ht="14.25" customHeight="1">
      <c r="A43" s="651"/>
      <c r="B43" s="576"/>
      <c r="C43" s="567"/>
      <c r="D43" s="567"/>
      <c r="E43" s="567"/>
      <c r="F43" s="567"/>
      <c r="G43" s="573"/>
    </row>
    <row r="44" spans="1:13" s="25" customFormat="1" ht="14.25" customHeight="1">
      <c r="A44" s="651"/>
      <c r="B44" s="575" t="s">
        <v>421</v>
      </c>
      <c r="C44" s="571" t="s">
        <v>422</v>
      </c>
      <c r="D44" s="571" t="s">
        <v>423</v>
      </c>
      <c r="E44" s="571" t="s">
        <v>424</v>
      </c>
      <c r="F44" s="571" t="s">
        <v>425</v>
      </c>
      <c r="G44" s="572" t="s">
        <v>426</v>
      </c>
    </row>
    <row r="45" spans="1:13" s="25" customFormat="1" ht="14.25" customHeight="1">
      <c r="A45" s="652"/>
      <c r="B45" s="577"/>
      <c r="C45" s="568"/>
      <c r="D45" s="568"/>
      <c r="E45" s="568"/>
      <c r="F45" s="568"/>
      <c r="G45" s="574"/>
    </row>
    <row r="46" spans="1:13" s="25" customFormat="1" ht="23.1" customHeight="1">
      <c r="A46" s="75" t="s">
        <v>447</v>
      </c>
      <c r="B46" s="198">
        <v>67586</v>
      </c>
      <c r="C46" s="198">
        <v>70687</v>
      </c>
      <c r="D46" s="200">
        <v>296551</v>
      </c>
      <c r="E46" s="198">
        <v>0</v>
      </c>
      <c r="F46" s="198">
        <v>0</v>
      </c>
      <c r="G46" s="198">
        <v>0</v>
      </c>
      <c r="H46" s="172"/>
      <c r="I46" s="173"/>
      <c r="J46" s="175"/>
      <c r="K46" s="76"/>
      <c r="L46" s="76"/>
      <c r="M46" s="76"/>
    </row>
    <row r="47" spans="1:13" s="25" customFormat="1" ht="23.1" customHeight="1">
      <c r="A47" s="75" t="s">
        <v>448</v>
      </c>
      <c r="B47" s="198" t="s">
        <v>761</v>
      </c>
      <c r="C47" s="198">
        <v>0</v>
      </c>
      <c r="D47" s="200">
        <v>0</v>
      </c>
      <c r="E47" s="198">
        <v>0</v>
      </c>
      <c r="F47" s="198">
        <v>0</v>
      </c>
      <c r="G47" s="198">
        <v>0</v>
      </c>
      <c r="H47" s="172"/>
      <c r="I47" s="76"/>
      <c r="J47" s="76"/>
      <c r="K47" s="76"/>
      <c r="L47" s="76"/>
      <c r="M47" s="76"/>
    </row>
    <row r="48" spans="1:13" s="82" customFormat="1" ht="23.1" customHeight="1">
      <c r="A48" s="75" t="s">
        <v>449</v>
      </c>
      <c r="B48" s="198" t="s">
        <v>762</v>
      </c>
      <c r="C48" s="198">
        <v>0</v>
      </c>
      <c r="D48" s="201">
        <v>0</v>
      </c>
      <c r="E48" s="198">
        <v>0</v>
      </c>
      <c r="F48" s="198">
        <v>0</v>
      </c>
      <c r="G48" s="198">
        <v>0</v>
      </c>
      <c r="H48" s="172"/>
      <c r="I48" s="76"/>
      <c r="J48" s="76"/>
      <c r="K48" s="76"/>
      <c r="L48" s="76"/>
      <c r="M48" s="76"/>
    </row>
    <row r="49" spans="1:13" s="82" customFormat="1" ht="23.1" customHeight="1">
      <c r="A49" s="75" t="s">
        <v>450</v>
      </c>
      <c r="B49" s="198" t="s">
        <v>761</v>
      </c>
      <c r="C49" s="198">
        <v>0</v>
      </c>
      <c r="D49" s="201">
        <v>0</v>
      </c>
      <c r="E49" s="198">
        <v>0</v>
      </c>
      <c r="F49" s="198">
        <v>0</v>
      </c>
      <c r="G49" s="198">
        <v>0</v>
      </c>
      <c r="H49" s="172"/>
      <c r="I49" s="76"/>
      <c r="J49" s="76"/>
      <c r="K49" s="76"/>
      <c r="L49" s="76"/>
      <c r="M49" s="76"/>
    </row>
    <row r="50" spans="1:13" s="82" customFormat="1" ht="23.1" customHeight="1">
      <c r="A50" s="75" t="s">
        <v>451</v>
      </c>
      <c r="B50" s="198">
        <v>8699</v>
      </c>
      <c r="C50" s="198">
        <v>8558</v>
      </c>
      <c r="D50" s="201">
        <v>103547</v>
      </c>
      <c r="E50" s="198">
        <v>0</v>
      </c>
      <c r="F50" s="198">
        <v>0</v>
      </c>
      <c r="G50" s="198">
        <v>0</v>
      </c>
      <c r="H50" s="172"/>
      <c r="I50" s="173"/>
      <c r="J50" s="175"/>
      <c r="K50" s="76"/>
      <c r="L50" s="76"/>
      <c r="M50" s="76"/>
    </row>
    <row r="51" spans="1:13" s="82" customFormat="1" ht="23.1" customHeight="1">
      <c r="A51" s="75" t="s">
        <v>452</v>
      </c>
      <c r="B51" s="198" t="s">
        <v>761</v>
      </c>
      <c r="C51" s="198">
        <v>0</v>
      </c>
      <c r="D51" s="201">
        <v>0</v>
      </c>
      <c r="E51" s="198">
        <v>0</v>
      </c>
      <c r="F51" s="198">
        <v>0</v>
      </c>
      <c r="G51" s="198">
        <v>0</v>
      </c>
      <c r="H51" s="172"/>
      <c r="I51" s="76"/>
      <c r="J51" s="76"/>
      <c r="K51" s="76"/>
      <c r="L51" s="76"/>
      <c r="M51" s="76"/>
    </row>
    <row r="52" spans="1:13" s="82" customFormat="1" ht="23.1" customHeight="1">
      <c r="A52" s="75" t="s">
        <v>453</v>
      </c>
      <c r="B52" s="198" t="s">
        <v>761</v>
      </c>
      <c r="C52" s="198">
        <v>0</v>
      </c>
      <c r="D52" s="201">
        <v>0</v>
      </c>
      <c r="E52" s="198">
        <v>0</v>
      </c>
      <c r="F52" s="198">
        <v>0</v>
      </c>
      <c r="G52" s="198">
        <v>0</v>
      </c>
      <c r="H52" s="172"/>
      <c r="I52" s="173"/>
      <c r="J52" s="175"/>
      <c r="K52" s="76"/>
      <c r="L52" s="76"/>
      <c r="M52" s="76"/>
    </row>
    <row r="53" spans="1:13" s="77" customFormat="1" ht="23.1" customHeight="1">
      <c r="A53" s="75" t="s">
        <v>454</v>
      </c>
      <c r="B53" s="198">
        <v>1249739</v>
      </c>
      <c r="C53" s="198">
        <v>1233371</v>
      </c>
      <c r="D53" s="201">
        <v>36104221</v>
      </c>
      <c r="E53" s="198">
        <v>0</v>
      </c>
      <c r="F53" s="198">
        <v>0</v>
      </c>
      <c r="G53" s="198">
        <v>0</v>
      </c>
      <c r="H53" s="172"/>
      <c r="I53" s="173"/>
      <c r="J53" s="175"/>
      <c r="K53" s="76"/>
      <c r="L53" s="76"/>
      <c r="M53" s="76"/>
    </row>
    <row r="54" spans="1:13" s="77" customFormat="1" ht="23.1" customHeight="1">
      <c r="A54" s="75" t="s">
        <v>455</v>
      </c>
      <c r="B54" s="198" t="s">
        <v>762</v>
      </c>
      <c r="C54" s="198">
        <v>0</v>
      </c>
      <c r="D54" s="201">
        <v>0</v>
      </c>
      <c r="E54" s="198">
        <v>1629138</v>
      </c>
      <c r="F54" s="198">
        <v>1308605</v>
      </c>
      <c r="G54" s="198">
        <v>16518807</v>
      </c>
      <c r="H54" s="172"/>
      <c r="I54" s="173"/>
      <c r="J54" s="76"/>
      <c r="K54" s="76"/>
      <c r="L54" s="76"/>
      <c r="M54" s="76"/>
    </row>
    <row r="55" spans="1:13" s="77" customFormat="1" ht="23.1" customHeight="1">
      <c r="A55" s="75" t="s">
        <v>456</v>
      </c>
      <c r="B55" s="198" t="s">
        <v>761</v>
      </c>
      <c r="C55" s="198">
        <v>0</v>
      </c>
      <c r="D55" s="201">
        <v>0</v>
      </c>
      <c r="E55" s="198">
        <v>0</v>
      </c>
      <c r="F55" s="198">
        <v>0</v>
      </c>
      <c r="G55" s="198">
        <v>0</v>
      </c>
      <c r="H55" s="172"/>
      <c r="I55" s="76"/>
      <c r="J55" s="76"/>
      <c r="K55" s="76"/>
      <c r="L55" s="76"/>
      <c r="M55" s="76"/>
    </row>
    <row r="56" spans="1:13" s="77" customFormat="1" ht="23.1" customHeight="1">
      <c r="A56" s="75" t="s">
        <v>457</v>
      </c>
      <c r="B56" s="198">
        <v>988585</v>
      </c>
      <c r="C56" s="198">
        <v>986242</v>
      </c>
      <c r="D56" s="201">
        <v>6546455</v>
      </c>
      <c r="E56" s="198">
        <v>5280</v>
      </c>
      <c r="F56" s="198">
        <v>1018</v>
      </c>
      <c r="G56" s="198">
        <v>197940</v>
      </c>
      <c r="H56" s="172"/>
      <c r="I56" s="173"/>
      <c r="J56" s="175"/>
      <c r="K56" s="76"/>
      <c r="L56" s="76"/>
      <c r="M56" s="76"/>
    </row>
    <row r="57" spans="1:13" s="77" customFormat="1" ht="23.1" customHeight="1">
      <c r="A57" s="75" t="s">
        <v>458</v>
      </c>
      <c r="B57" s="198" t="s">
        <v>761</v>
      </c>
      <c r="C57" s="198">
        <v>0</v>
      </c>
      <c r="D57" s="201">
        <v>0</v>
      </c>
      <c r="E57" s="198">
        <v>0</v>
      </c>
      <c r="F57" s="198">
        <v>0</v>
      </c>
      <c r="G57" s="198">
        <v>0</v>
      </c>
      <c r="H57" s="172"/>
      <c r="I57" s="76"/>
      <c r="J57" s="76"/>
      <c r="K57" s="76"/>
      <c r="L57" s="76"/>
      <c r="M57" s="76"/>
    </row>
    <row r="58" spans="1:13" s="77" customFormat="1" ht="23.1" customHeight="1">
      <c r="A58" s="75" t="s">
        <v>459</v>
      </c>
      <c r="B58" s="198" t="s">
        <v>761</v>
      </c>
      <c r="C58" s="198">
        <v>0</v>
      </c>
      <c r="D58" s="201">
        <v>0</v>
      </c>
      <c r="E58" s="198">
        <v>0</v>
      </c>
      <c r="F58" s="198">
        <v>0</v>
      </c>
      <c r="G58" s="198">
        <v>0</v>
      </c>
      <c r="H58" s="172"/>
      <c r="I58" s="76"/>
      <c r="J58" s="76"/>
      <c r="K58" s="76"/>
      <c r="L58" s="76"/>
      <c r="M58" s="76"/>
    </row>
    <row r="59" spans="1:13" s="77" customFormat="1" ht="23.1" customHeight="1">
      <c r="A59" s="75" t="s">
        <v>460</v>
      </c>
      <c r="B59" s="198">
        <v>2543879</v>
      </c>
      <c r="C59" s="198">
        <v>2584452</v>
      </c>
      <c r="D59" s="201">
        <v>16278067</v>
      </c>
      <c r="E59" s="198">
        <v>0</v>
      </c>
      <c r="F59" s="198">
        <v>0</v>
      </c>
      <c r="G59" s="198">
        <v>0</v>
      </c>
      <c r="H59" s="172"/>
      <c r="I59" s="173"/>
      <c r="J59" s="175"/>
      <c r="K59" s="76"/>
      <c r="L59" s="76"/>
      <c r="M59" s="76"/>
    </row>
    <row r="60" spans="1:13" s="82" customFormat="1" ht="23.1" customHeight="1">
      <c r="A60" s="75" t="s">
        <v>461</v>
      </c>
      <c r="B60" s="198">
        <v>17292</v>
      </c>
      <c r="C60" s="198">
        <v>16924</v>
      </c>
      <c r="D60" s="201">
        <v>53555</v>
      </c>
      <c r="E60" s="198">
        <v>0</v>
      </c>
      <c r="F60" s="198">
        <v>0</v>
      </c>
      <c r="G60" s="198">
        <v>0</v>
      </c>
      <c r="H60" s="172"/>
      <c r="I60" s="173"/>
      <c r="J60" s="175"/>
      <c r="K60" s="76"/>
      <c r="L60" s="76"/>
      <c r="M60" s="76"/>
    </row>
    <row r="61" spans="1:13" s="82" customFormat="1" ht="23.1" customHeight="1">
      <c r="A61" s="75" t="s">
        <v>462</v>
      </c>
      <c r="B61" s="198">
        <v>51521</v>
      </c>
      <c r="C61" s="198">
        <v>65691</v>
      </c>
      <c r="D61" s="201">
        <v>1681046</v>
      </c>
      <c r="E61" s="198">
        <v>407582</v>
      </c>
      <c r="F61" s="198">
        <v>161369</v>
      </c>
      <c r="G61" s="198">
        <v>1271609</v>
      </c>
      <c r="H61" s="172"/>
      <c r="I61" s="173"/>
      <c r="J61" s="175"/>
      <c r="K61" s="76"/>
      <c r="L61" s="76"/>
      <c r="M61" s="76"/>
    </row>
    <row r="62" spans="1:13" s="82" customFormat="1" ht="23.1" customHeight="1">
      <c r="A62" s="75" t="s">
        <v>463</v>
      </c>
      <c r="B62" s="198">
        <v>914035</v>
      </c>
      <c r="C62" s="198">
        <v>903579</v>
      </c>
      <c r="D62" s="201">
        <v>3739124</v>
      </c>
      <c r="E62" s="198">
        <v>2953</v>
      </c>
      <c r="F62" s="198">
        <v>2181</v>
      </c>
      <c r="G62" s="198">
        <v>96768</v>
      </c>
      <c r="H62" s="172"/>
      <c r="I62" s="173"/>
      <c r="J62" s="175"/>
      <c r="K62" s="76"/>
      <c r="L62" s="76"/>
      <c r="M62" s="76"/>
    </row>
    <row r="63" spans="1:13" s="82" customFormat="1" ht="23.1" customHeight="1">
      <c r="A63" s="75" t="s">
        <v>464</v>
      </c>
      <c r="B63" s="198" t="s">
        <v>761</v>
      </c>
      <c r="C63" s="198">
        <v>0</v>
      </c>
      <c r="D63" s="201">
        <v>0</v>
      </c>
      <c r="E63" s="198">
        <v>0</v>
      </c>
      <c r="F63" s="198">
        <v>0</v>
      </c>
      <c r="G63" s="198">
        <v>0</v>
      </c>
      <c r="H63" s="172"/>
      <c r="I63" s="76"/>
      <c r="J63" s="76"/>
      <c r="K63" s="76"/>
      <c r="L63" s="76"/>
      <c r="M63" s="76"/>
    </row>
    <row r="64" spans="1:13" s="82" customFormat="1" ht="23.1" customHeight="1">
      <c r="A64" s="75" t="s">
        <v>465</v>
      </c>
      <c r="B64" s="198">
        <v>3831</v>
      </c>
      <c r="C64" s="198">
        <v>3377</v>
      </c>
      <c r="D64" s="201">
        <v>42143</v>
      </c>
      <c r="E64" s="198">
        <v>0</v>
      </c>
      <c r="F64" s="198">
        <v>61030</v>
      </c>
      <c r="G64" s="198">
        <v>0</v>
      </c>
      <c r="H64" s="172"/>
      <c r="I64" s="173"/>
      <c r="J64" s="175"/>
      <c r="K64" s="76"/>
      <c r="L64" s="76"/>
      <c r="M64" s="76"/>
    </row>
    <row r="65" spans="1:13" s="82" customFormat="1" ht="23.1" customHeight="1">
      <c r="A65" s="75" t="s">
        <v>466</v>
      </c>
      <c r="B65" s="198" t="s">
        <v>761</v>
      </c>
      <c r="C65" s="198">
        <v>0</v>
      </c>
      <c r="D65" s="201">
        <v>0</v>
      </c>
      <c r="E65" s="198">
        <v>0</v>
      </c>
      <c r="F65" s="198">
        <v>0</v>
      </c>
      <c r="G65" s="198">
        <v>0</v>
      </c>
      <c r="H65" s="172"/>
      <c r="I65" s="76"/>
      <c r="J65" s="76"/>
      <c r="K65" s="76"/>
      <c r="L65" s="76"/>
      <c r="M65" s="76"/>
    </row>
    <row r="66" spans="1:13" s="83" customFormat="1" ht="22.5" customHeight="1">
      <c r="A66" s="75" t="s">
        <v>467</v>
      </c>
      <c r="B66" s="198">
        <v>607138</v>
      </c>
      <c r="C66" s="198">
        <v>600709</v>
      </c>
      <c r="D66" s="201">
        <v>18803293</v>
      </c>
      <c r="E66" s="198">
        <v>0</v>
      </c>
      <c r="F66" s="198">
        <v>0</v>
      </c>
      <c r="G66" s="198">
        <v>0</v>
      </c>
      <c r="H66" s="172"/>
      <c r="I66" s="173"/>
      <c r="J66" s="175"/>
      <c r="K66" s="76"/>
      <c r="L66" s="76"/>
      <c r="M66" s="76"/>
    </row>
    <row r="67" spans="1:13" s="83" customFormat="1" ht="22.5" customHeight="1">
      <c r="A67" s="78" t="s">
        <v>468</v>
      </c>
      <c r="B67" s="198">
        <v>877700</v>
      </c>
      <c r="C67" s="198">
        <v>873714</v>
      </c>
      <c r="D67" s="201">
        <v>18519060</v>
      </c>
      <c r="E67" s="198">
        <v>0</v>
      </c>
      <c r="F67" s="198">
        <v>0</v>
      </c>
      <c r="G67" s="198">
        <v>0</v>
      </c>
      <c r="H67" s="172"/>
      <c r="I67" s="173"/>
      <c r="J67" s="175"/>
      <c r="K67" s="76"/>
      <c r="L67" s="76"/>
      <c r="M67" s="76"/>
    </row>
    <row r="68" spans="1:13" s="83" customFormat="1" ht="22.5" customHeight="1" thickBot="1">
      <c r="A68" s="78" t="s">
        <v>469</v>
      </c>
      <c r="B68" s="198">
        <v>0</v>
      </c>
      <c r="C68" s="198">
        <v>0</v>
      </c>
      <c r="D68" s="198">
        <v>0</v>
      </c>
      <c r="E68" s="198">
        <v>0</v>
      </c>
      <c r="F68" s="198">
        <v>0</v>
      </c>
      <c r="G68" s="198">
        <v>0</v>
      </c>
      <c r="H68" s="172"/>
      <c r="I68" s="76"/>
      <c r="J68" s="76"/>
      <c r="K68" s="76"/>
      <c r="L68" s="76"/>
      <c r="M68" s="76"/>
    </row>
    <row r="69" spans="1:13" s="41" customFormat="1" ht="12" customHeight="1">
      <c r="A69" s="18" t="s">
        <v>654</v>
      </c>
      <c r="B69" s="18"/>
      <c r="C69" s="18"/>
      <c r="D69" s="18"/>
      <c r="E69" s="18"/>
      <c r="F69" s="18"/>
      <c r="G69" s="79"/>
      <c r="H69" s="84"/>
    </row>
    <row r="70" spans="1:13" ht="14.1" customHeight="1">
      <c r="A70" s="25"/>
      <c r="B70" s="24"/>
      <c r="C70" s="24"/>
      <c r="D70" s="24"/>
      <c r="E70" s="24"/>
      <c r="F70" s="24"/>
      <c r="G70" s="59" t="s">
        <v>884</v>
      </c>
    </row>
    <row r="71" spans="1:13" ht="14.1" customHeight="1">
      <c r="A71" s="25"/>
      <c r="B71" s="24"/>
      <c r="C71" s="24"/>
      <c r="D71" s="24"/>
      <c r="E71" s="24"/>
      <c r="F71" s="24"/>
      <c r="G71" s="46"/>
    </row>
    <row r="72" spans="1:13" ht="20.100000000000001" customHeight="1">
      <c r="A72" s="638" t="s">
        <v>579</v>
      </c>
      <c r="B72" s="638"/>
      <c r="C72" s="638"/>
      <c r="D72" s="638"/>
      <c r="E72" s="638"/>
      <c r="F72" s="638"/>
      <c r="G72" s="638"/>
    </row>
    <row r="73" spans="1:13" ht="24" customHeight="1">
      <c r="A73" s="679"/>
      <c r="B73" s="679"/>
      <c r="C73" s="679"/>
      <c r="D73" s="679"/>
      <c r="E73" s="679"/>
      <c r="F73" s="679"/>
      <c r="G73" s="679"/>
    </row>
    <row r="74" spans="1:13" ht="18" customHeight="1" thickBot="1">
      <c r="A74" s="16"/>
      <c r="B74" s="16"/>
      <c r="C74" s="16"/>
      <c r="D74" s="16"/>
      <c r="E74" s="16"/>
      <c r="F74" s="16"/>
      <c r="G74" s="67" t="s">
        <v>417</v>
      </c>
    </row>
    <row r="75" spans="1:13">
      <c r="A75" s="627" t="s">
        <v>418</v>
      </c>
      <c r="B75" s="736" t="s">
        <v>419</v>
      </c>
      <c r="C75" s="561"/>
      <c r="D75" s="561"/>
      <c r="E75" s="697" t="s">
        <v>420</v>
      </c>
      <c r="F75" s="561"/>
      <c r="G75" s="570"/>
    </row>
    <row r="76" spans="1:13">
      <c r="A76" s="628"/>
      <c r="B76" s="576"/>
      <c r="C76" s="567"/>
      <c r="D76" s="567"/>
      <c r="E76" s="567"/>
      <c r="F76" s="567"/>
      <c r="G76" s="573"/>
    </row>
    <row r="77" spans="1:13">
      <c r="A77" s="628"/>
      <c r="B77" s="575" t="s">
        <v>421</v>
      </c>
      <c r="C77" s="571" t="s">
        <v>422</v>
      </c>
      <c r="D77" s="571" t="s">
        <v>423</v>
      </c>
      <c r="E77" s="571" t="s">
        <v>424</v>
      </c>
      <c r="F77" s="571" t="s">
        <v>425</v>
      </c>
      <c r="G77" s="572" t="s">
        <v>426</v>
      </c>
    </row>
    <row r="78" spans="1:13">
      <c r="A78" s="629"/>
      <c r="B78" s="577"/>
      <c r="C78" s="568"/>
      <c r="D78" s="568"/>
      <c r="E78" s="568"/>
      <c r="F78" s="568"/>
      <c r="G78" s="574"/>
    </row>
    <row r="79" spans="1:13" ht="18.95" customHeight="1">
      <c r="A79" s="749" t="s">
        <v>659</v>
      </c>
      <c r="B79" s="752">
        <f>SUM(B82:B107,B118:B133)</f>
        <v>997848</v>
      </c>
      <c r="C79" s="750">
        <f t="shared" ref="C79:G79" si="2">SUM(C82:C107,C118:C133)</f>
        <v>981692</v>
      </c>
      <c r="D79" s="750">
        <f t="shared" si="2"/>
        <v>8253269</v>
      </c>
      <c r="E79" s="750">
        <f t="shared" si="2"/>
        <v>891254</v>
      </c>
      <c r="F79" s="750">
        <f t="shared" si="2"/>
        <v>780703</v>
      </c>
      <c r="G79" s="750">
        <f t="shared" si="2"/>
        <v>11897454</v>
      </c>
    </row>
    <row r="80" spans="1:13" ht="18.95" customHeight="1">
      <c r="A80" s="749"/>
      <c r="B80" s="753"/>
      <c r="C80" s="751"/>
      <c r="D80" s="751"/>
      <c r="E80" s="751"/>
      <c r="F80" s="751"/>
      <c r="G80" s="751"/>
      <c r="H80" s="86"/>
    </row>
    <row r="81" spans="1:8" ht="18.95" customHeight="1">
      <c r="A81" s="749"/>
      <c r="B81" s="753"/>
      <c r="C81" s="751"/>
      <c r="D81" s="751"/>
      <c r="E81" s="751"/>
      <c r="F81" s="751"/>
      <c r="G81" s="751"/>
    </row>
    <row r="82" spans="1:8" ht="18.2" customHeight="1">
      <c r="A82" s="75" t="s">
        <v>470</v>
      </c>
      <c r="B82" s="202">
        <v>14097</v>
      </c>
      <c r="C82" s="200">
        <v>10709</v>
      </c>
      <c r="D82" s="200">
        <v>93844</v>
      </c>
      <c r="E82" s="200">
        <v>0</v>
      </c>
      <c r="F82" s="200">
        <v>300</v>
      </c>
      <c r="G82" s="201">
        <v>0</v>
      </c>
      <c r="H82" s="87"/>
    </row>
    <row r="83" spans="1:8" ht="18.2" customHeight="1">
      <c r="A83" s="75" t="s">
        <v>471</v>
      </c>
      <c r="B83" s="203">
        <v>5977</v>
      </c>
      <c r="C83" s="201">
        <v>4244</v>
      </c>
      <c r="D83" s="201">
        <v>11089</v>
      </c>
      <c r="E83" s="201">
        <v>0</v>
      </c>
      <c r="F83" s="201">
        <v>0</v>
      </c>
      <c r="G83" s="201">
        <v>0</v>
      </c>
      <c r="H83" s="10"/>
    </row>
    <row r="84" spans="1:8" ht="18.2" customHeight="1">
      <c r="A84" s="75" t="s">
        <v>472</v>
      </c>
      <c r="B84" s="203">
        <v>70838</v>
      </c>
      <c r="C84" s="201">
        <v>70183</v>
      </c>
      <c r="D84" s="201">
        <v>548101</v>
      </c>
      <c r="E84" s="201">
        <v>0</v>
      </c>
      <c r="F84" s="201">
        <v>150</v>
      </c>
      <c r="G84" s="201">
        <v>0</v>
      </c>
      <c r="H84" s="10"/>
    </row>
    <row r="85" spans="1:8" ht="18.2" customHeight="1">
      <c r="A85" s="75" t="s">
        <v>473</v>
      </c>
      <c r="B85" s="203" t="s">
        <v>761</v>
      </c>
      <c r="C85" s="201">
        <v>0</v>
      </c>
      <c r="D85" s="201">
        <v>0</v>
      </c>
      <c r="E85" s="201">
        <v>0</v>
      </c>
      <c r="F85" s="201">
        <v>0</v>
      </c>
      <c r="G85" s="201">
        <v>0</v>
      </c>
      <c r="H85" s="88"/>
    </row>
    <row r="86" spans="1:8" ht="18.2" customHeight="1">
      <c r="A86" s="75" t="s">
        <v>474</v>
      </c>
      <c r="B86" s="203">
        <v>7359</v>
      </c>
      <c r="C86" s="201">
        <v>7125</v>
      </c>
      <c r="D86" s="201">
        <v>27903</v>
      </c>
      <c r="E86" s="201">
        <v>0</v>
      </c>
      <c r="F86" s="201">
        <v>0</v>
      </c>
      <c r="G86" s="201">
        <v>0</v>
      </c>
      <c r="H86" s="10"/>
    </row>
    <row r="87" spans="1:8" ht="18.2" customHeight="1">
      <c r="A87" s="75" t="s">
        <v>475</v>
      </c>
      <c r="B87" s="203">
        <v>54718</v>
      </c>
      <c r="C87" s="201">
        <v>53757</v>
      </c>
      <c r="D87" s="201">
        <v>552693</v>
      </c>
      <c r="E87" s="201">
        <v>0</v>
      </c>
      <c r="F87" s="204">
        <v>23090</v>
      </c>
      <c r="G87" s="201">
        <v>0</v>
      </c>
      <c r="H87" s="10"/>
    </row>
    <row r="88" spans="1:8" ht="18.2" customHeight="1">
      <c r="A88" s="75" t="s">
        <v>476</v>
      </c>
      <c r="B88" s="203" t="s">
        <v>761</v>
      </c>
      <c r="C88" s="201">
        <v>0</v>
      </c>
      <c r="D88" s="201">
        <v>0</v>
      </c>
      <c r="E88" s="201">
        <v>0</v>
      </c>
      <c r="F88" s="201">
        <v>20548</v>
      </c>
      <c r="G88" s="201">
        <v>0</v>
      </c>
      <c r="H88" s="88"/>
    </row>
    <row r="89" spans="1:8" ht="18.2" customHeight="1">
      <c r="A89" s="64" t="s">
        <v>477</v>
      </c>
      <c r="B89" s="203">
        <v>1454</v>
      </c>
      <c r="C89" s="201">
        <v>2810</v>
      </c>
      <c r="D89" s="201">
        <v>20402</v>
      </c>
      <c r="E89" s="201">
        <v>0</v>
      </c>
      <c r="F89" s="201">
        <v>149</v>
      </c>
      <c r="G89" s="201">
        <v>0</v>
      </c>
      <c r="H89" s="10"/>
    </row>
    <row r="90" spans="1:8" ht="18.2" customHeight="1">
      <c r="A90" s="64" t="s">
        <v>478</v>
      </c>
      <c r="B90" s="203">
        <v>98470</v>
      </c>
      <c r="C90" s="201">
        <v>95993</v>
      </c>
      <c r="D90" s="201">
        <v>797644</v>
      </c>
      <c r="E90" s="201">
        <v>0</v>
      </c>
      <c r="F90" s="201">
        <v>0</v>
      </c>
      <c r="G90" s="201">
        <v>0</v>
      </c>
      <c r="H90" s="10"/>
    </row>
    <row r="91" spans="1:8" ht="18.2" customHeight="1">
      <c r="A91" s="64" t="s">
        <v>479</v>
      </c>
      <c r="B91" s="203" t="s">
        <v>761</v>
      </c>
      <c r="C91" s="201">
        <v>0</v>
      </c>
      <c r="D91" s="201">
        <v>0</v>
      </c>
      <c r="E91" s="201">
        <v>0</v>
      </c>
      <c r="F91" s="201">
        <v>0</v>
      </c>
      <c r="G91" s="201">
        <v>0</v>
      </c>
      <c r="H91" s="88"/>
    </row>
    <row r="92" spans="1:8" ht="18.2" customHeight="1">
      <c r="A92" s="64" t="s">
        <v>480</v>
      </c>
      <c r="B92" s="203">
        <v>262588</v>
      </c>
      <c r="C92" s="201">
        <v>261117</v>
      </c>
      <c r="D92" s="201">
        <v>2776034</v>
      </c>
      <c r="E92" s="201">
        <v>14454</v>
      </c>
      <c r="F92" s="201">
        <v>15759</v>
      </c>
      <c r="G92" s="201">
        <v>35555</v>
      </c>
      <c r="H92" s="10"/>
    </row>
    <row r="93" spans="1:8" ht="18.2" customHeight="1">
      <c r="A93" s="64" t="s">
        <v>481</v>
      </c>
      <c r="B93" s="203" t="s">
        <v>762</v>
      </c>
      <c r="C93" s="201">
        <v>0</v>
      </c>
      <c r="D93" s="201">
        <v>0</v>
      </c>
      <c r="E93" s="201">
        <v>109542</v>
      </c>
      <c r="F93" s="201">
        <v>66762</v>
      </c>
      <c r="G93" s="201">
        <v>859327</v>
      </c>
      <c r="H93" s="88"/>
    </row>
    <row r="94" spans="1:8" ht="18.2" customHeight="1">
      <c r="A94" s="64" t="s">
        <v>482</v>
      </c>
      <c r="B94" s="203" t="s">
        <v>761</v>
      </c>
      <c r="C94" s="201">
        <v>0</v>
      </c>
      <c r="D94" s="201">
        <v>0</v>
      </c>
      <c r="E94" s="201">
        <v>0</v>
      </c>
      <c r="F94" s="201">
        <v>0</v>
      </c>
      <c r="G94" s="201">
        <v>0</v>
      </c>
      <c r="H94" s="88"/>
    </row>
    <row r="95" spans="1:8" ht="18.2" customHeight="1">
      <c r="A95" s="64" t="s">
        <v>483</v>
      </c>
      <c r="B95" s="203" t="s">
        <v>761</v>
      </c>
      <c r="C95" s="201">
        <v>0</v>
      </c>
      <c r="D95" s="201">
        <v>0</v>
      </c>
      <c r="E95" s="201">
        <v>0</v>
      </c>
      <c r="F95" s="201">
        <v>0</v>
      </c>
      <c r="G95" s="201">
        <v>0</v>
      </c>
      <c r="H95" s="10"/>
    </row>
    <row r="96" spans="1:8" ht="18.2" customHeight="1">
      <c r="A96" s="64" t="s">
        <v>484</v>
      </c>
      <c r="B96" s="203" t="s">
        <v>761</v>
      </c>
      <c r="C96" s="201">
        <v>0</v>
      </c>
      <c r="D96" s="201">
        <v>0</v>
      </c>
      <c r="E96" s="201">
        <v>0</v>
      </c>
      <c r="F96" s="201">
        <v>0</v>
      </c>
      <c r="G96" s="201">
        <v>0</v>
      </c>
      <c r="H96" s="88"/>
    </row>
    <row r="97" spans="1:8" ht="18.2" customHeight="1">
      <c r="A97" s="64" t="s">
        <v>485</v>
      </c>
      <c r="B97" s="203" t="s">
        <v>761</v>
      </c>
      <c r="C97" s="201">
        <v>0</v>
      </c>
      <c r="D97" s="201">
        <v>0</v>
      </c>
      <c r="E97" s="201">
        <v>0</v>
      </c>
      <c r="F97" s="201">
        <v>0</v>
      </c>
      <c r="G97" s="201">
        <v>0</v>
      </c>
      <c r="H97" s="88"/>
    </row>
    <row r="98" spans="1:8" ht="18.2" customHeight="1">
      <c r="A98" s="64" t="s">
        <v>486</v>
      </c>
      <c r="B98" s="203">
        <v>262341</v>
      </c>
      <c r="C98" s="201">
        <v>257960</v>
      </c>
      <c r="D98" s="201">
        <v>2106959</v>
      </c>
      <c r="E98" s="201">
        <v>53</v>
      </c>
      <c r="F98" s="201">
        <v>1700</v>
      </c>
      <c r="G98" s="201">
        <v>0</v>
      </c>
      <c r="H98" s="10"/>
    </row>
    <row r="99" spans="1:8" ht="18.2" customHeight="1">
      <c r="A99" s="64" t="s">
        <v>487</v>
      </c>
      <c r="B99" s="203" t="s">
        <v>762</v>
      </c>
      <c r="C99" s="201">
        <v>0</v>
      </c>
      <c r="D99" s="201">
        <v>0</v>
      </c>
      <c r="E99" s="201">
        <v>0</v>
      </c>
      <c r="F99" s="201">
        <v>134108</v>
      </c>
      <c r="G99" s="201">
        <v>69879</v>
      </c>
      <c r="H99" s="88"/>
    </row>
    <row r="100" spans="1:8" ht="18.2" customHeight="1">
      <c r="A100" s="64" t="s">
        <v>488</v>
      </c>
      <c r="B100" s="203" t="s">
        <v>762</v>
      </c>
      <c r="C100" s="201">
        <v>0</v>
      </c>
      <c r="D100" s="201">
        <v>0</v>
      </c>
      <c r="E100" s="201"/>
      <c r="F100" s="201">
        <v>2500</v>
      </c>
      <c r="G100" s="201">
        <v>0</v>
      </c>
      <c r="H100" s="88"/>
    </row>
    <row r="101" spans="1:8" ht="18.2" customHeight="1">
      <c r="A101" s="64" t="s">
        <v>489</v>
      </c>
      <c r="B101" s="203" t="s">
        <v>761</v>
      </c>
      <c r="C101" s="201">
        <v>0</v>
      </c>
      <c r="D101" s="201">
        <v>0</v>
      </c>
      <c r="E101" s="201">
        <v>0</v>
      </c>
      <c r="F101" s="201">
        <v>0</v>
      </c>
      <c r="G101" s="201">
        <v>0</v>
      </c>
      <c r="H101" s="88"/>
    </row>
    <row r="102" spans="1:8" ht="18.2" customHeight="1">
      <c r="A102" s="64" t="s">
        <v>490</v>
      </c>
      <c r="B102" s="203">
        <v>42148</v>
      </c>
      <c r="C102" s="201">
        <v>42602</v>
      </c>
      <c r="D102" s="201">
        <v>251330</v>
      </c>
      <c r="E102" s="201">
        <v>0</v>
      </c>
      <c r="F102" s="201">
        <v>0</v>
      </c>
      <c r="G102" s="201">
        <v>0</v>
      </c>
      <c r="H102" s="10"/>
    </row>
    <row r="103" spans="1:8" ht="18.2" customHeight="1">
      <c r="A103" s="64" t="s">
        <v>491</v>
      </c>
      <c r="B103" s="203">
        <v>8459</v>
      </c>
      <c r="C103" s="201">
        <v>8875</v>
      </c>
      <c r="D103" s="201">
        <v>60865</v>
      </c>
      <c r="E103" s="201">
        <v>0</v>
      </c>
      <c r="F103" s="201">
        <v>4000</v>
      </c>
      <c r="G103" s="201">
        <v>0</v>
      </c>
      <c r="H103" s="10"/>
    </row>
    <row r="104" spans="1:8" ht="18.2" customHeight="1">
      <c r="A104" s="64" t="s">
        <v>492</v>
      </c>
      <c r="B104" s="266" t="s">
        <v>761</v>
      </c>
      <c r="C104" s="201">
        <v>0</v>
      </c>
      <c r="D104" s="201">
        <v>0</v>
      </c>
      <c r="E104" s="201">
        <v>0</v>
      </c>
      <c r="F104" s="201">
        <v>0</v>
      </c>
      <c r="G104" s="201">
        <v>0</v>
      </c>
      <c r="H104" s="88"/>
    </row>
    <row r="105" spans="1:8" ht="18.2" customHeight="1">
      <c r="A105" s="64" t="s">
        <v>493</v>
      </c>
      <c r="B105" s="203">
        <v>11352</v>
      </c>
      <c r="C105" s="201">
        <v>9360</v>
      </c>
      <c r="D105" s="201">
        <v>69790</v>
      </c>
      <c r="E105" s="201">
        <v>0</v>
      </c>
      <c r="F105" s="201">
        <v>0</v>
      </c>
      <c r="G105" s="201">
        <v>0</v>
      </c>
      <c r="H105" s="10"/>
    </row>
    <row r="106" spans="1:8" ht="18.2" customHeight="1">
      <c r="A106" s="64" t="s">
        <v>494</v>
      </c>
      <c r="B106" s="266" t="s">
        <v>761</v>
      </c>
      <c r="C106" s="201">
        <v>0</v>
      </c>
      <c r="D106" s="201">
        <v>0</v>
      </c>
      <c r="E106" s="201">
        <v>0</v>
      </c>
      <c r="F106" s="201">
        <v>0</v>
      </c>
      <c r="G106" s="201">
        <v>0</v>
      </c>
      <c r="H106" s="88"/>
    </row>
    <row r="107" spans="1:8" ht="18.2" customHeight="1" thickBot="1">
      <c r="A107" s="64" t="s">
        <v>495</v>
      </c>
      <c r="B107" s="205">
        <v>1154</v>
      </c>
      <c r="C107" s="206">
        <v>1154</v>
      </c>
      <c r="D107" s="206">
        <v>19501</v>
      </c>
      <c r="E107" s="206">
        <v>0</v>
      </c>
      <c r="F107" s="206">
        <v>199082</v>
      </c>
      <c r="G107" s="206">
        <v>38799</v>
      </c>
      <c r="H107" s="10"/>
    </row>
    <row r="108" spans="1:8" ht="12" customHeight="1">
      <c r="A108" s="18"/>
      <c r="B108" s="18"/>
      <c r="C108" s="18"/>
      <c r="D108" s="18"/>
      <c r="E108" s="18"/>
      <c r="F108" s="18"/>
      <c r="G108" s="79" t="s">
        <v>444</v>
      </c>
    </row>
    <row r="109" spans="1:8" ht="14.1" customHeight="1">
      <c r="A109" s="57" t="s">
        <v>885</v>
      </c>
      <c r="B109" s="81"/>
      <c r="C109" s="81"/>
      <c r="D109" s="81"/>
      <c r="E109" s="81"/>
      <c r="F109" s="81"/>
      <c r="G109" s="55"/>
    </row>
    <row r="110" spans="1:8" ht="14.1" customHeight="1">
      <c r="A110" s="19"/>
      <c r="B110" s="81"/>
      <c r="C110" s="81"/>
      <c r="D110" s="81"/>
      <c r="E110" s="81"/>
      <c r="F110" s="81"/>
      <c r="G110" s="55"/>
    </row>
    <row r="111" spans="1:8" ht="20.100000000000001" customHeight="1">
      <c r="A111" s="559" t="s">
        <v>580</v>
      </c>
      <c r="B111" s="559"/>
      <c r="C111" s="559"/>
      <c r="D111" s="559"/>
      <c r="E111" s="559"/>
      <c r="F111" s="559"/>
      <c r="G111" s="559"/>
    </row>
    <row r="112" spans="1:8" ht="24" customHeight="1">
      <c r="A112" s="679" t="s">
        <v>581</v>
      </c>
      <c r="B112" s="679"/>
      <c r="C112" s="679"/>
      <c r="D112" s="679"/>
      <c r="E112" s="679"/>
      <c r="F112" s="679"/>
      <c r="G112" s="679"/>
    </row>
    <row r="113" spans="1:8" ht="18" customHeight="1" thickBot="1">
      <c r="A113" s="16" t="s">
        <v>144</v>
      </c>
      <c r="B113" s="16"/>
      <c r="C113" s="16"/>
      <c r="D113" s="16"/>
      <c r="E113" s="16"/>
      <c r="F113" s="89"/>
      <c r="G113" s="67" t="s">
        <v>417</v>
      </c>
    </row>
    <row r="114" spans="1:8">
      <c r="A114" s="649" t="s">
        <v>418</v>
      </c>
      <c r="B114" s="736" t="s">
        <v>419</v>
      </c>
      <c r="C114" s="561"/>
      <c r="D114" s="561"/>
      <c r="E114" s="697" t="s">
        <v>420</v>
      </c>
      <c r="F114" s="561"/>
      <c r="G114" s="570"/>
    </row>
    <row r="115" spans="1:8">
      <c r="A115" s="651"/>
      <c r="B115" s="576"/>
      <c r="C115" s="567"/>
      <c r="D115" s="567"/>
      <c r="E115" s="567"/>
      <c r="F115" s="567"/>
      <c r="G115" s="573"/>
    </row>
    <row r="116" spans="1:8" ht="21" customHeight="1">
      <c r="A116" s="651"/>
      <c r="B116" s="575" t="s">
        <v>421</v>
      </c>
      <c r="C116" s="571" t="s">
        <v>422</v>
      </c>
      <c r="D116" s="571" t="s">
        <v>423</v>
      </c>
      <c r="E116" s="571" t="s">
        <v>424</v>
      </c>
      <c r="F116" s="571" t="s">
        <v>425</v>
      </c>
      <c r="G116" s="572" t="s">
        <v>426</v>
      </c>
    </row>
    <row r="117" spans="1:8">
      <c r="A117" s="652"/>
      <c r="B117" s="577"/>
      <c r="C117" s="568"/>
      <c r="D117" s="568"/>
      <c r="E117" s="568"/>
      <c r="F117" s="568"/>
      <c r="G117" s="574"/>
    </row>
    <row r="118" spans="1:8" ht="22.7" customHeight="1">
      <c r="A118" s="64" t="s">
        <v>496</v>
      </c>
      <c r="B118" s="308" t="s">
        <v>761</v>
      </c>
      <c r="C118" s="207">
        <v>0</v>
      </c>
      <c r="D118" s="207">
        <v>0</v>
      </c>
      <c r="E118" s="207">
        <v>0</v>
      </c>
      <c r="F118" s="207">
        <v>0</v>
      </c>
      <c r="G118" s="207">
        <v>0</v>
      </c>
    </row>
    <row r="119" spans="1:8" ht="22.7" customHeight="1">
      <c r="A119" s="64" t="s">
        <v>497</v>
      </c>
      <c r="B119" s="208">
        <v>3935</v>
      </c>
      <c r="C119" s="208">
        <v>4104</v>
      </c>
      <c r="D119" s="209">
        <v>12890</v>
      </c>
      <c r="E119" s="208">
        <v>0</v>
      </c>
      <c r="F119" s="208">
        <v>0</v>
      </c>
      <c r="G119" s="208">
        <v>0</v>
      </c>
      <c r="H119" s="86"/>
    </row>
    <row r="120" spans="1:8" ht="22.7" customHeight="1">
      <c r="A120" s="64" t="s">
        <v>498</v>
      </c>
      <c r="B120" s="208">
        <v>6411</v>
      </c>
      <c r="C120" s="208">
        <v>199</v>
      </c>
      <c r="D120" s="209">
        <v>6233</v>
      </c>
      <c r="E120" s="208">
        <v>0</v>
      </c>
      <c r="F120" s="208">
        <v>9325</v>
      </c>
      <c r="G120" s="208">
        <v>0</v>
      </c>
      <c r="H120" s="86"/>
    </row>
    <row r="121" spans="1:8" ht="22.7" customHeight="1">
      <c r="A121" s="64" t="s">
        <v>499</v>
      </c>
      <c r="B121" s="208">
        <v>14669</v>
      </c>
      <c r="C121" s="208">
        <v>19394</v>
      </c>
      <c r="D121" s="209">
        <v>140165</v>
      </c>
      <c r="E121" s="208">
        <v>0</v>
      </c>
      <c r="F121" s="208">
        <v>2983</v>
      </c>
      <c r="G121" s="208">
        <v>0</v>
      </c>
      <c r="H121" s="86"/>
    </row>
    <row r="122" spans="1:8" ht="22.7" customHeight="1">
      <c r="A122" s="64" t="s">
        <v>500</v>
      </c>
      <c r="B122" s="309" t="s">
        <v>761</v>
      </c>
      <c r="C122" s="208">
        <v>0</v>
      </c>
      <c r="D122" s="208">
        <v>0</v>
      </c>
      <c r="E122" s="208">
        <v>0</v>
      </c>
      <c r="F122" s="208">
        <v>0</v>
      </c>
      <c r="G122" s="208">
        <v>0</v>
      </c>
      <c r="H122" s="86"/>
    </row>
    <row r="123" spans="1:8" ht="22.7" customHeight="1">
      <c r="A123" s="64" t="s">
        <v>501</v>
      </c>
      <c r="B123" s="208">
        <v>14291</v>
      </c>
      <c r="C123" s="208">
        <v>14601</v>
      </c>
      <c r="D123" s="209">
        <v>111148</v>
      </c>
      <c r="E123" s="208">
        <v>0</v>
      </c>
      <c r="F123" s="208">
        <v>1993</v>
      </c>
      <c r="G123" s="208">
        <v>0</v>
      </c>
      <c r="H123" s="86"/>
    </row>
    <row r="124" spans="1:8" ht="22.7" customHeight="1">
      <c r="A124" s="64" t="s">
        <v>502</v>
      </c>
      <c r="B124" s="309" t="s">
        <v>761</v>
      </c>
      <c r="C124" s="208">
        <v>0</v>
      </c>
      <c r="D124" s="208">
        <v>0</v>
      </c>
      <c r="E124" s="208">
        <v>0</v>
      </c>
      <c r="F124" s="208">
        <v>0</v>
      </c>
      <c r="G124" s="208">
        <v>0</v>
      </c>
      <c r="H124" s="86"/>
    </row>
    <row r="125" spans="1:8" ht="22.7" customHeight="1">
      <c r="A125" s="64" t="s">
        <v>503</v>
      </c>
      <c r="B125" s="309" t="s">
        <v>761</v>
      </c>
      <c r="C125" s="208">
        <v>0</v>
      </c>
      <c r="D125" s="208">
        <v>0</v>
      </c>
      <c r="E125" s="208">
        <v>0</v>
      </c>
      <c r="F125" s="208">
        <v>0</v>
      </c>
      <c r="G125" s="208">
        <v>0</v>
      </c>
      <c r="H125" s="86"/>
    </row>
    <row r="126" spans="1:8" ht="22.7" customHeight="1">
      <c r="A126" s="64" t="s">
        <v>504</v>
      </c>
      <c r="B126" s="309" t="s">
        <v>761</v>
      </c>
      <c r="C126" s="208">
        <v>0</v>
      </c>
      <c r="D126" s="208">
        <v>0</v>
      </c>
      <c r="E126" s="208">
        <v>0</v>
      </c>
      <c r="F126" s="208">
        <v>0</v>
      </c>
      <c r="G126" s="208">
        <v>0</v>
      </c>
      <c r="H126" s="86"/>
    </row>
    <row r="127" spans="1:8" ht="22.7" customHeight="1">
      <c r="A127" s="64" t="s">
        <v>505</v>
      </c>
      <c r="B127" s="208">
        <v>12454</v>
      </c>
      <c r="C127" s="208">
        <v>14177</v>
      </c>
      <c r="D127" s="209">
        <v>186568</v>
      </c>
      <c r="E127" s="208">
        <v>0</v>
      </c>
      <c r="F127" s="208">
        <v>1500</v>
      </c>
      <c r="G127" s="208">
        <v>0</v>
      </c>
      <c r="H127" s="86"/>
    </row>
    <row r="128" spans="1:8" ht="22.7" customHeight="1">
      <c r="A128" s="64" t="s">
        <v>506</v>
      </c>
      <c r="B128" s="309" t="s">
        <v>761</v>
      </c>
      <c r="C128" s="208">
        <v>0</v>
      </c>
      <c r="D128" s="208">
        <v>0</v>
      </c>
      <c r="E128" s="208">
        <v>0</v>
      </c>
      <c r="F128" s="208">
        <v>0</v>
      </c>
      <c r="G128" s="208">
        <v>0</v>
      </c>
      <c r="H128" s="86"/>
    </row>
    <row r="129" spans="1:8" ht="22.7" customHeight="1">
      <c r="A129" s="64" t="s">
        <v>507</v>
      </c>
      <c r="B129" s="208">
        <v>583</v>
      </c>
      <c r="C129" s="208">
        <v>279</v>
      </c>
      <c r="D129" s="209">
        <v>123</v>
      </c>
      <c r="E129" s="208">
        <v>0</v>
      </c>
      <c r="F129" s="208">
        <v>0</v>
      </c>
      <c r="G129" s="208">
        <v>0</v>
      </c>
      <c r="H129" s="86"/>
    </row>
    <row r="130" spans="1:8" ht="22.7" customHeight="1">
      <c r="A130" s="64" t="s">
        <v>508</v>
      </c>
      <c r="B130" s="208">
        <v>1023</v>
      </c>
      <c r="C130" s="208">
        <v>1061</v>
      </c>
      <c r="D130" s="209">
        <v>1630</v>
      </c>
      <c r="E130" s="208">
        <v>0</v>
      </c>
      <c r="F130" s="208">
        <v>150</v>
      </c>
      <c r="G130" s="208">
        <v>0</v>
      </c>
      <c r="H130" s="86"/>
    </row>
    <row r="131" spans="1:8" ht="22.7" customHeight="1">
      <c r="A131" s="64" t="s">
        <v>509</v>
      </c>
      <c r="B131" s="208">
        <v>83539</v>
      </c>
      <c r="C131" s="208">
        <v>81576</v>
      </c>
      <c r="D131" s="209">
        <v>391229</v>
      </c>
      <c r="E131" s="208">
        <v>0</v>
      </c>
      <c r="F131" s="208">
        <v>1400</v>
      </c>
      <c r="G131" s="208">
        <v>0</v>
      </c>
      <c r="H131" s="86"/>
    </row>
    <row r="132" spans="1:8" ht="22.7" customHeight="1">
      <c r="A132" s="64" t="s">
        <v>510</v>
      </c>
      <c r="B132" s="208">
        <v>12104</v>
      </c>
      <c r="C132" s="208">
        <v>11695</v>
      </c>
      <c r="D132" s="209">
        <v>16126</v>
      </c>
      <c r="E132" s="208">
        <v>0</v>
      </c>
      <c r="F132" s="208">
        <v>0</v>
      </c>
      <c r="G132" s="208">
        <v>0</v>
      </c>
      <c r="H132" s="86"/>
    </row>
    <row r="133" spans="1:8" ht="22.7" customHeight="1">
      <c r="A133" s="64" t="s">
        <v>511</v>
      </c>
      <c r="B133" s="208">
        <v>7884</v>
      </c>
      <c r="C133" s="208">
        <v>8717</v>
      </c>
      <c r="D133" s="307">
        <v>51002</v>
      </c>
      <c r="E133" s="208">
        <v>767205</v>
      </c>
      <c r="F133" s="208">
        <v>295204</v>
      </c>
      <c r="G133" s="307">
        <v>10893894</v>
      </c>
      <c r="H133" s="86"/>
    </row>
    <row r="134" spans="1:8" ht="23.1" customHeight="1">
      <c r="A134" s="64"/>
      <c r="B134" s="208"/>
      <c r="C134" s="208"/>
      <c r="D134" s="209"/>
      <c r="E134" s="208"/>
      <c r="F134" s="208"/>
      <c r="G134" s="209"/>
      <c r="H134" s="86"/>
    </row>
    <row r="135" spans="1:8" ht="23.1" customHeight="1">
      <c r="A135" s="64"/>
      <c r="B135" s="208"/>
      <c r="C135" s="208"/>
      <c r="D135" s="209"/>
      <c r="E135" s="208"/>
      <c r="F135" s="208"/>
      <c r="G135" s="209"/>
      <c r="H135" s="86"/>
    </row>
    <row r="136" spans="1:8" ht="23.1" customHeight="1">
      <c r="A136" s="64"/>
      <c r="B136" s="208"/>
      <c r="C136" s="208"/>
      <c r="D136" s="209"/>
      <c r="E136" s="208"/>
      <c r="F136" s="208"/>
      <c r="G136" s="209"/>
      <c r="H136" s="86"/>
    </row>
    <row r="137" spans="1:8" ht="23.1" customHeight="1">
      <c r="A137" s="64"/>
      <c r="B137" s="208"/>
      <c r="C137" s="208"/>
      <c r="D137" s="209"/>
      <c r="E137" s="208"/>
      <c r="F137" s="208"/>
      <c r="G137" s="209"/>
      <c r="H137" s="86"/>
    </row>
    <row r="138" spans="1:8" ht="23.1" customHeight="1">
      <c r="A138" s="64"/>
      <c r="B138" s="208"/>
      <c r="C138" s="208"/>
      <c r="D138" s="209"/>
      <c r="E138" s="208"/>
      <c r="F138" s="208"/>
      <c r="G138" s="209"/>
      <c r="H138" s="86"/>
    </row>
    <row r="139" spans="1:8" ht="23.1" customHeight="1">
      <c r="A139" s="64"/>
      <c r="B139" s="208"/>
      <c r="C139" s="208"/>
      <c r="D139" s="209"/>
      <c r="E139" s="208"/>
      <c r="F139" s="208"/>
      <c r="G139" s="209"/>
      <c r="H139" s="86"/>
    </row>
    <row r="140" spans="1:8" ht="17.100000000000001" customHeight="1" thickBot="1">
      <c r="A140" s="310"/>
      <c r="B140" s="208"/>
      <c r="C140" s="208"/>
      <c r="D140" s="209"/>
      <c r="E140" s="208"/>
      <c r="F140" s="208"/>
      <c r="G140" s="209"/>
      <c r="H140" s="86"/>
    </row>
    <row r="141" spans="1:8">
      <c r="A141" s="90" t="s">
        <v>443</v>
      </c>
      <c r="B141" s="18"/>
      <c r="C141" s="18"/>
      <c r="D141" s="18"/>
      <c r="E141" s="18"/>
      <c r="F141" s="18"/>
      <c r="G141" s="91" t="s">
        <v>444</v>
      </c>
    </row>
  </sheetData>
  <sheetProtection selectLockedCells="1"/>
  <mergeCells count="58">
    <mergeCell ref="A39:G39"/>
    <mergeCell ref="A40:G40"/>
    <mergeCell ref="A42:A45"/>
    <mergeCell ref="B42:D43"/>
    <mergeCell ref="E42:G43"/>
    <mergeCell ref="A111:G111"/>
    <mergeCell ref="A112:G112"/>
    <mergeCell ref="A114:A117"/>
    <mergeCell ref="B114:D115"/>
    <mergeCell ref="E114:G115"/>
    <mergeCell ref="B116:B117"/>
    <mergeCell ref="C116:C117"/>
    <mergeCell ref="D116:D117"/>
    <mergeCell ref="E116:E117"/>
    <mergeCell ref="F116:F117"/>
    <mergeCell ref="G116:G117"/>
    <mergeCell ref="A3:G3"/>
    <mergeCell ref="A4:G4"/>
    <mergeCell ref="A6:A9"/>
    <mergeCell ref="B6:D7"/>
    <mergeCell ref="E6:G7"/>
    <mergeCell ref="B8:B9"/>
    <mergeCell ref="C8:C9"/>
    <mergeCell ref="D8:D9"/>
    <mergeCell ref="E8:E9"/>
    <mergeCell ref="F8:F9"/>
    <mergeCell ref="A73:G73"/>
    <mergeCell ref="B44:B45"/>
    <mergeCell ref="C44:C45"/>
    <mergeCell ref="D44:D45"/>
    <mergeCell ref="G8:G9"/>
    <mergeCell ref="A16:A18"/>
    <mergeCell ref="B16:B17"/>
    <mergeCell ref="C16:C17"/>
    <mergeCell ref="G44:G45"/>
    <mergeCell ref="A72:G72"/>
    <mergeCell ref="E16:E17"/>
    <mergeCell ref="D16:D17"/>
    <mergeCell ref="G16:G17"/>
    <mergeCell ref="F16:F17"/>
    <mergeCell ref="E44:E45"/>
    <mergeCell ref="F44:F45"/>
    <mergeCell ref="A75:A78"/>
    <mergeCell ref="B75:D76"/>
    <mergeCell ref="E75:G76"/>
    <mergeCell ref="B77:B78"/>
    <mergeCell ref="A79:A81"/>
    <mergeCell ref="E79:E81"/>
    <mergeCell ref="C77:C78"/>
    <mergeCell ref="D77:D78"/>
    <mergeCell ref="E77:E78"/>
    <mergeCell ref="B79:B81"/>
    <mergeCell ref="C79:C81"/>
    <mergeCell ref="F77:F78"/>
    <mergeCell ref="G77:G78"/>
    <mergeCell ref="G79:G81"/>
    <mergeCell ref="D79:D81"/>
    <mergeCell ref="F79:F8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2" manualBreakCount="2">
    <brk id="36" max="16383" man="1"/>
    <brk id="10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7.625" style="45" customWidth="1"/>
    <col min="2" max="10" width="7.375" style="252" customWidth="1"/>
    <col min="11" max="11" width="8.125" style="45" customWidth="1"/>
    <col min="12" max="13" width="6.625" style="45" customWidth="1"/>
    <col min="14" max="15" width="7.875" style="252" customWidth="1"/>
    <col min="16" max="21" width="7.625" style="252" customWidth="1"/>
    <col min="22" max="22" width="7.625" style="21" customWidth="1"/>
    <col min="23" max="16384" width="9" style="21"/>
  </cols>
  <sheetData>
    <row r="1" spans="1:23" s="60" customFormat="1" ht="14.1" customHeight="1">
      <c r="A1" s="105"/>
      <c r="K1" s="106" t="s">
        <v>886</v>
      </c>
      <c r="L1" s="57" t="s">
        <v>887</v>
      </c>
      <c r="M1" s="57"/>
      <c r="N1" s="58"/>
      <c r="P1" s="58"/>
      <c r="Q1" s="58"/>
      <c r="R1" s="58"/>
      <c r="S1" s="58"/>
      <c r="T1" s="58"/>
      <c r="U1" s="59"/>
    </row>
    <row r="2" spans="1:23" s="60" customFormat="1" ht="14.1" customHeight="1">
      <c r="A2" s="105"/>
      <c r="K2" s="106"/>
      <c r="L2" s="57"/>
      <c r="M2" s="57"/>
      <c r="N2" s="58"/>
      <c r="P2" s="58"/>
      <c r="Q2" s="58"/>
      <c r="R2" s="58"/>
      <c r="S2" s="58"/>
      <c r="T2" s="58"/>
      <c r="U2" s="59"/>
    </row>
    <row r="3" spans="1:23" s="262" customFormat="1" ht="20.100000000000001" customHeight="1">
      <c r="A3" s="638" t="s">
        <v>245</v>
      </c>
      <c r="B3" s="638"/>
      <c r="C3" s="638"/>
      <c r="D3" s="638"/>
      <c r="E3" s="638"/>
      <c r="F3" s="638"/>
      <c r="G3" s="638"/>
      <c r="H3" s="638"/>
      <c r="I3" s="638"/>
      <c r="J3" s="638"/>
      <c r="K3" s="638"/>
      <c r="L3" s="559" t="s">
        <v>246</v>
      </c>
      <c r="M3" s="559"/>
      <c r="N3" s="559"/>
      <c r="O3" s="559"/>
      <c r="P3" s="559"/>
      <c r="Q3" s="559"/>
      <c r="R3" s="559"/>
      <c r="S3" s="559"/>
      <c r="T3" s="559"/>
      <c r="U3" s="559"/>
      <c r="V3" s="559"/>
    </row>
    <row r="4" spans="1:23" s="380" customFormat="1" ht="24" customHeight="1">
      <c r="A4" s="679" t="s">
        <v>750</v>
      </c>
      <c r="B4" s="679"/>
      <c r="C4" s="679"/>
      <c r="D4" s="679"/>
      <c r="E4" s="679"/>
      <c r="F4" s="679"/>
      <c r="G4" s="679"/>
      <c r="H4" s="679"/>
      <c r="I4" s="679"/>
      <c r="J4" s="679"/>
      <c r="K4" s="679"/>
      <c r="L4" s="565" t="s">
        <v>751</v>
      </c>
      <c r="M4" s="565"/>
      <c r="N4" s="565"/>
      <c r="O4" s="565"/>
      <c r="P4" s="565"/>
      <c r="Q4" s="565"/>
      <c r="R4" s="565"/>
      <c r="S4" s="565"/>
      <c r="T4" s="565"/>
      <c r="U4" s="565"/>
      <c r="V4" s="565"/>
    </row>
    <row r="5" spans="1:23" s="61" customFormat="1" ht="18" customHeight="1" thickBot="1">
      <c r="A5" s="61" t="s">
        <v>682</v>
      </c>
      <c r="K5" s="20" t="s">
        <v>684</v>
      </c>
      <c r="L5" s="61" t="s">
        <v>683</v>
      </c>
      <c r="V5" s="20" t="s">
        <v>685</v>
      </c>
    </row>
    <row r="6" spans="1:23" s="25" customFormat="1" ht="17.25" customHeight="1">
      <c r="A6" s="757" t="s">
        <v>320</v>
      </c>
      <c r="B6" s="617" t="s">
        <v>321</v>
      </c>
      <c r="C6" s="636"/>
      <c r="D6" s="636"/>
      <c r="E6" s="636"/>
      <c r="F6" s="636"/>
      <c r="G6" s="636"/>
      <c r="H6" s="636"/>
      <c r="I6" s="636"/>
      <c r="J6" s="760"/>
      <c r="K6" s="761" t="s">
        <v>322</v>
      </c>
      <c r="L6" s="602" t="s">
        <v>323</v>
      </c>
      <c r="M6" s="603"/>
      <c r="N6" s="617" t="s">
        <v>324</v>
      </c>
      <c r="O6" s="636"/>
      <c r="P6" s="636"/>
      <c r="Q6" s="636"/>
      <c r="R6" s="636"/>
      <c r="S6" s="636"/>
      <c r="T6" s="636"/>
      <c r="U6" s="636"/>
      <c r="V6" s="636"/>
    </row>
    <row r="7" spans="1:23" s="25" customFormat="1" ht="17.25" customHeight="1">
      <c r="A7" s="758"/>
      <c r="B7" s="762" t="s">
        <v>325</v>
      </c>
      <c r="C7" s="655"/>
      <c r="D7" s="655"/>
      <c r="E7" s="655"/>
      <c r="F7" s="655"/>
      <c r="G7" s="655"/>
      <c r="H7" s="655"/>
      <c r="I7" s="655"/>
      <c r="J7" s="758"/>
      <c r="K7" s="762"/>
      <c r="L7" s="604"/>
      <c r="M7" s="605"/>
      <c r="N7" s="762" t="s">
        <v>326</v>
      </c>
      <c r="O7" s="655"/>
      <c r="P7" s="655"/>
      <c r="Q7" s="655"/>
      <c r="R7" s="655"/>
      <c r="S7" s="655"/>
      <c r="T7" s="655"/>
      <c r="U7" s="655"/>
      <c r="V7" s="655"/>
    </row>
    <row r="8" spans="1:23" s="25" customFormat="1" ht="17.25" customHeight="1">
      <c r="A8" s="758"/>
      <c r="B8" s="563" t="s">
        <v>145</v>
      </c>
      <c r="C8" s="567"/>
      <c r="D8" s="567"/>
      <c r="E8" s="567" t="s">
        <v>146</v>
      </c>
      <c r="F8" s="567"/>
      <c r="G8" s="567"/>
      <c r="H8" s="567" t="s">
        <v>327</v>
      </c>
      <c r="I8" s="567"/>
      <c r="J8" s="567"/>
      <c r="K8" s="762"/>
      <c r="L8" s="604"/>
      <c r="M8" s="605"/>
      <c r="N8" s="762" t="s">
        <v>328</v>
      </c>
      <c r="O8" s="655"/>
      <c r="P8" s="576"/>
      <c r="Q8" s="573" t="s">
        <v>329</v>
      </c>
      <c r="R8" s="655"/>
      <c r="S8" s="576"/>
      <c r="T8" s="573" t="s">
        <v>330</v>
      </c>
      <c r="U8" s="655"/>
      <c r="V8" s="655"/>
    </row>
    <row r="9" spans="1:23" s="25" customFormat="1" ht="17.25" customHeight="1">
      <c r="A9" s="758"/>
      <c r="B9" s="587" t="s">
        <v>331</v>
      </c>
      <c r="C9" s="571" t="s">
        <v>332</v>
      </c>
      <c r="D9" s="571" t="s">
        <v>333</v>
      </c>
      <c r="E9" s="571" t="s">
        <v>331</v>
      </c>
      <c r="F9" s="571" t="s">
        <v>332</v>
      </c>
      <c r="G9" s="571" t="s">
        <v>333</v>
      </c>
      <c r="H9" s="571" t="s">
        <v>331</v>
      </c>
      <c r="I9" s="575" t="s">
        <v>332</v>
      </c>
      <c r="J9" s="571" t="s">
        <v>333</v>
      </c>
      <c r="K9" s="762"/>
      <c r="L9" s="604"/>
      <c r="M9" s="605"/>
      <c r="N9" s="621" t="s">
        <v>331</v>
      </c>
      <c r="O9" s="599" t="s">
        <v>332</v>
      </c>
      <c r="P9" s="599" t="s">
        <v>333</v>
      </c>
      <c r="Q9" s="599" t="s">
        <v>331</v>
      </c>
      <c r="R9" s="599" t="s">
        <v>332</v>
      </c>
      <c r="S9" s="599" t="s">
        <v>333</v>
      </c>
      <c r="T9" s="599" t="s">
        <v>331</v>
      </c>
      <c r="U9" s="599" t="s">
        <v>332</v>
      </c>
      <c r="V9" s="588" t="s">
        <v>333</v>
      </c>
    </row>
    <row r="10" spans="1:23" s="25" customFormat="1" ht="18" customHeight="1">
      <c r="A10" s="759"/>
      <c r="B10" s="765"/>
      <c r="C10" s="766"/>
      <c r="D10" s="766"/>
      <c r="E10" s="766"/>
      <c r="F10" s="766"/>
      <c r="G10" s="766"/>
      <c r="H10" s="766"/>
      <c r="I10" s="767"/>
      <c r="J10" s="766"/>
      <c r="K10" s="763"/>
      <c r="L10" s="606"/>
      <c r="M10" s="764"/>
      <c r="N10" s="623"/>
      <c r="O10" s="601"/>
      <c r="P10" s="601"/>
      <c r="Q10" s="601"/>
      <c r="R10" s="601"/>
      <c r="S10" s="601"/>
      <c r="T10" s="601"/>
      <c r="U10" s="601"/>
      <c r="V10" s="590"/>
    </row>
    <row r="11" spans="1:23" s="261" customFormat="1" ht="28.5" customHeight="1">
      <c r="A11" s="466" t="s">
        <v>602</v>
      </c>
      <c r="B11" s="313">
        <v>112.387</v>
      </c>
      <c r="C11" s="313">
        <v>440.56800000000004</v>
      </c>
      <c r="D11" s="313">
        <v>0</v>
      </c>
      <c r="E11" s="313">
        <v>56.101000000000006</v>
      </c>
      <c r="F11" s="313">
        <v>228.21100000000001</v>
      </c>
      <c r="G11" s="313">
        <v>0</v>
      </c>
      <c r="H11" s="313">
        <v>56.286000000000001</v>
      </c>
      <c r="I11" s="313">
        <v>212.357</v>
      </c>
      <c r="J11" s="314">
        <v>0</v>
      </c>
      <c r="K11" s="62" t="s">
        <v>602</v>
      </c>
      <c r="L11" s="608" t="s">
        <v>602</v>
      </c>
      <c r="M11" s="609"/>
      <c r="N11" s="182">
        <v>0</v>
      </c>
      <c r="O11" s="182">
        <v>0</v>
      </c>
      <c r="P11" s="182">
        <v>0</v>
      </c>
      <c r="Q11" s="182">
        <v>0</v>
      </c>
      <c r="R11" s="182">
        <v>0</v>
      </c>
      <c r="S11" s="182">
        <v>0</v>
      </c>
      <c r="T11" s="182">
        <v>0</v>
      </c>
      <c r="U11" s="182">
        <v>0</v>
      </c>
      <c r="V11" s="182">
        <v>0</v>
      </c>
    </row>
    <row r="12" spans="1:23" s="261" customFormat="1" ht="28.5" customHeight="1">
      <c r="A12" s="466" t="s">
        <v>603</v>
      </c>
      <c r="B12" s="313">
        <v>0</v>
      </c>
      <c r="C12" s="313">
        <v>0</v>
      </c>
      <c r="D12" s="313">
        <v>0</v>
      </c>
      <c r="E12" s="313">
        <v>0</v>
      </c>
      <c r="F12" s="313">
        <v>0</v>
      </c>
      <c r="G12" s="313">
        <v>0</v>
      </c>
      <c r="H12" s="313">
        <v>0</v>
      </c>
      <c r="I12" s="313">
        <v>0</v>
      </c>
      <c r="J12" s="314">
        <v>0</v>
      </c>
      <c r="K12" s="62" t="s">
        <v>603</v>
      </c>
      <c r="L12" s="608" t="s">
        <v>603</v>
      </c>
      <c r="M12" s="609"/>
      <c r="N12" s="182">
        <v>0</v>
      </c>
      <c r="O12" s="182">
        <v>0</v>
      </c>
      <c r="P12" s="182">
        <v>0</v>
      </c>
      <c r="Q12" s="182">
        <v>0</v>
      </c>
      <c r="R12" s="182">
        <v>0</v>
      </c>
      <c r="S12" s="182">
        <v>0</v>
      </c>
      <c r="T12" s="182">
        <v>0</v>
      </c>
      <c r="U12" s="182">
        <v>0</v>
      </c>
      <c r="V12" s="182">
        <v>0</v>
      </c>
    </row>
    <row r="13" spans="1:23" s="388" customFormat="1" ht="28.5" customHeight="1">
      <c r="A13" s="466" t="s">
        <v>609</v>
      </c>
      <c r="B13" s="313">
        <v>71</v>
      </c>
      <c r="C13" s="313">
        <v>208.8</v>
      </c>
      <c r="D13" s="313">
        <v>0</v>
      </c>
      <c r="E13" s="313">
        <v>32</v>
      </c>
      <c r="F13" s="313">
        <v>110.1</v>
      </c>
      <c r="G13" s="313">
        <v>0</v>
      </c>
      <c r="H13" s="313">
        <v>39</v>
      </c>
      <c r="I13" s="313">
        <v>98.7</v>
      </c>
      <c r="J13" s="314">
        <v>0</v>
      </c>
      <c r="K13" s="62" t="s">
        <v>609</v>
      </c>
      <c r="L13" s="608" t="s">
        <v>609</v>
      </c>
      <c r="M13" s="609"/>
      <c r="N13" s="182">
        <v>0.6</v>
      </c>
      <c r="O13" s="182">
        <v>7.8</v>
      </c>
      <c r="P13" s="182">
        <v>0</v>
      </c>
      <c r="Q13" s="182">
        <v>0.3</v>
      </c>
      <c r="R13" s="182">
        <v>3.8</v>
      </c>
      <c r="S13" s="182">
        <v>0</v>
      </c>
      <c r="T13" s="182">
        <v>0.3</v>
      </c>
      <c r="U13" s="182">
        <v>4</v>
      </c>
      <c r="V13" s="182">
        <v>0</v>
      </c>
    </row>
    <row r="14" spans="1:23" s="388" customFormat="1" ht="28.5" customHeight="1">
      <c r="A14" s="466" t="s">
        <v>671</v>
      </c>
      <c r="B14" s="313">
        <v>98</v>
      </c>
      <c r="C14" s="313">
        <v>319</v>
      </c>
      <c r="D14" s="313">
        <v>0</v>
      </c>
      <c r="E14" s="313">
        <v>48</v>
      </c>
      <c r="F14" s="313">
        <v>165</v>
      </c>
      <c r="G14" s="313">
        <v>0</v>
      </c>
      <c r="H14" s="334">
        <v>50</v>
      </c>
      <c r="I14" s="313">
        <v>154</v>
      </c>
      <c r="J14" s="314">
        <v>0</v>
      </c>
      <c r="K14" s="62" t="s">
        <v>671</v>
      </c>
      <c r="L14" s="608" t="s">
        <v>671</v>
      </c>
      <c r="M14" s="609"/>
      <c r="N14" s="182">
        <v>0</v>
      </c>
      <c r="O14" s="182">
        <v>3</v>
      </c>
      <c r="P14" s="182">
        <v>0</v>
      </c>
      <c r="Q14" s="182" t="s">
        <v>721</v>
      </c>
      <c r="R14" s="182">
        <v>1</v>
      </c>
      <c r="S14" s="182">
        <v>0</v>
      </c>
      <c r="T14" s="182" t="s">
        <v>721</v>
      </c>
      <c r="U14" s="409">
        <v>2</v>
      </c>
      <c r="V14" s="409">
        <v>0</v>
      </c>
      <c r="W14" s="263"/>
    </row>
    <row r="15" spans="1:23" s="388" customFormat="1" ht="28.5" customHeight="1">
      <c r="A15" s="465" t="s">
        <v>870</v>
      </c>
      <c r="B15" s="477">
        <f>SUM(B17:B28)</f>
        <v>83.818000000000012</v>
      </c>
      <c r="C15" s="477">
        <f t="shared" ref="C15:J15" si="0">SUM(C17:C28)</f>
        <v>331.78399999999999</v>
      </c>
      <c r="D15" s="477">
        <f t="shared" si="0"/>
        <v>0</v>
      </c>
      <c r="E15" s="477">
        <f t="shared" si="0"/>
        <v>40.14800000000001</v>
      </c>
      <c r="F15" s="477">
        <f t="shared" si="0"/>
        <v>177.67099999999999</v>
      </c>
      <c r="G15" s="477">
        <f t="shared" si="0"/>
        <v>0</v>
      </c>
      <c r="H15" s="477">
        <f t="shared" si="0"/>
        <v>43.669999999999995</v>
      </c>
      <c r="I15" s="477">
        <f t="shared" si="0"/>
        <v>154.11300000000003</v>
      </c>
      <c r="J15" s="315">
        <f t="shared" si="0"/>
        <v>0</v>
      </c>
      <c r="K15" s="285" t="s">
        <v>870</v>
      </c>
      <c r="L15" s="597" t="s">
        <v>870</v>
      </c>
      <c r="M15" s="598"/>
      <c r="N15" s="327">
        <v>0</v>
      </c>
      <c r="O15" s="327">
        <v>0</v>
      </c>
      <c r="P15" s="327">
        <v>0</v>
      </c>
      <c r="Q15" s="327">
        <v>0</v>
      </c>
      <c r="R15" s="327">
        <v>0</v>
      </c>
      <c r="S15" s="327">
        <v>0</v>
      </c>
      <c r="T15" s="327">
        <v>0</v>
      </c>
      <c r="U15" s="327">
        <v>0</v>
      </c>
      <c r="V15" s="327">
        <v>0</v>
      </c>
    </row>
    <row r="16" spans="1:23" s="381" customFormat="1" ht="21" customHeight="1">
      <c r="A16" s="12"/>
      <c r="B16" s="313"/>
      <c r="C16" s="313"/>
      <c r="D16" s="313"/>
      <c r="E16" s="313"/>
      <c r="F16" s="313"/>
      <c r="G16" s="313"/>
      <c r="H16" s="313"/>
      <c r="I16" s="313"/>
      <c r="J16" s="314"/>
      <c r="K16" s="469"/>
      <c r="M16" s="12"/>
      <c r="N16" s="63"/>
      <c r="O16" s="63"/>
      <c r="P16" s="63"/>
      <c r="Q16" s="63"/>
      <c r="R16" s="63"/>
      <c r="S16" s="63"/>
      <c r="T16" s="63"/>
      <c r="U16" s="63"/>
      <c r="V16" s="384"/>
    </row>
    <row r="17" spans="1:22" s="381" customFormat="1" ht="27" customHeight="1">
      <c r="A17" s="12" t="s">
        <v>147</v>
      </c>
      <c r="B17" s="313">
        <v>7.8090000000000002</v>
      </c>
      <c r="C17" s="313">
        <v>24.006999999999998</v>
      </c>
      <c r="D17" s="313">
        <v>0</v>
      </c>
      <c r="E17" s="210">
        <v>3.6539999999999999</v>
      </c>
      <c r="F17" s="210">
        <v>11.227</v>
      </c>
      <c r="G17" s="211">
        <v>0</v>
      </c>
      <c r="H17" s="210">
        <v>4.1550000000000002</v>
      </c>
      <c r="I17" s="210">
        <v>12.78</v>
      </c>
      <c r="J17" s="212">
        <v>0</v>
      </c>
      <c r="K17" s="469" t="s">
        <v>10</v>
      </c>
      <c r="L17" s="384" t="s">
        <v>147</v>
      </c>
      <c r="M17" s="64" t="s">
        <v>10</v>
      </c>
      <c r="N17" s="182">
        <v>0</v>
      </c>
      <c r="O17" s="182">
        <v>0</v>
      </c>
      <c r="P17" s="182">
        <v>0</v>
      </c>
      <c r="Q17" s="410">
        <v>0</v>
      </c>
      <c r="R17" s="410">
        <v>0</v>
      </c>
      <c r="S17" s="410">
        <v>0</v>
      </c>
      <c r="T17" s="410">
        <v>0</v>
      </c>
      <c r="U17" s="410">
        <v>0</v>
      </c>
      <c r="V17" s="410">
        <v>0</v>
      </c>
    </row>
    <row r="18" spans="1:22" s="381" customFormat="1" ht="27" customHeight="1">
      <c r="A18" s="12" t="s">
        <v>148</v>
      </c>
      <c r="B18" s="313">
        <v>8.1029999999999998</v>
      </c>
      <c r="C18" s="313">
        <v>29.782</v>
      </c>
      <c r="D18" s="313">
        <v>0</v>
      </c>
      <c r="E18" s="210">
        <v>3.8820000000000001</v>
      </c>
      <c r="F18" s="210">
        <v>14.885999999999999</v>
      </c>
      <c r="G18" s="211">
        <v>0</v>
      </c>
      <c r="H18" s="210">
        <v>4.2210000000000001</v>
      </c>
      <c r="I18" s="210">
        <v>14.896000000000001</v>
      </c>
      <c r="J18" s="212">
        <v>0</v>
      </c>
      <c r="K18" s="469" t="s">
        <v>12</v>
      </c>
      <c r="L18" s="384" t="s">
        <v>148</v>
      </c>
      <c r="M18" s="64" t="s">
        <v>12</v>
      </c>
      <c r="N18" s="182">
        <v>0</v>
      </c>
      <c r="O18" s="182">
        <v>0</v>
      </c>
      <c r="P18" s="182">
        <v>0</v>
      </c>
      <c r="Q18" s="410">
        <v>0</v>
      </c>
      <c r="R18" s="410">
        <v>0</v>
      </c>
      <c r="S18" s="410">
        <v>0</v>
      </c>
      <c r="T18" s="410">
        <v>0</v>
      </c>
      <c r="U18" s="410">
        <v>0</v>
      </c>
      <c r="V18" s="410">
        <v>0</v>
      </c>
    </row>
    <row r="19" spans="1:22" s="381" customFormat="1" ht="27" customHeight="1">
      <c r="A19" s="12" t="s">
        <v>14</v>
      </c>
      <c r="B19" s="313">
        <v>6.3480000000000008</v>
      </c>
      <c r="C19" s="313">
        <v>26.434000000000001</v>
      </c>
      <c r="D19" s="313">
        <v>0</v>
      </c>
      <c r="E19" s="210">
        <v>3.0310000000000001</v>
      </c>
      <c r="F19" s="210">
        <v>15.368</v>
      </c>
      <c r="G19" s="211">
        <v>0</v>
      </c>
      <c r="H19" s="210">
        <v>3.3170000000000002</v>
      </c>
      <c r="I19" s="210">
        <v>11.066000000000001</v>
      </c>
      <c r="J19" s="212">
        <v>0</v>
      </c>
      <c r="K19" s="469" t="s">
        <v>15</v>
      </c>
      <c r="L19" s="384" t="s">
        <v>14</v>
      </c>
      <c r="M19" s="64" t="s">
        <v>15</v>
      </c>
      <c r="N19" s="182">
        <v>0</v>
      </c>
      <c r="O19" s="182">
        <v>0</v>
      </c>
      <c r="P19" s="182">
        <v>0</v>
      </c>
      <c r="Q19" s="410">
        <v>0</v>
      </c>
      <c r="R19" s="410">
        <v>0</v>
      </c>
      <c r="S19" s="410">
        <v>0</v>
      </c>
      <c r="T19" s="410">
        <v>0</v>
      </c>
      <c r="U19" s="410">
        <v>0</v>
      </c>
      <c r="V19" s="410">
        <v>0</v>
      </c>
    </row>
    <row r="20" spans="1:22" s="381" customFormat="1" ht="27" customHeight="1">
      <c r="A20" s="12" t="s">
        <v>17</v>
      </c>
      <c r="B20" s="313">
        <v>6.8659999999999997</v>
      </c>
      <c r="C20" s="313">
        <v>29.685000000000002</v>
      </c>
      <c r="D20" s="313">
        <v>0</v>
      </c>
      <c r="E20" s="210">
        <v>3.4079999999999999</v>
      </c>
      <c r="F20" s="210">
        <v>15.323</v>
      </c>
      <c r="G20" s="211">
        <v>0</v>
      </c>
      <c r="H20" s="210">
        <v>3.4580000000000002</v>
      </c>
      <c r="I20" s="210">
        <v>14.362</v>
      </c>
      <c r="J20" s="212">
        <v>0</v>
      </c>
      <c r="K20" s="469" t="s">
        <v>18</v>
      </c>
      <c r="L20" s="384" t="s">
        <v>17</v>
      </c>
      <c r="M20" s="64" t="s">
        <v>18</v>
      </c>
      <c r="N20" s="182">
        <v>0</v>
      </c>
      <c r="O20" s="182">
        <v>0</v>
      </c>
      <c r="P20" s="182">
        <v>0</v>
      </c>
      <c r="Q20" s="410">
        <v>0</v>
      </c>
      <c r="R20" s="410">
        <v>0</v>
      </c>
      <c r="S20" s="410">
        <v>0</v>
      </c>
      <c r="T20" s="410">
        <v>0</v>
      </c>
      <c r="U20" s="410">
        <v>0</v>
      </c>
      <c r="V20" s="410">
        <v>0</v>
      </c>
    </row>
    <row r="21" spans="1:22" s="381" customFormat="1" ht="27" customHeight="1">
      <c r="A21" s="12" t="s">
        <v>20</v>
      </c>
      <c r="B21" s="313">
        <v>7.5549999999999997</v>
      </c>
      <c r="C21" s="313">
        <v>29.555</v>
      </c>
      <c r="D21" s="313">
        <v>0</v>
      </c>
      <c r="E21" s="210">
        <v>3.6440000000000001</v>
      </c>
      <c r="F21" s="210">
        <v>16.347999999999999</v>
      </c>
      <c r="G21" s="211">
        <v>0</v>
      </c>
      <c r="H21" s="210">
        <v>3.911</v>
      </c>
      <c r="I21" s="210">
        <v>13.207000000000001</v>
      </c>
      <c r="J21" s="212">
        <v>0</v>
      </c>
      <c r="K21" s="469" t="s">
        <v>21</v>
      </c>
      <c r="L21" s="384" t="s">
        <v>20</v>
      </c>
      <c r="M21" s="64" t="s">
        <v>21</v>
      </c>
      <c r="N21" s="182">
        <v>0</v>
      </c>
      <c r="O21" s="182">
        <v>0</v>
      </c>
      <c r="P21" s="182">
        <v>0</v>
      </c>
      <c r="Q21" s="410">
        <v>0</v>
      </c>
      <c r="R21" s="410">
        <v>0</v>
      </c>
      <c r="S21" s="410">
        <v>0</v>
      </c>
      <c r="T21" s="410">
        <v>0</v>
      </c>
      <c r="U21" s="410">
        <v>0</v>
      </c>
      <c r="V21" s="410">
        <v>0</v>
      </c>
    </row>
    <row r="22" spans="1:22" s="381" customFormat="1" ht="27" customHeight="1">
      <c r="A22" s="12" t="s">
        <v>23</v>
      </c>
      <c r="B22" s="313">
        <v>6.62</v>
      </c>
      <c r="C22" s="313">
        <v>27.077999999999999</v>
      </c>
      <c r="D22" s="313">
        <v>0</v>
      </c>
      <c r="E22" s="210">
        <v>3.2130000000000001</v>
      </c>
      <c r="F22" s="210">
        <v>15.956</v>
      </c>
      <c r="G22" s="211">
        <v>0</v>
      </c>
      <c r="H22" s="210">
        <v>3.407</v>
      </c>
      <c r="I22" s="210">
        <v>11.122</v>
      </c>
      <c r="J22" s="212">
        <v>0</v>
      </c>
      <c r="K22" s="469" t="s">
        <v>24</v>
      </c>
      <c r="L22" s="384" t="s">
        <v>23</v>
      </c>
      <c r="M22" s="64" t="s">
        <v>24</v>
      </c>
      <c r="N22" s="182">
        <v>0</v>
      </c>
      <c r="O22" s="182">
        <v>0</v>
      </c>
      <c r="P22" s="182">
        <v>0</v>
      </c>
      <c r="Q22" s="410">
        <v>0</v>
      </c>
      <c r="R22" s="410">
        <v>0</v>
      </c>
      <c r="S22" s="410">
        <v>0</v>
      </c>
      <c r="T22" s="410">
        <v>0</v>
      </c>
      <c r="U22" s="410">
        <v>0</v>
      </c>
      <c r="V22" s="410">
        <v>0</v>
      </c>
    </row>
    <row r="23" spans="1:22" s="381" customFormat="1" ht="27" customHeight="1">
      <c r="A23" s="12" t="s">
        <v>26</v>
      </c>
      <c r="B23" s="313">
        <v>5.7590000000000003</v>
      </c>
      <c r="C23" s="313">
        <v>22.555999999999997</v>
      </c>
      <c r="D23" s="313">
        <v>0</v>
      </c>
      <c r="E23" s="210">
        <v>2.8519999999999999</v>
      </c>
      <c r="F23" s="210">
        <v>12.555999999999999</v>
      </c>
      <c r="G23" s="211">
        <v>0</v>
      </c>
      <c r="H23" s="210">
        <v>2.907</v>
      </c>
      <c r="I23" s="210">
        <v>10</v>
      </c>
      <c r="J23" s="212">
        <v>0</v>
      </c>
      <c r="K23" s="469" t="s">
        <v>27</v>
      </c>
      <c r="L23" s="384" t="s">
        <v>26</v>
      </c>
      <c r="M23" s="64" t="s">
        <v>27</v>
      </c>
      <c r="N23" s="182">
        <v>0</v>
      </c>
      <c r="O23" s="182">
        <v>0</v>
      </c>
      <c r="P23" s="182">
        <v>0</v>
      </c>
      <c r="Q23" s="410">
        <v>0</v>
      </c>
      <c r="R23" s="410">
        <v>0</v>
      </c>
      <c r="S23" s="410">
        <v>0</v>
      </c>
      <c r="T23" s="410">
        <v>0</v>
      </c>
      <c r="U23" s="410">
        <v>0</v>
      </c>
      <c r="V23" s="410">
        <v>0</v>
      </c>
    </row>
    <row r="24" spans="1:22" s="381" customFormat="1" ht="27" customHeight="1">
      <c r="A24" s="12" t="s">
        <v>29</v>
      </c>
      <c r="B24" s="313">
        <v>5.9039999999999999</v>
      </c>
      <c r="C24" s="313">
        <v>23.751000000000001</v>
      </c>
      <c r="D24" s="313">
        <v>0</v>
      </c>
      <c r="E24" s="210">
        <v>2.661</v>
      </c>
      <c r="F24" s="210">
        <v>13.259</v>
      </c>
      <c r="G24" s="211">
        <v>0</v>
      </c>
      <c r="H24" s="210">
        <v>3.2429999999999999</v>
      </c>
      <c r="I24" s="210">
        <v>10.492000000000001</v>
      </c>
      <c r="J24" s="212">
        <v>0</v>
      </c>
      <c r="K24" s="469" t="s">
        <v>30</v>
      </c>
      <c r="L24" s="384" t="s">
        <v>29</v>
      </c>
      <c r="M24" s="64" t="s">
        <v>30</v>
      </c>
      <c r="N24" s="182">
        <v>0</v>
      </c>
      <c r="O24" s="182">
        <v>0</v>
      </c>
      <c r="P24" s="182">
        <v>0</v>
      </c>
      <c r="Q24" s="410">
        <v>0</v>
      </c>
      <c r="R24" s="410">
        <v>0</v>
      </c>
      <c r="S24" s="410">
        <v>0</v>
      </c>
      <c r="T24" s="410">
        <v>0</v>
      </c>
      <c r="U24" s="410">
        <v>0</v>
      </c>
      <c r="V24" s="410">
        <v>0</v>
      </c>
    </row>
    <row r="25" spans="1:22" s="381" customFormat="1" ht="27" customHeight="1">
      <c r="A25" s="12" t="s">
        <v>32</v>
      </c>
      <c r="B25" s="313">
        <v>7.03</v>
      </c>
      <c r="C25" s="313">
        <v>30.261000000000003</v>
      </c>
      <c r="D25" s="313">
        <v>0</v>
      </c>
      <c r="E25" s="210">
        <v>3.3380000000000001</v>
      </c>
      <c r="F25" s="210">
        <v>16.513000000000002</v>
      </c>
      <c r="G25" s="211">
        <v>0</v>
      </c>
      <c r="H25" s="210">
        <v>3.6920000000000002</v>
      </c>
      <c r="I25" s="210">
        <v>13.747999999999999</v>
      </c>
      <c r="J25" s="212">
        <v>0</v>
      </c>
      <c r="K25" s="469" t="s">
        <v>33</v>
      </c>
      <c r="L25" s="384" t="s">
        <v>32</v>
      </c>
      <c r="M25" s="64" t="s">
        <v>33</v>
      </c>
      <c r="N25" s="182">
        <v>0</v>
      </c>
      <c r="O25" s="182">
        <v>0</v>
      </c>
      <c r="P25" s="182">
        <v>0</v>
      </c>
      <c r="Q25" s="410">
        <v>0</v>
      </c>
      <c r="R25" s="410">
        <v>0</v>
      </c>
      <c r="S25" s="410">
        <v>0</v>
      </c>
      <c r="T25" s="410">
        <v>0</v>
      </c>
      <c r="U25" s="410">
        <v>0</v>
      </c>
      <c r="V25" s="410">
        <v>0</v>
      </c>
    </row>
    <row r="26" spans="1:22" s="381" customFormat="1" ht="27" customHeight="1">
      <c r="A26" s="12" t="s">
        <v>35</v>
      </c>
      <c r="B26" s="313">
        <v>6.33</v>
      </c>
      <c r="C26" s="313">
        <v>25.510999999999999</v>
      </c>
      <c r="D26" s="313">
        <v>0</v>
      </c>
      <c r="E26" s="210">
        <v>3.01</v>
      </c>
      <c r="F26" s="210">
        <v>13.798</v>
      </c>
      <c r="G26" s="211">
        <v>0</v>
      </c>
      <c r="H26" s="210">
        <v>3.32</v>
      </c>
      <c r="I26" s="210">
        <v>11.712999999999999</v>
      </c>
      <c r="J26" s="212">
        <v>0</v>
      </c>
      <c r="K26" s="469" t="s">
        <v>36</v>
      </c>
      <c r="L26" s="384" t="s">
        <v>35</v>
      </c>
      <c r="M26" s="64" t="s">
        <v>36</v>
      </c>
      <c r="N26" s="182">
        <v>0</v>
      </c>
      <c r="O26" s="182">
        <v>0</v>
      </c>
      <c r="P26" s="182">
        <v>0</v>
      </c>
      <c r="Q26" s="410">
        <v>0</v>
      </c>
      <c r="R26" s="410">
        <v>0</v>
      </c>
      <c r="S26" s="410">
        <v>0</v>
      </c>
      <c r="T26" s="410">
        <v>0</v>
      </c>
      <c r="U26" s="410">
        <v>0</v>
      </c>
      <c r="V26" s="410">
        <v>0</v>
      </c>
    </row>
    <row r="27" spans="1:22" s="381" customFormat="1" ht="27" customHeight="1">
      <c r="A27" s="12" t="s">
        <v>38</v>
      </c>
      <c r="B27" s="313">
        <v>7.5579999999999998</v>
      </c>
      <c r="C27" s="313">
        <v>30.222999999999999</v>
      </c>
      <c r="D27" s="313">
        <v>0</v>
      </c>
      <c r="E27" s="210">
        <v>3.532</v>
      </c>
      <c r="F27" s="210">
        <v>15.242000000000001</v>
      </c>
      <c r="G27" s="211">
        <v>0</v>
      </c>
      <c r="H27" s="210">
        <v>4.0259999999999998</v>
      </c>
      <c r="I27" s="210">
        <v>14.981</v>
      </c>
      <c r="J27" s="212">
        <v>0</v>
      </c>
      <c r="K27" s="469" t="s">
        <v>39</v>
      </c>
      <c r="L27" s="384" t="s">
        <v>38</v>
      </c>
      <c r="M27" s="64" t="s">
        <v>39</v>
      </c>
      <c r="N27" s="182">
        <v>0</v>
      </c>
      <c r="O27" s="182">
        <v>0</v>
      </c>
      <c r="P27" s="182">
        <v>0</v>
      </c>
      <c r="Q27" s="410">
        <v>0</v>
      </c>
      <c r="R27" s="410">
        <v>0</v>
      </c>
      <c r="S27" s="410">
        <v>0</v>
      </c>
      <c r="T27" s="410">
        <v>0</v>
      </c>
      <c r="U27" s="410">
        <v>0</v>
      </c>
      <c r="V27" s="410">
        <v>0</v>
      </c>
    </row>
    <row r="28" spans="1:22" s="381" customFormat="1" ht="27" customHeight="1" thickBot="1">
      <c r="A28" s="316" t="s">
        <v>149</v>
      </c>
      <c r="B28" s="181">
        <v>7.9359999999999999</v>
      </c>
      <c r="C28" s="317">
        <v>32.941000000000003</v>
      </c>
      <c r="D28" s="317">
        <v>0</v>
      </c>
      <c r="E28" s="318">
        <v>3.923</v>
      </c>
      <c r="F28" s="318">
        <v>17.195</v>
      </c>
      <c r="G28" s="302">
        <v>0</v>
      </c>
      <c r="H28" s="318">
        <v>4.0129999999999999</v>
      </c>
      <c r="I28" s="318">
        <v>15.746</v>
      </c>
      <c r="J28" s="319">
        <v>0</v>
      </c>
      <c r="K28" s="101" t="s">
        <v>41</v>
      </c>
      <c r="L28" s="98" t="s">
        <v>149</v>
      </c>
      <c r="M28" s="310" t="s">
        <v>41</v>
      </c>
      <c r="N28" s="411">
        <v>0</v>
      </c>
      <c r="O28" s="411">
        <v>0</v>
      </c>
      <c r="P28" s="411">
        <v>0</v>
      </c>
      <c r="Q28" s="412">
        <v>0</v>
      </c>
      <c r="R28" s="412">
        <v>0</v>
      </c>
      <c r="S28" s="412">
        <v>0</v>
      </c>
      <c r="T28" s="412">
        <v>0</v>
      </c>
      <c r="U28" s="412">
        <v>0</v>
      </c>
      <c r="V28" s="412">
        <v>0</v>
      </c>
    </row>
    <row r="29" spans="1:22" s="66" customFormat="1" ht="11.1" customHeight="1">
      <c r="A29" s="66" t="s">
        <v>661</v>
      </c>
      <c r="B29" s="511"/>
      <c r="C29" s="311"/>
      <c r="E29" s="311"/>
      <c r="F29" s="311"/>
      <c r="H29" s="311"/>
      <c r="I29" s="311"/>
      <c r="K29" s="312" t="s">
        <v>291</v>
      </c>
      <c r="L29" s="66" t="s">
        <v>661</v>
      </c>
      <c r="V29" s="312" t="s">
        <v>291</v>
      </c>
    </row>
    <row r="30" spans="1:22" s="25" customFormat="1" ht="11.25">
      <c r="A30" s="103" t="s">
        <v>604</v>
      </c>
      <c r="L30" s="53" t="s">
        <v>604</v>
      </c>
      <c r="M30" s="43"/>
      <c r="N30" s="43"/>
      <c r="O30" s="43"/>
      <c r="P30" s="43"/>
      <c r="Q30" s="43"/>
      <c r="R30" s="43"/>
      <c r="S30" s="43"/>
      <c r="T30" s="43"/>
      <c r="U30" s="43"/>
    </row>
    <row r="31" spans="1:22" s="25" customFormat="1" ht="11.25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</row>
    <row r="32" spans="1:22" s="25" customFormat="1" ht="11.25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</row>
    <row r="33" spans="1:21" s="25" customFormat="1" ht="11.25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</row>
    <row r="34" spans="1:21" s="25" customFormat="1" ht="11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</row>
    <row r="35" spans="1:21" s="25" customFormat="1" ht="11.2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</row>
    <row r="36" spans="1:21" s="25" customFormat="1" ht="11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</row>
    <row r="37" spans="1:21" s="25" customFormat="1" ht="11.25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</row>
    <row r="38" spans="1:21" s="25" customFormat="1" ht="11.25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</row>
    <row r="39" spans="1:21" s="25" customFormat="1" ht="11.25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</row>
    <row r="40" spans="1:21" s="25" customFormat="1" ht="11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</row>
    <row r="41" spans="1:21" s="25" customFormat="1" ht="11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</row>
    <row r="42" spans="1:21" s="25" customFormat="1" ht="11.25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</row>
    <row r="43" spans="1:21" s="25" customFormat="1" ht="11.25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</row>
    <row r="44" spans="1:21" s="25" customFormat="1" ht="11.25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</row>
    <row r="45" spans="1:21" s="25" customFormat="1" ht="11.25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</row>
    <row r="46" spans="1:21" s="25" customFormat="1" ht="11.25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</row>
    <row r="47" spans="1:21" s="25" customFormat="1" ht="11.25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</row>
    <row r="48" spans="1:21" s="25" customFormat="1" ht="11.25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</row>
    <row r="49" spans="1:21" s="25" customFormat="1" ht="11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</row>
    <row r="50" spans="1:21" s="25" customFormat="1" ht="11.25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</row>
    <row r="51" spans="1:21" s="25" customFormat="1" ht="11.25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</row>
    <row r="52" spans="1:21" s="25" customFormat="1" ht="11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</row>
    <row r="53" spans="1:21" s="25" customFormat="1" ht="11.25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</row>
    <row r="54" spans="1:21" s="25" customFormat="1" ht="11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</row>
    <row r="55" spans="1:21" s="25" customFormat="1" ht="11.25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</row>
    <row r="56" spans="1:21" s="25" customFormat="1" ht="11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</row>
    <row r="57" spans="1:21" s="25" customFormat="1" ht="11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</row>
    <row r="58" spans="1:21" s="25" customFormat="1" ht="11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</row>
    <row r="59" spans="1:21" s="25" customFormat="1" ht="11.25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</row>
    <row r="60" spans="1:21" s="25" customFormat="1" ht="11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</row>
    <row r="61" spans="1:21" s="25" customFormat="1" ht="11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</row>
    <row r="62" spans="1:21" s="25" customFormat="1" ht="11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</row>
    <row r="63" spans="1:21" s="25" customFormat="1" ht="11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</row>
    <row r="64" spans="1:21" s="25" customFormat="1" ht="11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</row>
    <row r="65" spans="1:21" s="25" customFormat="1" ht="11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</row>
    <row r="66" spans="1:21" s="25" customFormat="1" ht="11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</row>
    <row r="67" spans="1:21" s="25" customFormat="1" ht="11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</row>
    <row r="68" spans="1:21" s="25" customFormat="1" ht="11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</row>
    <row r="69" spans="1:21" s="25" customFormat="1" ht="11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</row>
    <row r="70" spans="1:21" s="25" customFormat="1" ht="11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</row>
    <row r="71" spans="1:21" s="25" customFormat="1" ht="11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</row>
    <row r="72" spans="1:21" s="25" customFormat="1" ht="11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</row>
    <row r="73" spans="1:21" s="25" customFormat="1" ht="11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</row>
    <row r="74" spans="1:21" s="25" customFormat="1" ht="11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</row>
    <row r="75" spans="1:21" s="25" customFormat="1" ht="11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</row>
    <row r="76" spans="1:21" s="25" customFormat="1" ht="11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</row>
    <row r="77" spans="1:21" s="25" customFormat="1" ht="11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</row>
    <row r="78" spans="1:21" s="25" customFormat="1" ht="11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</row>
    <row r="79" spans="1:21" s="25" customFormat="1" ht="11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</row>
    <row r="80" spans="1:21" s="25" customFormat="1" ht="11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</row>
    <row r="81" spans="1:21" s="25" customFormat="1" ht="11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</row>
    <row r="82" spans="1:21" s="25" customFormat="1" ht="11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</row>
    <row r="83" spans="1:21" s="25" customFormat="1" ht="11.25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</row>
    <row r="84" spans="1:21" s="25" customFormat="1" ht="11.25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</row>
    <row r="85" spans="1:21" s="25" customFormat="1" ht="11.25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</row>
    <row r="86" spans="1:21" s="25" customFormat="1" ht="11.25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</row>
    <row r="87" spans="1:21" s="25" customFormat="1" ht="11.25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</row>
    <row r="88" spans="1:21" s="25" customFormat="1" ht="11.25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</row>
    <row r="89" spans="1:21" s="25" customFormat="1" ht="11.25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</row>
    <row r="90" spans="1:21" s="25" customFormat="1" ht="11.2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</row>
    <row r="91" spans="1:21" s="25" customFormat="1" ht="11.2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</row>
    <row r="92" spans="1:21" s="25" customFormat="1" ht="11.2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</row>
    <row r="93" spans="1:21" s="25" customFormat="1" ht="11.2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</row>
    <row r="94" spans="1:21" s="25" customFormat="1" ht="11.25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</row>
    <row r="95" spans="1:21" s="25" customFormat="1" ht="11.25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</row>
    <row r="96" spans="1:21" s="25" customFormat="1" ht="11.25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</row>
    <row r="97" spans="1:21" s="25" customFormat="1" ht="11.25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</row>
    <row r="98" spans="1:21" s="25" customFormat="1" ht="11.25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</row>
    <row r="99" spans="1:21" s="25" customFormat="1" ht="11.25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</row>
    <row r="100" spans="1:21" s="25" customFormat="1" ht="11.25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</row>
    <row r="101" spans="1:21" s="25" customFormat="1" ht="11.25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</row>
    <row r="102" spans="1:21" s="25" customFormat="1" ht="11.25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</row>
    <row r="103" spans="1:21" s="25" customFormat="1" ht="11.25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</row>
  </sheetData>
  <sheetProtection selectLockedCells="1"/>
  <mergeCells count="40">
    <mergeCell ref="L15:M15"/>
    <mergeCell ref="P9:P10"/>
    <mergeCell ref="Q9:Q10"/>
    <mergeCell ref="N9:N10"/>
    <mergeCell ref="O9:O10"/>
    <mergeCell ref="L11:M11"/>
    <mergeCell ref="L12:M12"/>
    <mergeCell ref="L13:M13"/>
    <mergeCell ref="L14:M14"/>
    <mergeCell ref="H9:H10"/>
    <mergeCell ref="I9:I10"/>
    <mergeCell ref="J9:J10"/>
    <mergeCell ref="N8:P8"/>
    <mergeCell ref="V9:V10"/>
    <mergeCell ref="R9:R10"/>
    <mergeCell ref="S9:S10"/>
    <mergeCell ref="T9:T10"/>
    <mergeCell ref="U9:U10"/>
    <mergeCell ref="Q8:S8"/>
    <mergeCell ref="B7:J7"/>
    <mergeCell ref="N7:V7"/>
    <mergeCell ref="B8:D8"/>
    <mergeCell ref="T8:V8"/>
    <mergeCell ref="H8:J8"/>
    <mergeCell ref="A4:K4"/>
    <mergeCell ref="L4:V4"/>
    <mergeCell ref="A3:K3"/>
    <mergeCell ref="L3:V3"/>
    <mergeCell ref="A6:A10"/>
    <mergeCell ref="B6:J6"/>
    <mergeCell ref="K6:K10"/>
    <mergeCell ref="L6:M10"/>
    <mergeCell ref="B9:B10"/>
    <mergeCell ref="N6:V6"/>
    <mergeCell ref="C9:C10"/>
    <mergeCell ref="D9:D10"/>
    <mergeCell ref="E9:E10"/>
    <mergeCell ref="F9:F10"/>
    <mergeCell ref="G9:G10"/>
    <mergeCell ref="E8:G8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1" max="1048575" man="1"/>
  </colBreaks>
  <ignoredErrors>
    <ignoredError sqref="B15:J15 M15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95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11.375" style="110" customWidth="1"/>
    <col min="2" max="2" width="8.125" style="21" customWidth="1"/>
    <col min="3" max="3" width="9.625" style="21" customWidth="1"/>
    <col min="4" max="4" width="8.125" style="21" customWidth="1"/>
    <col min="5" max="5" width="9.75" style="21" customWidth="1"/>
    <col min="6" max="6" width="8.125" style="21" customWidth="1"/>
    <col min="7" max="7" width="9.625" style="21" customWidth="1"/>
    <col min="8" max="8" width="8.125" style="21" customWidth="1"/>
    <col min="9" max="9" width="9.625" style="21" customWidth="1"/>
    <col min="10" max="10" width="11.375" style="21" customWidth="1"/>
    <col min="11" max="11" width="8.125" style="21" customWidth="1"/>
    <col min="12" max="12" width="9.625" style="21" customWidth="1"/>
    <col min="13" max="13" width="8.125" style="21" customWidth="1"/>
    <col min="14" max="14" width="9.625" style="21" customWidth="1"/>
    <col min="15" max="15" width="8.125" style="21" customWidth="1"/>
    <col min="16" max="16" width="9.625" style="21" customWidth="1"/>
    <col min="17" max="17" width="8.125" style="21" customWidth="1"/>
    <col min="18" max="18" width="9.625" style="21" customWidth="1"/>
    <col min="19" max="16384" width="9" style="21"/>
  </cols>
  <sheetData>
    <row r="1" spans="1:23" s="60" customFormat="1" ht="14.1" customHeight="1">
      <c r="A1" s="105" t="s">
        <v>279</v>
      </c>
      <c r="I1" s="106" t="s">
        <v>876</v>
      </c>
      <c r="J1" s="57" t="s">
        <v>877</v>
      </c>
      <c r="R1" s="106"/>
    </row>
    <row r="2" spans="1:23" ht="14.1" customHeight="1">
      <c r="A2" s="16"/>
      <c r="I2" s="20"/>
      <c r="J2" s="19"/>
      <c r="R2" s="20"/>
    </row>
    <row r="3" spans="1:23" s="262" customFormat="1" ht="20.100000000000001" customHeight="1">
      <c r="A3" s="638" t="s">
        <v>247</v>
      </c>
      <c r="B3" s="638"/>
      <c r="C3" s="638"/>
      <c r="D3" s="638"/>
      <c r="E3" s="638"/>
      <c r="F3" s="638"/>
      <c r="G3" s="638"/>
      <c r="H3" s="638"/>
      <c r="I3" s="638"/>
      <c r="J3" s="638" t="s">
        <v>248</v>
      </c>
      <c r="K3" s="638"/>
      <c r="L3" s="638"/>
      <c r="M3" s="638"/>
      <c r="N3" s="638"/>
      <c r="O3" s="638"/>
      <c r="P3" s="638"/>
      <c r="Q3" s="638"/>
      <c r="R3" s="638"/>
    </row>
    <row r="4" spans="1:23" s="380" customFormat="1" ht="24" customHeight="1">
      <c r="A4" s="679" t="s">
        <v>752</v>
      </c>
      <c r="B4" s="679"/>
      <c r="C4" s="679"/>
      <c r="D4" s="679"/>
      <c r="E4" s="679"/>
      <c r="F4" s="679"/>
      <c r="G4" s="679"/>
      <c r="H4" s="679"/>
      <c r="I4" s="679"/>
      <c r="J4" s="679" t="s">
        <v>753</v>
      </c>
      <c r="K4" s="679"/>
      <c r="L4" s="679"/>
      <c r="M4" s="679"/>
      <c r="N4" s="679"/>
      <c r="O4" s="679"/>
      <c r="P4" s="679"/>
      <c r="Q4" s="679"/>
      <c r="R4" s="679"/>
    </row>
    <row r="5" spans="1:23" s="16" customFormat="1" ht="18" customHeight="1" thickBot="1">
      <c r="A5" s="16" t="s">
        <v>280</v>
      </c>
      <c r="I5" s="20" t="s">
        <v>281</v>
      </c>
      <c r="J5" s="16" t="s">
        <v>280</v>
      </c>
      <c r="R5" s="20" t="s">
        <v>281</v>
      </c>
    </row>
    <row r="6" spans="1:23" s="25" customFormat="1" ht="23.1" customHeight="1">
      <c r="A6" s="603" t="s">
        <v>334</v>
      </c>
      <c r="B6" s="768" t="s">
        <v>335</v>
      </c>
      <c r="C6" s="561"/>
      <c r="D6" s="561"/>
      <c r="E6" s="561"/>
      <c r="F6" s="561"/>
      <c r="G6" s="561"/>
      <c r="H6" s="561"/>
      <c r="I6" s="570"/>
      <c r="J6" s="603" t="s">
        <v>334</v>
      </c>
      <c r="K6" s="768" t="s">
        <v>336</v>
      </c>
      <c r="L6" s="561"/>
      <c r="M6" s="561"/>
      <c r="N6" s="561"/>
      <c r="O6" s="561" t="s">
        <v>337</v>
      </c>
      <c r="P6" s="561"/>
      <c r="Q6" s="561"/>
      <c r="R6" s="570"/>
    </row>
    <row r="7" spans="1:23" s="25" customFormat="1" ht="17.100000000000001" customHeight="1">
      <c r="A7" s="605"/>
      <c r="B7" s="587" t="s">
        <v>338</v>
      </c>
      <c r="C7" s="571"/>
      <c r="D7" s="571" t="s">
        <v>339</v>
      </c>
      <c r="E7" s="571"/>
      <c r="F7" s="571" t="s">
        <v>340</v>
      </c>
      <c r="G7" s="571"/>
      <c r="H7" s="571" t="s">
        <v>341</v>
      </c>
      <c r="I7" s="572"/>
      <c r="J7" s="605"/>
      <c r="K7" s="587" t="s">
        <v>342</v>
      </c>
      <c r="L7" s="571"/>
      <c r="M7" s="571" t="s">
        <v>343</v>
      </c>
      <c r="N7" s="571"/>
      <c r="O7" s="571" t="s">
        <v>344</v>
      </c>
      <c r="P7" s="571"/>
      <c r="Q7" s="571" t="s">
        <v>345</v>
      </c>
      <c r="R7" s="572"/>
    </row>
    <row r="8" spans="1:23" s="25" customFormat="1" ht="17.100000000000001" customHeight="1">
      <c r="A8" s="605"/>
      <c r="B8" s="587"/>
      <c r="C8" s="571"/>
      <c r="D8" s="571"/>
      <c r="E8" s="571"/>
      <c r="F8" s="571"/>
      <c r="G8" s="571"/>
      <c r="H8" s="571"/>
      <c r="I8" s="572"/>
      <c r="J8" s="605"/>
      <c r="K8" s="587"/>
      <c r="L8" s="571"/>
      <c r="M8" s="571"/>
      <c r="N8" s="571"/>
      <c r="O8" s="571"/>
      <c r="P8" s="571"/>
      <c r="Q8" s="571"/>
      <c r="R8" s="572"/>
    </row>
    <row r="9" spans="1:23" s="25" customFormat="1" ht="32.1" customHeight="1">
      <c r="A9" s="607"/>
      <c r="B9" s="254" t="s">
        <v>346</v>
      </c>
      <c r="C9" s="249" t="s">
        <v>347</v>
      </c>
      <c r="D9" s="249" t="s">
        <v>346</v>
      </c>
      <c r="E9" s="249" t="s">
        <v>347</v>
      </c>
      <c r="F9" s="249" t="s">
        <v>346</v>
      </c>
      <c r="G9" s="249" t="s">
        <v>347</v>
      </c>
      <c r="H9" s="249" t="s">
        <v>346</v>
      </c>
      <c r="I9" s="253" t="s">
        <v>347</v>
      </c>
      <c r="J9" s="607"/>
      <c r="K9" s="254" t="s">
        <v>346</v>
      </c>
      <c r="L9" s="249" t="s">
        <v>347</v>
      </c>
      <c r="M9" s="249" t="s">
        <v>346</v>
      </c>
      <c r="N9" s="249" t="s">
        <v>347</v>
      </c>
      <c r="O9" s="249" t="s">
        <v>346</v>
      </c>
      <c r="P9" s="249" t="s">
        <v>347</v>
      </c>
      <c r="Q9" s="249" t="s">
        <v>346</v>
      </c>
      <c r="R9" s="253" t="s">
        <v>347</v>
      </c>
    </row>
    <row r="10" spans="1:23" s="25" customFormat="1" ht="99" customHeight="1">
      <c r="A10" s="68">
        <v>2014</v>
      </c>
      <c r="B10" s="257">
        <v>287</v>
      </c>
      <c r="C10" s="257">
        <v>123624</v>
      </c>
      <c r="D10" s="257">
        <v>12</v>
      </c>
      <c r="E10" s="257">
        <v>12520</v>
      </c>
      <c r="F10" s="257">
        <v>19</v>
      </c>
      <c r="G10" s="257">
        <v>62380</v>
      </c>
      <c r="H10" s="257">
        <v>6</v>
      </c>
      <c r="I10" s="257">
        <v>1164</v>
      </c>
      <c r="J10" s="265" t="s">
        <v>602</v>
      </c>
      <c r="K10" s="257">
        <v>33</v>
      </c>
      <c r="L10" s="257">
        <v>4097</v>
      </c>
      <c r="M10" s="555">
        <v>217</v>
      </c>
      <c r="N10" s="257">
        <v>43463</v>
      </c>
      <c r="O10" s="257">
        <v>145</v>
      </c>
      <c r="P10" s="257">
        <v>115030.93</v>
      </c>
      <c r="Q10" s="257">
        <v>1</v>
      </c>
      <c r="R10" s="257">
        <v>4</v>
      </c>
    </row>
    <row r="11" spans="1:23" s="25" customFormat="1" ht="99" customHeight="1">
      <c r="A11" s="68">
        <v>2015</v>
      </c>
      <c r="B11" s="257">
        <v>250</v>
      </c>
      <c r="C11" s="257">
        <v>81713</v>
      </c>
      <c r="D11" s="257">
        <v>11</v>
      </c>
      <c r="E11" s="257">
        <v>10426</v>
      </c>
      <c r="F11" s="257">
        <v>19</v>
      </c>
      <c r="G11" s="257">
        <v>62380</v>
      </c>
      <c r="H11" s="257">
        <v>3</v>
      </c>
      <c r="I11" s="257">
        <v>393</v>
      </c>
      <c r="J11" s="265" t="s">
        <v>603</v>
      </c>
      <c r="K11" s="257">
        <v>30</v>
      </c>
      <c r="L11" s="257">
        <v>4149</v>
      </c>
      <c r="M11" s="257">
        <v>187</v>
      </c>
      <c r="N11" s="257">
        <v>4365</v>
      </c>
      <c r="O11" s="257">
        <v>107</v>
      </c>
      <c r="P11" s="257">
        <v>74466</v>
      </c>
      <c r="Q11" s="257">
        <v>1</v>
      </c>
      <c r="R11" s="257">
        <v>4</v>
      </c>
    </row>
    <row r="12" spans="1:23" s="25" customFormat="1" ht="99" customHeight="1">
      <c r="A12" s="68">
        <v>2016</v>
      </c>
      <c r="B12" s="257">
        <v>256</v>
      </c>
      <c r="C12" s="257">
        <v>83562</v>
      </c>
      <c r="D12" s="257">
        <v>11</v>
      </c>
      <c r="E12" s="257">
        <v>7411</v>
      </c>
      <c r="F12" s="257">
        <v>19</v>
      </c>
      <c r="G12" s="257">
        <v>64908</v>
      </c>
      <c r="H12" s="257">
        <v>4</v>
      </c>
      <c r="I12" s="257">
        <v>732</v>
      </c>
      <c r="J12" s="265" t="s">
        <v>609</v>
      </c>
      <c r="K12" s="257">
        <v>34</v>
      </c>
      <c r="L12" s="257">
        <v>5148</v>
      </c>
      <c r="M12" s="257">
        <v>188</v>
      </c>
      <c r="N12" s="257">
        <v>5363</v>
      </c>
      <c r="O12" s="257">
        <v>109</v>
      </c>
      <c r="P12" s="257">
        <v>75911</v>
      </c>
      <c r="Q12" s="257">
        <v>1</v>
      </c>
      <c r="R12" s="257">
        <v>4</v>
      </c>
    </row>
    <row r="13" spans="1:23" s="25" customFormat="1" ht="99" customHeight="1">
      <c r="A13" s="68" t="s">
        <v>671</v>
      </c>
      <c r="B13" s="280">
        <v>253</v>
      </c>
      <c r="C13" s="280">
        <v>109059</v>
      </c>
      <c r="D13" s="280">
        <v>11</v>
      </c>
      <c r="E13" s="280">
        <v>7705</v>
      </c>
      <c r="F13" s="280">
        <v>16</v>
      </c>
      <c r="G13" s="280">
        <v>89073</v>
      </c>
      <c r="H13" s="280">
        <v>5</v>
      </c>
      <c r="I13" s="280">
        <v>1491</v>
      </c>
      <c r="J13" s="68" t="s">
        <v>671</v>
      </c>
      <c r="K13" s="280">
        <v>35</v>
      </c>
      <c r="L13" s="280">
        <v>5395</v>
      </c>
      <c r="M13" s="280">
        <v>186</v>
      </c>
      <c r="N13" s="280">
        <v>5395</v>
      </c>
      <c r="O13" s="280">
        <v>109</v>
      </c>
      <c r="P13" s="280">
        <v>101403</v>
      </c>
      <c r="Q13" s="280">
        <v>1</v>
      </c>
      <c r="R13" s="280">
        <v>4</v>
      </c>
    </row>
    <row r="14" spans="1:23" s="25" customFormat="1" ht="99" customHeight="1" thickBot="1">
      <c r="A14" s="108">
        <v>2018</v>
      </c>
      <c r="B14" s="258">
        <v>280</v>
      </c>
      <c r="C14" s="258">
        <v>138629</v>
      </c>
      <c r="D14" s="295">
        <v>10</v>
      </c>
      <c r="E14" s="295">
        <v>7601</v>
      </c>
      <c r="F14" s="295">
        <v>17</v>
      </c>
      <c r="G14" s="295">
        <v>91271</v>
      </c>
      <c r="H14" s="326">
        <v>4</v>
      </c>
      <c r="I14" s="295">
        <v>922</v>
      </c>
      <c r="J14" s="108">
        <v>2018</v>
      </c>
      <c r="K14" s="295">
        <v>35</v>
      </c>
      <c r="L14" s="295">
        <v>5283</v>
      </c>
      <c r="M14" s="295">
        <v>214</v>
      </c>
      <c r="N14" s="213">
        <v>33552</v>
      </c>
      <c r="O14" s="295">
        <v>122</v>
      </c>
      <c r="P14" s="295">
        <v>124191</v>
      </c>
      <c r="Q14" s="295">
        <v>1</v>
      </c>
      <c r="R14" s="295">
        <v>4</v>
      </c>
      <c r="U14" s="13"/>
      <c r="V14" s="13"/>
      <c r="W14" s="13"/>
    </row>
    <row r="15" spans="1:23" s="41" customFormat="1" ht="12" customHeight="1">
      <c r="A15" s="51" t="s">
        <v>817</v>
      </c>
      <c r="B15" s="109"/>
      <c r="C15" s="109"/>
      <c r="D15" s="109"/>
      <c r="I15" s="39" t="s">
        <v>282</v>
      </c>
      <c r="J15" s="51" t="s">
        <v>818</v>
      </c>
      <c r="K15" s="51"/>
      <c r="R15" s="39" t="s">
        <v>820</v>
      </c>
    </row>
    <row r="16" spans="1:23" s="25" customFormat="1" ht="15" customHeight="1"/>
    <row r="17" s="25" customFormat="1" ht="15" customHeight="1"/>
    <row r="18" s="25" customFormat="1" ht="24" customHeight="1"/>
    <row r="19" s="25" customFormat="1" ht="40.5" customHeight="1"/>
    <row r="20" s="25" customFormat="1" ht="40.5" customHeight="1"/>
    <row r="21" s="25" customFormat="1" ht="40.5" customHeight="1"/>
    <row r="22" s="25" customFormat="1" ht="40.5" customHeight="1"/>
    <row r="23" s="25" customFormat="1" ht="40.5" customHeight="1"/>
    <row r="24" s="25" customFormat="1" ht="14.25" customHeight="1"/>
    <row r="25" s="25" customFormat="1" ht="11.25"/>
    <row r="26" s="25" customFormat="1" ht="11.25"/>
    <row r="27" s="25" customFormat="1" ht="11.25"/>
    <row r="28" s="25" customFormat="1" ht="11.25"/>
    <row r="29" s="25" customFormat="1" ht="11.25"/>
    <row r="30" s="25" customFormat="1" ht="11.25"/>
    <row r="31" s="25" customFormat="1" ht="11.25"/>
    <row r="32" s="25" customFormat="1" ht="11.25"/>
    <row r="33" s="25" customFormat="1" ht="11.25"/>
    <row r="34" s="25" customFormat="1" ht="11.25"/>
    <row r="35" s="25" customFormat="1" ht="11.25"/>
    <row r="36" s="25" customFormat="1" ht="11.25"/>
    <row r="37" s="25" customFormat="1" ht="11.25"/>
    <row r="38" s="25" customFormat="1" ht="11.25"/>
    <row r="39" s="25" customFormat="1" ht="11.25"/>
    <row r="40" s="25" customFormat="1" ht="11.25"/>
    <row r="41" s="25" customFormat="1" ht="11.25"/>
    <row r="42" s="25" customFormat="1" ht="11.25"/>
    <row r="43" s="25" customFormat="1" ht="11.25"/>
    <row r="44" s="25" customFormat="1" ht="11.25"/>
    <row r="45" s="25" customFormat="1" ht="11.25"/>
    <row r="46" s="25" customFormat="1" ht="11.25"/>
    <row r="47" s="25" customFormat="1" ht="11.25"/>
    <row r="48" s="25" customFormat="1" ht="11.25"/>
    <row r="49" s="25" customFormat="1" ht="11.25"/>
    <row r="50" s="25" customFormat="1" ht="11.25"/>
    <row r="51" s="25" customFormat="1" ht="11.25"/>
    <row r="52" s="25" customFormat="1" ht="11.25"/>
    <row r="53" s="25" customFormat="1" ht="11.25"/>
    <row r="54" s="25" customFormat="1" ht="11.25"/>
    <row r="55" s="25" customFormat="1" ht="11.25"/>
    <row r="56" s="25" customFormat="1" ht="11.25"/>
    <row r="57" s="25" customFormat="1" ht="11.25"/>
    <row r="58" s="25" customFormat="1" ht="11.25"/>
    <row r="59" s="25" customFormat="1" ht="11.25"/>
    <row r="60" s="25" customFormat="1" ht="11.25"/>
    <row r="61" s="25" customFormat="1" ht="11.25"/>
    <row r="62" s="25" customFormat="1" ht="11.25"/>
    <row r="63" s="25" customFormat="1" ht="11.25"/>
    <row r="64" s="25" customFormat="1" ht="11.25"/>
    <row r="65" s="25" customFormat="1" ht="11.25"/>
    <row r="66" s="25" customFormat="1" ht="11.25"/>
    <row r="67" s="25" customFormat="1" ht="11.25"/>
    <row r="68" s="25" customFormat="1" ht="11.25"/>
    <row r="69" s="25" customFormat="1" ht="11.25"/>
    <row r="70" s="25" customFormat="1" ht="11.25"/>
    <row r="71" s="25" customFormat="1" ht="11.25"/>
    <row r="72" s="25" customFormat="1" ht="11.25"/>
    <row r="73" s="25" customFormat="1" ht="11.25"/>
    <row r="74" s="25" customFormat="1" ht="11.25"/>
    <row r="75" s="25" customFormat="1" ht="11.25"/>
    <row r="76" s="25" customFormat="1" ht="11.25"/>
    <row r="77" s="25" customFormat="1" ht="11.25"/>
    <row r="78" s="25" customFormat="1" ht="11.25"/>
    <row r="79" s="25" customFormat="1" ht="11.25"/>
    <row r="80" s="25" customFormat="1" ht="11.25"/>
    <row r="81" s="25" customFormat="1" ht="11.25"/>
    <row r="82" s="25" customFormat="1" ht="11.25"/>
    <row r="83" s="25" customFormat="1" ht="11.25"/>
    <row r="84" s="25" customFormat="1" ht="11.25"/>
    <row r="85" s="25" customFormat="1" ht="11.25"/>
    <row r="86" s="25" customFormat="1" ht="11.25"/>
    <row r="87" s="25" customFormat="1" ht="11.25"/>
    <row r="88" s="25" customFormat="1" ht="11.25"/>
    <row r="89" s="25" customFormat="1" ht="11.25"/>
    <row r="90" s="25" customFormat="1" ht="11.25"/>
    <row r="91" s="25" customFormat="1" ht="11.25"/>
    <row r="92" s="25" customFormat="1" ht="11.25"/>
    <row r="93" s="25" customFormat="1" ht="11.25"/>
    <row r="94" s="25" customFormat="1" ht="11.25"/>
    <row r="95" s="25" customFormat="1" ht="11.25"/>
  </sheetData>
  <sheetProtection selectLockedCells="1"/>
  <mergeCells count="17">
    <mergeCell ref="O7:P8"/>
    <mergeCell ref="B7:C8"/>
    <mergeCell ref="A6:A9"/>
    <mergeCell ref="A3:I3"/>
    <mergeCell ref="J3:R3"/>
    <mergeCell ref="A4:I4"/>
    <mergeCell ref="J4:R4"/>
    <mergeCell ref="B6:I6"/>
    <mergeCell ref="J6:J9"/>
    <mergeCell ref="K6:N6"/>
    <mergeCell ref="Q7:R8"/>
    <mergeCell ref="O6:R6"/>
    <mergeCell ref="D7:E8"/>
    <mergeCell ref="F7:G8"/>
    <mergeCell ref="H7:I8"/>
    <mergeCell ref="K7:L8"/>
    <mergeCell ref="M7:N8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9" max="14" man="1"/>
  </col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9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2" width="6.375" style="110" customWidth="1"/>
    <col min="3" max="8" width="11.625" style="21" customWidth="1"/>
    <col min="9" max="16384" width="9" style="21"/>
  </cols>
  <sheetData>
    <row r="1" spans="1:23" s="60" customFormat="1" ht="14.1" customHeight="1">
      <c r="A1" s="57" t="s">
        <v>96</v>
      </c>
      <c r="B1" s="57"/>
      <c r="H1" s="59" t="s">
        <v>878</v>
      </c>
    </row>
    <row r="2" spans="1:23" ht="14.1" customHeight="1">
      <c r="A2" s="19"/>
      <c r="B2" s="19"/>
      <c r="H2" s="46"/>
    </row>
    <row r="3" spans="1:23" s="476" customFormat="1" ht="20.100000000000001" customHeight="1">
      <c r="A3" s="638" t="s">
        <v>249</v>
      </c>
      <c r="B3" s="638"/>
      <c r="C3" s="638"/>
      <c r="D3" s="638"/>
      <c r="E3" s="638"/>
      <c r="F3" s="638"/>
      <c r="G3" s="638"/>
      <c r="H3" s="638"/>
    </row>
    <row r="4" spans="1:23" s="467" customFormat="1" ht="24" customHeight="1">
      <c r="A4" s="679" t="s">
        <v>754</v>
      </c>
      <c r="B4" s="679"/>
      <c r="C4" s="679"/>
      <c r="D4" s="679"/>
      <c r="E4" s="679"/>
      <c r="F4" s="679"/>
      <c r="G4" s="679"/>
      <c r="H4" s="679"/>
    </row>
    <row r="5" spans="1:23" s="16" customFormat="1" ht="18" customHeight="1" thickBot="1">
      <c r="A5" s="16" t="s">
        <v>655</v>
      </c>
      <c r="H5" s="20" t="s">
        <v>151</v>
      </c>
    </row>
    <row r="6" spans="1:23" s="25" customFormat="1" ht="15" customHeight="1">
      <c r="A6" s="602" t="s">
        <v>152</v>
      </c>
      <c r="B6" s="603"/>
      <c r="C6" s="736" t="s">
        <v>153</v>
      </c>
      <c r="D6" s="561"/>
      <c r="E6" s="697" t="s">
        <v>154</v>
      </c>
      <c r="F6" s="561"/>
      <c r="G6" s="697" t="s">
        <v>348</v>
      </c>
      <c r="H6" s="570"/>
    </row>
    <row r="7" spans="1:23" s="25" customFormat="1" ht="15" customHeight="1">
      <c r="A7" s="604"/>
      <c r="B7" s="605"/>
      <c r="C7" s="576"/>
      <c r="D7" s="567"/>
      <c r="E7" s="567"/>
      <c r="F7" s="567"/>
      <c r="G7" s="567"/>
      <c r="H7" s="573"/>
    </row>
    <row r="8" spans="1:23" s="25" customFormat="1" ht="15" customHeight="1">
      <c r="A8" s="604"/>
      <c r="B8" s="605"/>
      <c r="C8" s="575" t="s">
        <v>155</v>
      </c>
      <c r="D8" s="571" t="s">
        <v>290</v>
      </c>
      <c r="E8" s="571" t="s">
        <v>155</v>
      </c>
      <c r="F8" s="571" t="s">
        <v>290</v>
      </c>
      <c r="G8" s="571" t="s">
        <v>155</v>
      </c>
      <c r="H8" s="572" t="s">
        <v>290</v>
      </c>
    </row>
    <row r="9" spans="1:23" s="25" customFormat="1" ht="15" customHeight="1">
      <c r="A9" s="606"/>
      <c r="B9" s="607"/>
      <c r="C9" s="577"/>
      <c r="D9" s="568"/>
      <c r="E9" s="568"/>
      <c r="F9" s="568"/>
      <c r="G9" s="568"/>
      <c r="H9" s="574"/>
    </row>
    <row r="10" spans="1:23" s="25" customFormat="1" ht="29.1" customHeight="1">
      <c r="A10" s="646" t="s">
        <v>602</v>
      </c>
      <c r="B10" s="647"/>
      <c r="C10" s="470">
        <v>399153</v>
      </c>
      <c r="D10" s="162">
        <v>9823</v>
      </c>
      <c r="E10" s="470">
        <v>399153</v>
      </c>
      <c r="F10" s="162">
        <v>9823</v>
      </c>
      <c r="G10" s="470">
        <v>0</v>
      </c>
      <c r="H10" s="470">
        <v>0</v>
      </c>
      <c r="M10" s="554"/>
    </row>
    <row r="11" spans="1:23" s="25" customFormat="1" ht="29.1" customHeight="1">
      <c r="A11" s="646" t="s">
        <v>603</v>
      </c>
      <c r="B11" s="647"/>
      <c r="C11" s="470">
        <v>431981</v>
      </c>
      <c r="D11" s="162">
        <v>9405.3000000000011</v>
      </c>
      <c r="E11" s="470">
        <v>431981</v>
      </c>
      <c r="F11" s="162">
        <v>9405.3000000000011</v>
      </c>
      <c r="G11" s="470">
        <v>0</v>
      </c>
      <c r="H11" s="470">
        <v>0</v>
      </c>
    </row>
    <row r="12" spans="1:23" s="25" customFormat="1" ht="29.1" customHeight="1">
      <c r="A12" s="646" t="s">
        <v>609</v>
      </c>
      <c r="B12" s="647"/>
      <c r="C12" s="470">
        <v>544194</v>
      </c>
      <c r="D12" s="162">
        <v>9.127600000000001</v>
      </c>
      <c r="E12" s="470">
        <v>544194</v>
      </c>
      <c r="F12" s="162">
        <v>9.127600000000001</v>
      </c>
      <c r="G12" s="470">
        <v>0</v>
      </c>
      <c r="H12" s="470">
        <v>0</v>
      </c>
    </row>
    <row r="13" spans="1:23" s="25" customFormat="1" ht="29.1" customHeight="1">
      <c r="A13" s="646" t="s">
        <v>671</v>
      </c>
      <c r="B13" s="647"/>
      <c r="C13" s="470">
        <v>628199</v>
      </c>
      <c r="D13" s="162">
        <v>9.1635000000000009</v>
      </c>
      <c r="E13" s="470">
        <v>628199</v>
      </c>
      <c r="F13" s="162">
        <v>9.1635000000000009</v>
      </c>
      <c r="G13" s="470">
        <v>0</v>
      </c>
      <c r="H13" s="470">
        <v>0</v>
      </c>
    </row>
    <row r="14" spans="1:23" s="25" customFormat="1" ht="29.1" customHeight="1">
      <c r="A14" s="643">
        <v>2018</v>
      </c>
      <c r="B14" s="643"/>
      <c r="C14" s="15">
        <f t="shared" ref="C14:G14" si="0">SUM(C16:C27)</f>
        <v>613880</v>
      </c>
      <c r="D14" s="163">
        <f t="shared" si="0"/>
        <v>7.7000000000000011</v>
      </c>
      <c r="E14" s="15">
        <f>SUM(E16:E27)</f>
        <v>613880</v>
      </c>
      <c r="F14" s="164">
        <f>SUM(F16:F27)</f>
        <v>7.7000000000000011</v>
      </c>
      <c r="G14" s="15">
        <f t="shared" si="0"/>
        <v>0</v>
      </c>
      <c r="H14" s="333">
        <v>0</v>
      </c>
      <c r="U14" s="13"/>
      <c r="V14" s="13"/>
      <c r="W14" s="13"/>
    </row>
    <row r="15" spans="1:23" s="27" customFormat="1" ht="10.7" customHeight="1">
      <c r="A15" s="471"/>
      <c r="B15" s="472"/>
      <c r="C15" s="15"/>
      <c r="D15" s="165"/>
      <c r="E15" s="15"/>
      <c r="F15" s="165"/>
      <c r="G15" s="15"/>
      <c r="H15" s="15"/>
    </row>
    <row r="16" spans="1:23" s="27" customFormat="1" ht="29.1" customHeight="1">
      <c r="A16" s="166" t="s">
        <v>140</v>
      </c>
      <c r="B16" s="167" t="s">
        <v>141</v>
      </c>
      <c r="C16" s="470">
        <v>8896</v>
      </c>
      <c r="D16" s="162">
        <v>0</v>
      </c>
      <c r="E16" s="194">
        <v>8896</v>
      </c>
      <c r="F16" s="214">
        <v>0</v>
      </c>
      <c r="G16" s="194">
        <v>0</v>
      </c>
      <c r="H16" s="215">
        <v>0</v>
      </c>
    </row>
    <row r="17" spans="1:8" s="27" customFormat="1" ht="29.1" customHeight="1">
      <c r="A17" s="166" t="s">
        <v>148</v>
      </c>
      <c r="B17" s="167" t="s">
        <v>12</v>
      </c>
      <c r="C17" s="470">
        <v>11278</v>
      </c>
      <c r="D17" s="162">
        <v>0.1</v>
      </c>
      <c r="E17" s="194">
        <v>11278</v>
      </c>
      <c r="F17" s="214">
        <v>0.1</v>
      </c>
      <c r="G17" s="194">
        <v>0</v>
      </c>
      <c r="H17" s="215">
        <v>0</v>
      </c>
    </row>
    <row r="18" spans="1:8" s="25" customFormat="1" ht="29.1" customHeight="1">
      <c r="A18" s="166" t="s">
        <v>14</v>
      </c>
      <c r="B18" s="167" t="s">
        <v>15</v>
      </c>
      <c r="C18" s="470">
        <v>27754</v>
      </c>
      <c r="D18" s="162">
        <v>0.8</v>
      </c>
      <c r="E18" s="194">
        <v>27754</v>
      </c>
      <c r="F18" s="214">
        <v>0.8</v>
      </c>
      <c r="G18" s="194">
        <v>0</v>
      </c>
      <c r="H18" s="215">
        <v>0</v>
      </c>
    </row>
    <row r="19" spans="1:8" s="25" customFormat="1" ht="29.1" customHeight="1">
      <c r="A19" s="166" t="s">
        <v>17</v>
      </c>
      <c r="B19" s="167" t="s">
        <v>18</v>
      </c>
      <c r="C19" s="470">
        <v>69852</v>
      </c>
      <c r="D19" s="162">
        <v>0.9</v>
      </c>
      <c r="E19" s="194">
        <v>69852</v>
      </c>
      <c r="F19" s="214">
        <v>0.9</v>
      </c>
      <c r="G19" s="194">
        <v>0</v>
      </c>
      <c r="H19" s="215">
        <v>0</v>
      </c>
    </row>
    <row r="20" spans="1:8" s="25" customFormat="1" ht="29.1" customHeight="1">
      <c r="A20" s="166" t="s">
        <v>20</v>
      </c>
      <c r="B20" s="167" t="s">
        <v>21</v>
      </c>
      <c r="C20" s="470">
        <v>90737</v>
      </c>
      <c r="D20" s="162">
        <v>0.9</v>
      </c>
      <c r="E20" s="194">
        <v>90737</v>
      </c>
      <c r="F20" s="214">
        <v>0.9</v>
      </c>
      <c r="G20" s="194">
        <v>0</v>
      </c>
      <c r="H20" s="215">
        <v>0</v>
      </c>
    </row>
    <row r="21" spans="1:8" s="25" customFormat="1" ht="29.1" customHeight="1">
      <c r="A21" s="166" t="s">
        <v>23</v>
      </c>
      <c r="B21" s="167" t="s">
        <v>24</v>
      </c>
      <c r="C21" s="470">
        <v>88430</v>
      </c>
      <c r="D21" s="162">
        <v>0.9</v>
      </c>
      <c r="E21" s="194">
        <v>88430</v>
      </c>
      <c r="F21" s="214">
        <v>0.9</v>
      </c>
      <c r="G21" s="194">
        <v>0</v>
      </c>
      <c r="H21" s="215">
        <v>0</v>
      </c>
    </row>
    <row r="22" spans="1:8" s="25" customFormat="1" ht="29.1" customHeight="1">
      <c r="A22" s="166" t="s">
        <v>26</v>
      </c>
      <c r="B22" s="167" t="s">
        <v>27</v>
      </c>
      <c r="C22" s="470">
        <v>67242</v>
      </c>
      <c r="D22" s="162">
        <v>0.9</v>
      </c>
      <c r="E22" s="194">
        <v>67242</v>
      </c>
      <c r="F22" s="214">
        <v>0.9</v>
      </c>
      <c r="G22" s="194">
        <v>0</v>
      </c>
      <c r="H22" s="215">
        <v>0</v>
      </c>
    </row>
    <row r="23" spans="1:8" s="25" customFormat="1" ht="29.1" customHeight="1">
      <c r="A23" s="166" t="s">
        <v>29</v>
      </c>
      <c r="B23" s="167" t="s">
        <v>30</v>
      </c>
      <c r="C23" s="470">
        <v>82137</v>
      </c>
      <c r="D23" s="162">
        <v>0.9</v>
      </c>
      <c r="E23" s="194">
        <v>82137</v>
      </c>
      <c r="F23" s="214">
        <v>0.9</v>
      </c>
      <c r="G23" s="194">
        <v>0</v>
      </c>
      <c r="H23" s="215">
        <v>0</v>
      </c>
    </row>
    <row r="24" spans="1:8" s="25" customFormat="1" ht="29.1" customHeight="1">
      <c r="A24" s="166" t="s">
        <v>32</v>
      </c>
      <c r="B24" s="167" t="s">
        <v>33</v>
      </c>
      <c r="C24" s="470">
        <v>62860</v>
      </c>
      <c r="D24" s="162">
        <v>0.7</v>
      </c>
      <c r="E24" s="194">
        <v>62860</v>
      </c>
      <c r="F24" s="214">
        <v>0.7</v>
      </c>
      <c r="G24" s="194">
        <v>0</v>
      </c>
      <c r="H24" s="215">
        <v>0</v>
      </c>
    </row>
    <row r="25" spans="1:8" s="25" customFormat="1" ht="29.1" customHeight="1">
      <c r="A25" s="166" t="s">
        <v>35</v>
      </c>
      <c r="B25" s="167" t="s">
        <v>36</v>
      </c>
      <c r="C25" s="470">
        <v>57813</v>
      </c>
      <c r="D25" s="162">
        <v>0.7</v>
      </c>
      <c r="E25" s="194">
        <v>57813</v>
      </c>
      <c r="F25" s="214">
        <v>0.7</v>
      </c>
      <c r="G25" s="194">
        <v>0</v>
      </c>
      <c r="H25" s="215">
        <v>0</v>
      </c>
    </row>
    <row r="26" spans="1:8" s="25" customFormat="1" ht="29.1" customHeight="1">
      <c r="A26" s="166" t="s">
        <v>38</v>
      </c>
      <c r="B26" s="167" t="s">
        <v>39</v>
      </c>
      <c r="C26" s="470">
        <v>37579</v>
      </c>
      <c r="D26" s="162">
        <v>0.9</v>
      </c>
      <c r="E26" s="194">
        <v>37579</v>
      </c>
      <c r="F26" s="214">
        <v>0.9</v>
      </c>
      <c r="G26" s="194">
        <v>0</v>
      </c>
      <c r="H26" s="215">
        <v>0</v>
      </c>
    </row>
    <row r="27" spans="1:8" s="27" customFormat="1" ht="28.5" customHeight="1" thickBot="1">
      <c r="A27" s="168" t="s">
        <v>149</v>
      </c>
      <c r="B27" s="169" t="s">
        <v>41</v>
      </c>
      <c r="C27" s="17">
        <v>9302</v>
      </c>
      <c r="D27" s="170">
        <v>0</v>
      </c>
      <c r="E27" s="191">
        <v>9302</v>
      </c>
      <c r="F27" s="216">
        <v>0</v>
      </c>
      <c r="G27" s="191">
        <v>0</v>
      </c>
      <c r="H27" s="217">
        <v>0</v>
      </c>
    </row>
    <row r="28" spans="1:8" s="41" customFormat="1" ht="11.1" customHeight="1">
      <c r="A28" s="769" t="s">
        <v>779</v>
      </c>
      <c r="B28" s="769"/>
      <c r="C28" s="769"/>
      <c r="D28" s="769"/>
      <c r="F28" s="109"/>
      <c r="H28" s="479" t="s">
        <v>819</v>
      </c>
    </row>
    <row r="29" spans="1:8" s="41" customFormat="1" ht="11.1" customHeight="1">
      <c r="A29" s="35" t="s">
        <v>156</v>
      </c>
      <c r="B29" s="36"/>
      <c r="C29" s="36"/>
      <c r="D29" s="36"/>
    </row>
    <row r="30" spans="1:8" s="41" customFormat="1" ht="11.1" customHeight="1">
      <c r="A30" s="171" t="s">
        <v>382</v>
      </c>
    </row>
    <row r="31" spans="1:8" s="25" customFormat="1" ht="11.25"/>
    <row r="32" spans="1:8" s="25" customFormat="1" ht="11.25"/>
    <row r="33" s="25" customFormat="1" ht="11.25"/>
    <row r="34" s="25" customFormat="1" ht="11.25"/>
    <row r="35" s="25" customFormat="1" ht="11.25"/>
    <row r="36" s="25" customFormat="1" ht="11.25"/>
    <row r="37" s="25" customFormat="1" ht="11.25"/>
    <row r="38" s="25" customFormat="1" ht="11.25"/>
    <row r="39" s="25" customFormat="1" ht="11.25"/>
    <row r="40" s="25" customFormat="1" ht="11.25"/>
    <row r="41" s="25" customFormat="1" ht="11.25"/>
    <row r="42" s="25" customFormat="1" ht="11.25"/>
    <row r="43" s="25" customFormat="1" ht="11.25"/>
    <row r="44" s="25" customFormat="1" ht="11.25"/>
    <row r="45" s="25" customFormat="1" ht="11.25"/>
    <row r="46" s="25" customFormat="1" ht="11.25"/>
    <row r="47" s="25" customFormat="1" ht="11.25"/>
    <row r="48" s="25" customFormat="1" ht="11.25"/>
    <row r="49" s="25" customFormat="1" ht="11.25"/>
    <row r="50" s="25" customFormat="1" ht="11.25"/>
    <row r="51" s="25" customFormat="1" ht="11.25"/>
    <row r="52" s="25" customFormat="1" ht="11.25"/>
    <row r="53" s="25" customFormat="1" ht="11.25"/>
    <row r="54" s="25" customFormat="1" ht="11.25"/>
    <row r="55" s="25" customFormat="1" ht="11.25"/>
    <row r="56" s="25" customFormat="1" ht="11.25"/>
    <row r="57" s="25" customFormat="1" ht="11.25"/>
    <row r="58" s="25" customFormat="1" ht="11.25"/>
    <row r="59" s="25" customFormat="1" ht="11.25"/>
    <row r="60" s="25" customFormat="1" ht="11.25"/>
    <row r="61" s="25" customFormat="1" ht="11.25"/>
    <row r="62" s="25" customFormat="1" ht="11.25"/>
    <row r="63" s="25" customFormat="1" ht="11.25"/>
    <row r="64" s="25" customFormat="1" ht="11.25"/>
    <row r="65" s="25" customFormat="1" ht="11.25"/>
    <row r="66" s="25" customFormat="1" ht="11.25"/>
    <row r="67" s="25" customFormat="1" ht="11.25"/>
    <row r="68" s="25" customFormat="1" ht="11.25"/>
    <row r="69" s="25" customFormat="1" ht="11.25"/>
    <row r="70" s="25" customFormat="1" ht="11.25"/>
    <row r="71" s="25" customFormat="1" ht="11.25"/>
    <row r="72" s="25" customFormat="1" ht="11.25"/>
    <row r="73" s="25" customFormat="1" ht="11.25"/>
    <row r="74" s="25" customFormat="1" ht="11.25"/>
    <row r="75" s="25" customFormat="1" ht="11.25"/>
    <row r="76" s="25" customFormat="1" ht="11.25"/>
    <row r="77" s="25" customFormat="1" ht="11.25"/>
    <row r="78" s="25" customFormat="1" ht="11.25"/>
    <row r="79" s="25" customFormat="1" ht="11.25"/>
    <row r="80" s="25" customFormat="1" ht="11.25"/>
    <row r="81" s="25" customFormat="1" ht="11.25"/>
    <row r="82" s="25" customFormat="1" ht="11.25"/>
    <row r="83" s="25" customFormat="1" ht="11.25"/>
    <row r="84" s="25" customFormat="1" ht="11.25"/>
    <row r="85" s="25" customFormat="1" ht="11.25"/>
    <row r="86" s="25" customFormat="1" ht="11.25"/>
    <row r="87" s="25" customFormat="1" ht="11.25"/>
    <row r="88" s="25" customFormat="1" ht="11.25"/>
    <row r="89" s="25" customFormat="1" ht="11.25"/>
    <row r="90" s="25" customFormat="1" ht="11.25"/>
    <row r="91" s="25" customFormat="1" ht="11.25"/>
    <row r="92" s="25" customFormat="1" ht="11.25"/>
    <row r="93" s="25" customFormat="1" ht="11.25"/>
    <row r="94" s="25" customFormat="1" ht="11.25"/>
    <row r="95" s="25" customFormat="1" ht="11.25"/>
    <row r="96" s="25" customFormat="1" ht="11.25"/>
    <row r="97" s="25" customFormat="1" ht="11.25"/>
    <row r="98" s="25" customFormat="1" ht="11.25"/>
    <row r="99" s="25" customFormat="1" ht="11.25"/>
    <row r="100" s="25" customFormat="1" ht="11.25"/>
    <row r="101" s="25" customFormat="1" ht="11.25"/>
    <row r="102" s="25" customFormat="1" ht="11.25"/>
    <row r="103" s="25" customFormat="1" ht="11.25"/>
    <row r="104" s="25" customFormat="1" ht="11.25"/>
    <row r="105" s="25" customFormat="1" ht="11.25"/>
    <row r="106" s="25" customFormat="1" ht="11.25"/>
    <row r="107" s="25" customFormat="1" ht="11.25"/>
    <row r="108" s="25" customFormat="1" ht="11.25"/>
    <row r="109" s="25" customFormat="1" ht="11.25"/>
  </sheetData>
  <sheetProtection selectLockedCells="1"/>
  <mergeCells count="18">
    <mergeCell ref="A14:B14"/>
    <mergeCell ref="A28:D28"/>
    <mergeCell ref="G8:G9"/>
    <mergeCell ref="H8:H9"/>
    <mergeCell ref="A10:B10"/>
    <mergeCell ref="A11:B11"/>
    <mergeCell ref="A12:B12"/>
    <mergeCell ref="A13:B13"/>
    <mergeCell ref="A3:H3"/>
    <mergeCell ref="A4:H4"/>
    <mergeCell ref="A6:B9"/>
    <mergeCell ref="C6:D7"/>
    <mergeCell ref="E6:F7"/>
    <mergeCell ref="G6:H7"/>
    <mergeCell ref="C8:C9"/>
    <mergeCell ref="D8:D9"/>
    <mergeCell ref="E8:E9"/>
    <mergeCell ref="F8:F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35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8.625" style="45" customWidth="1"/>
    <col min="2" max="6" width="12.125" style="351" customWidth="1"/>
    <col min="7" max="7" width="12.625" style="351" customWidth="1"/>
    <col min="8" max="8" width="11.375" style="351" customWidth="1"/>
    <col min="9" max="9" width="11.375" style="344" customWidth="1"/>
    <col min="10" max="11" width="11.375" style="351" customWidth="1"/>
    <col min="12" max="12" width="12.125" style="351" customWidth="1"/>
    <col min="13" max="14" width="12.125" style="45" customWidth="1"/>
    <col min="15" max="16384" width="9" style="351"/>
  </cols>
  <sheetData>
    <row r="1" spans="1:16" s="60" customFormat="1" ht="14.1" customHeight="1">
      <c r="A1" s="57" t="s">
        <v>879</v>
      </c>
      <c r="B1" s="58"/>
      <c r="C1" s="58"/>
      <c r="D1" s="58"/>
      <c r="E1" s="58"/>
      <c r="F1" s="58"/>
      <c r="I1" s="58"/>
      <c r="J1" s="58"/>
      <c r="K1" s="58"/>
      <c r="L1" s="58"/>
      <c r="M1" s="59"/>
      <c r="N1" s="59" t="s">
        <v>880</v>
      </c>
    </row>
    <row r="2" spans="1:16" s="21" customFormat="1" ht="14.1" customHeight="1">
      <c r="A2" s="19"/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46"/>
      <c r="N2" s="19"/>
    </row>
    <row r="3" spans="1:16" s="389" customFormat="1" ht="24" customHeight="1">
      <c r="A3" s="559" t="s">
        <v>822</v>
      </c>
      <c r="B3" s="559"/>
      <c r="C3" s="559"/>
      <c r="D3" s="559"/>
      <c r="E3" s="559"/>
      <c r="F3" s="559"/>
      <c r="G3" s="559"/>
      <c r="H3" s="559" t="s">
        <v>755</v>
      </c>
      <c r="I3" s="559"/>
      <c r="J3" s="559"/>
      <c r="K3" s="559"/>
      <c r="L3" s="559"/>
      <c r="M3" s="559"/>
      <c r="N3" s="559"/>
    </row>
    <row r="4" spans="1:16" s="380" customFormat="1" ht="20.100000000000001" customHeight="1">
      <c r="A4" s="679"/>
      <c r="B4" s="679"/>
      <c r="C4" s="679"/>
      <c r="D4" s="679"/>
      <c r="E4" s="679"/>
      <c r="F4" s="679"/>
      <c r="G4" s="679"/>
      <c r="H4" s="376"/>
      <c r="I4" s="376"/>
      <c r="J4" s="376"/>
      <c r="K4" s="376"/>
      <c r="L4" s="376"/>
      <c r="M4" s="376"/>
      <c r="N4" s="376"/>
    </row>
    <row r="5" spans="1:16" s="16" customFormat="1" ht="18" customHeight="1" thickBot="1">
      <c r="A5" s="16" t="s">
        <v>157</v>
      </c>
      <c r="M5" s="20"/>
      <c r="N5" s="20" t="s">
        <v>734</v>
      </c>
    </row>
    <row r="6" spans="1:16" s="25" customFormat="1" ht="15" customHeight="1">
      <c r="A6" s="603" t="s">
        <v>733</v>
      </c>
      <c r="B6" s="736" t="s">
        <v>158</v>
      </c>
      <c r="C6" s="697" t="s">
        <v>722</v>
      </c>
      <c r="D6" s="697" t="s">
        <v>159</v>
      </c>
      <c r="E6" s="658" t="s">
        <v>160</v>
      </c>
      <c r="F6" s="602"/>
      <c r="G6" s="602"/>
      <c r="H6" s="602" t="s">
        <v>160</v>
      </c>
      <c r="I6" s="602"/>
      <c r="J6" s="602"/>
      <c r="K6" s="602"/>
      <c r="L6" s="602"/>
      <c r="M6" s="602"/>
      <c r="N6" s="602"/>
    </row>
    <row r="7" spans="1:16" s="25" customFormat="1" ht="15" customHeight="1">
      <c r="A7" s="605"/>
      <c r="B7" s="575"/>
      <c r="C7" s="571"/>
      <c r="D7" s="571"/>
      <c r="E7" s="589"/>
      <c r="F7" s="654"/>
      <c r="G7" s="654"/>
      <c r="H7" s="654"/>
      <c r="I7" s="654"/>
      <c r="J7" s="654"/>
      <c r="K7" s="654"/>
      <c r="L7" s="654"/>
      <c r="M7" s="654"/>
      <c r="N7" s="654"/>
    </row>
    <row r="8" spans="1:16" s="25" customFormat="1" ht="30.75" customHeight="1">
      <c r="A8" s="605"/>
      <c r="B8" s="575"/>
      <c r="C8" s="571"/>
      <c r="D8" s="571"/>
      <c r="E8" s="709"/>
      <c r="F8" s="571" t="s">
        <v>732</v>
      </c>
      <c r="G8" s="572" t="s">
        <v>731</v>
      </c>
      <c r="H8" s="575" t="s">
        <v>730</v>
      </c>
      <c r="I8" s="599" t="s">
        <v>687</v>
      </c>
      <c r="J8" s="571" t="s">
        <v>729</v>
      </c>
      <c r="K8" s="571" t="s">
        <v>728</v>
      </c>
      <c r="L8" s="571" t="s">
        <v>727</v>
      </c>
      <c r="M8" s="571" t="s">
        <v>726</v>
      </c>
      <c r="N8" s="572" t="s">
        <v>725</v>
      </c>
    </row>
    <row r="9" spans="1:16" s="25" customFormat="1" ht="19.5" customHeight="1">
      <c r="A9" s="607"/>
      <c r="B9" s="747"/>
      <c r="C9" s="699"/>
      <c r="D9" s="699"/>
      <c r="E9" s="766"/>
      <c r="F9" s="766"/>
      <c r="G9" s="770"/>
      <c r="H9" s="767"/>
      <c r="I9" s="601"/>
      <c r="J9" s="766"/>
      <c r="K9" s="766"/>
      <c r="L9" s="766"/>
      <c r="M9" s="766"/>
      <c r="N9" s="770"/>
    </row>
    <row r="10" spans="1:16" s="27" customFormat="1" ht="26.1" customHeight="1">
      <c r="A10" s="68" t="s">
        <v>602</v>
      </c>
      <c r="B10" s="11">
        <v>65241097</v>
      </c>
      <c r="C10" s="11">
        <v>57412115</v>
      </c>
      <c r="D10" s="11">
        <v>7828982</v>
      </c>
      <c r="E10" s="11">
        <v>65241097</v>
      </c>
      <c r="F10" s="11">
        <v>6055</v>
      </c>
      <c r="G10" s="11">
        <v>560055</v>
      </c>
      <c r="H10" s="545">
        <v>48506</v>
      </c>
      <c r="I10" s="545">
        <v>0</v>
      </c>
      <c r="J10" s="545">
        <v>957121</v>
      </c>
      <c r="K10" s="545">
        <v>1156867</v>
      </c>
      <c r="L10" s="545">
        <v>13556833</v>
      </c>
      <c r="M10" s="553">
        <v>24026389</v>
      </c>
      <c r="N10" s="545">
        <v>1158281</v>
      </c>
    </row>
    <row r="11" spans="1:16" s="27" customFormat="1" ht="26.1" customHeight="1">
      <c r="A11" s="68" t="s">
        <v>603</v>
      </c>
      <c r="B11" s="11">
        <v>61501405</v>
      </c>
      <c r="C11" s="11">
        <v>53429005</v>
      </c>
      <c r="D11" s="11">
        <v>8072400</v>
      </c>
      <c r="E11" s="11">
        <v>61501405</v>
      </c>
      <c r="F11" s="11">
        <v>7233</v>
      </c>
      <c r="G11" s="11">
        <v>334174</v>
      </c>
      <c r="H11" s="545">
        <v>54676</v>
      </c>
      <c r="I11" s="545">
        <v>0</v>
      </c>
      <c r="J11" s="545">
        <v>1025648</v>
      </c>
      <c r="K11" s="545">
        <v>565558</v>
      </c>
      <c r="L11" s="545">
        <v>13531002</v>
      </c>
      <c r="M11" s="545">
        <v>24351364</v>
      </c>
      <c r="N11" s="545">
        <v>1301983</v>
      </c>
    </row>
    <row r="12" spans="1:16" s="27" customFormat="1" ht="26.1" customHeight="1">
      <c r="A12" s="68" t="s">
        <v>609</v>
      </c>
      <c r="B12" s="11">
        <v>62303458</v>
      </c>
      <c r="C12" s="11">
        <v>54117120</v>
      </c>
      <c r="D12" s="11">
        <v>8186338</v>
      </c>
      <c r="E12" s="11">
        <v>62303458</v>
      </c>
      <c r="F12" s="11">
        <v>2089</v>
      </c>
      <c r="G12" s="11">
        <v>321313</v>
      </c>
      <c r="H12" s="545">
        <v>55972</v>
      </c>
      <c r="I12" s="545">
        <v>0</v>
      </c>
      <c r="J12" s="545">
        <v>1060301</v>
      </c>
      <c r="K12" s="545">
        <v>489282</v>
      </c>
      <c r="L12" s="545">
        <v>13954565</v>
      </c>
      <c r="M12" s="545">
        <v>24942853</v>
      </c>
      <c r="N12" s="545">
        <v>2176486</v>
      </c>
    </row>
    <row r="13" spans="1:16" s="27" customFormat="1" ht="26.1" customHeight="1">
      <c r="A13" s="68" t="s">
        <v>671</v>
      </c>
      <c r="B13" s="11">
        <v>58889588</v>
      </c>
      <c r="C13" s="11">
        <v>51819159</v>
      </c>
      <c r="D13" s="11">
        <v>7070429</v>
      </c>
      <c r="E13" s="11">
        <v>0</v>
      </c>
      <c r="F13" s="11">
        <v>0</v>
      </c>
      <c r="G13" s="11">
        <v>273718</v>
      </c>
      <c r="H13" s="545">
        <v>47289</v>
      </c>
      <c r="I13" s="545">
        <v>0</v>
      </c>
      <c r="J13" s="545">
        <v>1045876</v>
      </c>
      <c r="K13" s="545">
        <v>646127</v>
      </c>
      <c r="L13" s="545">
        <v>13703265</v>
      </c>
      <c r="M13" s="545">
        <v>22308087</v>
      </c>
      <c r="N13" s="545">
        <v>3061329</v>
      </c>
    </row>
    <row r="14" spans="1:16" s="27" customFormat="1" ht="26.1" customHeight="1">
      <c r="A14" s="387">
        <v>2018</v>
      </c>
      <c r="B14" s="14">
        <f>IF(SUM(B16:B27)=C14+D14,SUM(B16:B27),"거짓")</f>
        <v>60543419</v>
      </c>
      <c r="C14" s="14">
        <f>SUM(C16:C27)</f>
        <v>52853624</v>
      </c>
      <c r="D14" s="14">
        <f>SUM(D16:D27)</f>
        <v>7689795</v>
      </c>
      <c r="E14" s="14">
        <f>SUM(E16:E27)</f>
        <v>60543419</v>
      </c>
      <c r="F14" s="14">
        <f>SUM(F16:F27)</f>
        <v>0</v>
      </c>
      <c r="G14" s="330">
        <v>0</v>
      </c>
      <c r="H14" s="547">
        <f t="shared" ref="H14:N14" si="0">SUM(H16:H27)</f>
        <v>25262</v>
      </c>
      <c r="I14" s="547">
        <f t="shared" si="0"/>
        <v>25566</v>
      </c>
      <c r="J14" s="547">
        <f t="shared" si="0"/>
        <v>794833</v>
      </c>
      <c r="K14" s="547">
        <f t="shared" si="0"/>
        <v>857653</v>
      </c>
      <c r="L14" s="547">
        <f t="shared" si="0"/>
        <v>13594563</v>
      </c>
      <c r="M14" s="547">
        <f t="shared" si="0"/>
        <v>23734231</v>
      </c>
      <c r="N14" s="547">
        <f t="shared" si="0"/>
        <v>21511311</v>
      </c>
      <c r="O14" s="335"/>
      <c r="P14" s="335"/>
    </row>
    <row r="15" spans="1:16" s="25" customFormat="1" ht="8.25" customHeight="1">
      <c r="A15" s="386"/>
      <c r="B15" s="14"/>
      <c r="C15" s="11"/>
      <c r="D15" s="11"/>
      <c r="E15" s="11"/>
      <c r="F15" s="11"/>
      <c r="G15" s="11"/>
      <c r="H15" s="545"/>
      <c r="I15" s="545"/>
      <c r="J15" s="545"/>
      <c r="K15" s="545"/>
      <c r="L15" s="545"/>
      <c r="M15" s="545"/>
      <c r="N15" s="546"/>
    </row>
    <row r="16" spans="1:16" s="25" customFormat="1" ht="27.75" customHeight="1">
      <c r="A16" s="386" t="s">
        <v>147</v>
      </c>
      <c r="B16" s="11">
        <f t="shared" ref="B16:B27" si="1">C16+D16</f>
        <v>5507594</v>
      </c>
      <c r="C16" s="190">
        <v>4908224</v>
      </c>
      <c r="D16" s="190">
        <v>599370</v>
      </c>
      <c r="E16" s="384">
        <v>5507594</v>
      </c>
      <c r="F16" s="190">
        <v>0</v>
      </c>
      <c r="G16" s="190">
        <v>0</v>
      </c>
      <c r="H16" s="194">
        <v>2422</v>
      </c>
      <c r="I16" s="194">
        <v>9317</v>
      </c>
      <c r="J16" s="194">
        <v>41379</v>
      </c>
      <c r="K16" s="194">
        <v>12529</v>
      </c>
      <c r="L16" s="194">
        <v>1040023</v>
      </c>
      <c r="M16" s="25">
        <v>2463464</v>
      </c>
      <c r="N16" s="546">
        <v>1938460</v>
      </c>
    </row>
    <row r="17" spans="1:14" s="25" customFormat="1" ht="27.75" customHeight="1">
      <c r="A17" s="386" t="s">
        <v>148</v>
      </c>
      <c r="B17" s="11">
        <f t="shared" si="1"/>
        <v>4647130</v>
      </c>
      <c r="C17" s="190">
        <v>4104002</v>
      </c>
      <c r="D17" s="190">
        <v>543128</v>
      </c>
      <c r="E17" s="384">
        <v>4647130</v>
      </c>
      <c r="F17" s="190">
        <v>0</v>
      </c>
      <c r="G17" s="190">
        <v>0</v>
      </c>
      <c r="H17" s="194" t="s">
        <v>763</v>
      </c>
      <c r="I17" s="194">
        <v>4349</v>
      </c>
      <c r="J17" s="194">
        <v>52471</v>
      </c>
      <c r="K17" s="194">
        <v>66996</v>
      </c>
      <c r="L17" s="194">
        <v>1054173</v>
      </c>
      <c r="M17" s="546">
        <v>1709110</v>
      </c>
      <c r="N17" s="546">
        <v>1760031</v>
      </c>
    </row>
    <row r="18" spans="1:14" s="25" customFormat="1" ht="27.75" customHeight="1">
      <c r="A18" s="386" t="s">
        <v>14</v>
      </c>
      <c r="B18" s="11">
        <f t="shared" si="1"/>
        <v>4882212</v>
      </c>
      <c r="C18" s="190">
        <v>4233691</v>
      </c>
      <c r="D18" s="190">
        <v>648521</v>
      </c>
      <c r="E18" s="384">
        <v>4882212</v>
      </c>
      <c r="F18" s="190">
        <v>0</v>
      </c>
      <c r="G18" s="190">
        <v>0</v>
      </c>
      <c r="H18" s="194" t="s">
        <v>763</v>
      </c>
      <c r="I18" s="194">
        <v>1505</v>
      </c>
      <c r="J18" s="194">
        <v>58609</v>
      </c>
      <c r="K18" s="194">
        <v>103162</v>
      </c>
      <c r="L18" s="194">
        <v>1225415</v>
      </c>
      <c r="M18" s="546">
        <v>1602879</v>
      </c>
      <c r="N18" s="546">
        <v>1890642</v>
      </c>
    </row>
    <row r="19" spans="1:14" s="25" customFormat="1" ht="27.75" customHeight="1">
      <c r="A19" s="386" t="s">
        <v>17</v>
      </c>
      <c r="B19" s="11">
        <f t="shared" si="1"/>
        <v>5187901</v>
      </c>
      <c r="C19" s="190">
        <v>4489839</v>
      </c>
      <c r="D19" s="190">
        <v>698062</v>
      </c>
      <c r="E19" s="384">
        <v>5187901</v>
      </c>
      <c r="F19" s="190">
        <v>0</v>
      </c>
      <c r="G19" s="190">
        <v>0</v>
      </c>
      <c r="H19" s="194">
        <v>3300</v>
      </c>
      <c r="I19" s="194">
        <v>375</v>
      </c>
      <c r="J19" s="194">
        <v>67582</v>
      </c>
      <c r="K19" s="194">
        <v>28432</v>
      </c>
      <c r="L19" s="194">
        <v>1300230</v>
      </c>
      <c r="M19" s="546">
        <v>1858645</v>
      </c>
      <c r="N19" s="546">
        <v>1929337</v>
      </c>
    </row>
    <row r="20" spans="1:14" s="25" customFormat="1" ht="27.75" customHeight="1">
      <c r="A20" s="386" t="s">
        <v>20</v>
      </c>
      <c r="B20" s="11">
        <f t="shared" si="1"/>
        <v>5278331</v>
      </c>
      <c r="C20" s="190">
        <v>4674067</v>
      </c>
      <c r="D20" s="190">
        <v>604264</v>
      </c>
      <c r="E20" s="384">
        <v>5278331</v>
      </c>
      <c r="F20" s="190">
        <v>0</v>
      </c>
      <c r="G20" s="190">
        <v>0</v>
      </c>
      <c r="H20" s="194">
        <v>7190</v>
      </c>
      <c r="I20" s="194">
        <v>549</v>
      </c>
      <c r="J20" s="194">
        <v>71746</v>
      </c>
      <c r="K20" s="194">
        <v>55686</v>
      </c>
      <c r="L20" s="194">
        <v>1112785</v>
      </c>
      <c r="M20" s="546">
        <v>2264702</v>
      </c>
      <c r="N20" s="546">
        <v>1765673</v>
      </c>
    </row>
    <row r="21" spans="1:14" s="25" customFormat="1" ht="27.75" customHeight="1">
      <c r="A21" s="386" t="s">
        <v>23</v>
      </c>
      <c r="B21" s="11">
        <f t="shared" si="1"/>
        <v>4969186</v>
      </c>
      <c r="C21" s="190">
        <v>4307933</v>
      </c>
      <c r="D21" s="190">
        <v>661253</v>
      </c>
      <c r="E21" s="384">
        <v>4969186</v>
      </c>
      <c r="F21" s="190">
        <v>0</v>
      </c>
      <c r="G21" s="190">
        <v>0</v>
      </c>
      <c r="H21" s="194">
        <v>2750</v>
      </c>
      <c r="I21" s="194">
        <v>704</v>
      </c>
      <c r="J21" s="194">
        <v>65563</v>
      </c>
      <c r="K21" s="194">
        <v>111931</v>
      </c>
      <c r="L21" s="194">
        <v>971565</v>
      </c>
      <c r="M21" s="546">
        <v>1938452</v>
      </c>
      <c r="N21" s="546">
        <v>1878221</v>
      </c>
    </row>
    <row r="22" spans="1:14" s="25" customFormat="1" ht="27.75" customHeight="1">
      <c r="A22" s="386" t="s">
        <v>26</v>
      </c>
      <c r="B22" s="11">
        <f t="shared" si="1"/>
        <v>4693047</v>
      </c>
      <c r="C22" s="190">
        <v>4121905</v>
      </c>
      <c r="D22" s="190">
        <v>571142</v>
      </c>
      <c r="E22" s="384">
        <v>4693047</v>
      </c>
      <c r="F22" s="190">
        <v>0</v>
      </c>
      <c r="G22" s="190">
        <v>0</v>
      </c>
      <c r="H22" s="194">
        <v>3300</v>
      </c>
      <c r="I22" s="194">
        <v>666</v>
      </c>
      <c r="J22" s="194">
        <v>59392</v>
      </c>
      <c r="K22" s="194">
        <v>57413</v>
      </c>
      <c r="L22" s="194">
        <v>1196984</v>
      </c>
      <c r="M22" s="546">
        <v>1610588</v>
      </c>
      <c r="N22" s="546">
        <v>1764704</v>
      </c>
    </row>
    <row r="23" spans="1:14" s="25" customFormat="1" ht="27.75" customHeight="1">
      <c r="A23" s="386" t="s">
        <v>29</v>
      </c>
      <c r="B23" s="11">
        <f t="shared" si="1"/>
        <v>4918835</v>
      </c>
      <c r="C23" s="190">
        <v>4319136</v>
      </c>
      <c r="D23" s="190">
        <v>599699</v>
      </c>
      <c r="E23" s="384">
        <v>4918835</v>
      </c>
      <c r="F23" s="190">
        <v>0</v>
      </c>
      <c r="G23" s="190">
        <v>0</v>
      </c>
      <c r="H23" s="194" t="s">
        <v>763</v>
      </c>
      <c r="I23" s="194">
        <v>1382</v>
      </c>
      <c r="J23" s="194">
        <v>62072</v>
      </c>
      <c r="K23" s="194">
        <v>77396</v>
      </c>
      <c r="L23" s="194">
        <v>1099874</v>
      </c>
      <c r="M23" s="546">
        <v>2033332</v>
      </c>
      <c r="N23" s="546">
        <v>1644779</v>
      </c>
    </row>
    <row r="24" spans="1:14" s="25" customFormat="1" ht="27.75" customHeight="1">
      <c r="A24" s="386" t="s">
        <v>32</v>
      </c>
      <c r="B24" s="11">
        <f t="shared" si="1"/>
        <v>4774877</v>
      </c>
      <c r="C24" s="190">
        <v>4093588</v>
      </c>
      <c r="D24" s="190">
        <v>681289</v>
      </c>
      <c r="E24" s="384">
        <v>4774877</v>
      </c>
      <c r="F24" s="190">
        <v>0</v>
      </c>
      <c r="G24" s="190">
        <v>0</v>
      </c>
      <c r="H24" s="194" t="s">
        <v>763</v>
      </c>
      <c r="I24" s="194">
        <v>1373</v>
      </c>
      <c r="J24" s="194">
        <v>65657</v>
      </c>
      <c r="K24" s="194">
        <v>15697</v>
      </c>
      <c r="L24" s="194">
        <v>962224</v>
      </c>
      <c r="M24" s="546">
        <v>2042888</v>
      </c>
      <c r="N24" s="546">
        <v>1687038</v>
      </c>
    </row>
    <row r="25" spans="1:14" s="25" customFormat="1" ht="27.75" customHeight="1">
      <c r="A25" s="386" t="s">
        <v>35</v>
      </c>
      <c r="B25" s="11">
        <f t="shared" si="1"/>
        <v>5410063</v>
      </c>
      <c r="C25" s="190">
        <v>4675423</v>
      </c>
      <c r="D25" s="190">
        <v>734640</v>
      </c>
      <c r="E25" s="384">
        <v>5410063</v>
      </c>
      <c r="F25" s="190">
        <v>0</v>
      </c>
      <c r="G25" s="190">
        <v>0</v>
      </c>
      <c r="H25" s="194">
        <v>3300</v>
      </c>
      <c r="I25" s="194">
        <v>1385</v>
      </c>
      <c r="J25" s="194">
        <v>82757</v>
      </c>
      <c r="K25" s="194">
        <v>20153</v>
      </c>
      <c r="L25" s="194">
        <v>1464003</v>
      </c>
      <c r="M25" s="546">
        <v>1915108</v>
      </c>
      <c r="N25" s="546">
        <v>1923357</v>
      </c>
    </row>
    <row r="26" spans="1:14" s="25" customFormat="1" ht="27.75" customHeight="1">
      <c r="A26" s="386" t="s">
        <v>38</v>
      </c>
      <c r="B26" s="11">
        <f t="shared" si="1"/>
        <v>5550096</v>
      </c>
      <c r="C26" s="190">
        <v>4839287</v>
      </c>
      <c r="D26" s="190">
        <v>710809</v>
      </c>
      <c r="E26" s="384">
        <v>5550096</v>
      </c>
      <c r="F26" s="190">
        <v>0</v>
      </c>
      <c r="G26" s="190">
        <v>0</v>
      </c>
      <c r="H26" s="194" t="s">
        <v>763</v>
      </c>
      <c r="I26" s="194">
        <v>2567</v>
      </c>
      <c r="J26" s="194">
        <v>95931</v>
      </c>
      <c r="K26" s="194">
        <v>50717</v>
      </c>
      <c r="L26" s="194">
        <v>1086122</v>
      </c>
      <c r="M26" s="546">
        <v>2593907</v>
      </c>
      <c r="N26" s="546">
        <v>1720852</v>
      </c>
    </row>
    <row r="27" spans="1:14" s="25" customFormat="1" ht="27.75" customHeight="1" thickBot="1">
      <c r="A27" s="355" t="s">
        <v>149</v>
      </c>
      <c r="B27" s="17">
        <f t="shared" si="1"/>
        <v>4724147</v>
      </c>
      <c r="C27" s="191">
        <v>4086529</v>
      </c>
      <c r="D27" s="191">
        <v>637618</v>
      </c>
      <c r="E27" s="98">
        <v>4724147</v>
      </c>
      <c r="F27" s="191">
        <v>0</v>
      </c>
      <c r="G27" s="191">
        <v>0</v>
      </c>
      <c r="H27" s="191">
        <v>3000</v>
      </c>
      <c r="I27" s="191">
        <v>1394</v>
      </c>
      <c r="J27" s="191">
        <v>71674</v>
      </c>
      <c r="K27" s="191">
        <v>257541</v>
      </c>
      <c r="L27" s="191">
        <v>1081165</v>
      </c>
      <c r="M27" s="356">
        <v>1701156</v>
      </c>
      <c r="N27" s="356">
        <v>1608217</v>
      </c>
    </row>
    <row r="28" spans="1:14" s="52" customFormat="1" ht="11.1" customHeight="1">
      <c r="A28" s="52" t="s">
        <v>780</v>
      </c>
      <c r="B28" s="56"/>
      <c r="C28" s="56"/>
      <c r="D28" s="56"/>
      <c r="E28" s="56"/>
      <c r="G28" s="39"/>
      <c r="H28" s="56"/>
      <c r="I28" s="56"/>
      <c r="K28" s="771" t="s">
        <v>821</v>
      </c>
      <c r="L28" s="771"/>
      <c r="M28" s="771"/>
      <c r="N28" s="771"/>
    </row>
    <row r="29" spans="1:14" s="52" customFormat="1" ht="11.1" customHeight="1">
      <c r="A29" s="52" t="s">
        <v>724</v>
      </c>
      <c r="G29" s="56"/>
      <c r="I29" s="772"/>
      <c r="J29" s="772"/>
      <c r="K29" s="772"/>
      <c r="L29" s="772"/>
      <c r="M29" s="772"/>
      <c r="N29" s="772"/>
    </row>
    <row r="30" spans="1:14" s="55" customFormat="1" ht="11.1" customHeight="1">
      <c r="A30" s="53" t="s">
        <v>723</v>
      </c>
      <c r="B30" s="54"/>
      <c r="C30" s="54"/>
      <c r="D30" s="54"/>
      <c r="E30" s="54"/>
      <c r="F30" s="54"/>
      <c r="G30" s="54"/>
    </row>
    <row r="31" spans="1:14" s="55" customFormat="1" ht="11.1" customHeight="1">
      <c r="A31" s="53" t="s">
        <v>686</v>
      </c>
      <c r="B31" s="54"/>
      <c r="C31" s="54"/>
      <c r="D31" s="54"/>
      <c r="E31" s="54"/>
      <c r="F31" s="54"/>
      <c r="G31" s="54"/>
    </row>
    <row r="32" spans="1:14" s="43" customFormat="1" ht="11.25">
      <c r="I32" s="345"/>
    </row>
    <row r="33" spans="9:9" s="43" customFormat="1" ht="11.25">
      <c r="I33" s="345"/>
    </row>
    <row r="34" spans="9:9" s="43" customFormat="1" ht="11.25">
      <c r="I34" s="345"/>
    </row>
    <row r="35" spans="9:9" s="43" customFormat="1" ht="11.25">
      <c r="I35" s="345"/>
    </row>
  </sheetData>
  <sheetProtection selectLockedCells="1"/>
  <mergeCells count="21">
    <mergeCell ref="K28:N28"/>
    <mergeCell ref="I29:N29"/>
    <mergeCell ref="C6:C9"/>
    <mergeCell ref="D6:D9"/>
    <mergeCell ref="E6:G7"/>
    <mergeCell ref="H3:N3"/>
    <mergeCell ref="E8:E9"/>
    <mergeCell ref="F8:F9"/>
    <mergeCell ref="G8:G9"/>
    <mergeCell ref="H8:H9"/>
    <mergeCell ref="I8:I9"/>
    <mergeCell ref="N8:N9"/>
    <mergeCell ref="H6:N7"/>
    <mergeCell ref="K8:K9"/>
    <mergeCell ref="L8:L9"/>
    <mergeCell ref="M8:M9"/>
    <mergeCell ref="J8:J9"/>
    <mergeCell ref="A3:G3"/>
    <mergeCell ref="A4:G4"/>
    <mergeCell ref="A6:A9"/>
    <mergeCell ref="B6:B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102"/>
  <sheetViews>
    <sheetView view="pageBreakPreview" zoomScaleNormal="100" zoomScaleSheetLayoutView="100" workbookViewId="0">
      <selection activeCell="M8" sqref="M8:M11"/>
    </sheetView>
  </sheetViews>
  <sheetFormatPr defaultRowHeight="14.25"/>
  <cols>
    <col min="1" max="1" width="9.625" style="229" customWidth="1"/>
    <col min="2" max="4" width="7.875" style="230" customWidth="1"/>
    <col min="5" max="8" width="9.625" style="230" customWidth="1"/>
    <col min="9" max="9" width="10.625" style="237" customWidth="1"/>
    <col min="10" max="11" width="9.125" style="230" customWidth="1"/>
    <col min="12" max="12" width="8.625" style="230" customWidth="1"/>
    <col min="13" max="14" width="11.375" style="230" customWidth="1"/>
    <col min="15" max="15" width="8.625" style="230" customWidth="1"/>
    <col min="16" max="16" width="7.625" style="230" customWidth="1"/>
    <col min="17" max="17" width="7.625" style="237" customWidth="1"/>
    <col min="18" max="18" width="8.625" style="230" customWidth="1"/>
    <col min="19" max="19" width="9.625" style="229" customWidth="1"/>
    <col min="20" max="20" width="7.375" style="237" customWidth="1"/>
    <col min="21" max="26" width="10.875" style="230" customWidth="1"/>
    <col min="27" max="31" width="10.375" style="230" customWidth="1"/>
    <col min="32" max="33" width="10.375" style="231" customWidth="1"/>
    <col min="34" max="34" width="9.625" style="230" customWidth="1"/>
    <col min="35" max="16384" width="9" style="231"/>
  </cols>
  <sheetData>
    <row r="1" spans="1:34" s="60" customFormat="1" ht="14.1" customHeight="1">
      <c r="A1" s="57" t="s">
        <v>881</v>
      </c>
      <c r="J1" s="59"/>
      <c r="K1" s="59"/>
      <c r="L1" s="58"/>
      <c r="M1" s="58"/>
      <c r="N1" s="58"/>
      <c r="O1" s="58"/>
      <c r="P1" s="58"/>
      <c r="Q1" s="106"/>
      <c r="R1" s="106" t="s">
        <v>893</v>
      </c>
      <c r="S1" s="105" t="s">
        <v>888</v>
      </c>
      <c r="T1" s="105"/>
      <c r="AA1" s="58"/>
      <c r="AB1" s="58"/>
      <c r="AC1" s="58"/>
      <c r="AD1" s="58"/>
      <c r="AE1" s="58"/>
      <c r="AG1" s="59"/>
      <c r="AH1" s="106" t="s">
        <v>897</v>
      </c>
    </row>
    <row r="2" spans="1:34" s="25" customFormat="1" ht="14.1" customHeight="1">
      <c r="I2" s="20"/>
      <c r="J2" s="46"/>
      <c r="K2" s="46"/>
      <c r="L2" s="43"/>
      <c r="M2" s="43"/>
      <c r="N2" s="43"/>
      <c r="O2" s="43"/>
      <c r="P2" s="43"/>
      <c r="Q2" s="47"/>
      <c r="R2" s="46"/>
      <c r="T2" s="44"/>
      <c r="AA2" s="43"/>
      <c r="AB2" s="43"/>
      <c r="AC2" s="43"/>
      <c r="AD2" s="43"/>
      <c r="AE2" s="43"/>
      <c r="AH2" s="46"/>
    </row>
    <row r="3" spans="1:34" s="389" customFormat="1" ht="20.100000000000001" customHeight="1">
      <c r="A3" s="801" t="s">
        <v>250</v>
      </c>
      <c r="B3" s="801"/>
      <c r="C3" s="801"/>
      <c r="D3" s="801"/>
      <c r="E3" s="801"/>
      <c r="F3" s="801"/>
      <c r="G3" s="801"/>
      <c r="H3" s="801"/>
      <c r="I3" s="801"/>
      <c r="J3" s="679" t="s">
        <v>756</v>
      </c>
      <c r="K3" s="679"/>
      <c r="L3" s="679"/>
      <c r="M3" s="679"/>
      <c r="N3" s="679"/>
      <c r="O3" s="679"/>
      <c r="P3" s="679"/>
      <c r="Q3" s="679"/>
      <c r="R3" s="679"/>
      <c r="S3" s="679" t="s">
        <v>896</v>
      </c>
      <c r="T3" s="679"/>
      <c r="U3" s="679"/>
      <c r="V3" s="679"/>
      <c r="W3" s="679"/>
      <c r="X3" s="679"/>
      <c r="Y3" s="679"/>
      <c r="Z3" s="679"/>
      <c r="AA3" s="679" t="s">
        <v>757</v>
      </c>
      <c r="AB3" s="679"/>
      <c r="AC3" s="679"/>
      <c r="AD3" s="679"/>
      <c r="AE3" s="679"/>
      <c r="AF3" s="679"/>
      <c r="AG3" s="679"/>
      <c r="AH3" s="679"/>
    </row>
    <row r="4" spans="1:34" s="380" customFormat="1" ht="24" customHeight="1">
      <c r="J4" s="565"/>
      <c r="K4" s="565"/>
      <c r="L4" s="565"/>
      <c r="M4" s="565"/>
      <c r="N4" s="565"/>
      <c r="O4" s="565"/>
      <c r="P4" s="565"/>
      <c r="Q4" s="565"/>
      <c r="R4" s="467"/>
      <c r="S4" s="467"/>
      <c r="T4" s="467"/>
      <c r="U4" s="467"/>
      <c r="V4" s="467"/>
      <c r="W4" s="467"/>
      <c r="X4" s="467"/>
      <c r="Y4" s="467"/>
      <c r="Z4" s="467"/>
      <c r="AB4" s="637"/>
      <c r="AC4" s="637"/>
      <c r="AD4" s="637"/>
      <c r="AE4" s="637"/>
      <c r="AF4" s="637"/>
      <c r="AG4" s="637"/>
      <c r="AH4" s="467"/>
    </row>
    <row r="5" spans="1:34" s="16" customFormat="1" ht="18" customHeight="1" thickBot="1">
      <c r="A5" s="16" t="s">
        <v>164</v>
      </c>
      <c r="I5" s="20"/>
      <c r="P5" s="20" t="s">
        <v>150</v>
      </c>
      <c r="Q5" s="16" t="s">
        <v>150</v>
      </c>
      <c r="R5" s="20" t="s">
        <v>165</v>
      </c>
      <c r="S5" s="16" t="s">
        <v>164</v>
      </c>
      <c r="T5" s="24"/>
      <c r="AE5" s="20"/>
      <c r="AG5" s="20"/>
      <c r="AH5" s="20" t="s">
        <v>165</v>
      </c>
    </row>
    <row r="6" spans="1:34" s="25" customFormat="1" ht="19.5" customHeight="1">
      <c r="A6" s="805" t="s">
        <v>168</v>
      </c>
      <c r="B6" s="602" t="s">
        <v>166</v>
      </c>
      <c r="C6" s="602"/>
      <c r="D6" s="602"/>
      <c r="E6" s="708"/>
      <c r="F6" s="808" t="s">
        <v>167</v>
      </c>
      <c r="G6" s="809"/>
      <c r="H6" s="809"/>
      <c r="I6" s="809"/>
      <c r="J6" s="602" t="s">
        <v>169</v>
      </c>
      <c r="K6" s="602"/>
      <c r="L6" s="602"/>
      <c r="M6" s="602"/>
      <c r="N6" s="602"/>
      <c r="O6" s="602"/>
      <c r="P6" s="658" t="s">
        <v>631</v>
      </c>
      <c r="Q6" s="602"/>
      <c r="R6" s="683" t="s">
        <v>172</v>
      </c>
      <c r="S6" s="805" t="s">
        <v>168</v>
      </c>
      <c r="T6" s="776" t="s">
        <v>170</v>
      </c>
      <c r="U6" s="658" t="s">
        <v>171</v>
      </c>
      <c r="V6" s="602"/>
      <c r="W6" s="708"/>
      <c r="X6" s="658" t="s">
        <v>635</v>
      </c>
      <c r="Y6" s="602"/>
      <c r="Z6" s="602"/>
      <c r="AA6" s="602" t="s">
        <v>635</v>
      </c>
      <c r="AB6" s="602"/>
      <c r="AC6" s="602"/>
      <c r="AD6" s="602"/>
      <c r="AE6" s="602"/>
      <c r="AF6" s="602"/>
      <c r="AG6" s="603"/>
      <c r="AH6" s="683" t="s">
        <v>172</v>
      </c>
    </row>
    <row r="7" spans="1:34" s="25" customFormat="1" ht="19.5" customHeight="1">
      <c r="A7" s="806"/>
      <c r="B7" s="654"/>
      <c r="C7" s="654"/>
      <c r="D7" s="654"/>
      <c r="E7" s="737"/>
      <c r="F7" s="810"/>
      <c r="G7" s="811"/>
      <c r="H7" s="811"/>
      <c r="I7" s="811"/>
      <c r="J7" s="654"/>
      <c r="K7" s="654"/>
      <c r="L7" s="654"/>
      <c r="M7" s="654"/>
      <c r="N7" s="654"/>
      <c r="O7" s="654"/>
      <c r="P7" s="746"/>
      <c r="Q7" s="654"/>
      <c r="R7" s="684"/>
      <c r="S7" s="806"/>
      <c r="T7" s="777"/>
      <c r="U7" s="746"/>
      <c r="V7" s="654"/>
      <c r="W7" s="737"/>
      <c r="X7" s="746"/>
      <c r="Y7" s="654"/>
      <c r="Z7" s="654"/>
      <c r="AA7" s="654"/>
      <c r="AB7" s="654"/>
      <c r="AC7" s="654"/>
      <c r="AD7" s="654"/>
      <c r="AE7" s="654"/>
      <c r="AF7" s="654"/>
      <c r="AG7" s="815"/>
      <c r="AH7" s="684"/>
    </row>
    <row r="8" spans="1:34" s="413" customFormat="1" ht="12.75" customHeight="1">
      <c r="A8" s="806"/>
      <c r="B8" s="791" t="s">
        <v>173</v>
      </c>
      <c r="C8" s="812" t="s">
        <v>632</v>
      </c>
      <c r="D8" s="788" t="s">
        <v>174</v>
      </c>
      <c r="E8" s="788" t="s">
        <v>636</v>
      </c>
      <c r="F8" s="773" t="s">
        <v>175</v>
      </c>
      <c r="G8" s="802"/>
      <c r="H8" s="802"/>
      <c r="I8" s="794" t="s">
        <v>633</v>
      </c>
      <c r="J8" s="791" t="s">
        <v>176</v>
      </c>
      <c r="K8" s="788" t="s">
        <v>350</v>
      </c>
      <c r="L8" s="785" t="s">
        <v>737</v>
      </c>
      <c r="M8" s="785" t="s">
        <v>177</v>
      </c>
      <c r="N8" s="788" t="s">
        <v>178</v>
      </c>
      <c r="O8" s="794" t="s">
        <v>688</v>
      </c>
      <c r="P8" s="788" t="s">
        <v>179</v>
      </c>
      <c r="Q8" s="798" t="s">
        <v>180</v>
      </c>
      <c r="R8" s="684"/>
      <c r="S8" s="806"/>
      <c r="T8" s="777"/>
      <c r="U8" s="788" t="s">
        <v>634</v>
      </c>
      <c r="V8" s="785" t="s">
        <v>181</v>
      </c>
      <c r="W8" s="785" t="s">
        <v>182</v>
      </c>
      <c r="X8" s="779" t="s">
        <v>351</v>
      </c>
      <c r="Y8" s="788" t="s">
        <v>610</v>
      </c>
      <c r="Z8" s="782" t="s">
        <v>183</v>
      </c>
      <c r="AA8" s="820" t="s">
        <v>184</v>
      </c>
      <c r="AB8" s="817" t="s">
        <v>894</v>
      </c>
      <c r="AC8" s="788" t="s">
        <v>233</v>
      </c>
      <c r="AD8" s="773" t="s">
        <v>895</v>
      </c>
      <c r="AE8" s="773" t="s">
        <v>352</v>
      </c>
      <c r="AF8" s="773" t="s">
        <v>353</v>
      </c>
      <c r="AG8" s="773" t="s">
        <v>689</v>
      </c>
      <c r="AH8" s="684"/>
    </row>
    <row r="9" spans="1:34" s="413" customFormat="1" ht="12.75" customHeight="1">
      <c r="A9" s="806"/>
      <c r="B9" s="792"/>
      <c r="C9" s="813"/>
      <c r="D9" s="789"/>
      <c r="E9" s="789"/>
      <c r="F9" s="803"/>
      <c r="G9" s="804"/>
      <c r="H9" s="804"/>
      <c r="I9" s="795"/>
      <c r="J9" s="792"/>
      <c r="K9" s="789"/>
      <c r="L9" s="786"/>
      <c r="M9" s="786"/>
      <c r="N9" s="789"/>
      <c r="O9" s="795"/>
      <c r="P9" s="789"/>
      <c r="Q9" s="799"/>
      <c r="R9" s="684"/>
      <c r="S9" s="806"/>
      <c r="T9" s="777"/>
      <c r="U9" s="789"/>
      <c r="V9" s="786"/>
      <c r="W9" s="786"/>
      <c r="X9" s="780"/>
      <c r="Y9" s="789"/>
      <c r="Z9" s="783"/>
      <c r="AA9" s="821"/>
      <c r="AB9" s="818"/>
      <c r="AC9" s="823"/>
      <c r="AD9" s="774"/>
      <c r="AE9" s="774"/>
      <c r="AF9" s="774"/>
      <c r="AG9" s="774"/>
      <c r="AH9" s="684"/>
    </row>
    <row r="10" spans="1:34" s="413" customFormat="1" ht="12.75" customHeight="1">
      <c r="A10" s="806"/>
      <c r="B10" s="792"/>
      <c r="C10" s="813"/>
      <c r="D10" s="789"/>
      <c r="E10" s="789"/>
      <c r="F10" s="785" t="s">
        <v>185</v>
      </c>
      <c r="G10" s="788" t="s">
        <v>186</v>
      </c>
      <c r="H10" s="788" t="s">
        <v>240</v>
      </c>
      <c r="I10" s="795"/>
      <c r="J10" s="792"/>
      <c r="K10" s="789"/>
      <c r="L10" s="786"/>
      <c r="M10" s="797"/>
      <c r="N10" s="789"/>
      <c r="O10" s="795"/>
      <c r="P10" s="789"/>
      <c r="Q10" s="799"/>
      <c r="R10" s="684"/>
      <c r="S10" s="806"/>
      <c r="T10" s="777"/>
      <c r="U10" s="789"/>
      <c r="V10" s="786"/>
      <c r="W10" s="786"/>
      <c r="X10" s="780"/>
      <c r="Y10" s="789"/>
      <c r="Z10" s="783"/>
      <c r="AA10" s="821"/>
      <c r="AB10" s="818"/>
      <c r="AC10" s="823"/>
      <c r="AD10" s="774"/>
      <c r="AE10" s="774"/>
      <c r="AF10" s="774"/>
      <c r="AG10" s="774"/>
      <c r="AH10" s="684"/>
    </row>
    <row r="11" spans="1:34" s="413" customFormat="1" ht="35.1" customHeight="1">
      <c r="A11" s="807"/>
      <c r="B11" s="793"/>
      <c r="C11" s="814"/>
      <c r="D11" s="790"/>
      <c r="E11" s="790"/>
      <c r="F11" s="787"/>
      <c r="G11" s="790"/>
      <c r="H11" s="790"/>
      <c r="I11" s="796"/>
      <c r="J11" s="793"/>
      <c r="K11" s="790"/>
      <c r="L11" s="787"/>
      <c r="M11" s="787"/>
      <c r="N11" s="790"/>
      <c r="O11" s="796"/>
      <c r="P11" s="790"/>
      <c r="Q11" s="800"/>
      <c r="R11" s="816"/>
      <c r="S11" s="807"/>
      <c r="T11" s="778"/>
      <c r="U11" s="790"/>
      <c r="V11" s="787"/>
      <c r="W11" s="787"/>
      <c r="X11" s="781"/>
      <c r="Y11" s="790"/>
      <c r="Z11" s="784"/>
      <c r="AA11" s="822"/>
      <c r="AB11" s="819"/>
      <c r="AC11" s="824"/>
      <c r="AD11" s="775"/>
      <c r="AE11" s="775"/>
      <c r="AF11" s="775"/>
      <c r="AG11" s="775"/>
      <c r="AH11" s="816"/>
    </row>
    <row r="12" spans="1:34" s="25" customFormat="1" ht="12" customHeight="1">
      <c r="A12" s="482" t="s">
        <v>602</v>
      </c>
      <c r="B12" s="26">
        <v>44</v>
      </c>
      <c r="C12" s="26">
        <v>281</v>
      </c>
      <c r="D12" s="26">
        <v>319</v>
      </c>
      <c r="E12" s="384">
        <v>1</v>
      </c>
      <c r="F12" s="26">
        <v>1</v>
      </c>
      <c r="G12" s="26">
        <v>36</v>
      </c>
      <c r="H12" s="26">
        <v>3</v>
      </c>
      <c r="I12" s="26">
        <v>14</v>
      </c>
      <c r="J12" s="384">
        <v>5</v>
      </c>
      <c r="K12" s="384">
        <v>1</v>
      </c>
      <c r="L12" s="384" t="s">
        <v>823</v>
      </c>
      <c r="M12" s="384">
        <v>0</v>
      </c>
      <c r="N12" s="384">
        <v>0</v>
      </c>
      <c r="O12" s="384">
        <v>0</v>
      </c>
      <c r="P12" s="414">
        <v>0</v>
      </c>
      <c r="Q12" s="414">
        <v>7</v>
      </c>
      <c r="R12" s="48" t="s">
        <v>602</v>
      </c>
      <c r="S12" s="482" t="s">
        <v>602</v>
      </c>
      <c r="T12" s="414">
        <v>0</v>
      </c>
      <c r="U12" s="414">
        <v>4</v>
      </c>
      <c r="V12" s="414">
        <v>15</v>
      </c>
      <c r="W12" s="414">
        <v>23</v>
      </c>
      <c r="X12" s="414">
        <v>1</v>
      </c>
      <c r="Y12" s="414" t="s">
        <v>101</v>
      </c>
      <c r="Z12" s="414">
        <v>34</v>
      </c>
      <c r="AA12" s="415">
        <v>10</v>
      </c>
      <c r="AB12" s="11">
        <v>3</v>
      </c>
      <c r="AC12" s="11">
        <v>0</v>
      </c>
      <c r="AD12" s="11">
        <v>63</v>
      </c>
      <c r="AE12" s="11">
        <v>1</v>
      </c>
      <c r="AF12" s="185">
        <v>264</v>
      </c>
      <c r="AG12" s="416">
        <v>16</v>
      </c>
      <c r="AH12" s="48" t="s">
        <v>602</v>
      </c>
    </row>
    <row r="13" spans="1:34" s="25" customFormat="1" ht="12" customHeight="1">
      <c r="A13" s="482">
        <v>2015</v>
      </c>
      <c r="B13" s="26">
        <v>42</v>
      </c>
      <c r="C13" s="26">
        <v>308</v>
      </c>
      <c r="D13" s="26">
        <v>376</v>
      </c>
      <c r="E13" s="384">
        <v>265</v>
      </c>
      <c r="F13" s="26">
        <v>2</v>
      </c>
      <c r="G13" s="26">
        <v>44</v>
      </c>
      <c r="H13" s="26">
        <v>13</v>
      </c>
      <c r="I13" s="26">
        <v>16</v>
      </c>
      <c r="J13" s="384">
        <v>8</v>
      </c>
      <c r="K13" s="384">
        <v>1</v>
      </c>
      <c r="L13" s="384" t="s">
        <v>823</v>
      </c>
      <c r="M13" s="384">
        <v>0</v>
      </c>
      <c r="N13" s="384">
        <v>0</v>
      </c>
      <c r="O13" s="384">
        <v>0</v>
      </c>
      <c r="P13" s="414">
        <v>1</v>
      </c>
      <c r="Q13" s="414">
        <v>9</v>
      </c>
      <c r="R13" s="48" t="s">
        <v>603</v>
      </c>
      <c r="S13" s="482">
        <v>2015</v>
      </c>
      <c r="T13" s="414">
        <v>0</v>
      </c>
      <c r="U13" s="414">
        <v>4</v>
      </c>
      <c r="V13" s="414">
        <v>16</v>
      </c>
      <c r="W13" s="414">
        <v>45</v>
      </c>
      <c r="X13" s="414">
        <v>3</v>
      </c>
      <c r="Y13" s="414" t="s">
        <v>101</v>
      </c>
      <c r="Z13" s="414">
        <v>36</v>
      </c>
      <c r="AA13" s="415">
        <v>3</v>
      </c>
      <c r="AB13" s="11">
        <v>2</v>
      </c>
      <c r="AC13" s="11">
        <v>0</v>
      </c>
      <c r="AD13" s="11">
        <v>59</v>
      </c>
      <c r="AE13" s="11">
        <v>1</v>
      </c>
      <c r="AF13" s="185">
        <v>324</v>
      </c>
      <c r="AG13" s="416">
        <v>24</v>
      </c>
      <c r="AH13" s="48" t="s">
        <v>603</v>
      </c>
    </row>
    <row r="14" spans="1:34" s="25" customFormat="1" ht="12" customHeight="1">
      <c r="A14" s="482">
        <v>2016</v>
      </c>
      <c r="B14" s="26">
        <v>47</v>
      </c>
      <c r="C14" s="26">
        <v>40</v>
      </c>
      <c r="D14" s="26">
        <v>105</v>
      </c>
      <c r="E14" s="384">
        <v>267</v>
      </c>
      <c r="F14" s="26">
        <v>2</v>
      </c>
      <c r="G14" s="417">
        <v>40</v>
      </c>
      <c r="H14" s="26">
        <v>12</v>
      </c>
      <c r="I14" s="26">
        <v>13</v>
      </c>
      <c r="J14" s="384">
        <v>9</v>
      </c>
      <c r="K14" s="384">
        <v>1</v>
      </c>
      <c r="L14" s="384" t="s">
        <v>823</v>
      </c>
      <c r="M14" s="384">
        <v>1</v>
      </c>
      <c r="N14" s="384">
        <v>0</v>
      </c>
      <c r="O14" s="384">
        <v>0</v>
      </c>
      <c r="P14" s="414">
        <v>1</v>
      </c>
      <c r="Q14" s="414">
        <v>11</v>
      </c>
      <c r="R14" s="48" t="s">
        <v>609</v>
      </c>
      <c r="S14" s="482">
        <v>2016</v>
      </c>
      <c r="T14" s="414">
        <v>0</v>
      </c>
      <c r="U14" s="502">
        <v>3</v>
      </c>
      <c r="V14" s="502">
        <v>13</v>
      </c>
      <c r="W14" s="502">
        <v>74</v>
      </c>
      <c r="X14" s="414">
        <v>1</v>
      </c>
      <c r="Y14" s="414">
        <v>7</v>
      </c>
      <c r="Z14" s="414">
        <v>34</v>
      </c>
      <c r="AA14" s="415">
        <v>4</v>
      </c>
      <c r="AB14" s="11">
        <v>5</v>
      </c>
      <c r="AC14" s="11">
        <v>0</v>
      </c>
      <c r="AD14" s="11">
        <v>63</v>
      </c>
      <c r="AE14" s="11">
        <v>1</v>
      </c>
      <c r="AF14" s="185">
        <v>340</v>
      </c>
      <c r="AG14" s="416">
        <v>30</v>
      </c>
      <c r="AH14" s="48" t="s">
        <v>609</v>
      </c>
    </row>
    <row r="15" spans="1:34" s="25" customFormat="1" ht="12" customHeight="1">
      <c r="A15" s="482">
        <v>2017</v>
      </c>
      <c r="B15" s="26">
        <v>55</v>
      </c>
      <c r="C15" s="26">
        <v>211</v>
      </c>
      <c r="D15" s="26">
        <v>284</v>
      </c>
      <c r="E15" s="384">
        <v>261</v>
      </c>
      <c r="F15" s="26">
        <v>2</v>
      </c>
      <c r="G15" s="26">
        <v>43</v>
      </c>
      <c r="H15" s="26">
        <v>15</v>
      </c>
      <c r="I15" s="26">
        <v>12</v>
      </c>
      <c r="J15" s="384">
        <v>14</v>
      </c>
      <c r="K15" s="384">
        <v>1</v>
      </c>
      <c r="L15" s="384" t="s">
        <v>824</v>
      </c>
      <c r="M15" s="384">
        <v>1</v>
      </c>
      <c r="N15" s="384">
        <v>0</v>
      </c>
      <c r="O15" s="384">
        <v>0</v>
      </c>
      <c r="P15" s="414">
        <v>2</v>
      </c>
      <c r="Q15" s="414">
        <v>11</v>
      </c>
      <c r="R15" s="48">
        <v>2017</v>
      </c>
      <c r="S15" s="482">
        <v>2017</v>
      </c>
      <c r="T15" s="414">
        <v>0</v>
      </c>
      <c r="U15" s="414">
        <v>4</v>
      </c>
      <c r="V15" s="414">
        <v>17</v>
      </c>
      <c r="W15" s="414">
        <v>87</v>
      </c>
      <c r="X15" s="414">
        <v>0</v>
      </c>
      <c r="Y15" s="414">
        <v>6</v>
      </c>
      <c r="Z15" s="414">
        <v>30</v>
      </c>
      <c r="AA15" s="415">
        <v>4</v>
      </c>
      <c r="AB15" s="11">
        <v>4</v>
      </c>
      <c r="AC15" s="11">
        <v>0</v>
      </c>
      <c r="AD15" s="11">
        <v>26</v>
      </c>
      <c r="AE15" s="11">
        <v>1</v>
      </c>
      <c r="AF15" s="185">
        <v>341</v>
      </c>
      <c r="AG15" s="416">
        <v>36</v>
      </c>
      <c r="AH15" s="48">
        <v>2017</v>
      </c>
    </row>
    <row r="16" spans="1:34" s="27" customFormat="1" ht="12" customHeight="1">
      <c r="A16" s="480">
        <v>2018</v>
      </c>
      <c r="B16" s="28">
        <f t="shared" ref="B16:I16" si="0">SUM(B18:B40)</f>
        <v>61</v>
      </c>
      <c r="C16" s="28">
        <f t="shared" si="0"/>
        <v>212</v>
      </c>
      <c r="D16" s="28">
        <f t="shared" si="0"/>
        <v>260</v>
      </c>
      <c r="E16" s="28">
        <f t="shared" si="0"/>
        <v>303</v>
      </c>
      <c r="F16" s="28">
        <f t="shared" si="0"/>
        <v>3</v>
      </c>
      <c r="G16" s="28">
        <f t="shared" si="0"/>
        <v>40</v>
      </c>
      <c r="H16" s="28">
        <f t="shared" si="0"/>
        <v>26</v>
      </c>
      <c r="I16" s="28">
        <f t="shared" si="0"/>
        <v>15</v>
      </c>
      <c r="J16" s="15">
        <f t="shared" ref="J16:AA16" si="1">SUM(J18:J40)</f>
        <v>9</v>
      </c>
      <c r="K16" s="15">
        <f t="shared" si="1"/>
        <v>1</v>
      </c>
      <c r="L16" s="15">
        <f t="shared" si="1"/>
        <v>250</v>
      </c>
      <c r="M16" s="15">
        <f t="shared" si="1"/>
        <v>1</v>
      </c>
      <c r="N16" s="15">
        <f t="shared" si="1"/>
        <v>1</v>
      </c>
      <c r="O16" s="15">
        <f t="shared" si="1"/>
        <v>42</v>
      </c>
      <c r="P16" s="418">
        <f t="shared" si="1"/>
        <v>1</v>
      </c>
      <c r="Q16" s="418">
        <f t="shared" si="1"/>
        <v>10</v>
      </c>
      <c r="R16" s="49">
        <v>2018</v>
      </c>
      <c r="S16" s="480">
        <v>2018</v>
      </c>
      <c r="T16" s="418">
        <f t="shared" si="1"/>
        <v>0</v>
      </c>
      <c r="U16" s="418">
        <f t="shared" si="1"/>
        <v>4</v>
      </c>
      <c r="V16" s="418">
        <f t="shared" si="1"/>
        <v>18</v>
      </c>
      <c r="W16" s="418">
        <f t="shared" si="1"/>
        <v>103</v>
      </c>
      <c r="X16" s="418">
        <f t="shared" si="1"/>
        <v>0</v>
      </c>
      <c r="Y16" s="418">
        <f t="shared" si="1"/>
        <v>7</v>
      </c>
      <c r="Z16" s="418">
        <f t="shared" si="1"/>
        <v>31</v>
      </c>
      <c r="AA16" s="419">
        <f t="shared" si="1"/>
        <v>7</v>
      </c>
      <c r="AB16" s="14">
        <f t="shared" ref="AB16:AG16" si="2">SUM(AB18:AB40)</f>
        <v>4</v>
      </c>
      <c r="AC16" s="14">
        <f t="shared" si="2"/>
        <v>0</v>
      </c>
      <c r="AD16" s="14">
        <f t="shared" si="2"/>
        <v>0</v>
      </c>
      <c r="AE16" s="14">
        <f t="shared" si="2"/>
        <v>1</v>
      </c>
      <c r="AF16" s="50">
        <f t="shared" si="2"/>
        <v>396</v>
      </c>
      <c r="AG16" s="420">
        <f t="shared" si="2"/>
        <v>0</v>
      </c>
      <c r="AH16" s="49">
        <v>2018</v>
      </c>
    </row>
    <row r="17" spans="1:34" s="25" customFormat="1" ht="5.0999999999999996" customHeight="1">
      <c r="A17" s="29"/>
      <c r="B17" s="26"/>
      <c r="C17" s="26"/>
      <c r="D17" s="26"/>
      <c r="E17" s="26"/>
      <c r="F17" s="26"/>
      <c r="G17" s="26"/>
      <c r="H17" s="26"/>
      <c r="I17" s="26"/>
      <c r="J17" s="384"/>
      <c r="K17" s="384"/>
      <c r="L17" s="384"/>
      <c r="M17" s="384"/>
      <c r="N17" s="384"/>
      <c r="O17" s="384"/>
      <c r="P17" s="414"/>
      <c r="Q17" s="414"/>
      <c r="R17" s="421"/>
      <c r="S17" s="29"/>
      <c r="T17" s="414"/>
      <c r="U17" s="414"/>
      <c r="V17" s="414"/>
      <c r="W17" s="414"/>
      <c r="X17" s="414"/>
      <c r="Y17" s="414"/>
      <c r="Z17" s="414"/>
      <c r="AA17" s="415"/>
      <c r="AB17" s="11"/>
      <c r="AC17" s="11"/>
      <c r="AD17" s="11"/>
      <c r="AE17" s="11"/>
      <c r="AG17" s="422"/>
      <c r="AH17" s="421"/>
    </row>
    <row r="18" spans="1:34" s="25" customFormat="1" ht="13.5" customHeight="1">
      <c r="A18" s="512" t="s">
        <v>48</v>
      </c>
      <c r="B18" s="347">
        <v>10</v>
      </c>
      <c r="C18" s="347">
        <v>85</v>
      </c>
      <c r="D18" s="347">
        <v>85</v>
      </c>
      <c r="E18" s="347">
        <v>81</v>
      </c>
      <c r="F18" s="347">
        <v>0</v>
      </c>
      <c r="G18" s="347">
        <v>5</v>
      </c>
      <c r="H18" s="347">
        <v>2</v>
      </c>
      <c r="I18" s="347">
        <v>1</v>
      </c>
      <c r="J18" s="347">
        <v>0</v>
      </c>
      <c r="K18" s="347">
        <v>0</v>
      </c>
      <c r="L18" s="347">
        <v>26</v>
      </c>
      <c r="M18" s="347">
        <v>1</v>
      </c>
      <c r="N18" s="347">
        <v>1</v>
      </c>
      <c r="O18" s="347">
        <v>2</v>
      </c>
      <c r="P18" s="347">
        <v>0</v>
      </c>
      <c r="Q18" s="347">
        <v>0</v>
      </c>
      <c r="R18" s="346" t="s">
        <v>392</v>
      </c>
      <c r="S18" s="512" t="s">
        <v>48</v>
      </c>
      <c r="T18" s="347">
        <v>0</v>
      </c>
      <c r="U18" s="347">
        <v>0</v>
      </c>
      <c r="V18" s="347">
        <v>0</v>
      </c>
      <c r="W18" s="347">
        <v>0</v>
      </c>
      <c r="X18" s="347">
        <v>0</v>
      </c>
      <c r="Y18" s="347">
        <v>5</v>
      </c>
      <c r="Z18" s="347">
        <v>7</v>
      </c>
      <c r="AA18" s="348">
        <v>2</v>
      </c>
      <c r="AB18" s="348">
        <v>0</v>
      </c>
      <c r="AC18" s="348">
        <v>0</v>
      </c>
      <c r="AD18" s="348">
        <v>0</v>
      </c>
      <c r="AE18" s="348">
        <v>0</v>
      </c>
      <c r="AF18" s="349">
        <v>2</v>
      </c>
      <c r="AG18" s="350">
        <v>0</v>
      </c>
      <c r="AH18" s="346" t="s">
        <v>392</v>
      </c>
    </row>
    <row r="19" spans="1:34" s="25" customFormat="1" ht="13.5" customHeight="1">
      <c r="A19" s="512" t="s">
        <v>50</v>
      </c>
      <c r="B19" s="347">
        <v>19</v>
      </c>
      <c r="C19" s="347">
        <v>5</v>
      </c>
      <c r="D19" s="347">
        <v>16</v>
      </c>
      <c r="E19" s="347">
        <v>32</v>
      </c>
      <c r="F19" s="347">
        <v>0</v>
      </c>
      <c r="G19" s="347">
        <v>11</v>
      </c>
      <c r="H19" s="347">
        <v>4</v>
      </c>
      <c r="I19" s="347">
        <v>7</v>
      </c>
      <c r="J19" s="347">
        <v>4</v>
      </c>
      <c r="K19" s="347">
        <v>1</v>
      </c>
      <c r="L19" s="347">
        <v>46</v>
      </c>
      <c r="M19" s="347">
        <v>0</v>
      </c>
      <c r="N19" s="347">
        <v>0</v>
      </c>
      <c r="O19" s="347">
        <v>24</v>
      </c>
      <c r="P19" s="347">
        <v>1</v>
      </c>
      <c r="Q19" s="347">
        <v>8</v>
      </c>
      <c r="R19" s="346" t="s">
        <v>393</v>
      </c>
      <c r="S19" s="512" t="s">
        <v>50</v>
      </c>
      <c r="T19" s="347">
        <v>0</v>
      </c>
      <c r="U19" s="347">
        <v>2</v>
      </c>
      <c r="V19" s="347">
        <v>5</v>
      </c>
      <c r="W19" s="347">
        <v>14</v>
      </c>
      <c r="X19" s="347">
        <v>0</v>
      </c>
      <c r="Y19" s="347">
        <v>0</v>
      </c>
      <c r="Z19" s="347">
        <v>4</v>
      </c>
      <c r="AA19" s="348">
        <v>4</v>
      </c>
      <c r="AB19" s="348">
        <v>1</v>
      </c>
      <c r="AC19" s="348">
        <v>0</v>
      </c>
      <c r="AD19" s="348">
        <v>0</v>
      </c>
      <c r="AE19" s="348">
        <v>0</v>
      </c>
      <c r="AF19" s="349">
        <v>139</v>
      </c>
      <c r="AG19" s="350">
        <v>0</v>
      </c>
      <c r="AH19" s="346" t="s">
        <v>393</v>
      </c>
    </row>
    <row r="20" spans="1:34" s="25" customFormat="1" ht="13.5" customHeight="1">
      <c r="A20" s="512" t="s">
        <v>52</v>
      </c>
      <c r="B20" s="347">
        <v>2</v>
      </c>
      <c r="C20" s="347">
        <v>11</v>
      </c>
      <c r="D20" s="347">
        <v>14</v>
      </c>
      <c r="E20" s="347">
        <v>11</v>
      </c>
      <c r="F20" s="347">
        <v>0</v>
      </c>
      <c r="G20" s="347">
        <v>2</v>
      </c>
      <c r="H20" s="347">
        <v>0</v>
      </c>
      <c r="I20" s="347">
        <v>0</v>
      </c>
      <c r="J20" s="347">
        <v>0</v>
      </c>
      <c r="K20" s="347">
        <v>0</v>
      </c>
      <c r="L20" s="347">
        <v>11</v>
      </c>
      <c r="M20" s="347">
        <v>0</v>
      </c>
      <c r="N20" s="347">
        <v>0</v>
      </c>
      <c r="O20" s="347">
        <v>1</v>
      </c>
      <c r="P20" s="347">
        <v>0</v>
      </c>
      <c r="Q20" s="347">
        <v>0</v>
      </c>
      <c r="R20" s="346" t="s">
        <v>394</v>
      </c>
      <c r="S20" s="512" t="s">
        <v>52</v>
      </c>
      <c r="T20" s="347">
        <v>0</v>
      </c>
      <c r="U20" s="347">
        <v>0</v>
      </c>
      <c r="V20" s="347">
        <v>0</v>
      </c>
      <c r="W20" s="347">
        <v>9</v>
      </c>
      <c r="X20" s="347">
        <v>0</v>
      </c>
      <c r="Y20" s="347">
        <v>0</v>
      </c>
      <c r="Z20" s="347">
        <v>1</v>
      </c>
      <c r="AA20" s="348">
        <v>0</v>
      </c>
      <c r="AB20" s="348">
        <v>0</v>
      </c>
      <c r="AC20" s="348">
        <v>0</v>
      </c>
      <c r="AD20" s="348">
        <v>0</v>
      </c>
      <c r="AE20" s="348">
        <v>0</v>
      </c>
      <c r="AF20" s="349">
        <v>2</v>
      </c>
      <c r="AG20" s="350">
        <v>0</v>
      </c>
      <c r="AH20" s="346" t="s">
        <v>394</v>
      </c>
    </row>
    <row r="21" spans="1:34" s="25" customFormat="1" ht="13.5" customHeight="1">
      <c r="A21" s="512" t="s">
        <v>54</v>
      </c>
      <c r="B21" s="347">
        <v>8</v>
      </c>
      <c r="C21" s="347">
        <v>31</v>
      </c>
      <c r="D21" s="347">
        <v>28</v>
      </c>
      <c r="E21" s="347">
        <v>28</v>
      </c>
      <c r="F21" s="347">
        <v>1</v>
      </c>
      <c r="G21" s="347">
        <v>2</v>
      </c>
      <c r="H21" s="347">
        <v>3</v>
      </c>
      <c r="I21" s="347" t="s">
        <v>764</v>
      </c>
      <c r="J21" s="347" t="s">
        <v>764</v>
      </c>
      <c r="K21" s="347" t="s">
        <v>764</v>
      </c>
      <c r="L21" s="347">
        <v>6</v>
      </c>
      <c r="M21" s="347" t="s">
        <v>764</v>
      </c>
      <c r="N21" s="347" t="s">
        <v>764</v>
      </c>
      <c r="O21" s="347">
        <v>12</v>
      </c>
      <c r="P21" s="347" t="s">
        <v>764</v>
      </c>
      <c r="Q21" s="347" t="s">
        <v>764</v>
      </c>
      <c r="R21" s="346" t="s">
        <v>395</v>
      </c>
      <c r="S21" s="512" t="s">
        <v>54</v>
      </c>
      <c r="T21" s="347">
        <v>0</v>
      </c>
      <c r="U21" s="347" t="s">
        <v>764</v>
      </c>
      <c r="V21" s="347" t="s">
        <v>764</v>
      </c>
      <c r="W21" s="347">
        <v>13</v>
      </c>
      <c r="X21" s="347" t="s">
        <v>764</v>
      </c>
      <c r="Y21" s="347" t="s">
        <v>764</v>
      </c>
      <c r="Z21" s="347">
        <v>1</v>
      </c>
      <c r="AA21" s="348">
        <v>1</v>
      </c>
      <c r="AB21" s="348">
        <v>2</v>
      </c>
      <c r="AC21" s="348" t="s">
        <v>764</v>
      </c>
      <c r="AD21" s="348" t="s">
        <v>764</v>
      </c>
      <c r="AE21" s="348" t="s">
        <v>764</v>
      </c>
      <c r="AF21" s="349">
        <v>111</v>
      </c>
      <c r="AG21" s="350">
        <v>0</v>
      </c>
      <c r="AH21" s="346" t="s">
        <v>395</v>
      </c>
    </row>
    <row r="22" spans="1:34" s="25" customFormat="1" ht="13.5" customHeight="1">
      <c r="A22" s="512" t="s">
        <v>56</v>
      </c>
      <c r="B22" s="347">
        <v>5</v>
      </c>
      <c r="C22" s="347">
        <v>8</v>
      </c>
      <c r="D22" s="347">
        <v>7</v>
      </c>
      <c r="E22" s="347">
        <v>50</v>
      </c>
      <c r="F22" s="347">
        <v>0</v>
      </c>
      <c r="G22" s="347">
        <v>6</v>
      </c>
      <c r="H22" s="347">
        <v>0</v>
      </c>
      <c r="I22" s="347">
        <v>0</v>
      </c>
      <c r="J22" s="347">
        <v>0</v>
      </c>
      <c r="K22" s="347">
        <v>0</v>
      </c>
      <c r="L22" s="347">
        <v>4</v>
      </c>
      <c r="M22" s="347">
        <v>0</v>
      </c>
      <c r="N22" s="347">
        <v>0</v>
      </c>
      <c r="O22" s="347">
        <v>0</v>
      </c>
      <c r="P22" s="347">
        <v>0</v>
      </c>
      <c r="Q22" s="347">
        <v>0</v>
      </c>
      <c r="R22" s="346" t="s">
        <v>396</v>
      </c>
      <c r="S22" s="512" t="s">
        <v>56</v>
      </c>
      <c r="T22" s="347">
        <v>0</v>
      </c>
      <c r="U22" s="347">
        <v>1</v>
      </c>
      <c r="V22" s="347">
        <v>1</v>
      </c>
      <c r="W22" s="347">
        <v>24</v>
      </c>
      <c r="X22" s="347">
        <v>0</v>
      </c>
      <c r="Y22" s="347">
        <v>2</v>
      </c>
      <c r="Z22" s="347">
        <v>2</v>
      </c>
      <c r="AA22" s="348">
        <v>0</v>
      </c>
      <c r="AB22" s="348">
        <v>0</v>
      </c>
      <c r="AC22" s="348">
        <v>0</v>
      </c>
      <c r="AD22" s="348">
        <v>0</v>
      </c>
      <c r="AE22" s="348">
        <v>0</v>
      </c>
      <c r="AF22" s="349">
        <v>1</v>
      </c>
      <c r="AG22" s="350">
        <v>0</v>
      </c>
      <c r="AH22" s="346" t="s">
        <v>396</v>
      </c>
    </row>
    <row r="23" spans="1:34" s="25" customFormat="1" ht="13.5" customHeight="1">
      <c r="A23" s="512" t="s">
        <v>58</v>
      </c>
      <c r="B23" s="347">
        <v>1</v>
      </c>
      <c r="C23" s="347">
        <v>15</v>
      </c>
      <c r="D23" s="347">
        <v>19</v>
      </c>
      <c r="E23" s="347" t="s">
        <v>765</v>
      </c>
      <c r="F23" s="347" t="s">
        <v>765</v>
      </c>
      <c r="G23" s="347">
        <v>1</v>
      </c>
      <c r="H23" s="347">
        <v>1</v>
      </c>
      <c r="I23" s="347" t="s">
        <v>765</v>
      </c>
      <c r="J23" s="347">
        <v>1</v>
      </c>
      <c r="K23" s="347" t="s">
        <v>765</v>
      </c>
      <c r="L23" s="347">
        <v>9</v>
      </c>
      <c r="M23" s="347" t="s">
        <v>765</v>
      </c>
      <c r="N23" s="347" t="s">
        <v>765</v>
      </c>
      <c r="O23" s="347">
        <v>1</v>
      </c>
      <c r="P23" s="347" t="s">
        <v>765</v>
      </c>
      <c r="Q23" s="347" t="s">
        <v>765</v>
      </c>
      <c r="R23" s="346" t="s">
        <v>397</v>
      </c>
      <c r="S23" s="512" t="s">
        <v>58</v>
      </c>
      <c r="T23" s="347" t="s">
        <v>765</v>
      </c>
      <c r="U23" s="347">
        <v>1</v>
      </c>
      <c r="V23" s="347">
        <v>4</v>
      </c>
      <c r="W23" s="347">
        <v>10</v>
      </c>
      <c r="X23" s="347" t="s">
        <v>765</v>
      </c>
      <c r="Y23" s="347" t="s">
        <v>765</v>
      </c>
      <c r="Z23" s="347" t="s">
        <v>765</v>
      </c>
      <c r="AA23" s="348" t="s">
        <v>765</v>
      </c>
      <c r="AB23" s="348">
        <v>1</v>
      </c>
      <c r="AC23" s="348" t="s">
        <v>765</v>
      </c>
      <c r="AD23" s="348" t="s">
        <v>765</v>
      </c>
      <c r="AE23" s="348" t="s">
        <v>765</v>
      </c>
      <c r="AF23" s="349">
        <v>21</v>
      </c>
      <c r="AG23" s="350">
        <v>0</v>
      </c>
      <c r="AH23" s="346" t="s">
        <v>397</v>
      </c>
    </row>
    <row r="24" spans="1:34" s="25" customFormat="1" ht="13.5" customHeight="1">
      <c r="A24" s="512" t="s">
        <v>60</v>
      </c>
      <c r="B24" s="347">
        <v>2</v>
      </c>
      <c r="C24" s="347">
        <v>12</v>
      </c>
      <c r="D24" s="347">
        <v>14</v>
      </c>
      <c r="E24" s="347">
        <v>12</v>
      </c>
      <c r="F24" s="347" t="s">
        <v>765</v>
      </c>
      <c r="G24" s="347" t="s">
        <v>765</v>
      </c>
      <c r="H24" s="347">
        <v>1</v>
      </c>
      <c r="I24" s="347" t="s">
        <v>765</v>
      </c>
      <c r="J24" s="347">
        <v>1</v>
      </c>
      <c r="K24" s="347" t="s">
        <v>765</v>
      </c>
      <c r="L24" s="347">
        <v>19</v>
      </c>
      <c r="M24" s="347" t="s">
        <v>765</v>
      </c>
      <c r="N24" s="347" t="s">
        <v>765</v>
      </c>
      <c r="O24" s="347" t="s">
        <v>765</v>
      </c>
      <c r="P24" s="347" t="s">
        <v>765</v>
      </c>
      <c r="Q24" s="347" t="s">
        <v>765</v>
      </c>
      <c r="R24" s="346" t="s">
        <v>292</v>
      </c>
      <c r="S24" s="512" t="s">
        <v>60</v>
      </c>
      <c r="T24" s="347" t="s">
        <v>765</v>
      </c>
      <c r="U24" s="347" t="s">
        <v>765</v>
      </c>
      <c r="V24" s="347" t="s">
        <v>765</v>
      </c>
      <c r="W24" s="347">
        <v>3</v>
      </c>
      <c r="X24" s="347" t="s">
        <v>765</v>
      </c>
      <c r="Y24" s="347" t="s">
        <v>765</v>
      </c>
      <c r="Z24" s="347" t="s">
        <v>765</v>
      </c>
      <c r="AA24" s="348" t="s">
        <v>765</v>
      </c>
      <c r="AB24" s="348" t="s">
        <v>765</v>
      </c>
      <c r="AC24" s="348" t="s">
        <v>765</v>
      </c>
      <c r="AD24" s="348" t="s">
        <v>765</v>
      </c>
      <c r="AE24" s="348" t="s">
        <v>765</v>
      </c>
      <c r="AF24" s="349">
        <v>2</v>
      </c>
      <c r="AG24" s="350" t="s">
        <v>765</v>
      </c>
      <c r="AH24" s="346" t="s">
        <v>292</v>
      </c>
    </row>
    <row r="25" spans="1:34" s="25" customFormat="1" ht="13.5" customHeight="1">
      <c r="A25" s="512" t="s">
        <v>62</v>
      </c>
      <c r="B25" s="347">
        <v>1</v>
      </c>
      <c r="C25" s="347">
        <v>15</v>
      </c>
      <c r="D25" s="347">
        <v>16</v>
      </c>
      <c r="E25" s="347">
        <v>13</v>
      </c>
      <c r="F25" s="347">
        <v>0</v>
      </c>
      <c r="G25" s="347">
        <v>0</v>
      </c>
      <c r="H25" s="347">
        <v>0</v>
      </c>
      <c r="I25" s="347">
        <v>1</v>
      </c>
      <c r="J25" s="347">
        <v>0</v>
      </c>
      <c r="K25" s="347">
        <v>0</v>
      </c>
      <c r="L25" s="347">
        <v>1</v>
      </c>
      <c r="M25" s="347">
        <v>0</v>
      </c>
      <c r="N25" s="347">
        <v>0</v>
      </c>
      <c r="O25" s="347">
        <v>0</v>
      </c>
      <c r="P25" s="347">
        <v>0</v>
      </c>
      <c r="Q25" s="347">
        <v>0</v>
      </c>
      <c r="R25" s="346" t="s">
        <v>398</v>
      </c>
      <c r="S25" s="512" t="s">
        <v>62</v>
      </c>
      <c r="T25" s="347">
        <v>0</v>
      </c>
      <c r="U25" s="347">
        <v>0</v>
      </c>
      <c r="V25" s="347">
        <v>1</v>
      </c>
      <c r="W25" s="347">
        <v>0</v>
      </c>
      <c r="X25" s="347">
        <v>0</v>
      </c>
      <c r="Y25" s="347">
        <v>0</v>
      </c>
      <c r="Z25" s="347">
        <v>1</v>
      </c>
      <c r="AA25" s="348">
        <v>0</v>
      </c>
      <c r="AB25" s="348">
        <v>0</v>
      </c>
      <c r="AC25" s="348">
        <v>0</v>
      </c>
      <c r="AD25" s="348">
        <v>0</v>
      </c>
      <c r="AE25" s="348">
        <v>0</v>
      </c>
      <c r="AF25" s="349">
        <v>8</v>
      </c>
      <c r="AG25" s="350">
        <v>0</v>
      </c>
      <c r="AH25" s="346" t="s">
        <v>398</v>
      </c>
    </row>
    <row r="26" spans="1:34" s="25" customFormat="1" ht="13.5" customHeight="1">
      <c r="A26" s="512" t="s">
        <v>64</v>
      </c>
      <c r="B26" s="347">
        <v>0</v>
      </c>
      <c r="C26" s="347">
        <v>11</v>
      </c>
      <c r="D26" s="347">
        <v>12</v>
      </c>
      <c r="E26" s="347">
        <v>11</v>
      </c>
      <c r="F26" s="347">
        <v>0</v>
      </c>
      <c r="G26" s="347">
        <v>1</v>
      </c>
      <c r="H26" s="347">
        <v>0</v>
      </c>
      <c r="I26" s="347">
        <v>2</v>
      </c>
      <c r="J26" s="347">
        <v>0</v>
      </c>
      <c r="K26" s="347">
        <v>0</v>
      </c>
      <c r="L26" s="347">
        <v>12</v>
      </c>
      <c r="M26" s="347">
        <v>0</v>
      </c>
      <c r="N26" s="347">
        <v>0</v>
      </c>
      <c r="O26" s="347">
        <v>2</v>
      </c>
      <c r="P26" s="347">
        <v>0</v>
      </c>
      <c r="Q26" s="347">
        <v>0</v>
      </c>
      <c r="R26" s="346" t="s">
        <v>399</v>
      </c>
      <c r="S26" s="512" t="s">
        <v>64</v>
      </c>
      <c r="T26" s="347">
        <v>0</v>
      </c>
      <c r="U26" s="347">
        <v>0</v>
      </c>
      <c r="V26" s="347">
        <v>1</v>
      </c>
      <c r="W26" s="347">
        <v>4</v>
      </c>
      <c r="X26" s="347">
        <v>0</v>
      </c>
      <c r="Y26" s="347">
        <v>0</v>
      </c>
      <c r="Z26" s="347">
        <v>0</v>
      </c>
      <c r="AA26" s="348">
        <v>0</v>
      </c>
      <c r="AB26" s="348">
        <v>0</v>
      </c>
      <c r="AC26" s="348">
        <v>0</v>
      </c>
      <c r="AD26" s="348">
        <v>0</v>
      </c>
      <c r="AE26" s="348">
        <v>1</v>
      </c>
      <c r="AF26" s="349">
        <v>2</v>
      </c>
      <c r="AG26" s="350">
        <v>0</v>
      </c>
      <c r="AH26" s="346" t="s">
        <v>399</v>
      </c>
    </row>
    <row r="27" spans="1:34" s="25" customFormat="1" ht="13.5" customHeight="1">
      <c r="A27" s="512" t="s">
        <v>66</v>
      </c>
      <c r="B27" s="347">
        <v>7</v>
      </c>
      <c r="C27" s="347">
        <v>1</v>
      </c>
      <c r="D27" s="347">
        <v>1</v>
      </c>
      <c r="E27" s="347">
        <v>11</v>
      </c>
      <c r="F27" s="347">
        <v>0</v>
      </c>
      <c r="G27" s="347">
        <v>1</v>
      </c>
      <c r="H27" s="347">
        <v>0</v>
      </c>
      <c r="I27" s="347">
        <v>0</v>
      </c>
      <c r="J27" s="347">
        <v>0</v>
      </c>
      <c r="K27" s="347">
        <v>0</v>
      </c>
      <c r="L27" s="347">
        <v>0</v>
      </c>
      <c r="M27" s="347">
        <v>0</v>
      </c>
      <c r="N27" s="347">
        <v>0</v>
      </c>
      <c r="O27" s="347">
        <v>0</v>
      </c>
      <c r="P27" s="347">
        <v>0</v>
      </c>
      <c r="Q27" s="347">
        <v>1</v>
      </c>
      <c r="R27" s="346" t="s">
        <v>400</v>
      </c>
      <c r="S27" s="512" t="s">
        <v>66</v>
      </c>
      <c r="T27" s="347">
        <v>0</v>
      </c>
      <c r="U27" s="347">
        <v>0</v>
      </c>
      <c r="V27" s="347">
        <v>1</v>
      </c>
      <c r="W27" s="347">
        <v>13</v>
      </c>
      <c r="X27" s="347">
        <v>0</v>
      </c>
      <c r="Y27" s="347">
        <v>0</v>
      </c>
      <c r="Z27" s="347">
        <v>1</v>
      </c>
      <c r="AA27" s="348">
        <v>0</v>
      </c>
      <c r="AB27" s="348">
        <v>0</v>
      </c>
      <c r="AC27" s="348">
        <v>0</v>
      </c>
      <c r="AD27" s="348">
        <v>0</v>
      </c>
      <c r="AE27" s="348">
        <v>0</v>
      </c>
      <c r="AF27" s="349">
        <v>4</v>
      </c>
      <c r="AG27" s="350">
        <v>0</v>
      </c>
      <c r="AH27" s="346" t="s">
        <v>400</v>
      </c>
    </row>
    <row r="28" spans="1:34" s="25" customFormat="1" ht="13.5" customHeight="1">
      <c r="A28" s="512" t="s">
        <v>68</v>
      </c>
      <c r="B28" s="347">
        <v>1</v>
      </c>
      <c r="C28" s="347">
        <v>2</v>
      </c>
      <c r="D28" s="347">
        <v>2</v>
      </c>
      <c r="E28" s="347">
        <v>0</v>
      </c>
      <c r="F28" s="347">
        <v>0</v>
      </c>
      <c r="G28" s="347">
        <v>1</v>
      </c>
      <c r="H28" s="347">
        <v>0</v>
      </c>
      <c r="I28" s="347">
        <v>0</v>
      </c>
      <c r="J28" s="347">
        <v>1</v>
      </c>
      <c r="K28" s="347">
        <v>0</v>
      </c>
      <c r="L28" s="347">
        <v>8</v>
      </c>
      <c r="M28" s="347">
        <v>0</v>
      </c>
      <c r="N28" s="347">
        <v>0</v>
      </c>
      <c r="O28" s="347">
        <v>0</v>
      </c>
      <c r="P28" s="347">
        <v>0</v>
      </c>
      <c r="Q28" s="347">
        <v>0</v>
      </c>
      <c r="R28" s="346" t="s">
        <v>401</v>
      </c>
      <c r="S28" s="512" t="s">
        <v>68</v>
      </c>
      <c r="T28" s="347">
        <v>0</v>
      </c>
      <c r="U28" s="347">
        <v>0</v>
      </c>
      <c r="V28" s="347">
        <v>0</v>
      </c>
      <c r="W28" s="347">
        <v>0</v>
      </c>
      <c r="X28" s="347">
        <v>0</v>
      </c>
      <c r="Y28" s="347">
        <v>0</v>
      </c>
      <c r="Z28" s="347">
        <v>0</v>
      </c>
      <c r="AA28" s="348">
        <v>0</v>
      </c>
      <c r="AB28" s="348">
        <v>0</v>
      </c>
      <c r="AC28" s="348">
        <v>0</v>
      </c>
      <c r="AD28" s="348">
        <v>0</v>
      </c>
      <c r="AE28" s="348">
        <v>0</v>
      </c>
      <c r="AF28" s="349">
        <v>1</v>
      </c>
      <c r="AG28" s="350">
        <v>0</v>
      </c>
      <c r="AH28" s="346" t="s">
        <v>401</v>
      </c>
    </row>
    <row r="29" spans="1:34" s="25" customFormat="1" ht="13.5" customHeight="1">
      <c r="A29" s="512" t="s">
        <v>70</v>
      </c>
      <c r="B29" s="347">
        <v>1</v>
      </c>
      <c r="C29" s="347">
        <v>1</v>
      </c>
      <c r="D29" s="347">
        <v>1</v>
      </c>
      <c r="E29" s="347">
        <v>7</v>
      </c>
      <c r="F29" s="347">
        <v>0</v>
      </c>
      <c r="G29" s="347">
        <v>0</v>
      </c>
      <c r="H29" s="347">
        <v>0</v>
      </c>
      <c r="I29" s="347">
        <v>0</v>
      </c>
      <c r="J29" s="347">
        <v>0</v>
      </c>
      <c r="K29" s="347">
        <v>0</v>
      </c>
      <c r="L29" s="347">
        <v>0</v>
      </c>
      <c r="M29" s="347">
        <v>0</v>
      </c>
      <c r="N29" s="347">
        <v>0</v>
      </c>
      <c r="O29" s="347">
        <v>0</v>
      </c>
      <c r="P29" s="347">
        <v>0</v>
      </c>
      <c r="Q29" s="347">
        <v>0</v>
      </c>
      <c r="R29" s="346" t="s">
        <v>402</v>
      </c>
      <c r="S29" s="512" t="s">
        <v>70</v>
      </c>
      <c r="T29" s="347">
        <v>0</v>
      </c>
      <c r="U29" s="347">
        <v>0</v>
      </c>
      <c r="V29" s="347">
        <v>0</v>
      </c>
      <c r="W29" s="347">
        <v>0</v>
      </c>
      <c r="X29" s="347">
        <v>0</v>
      </c>
      <c r="Y29" s="347">
        <v>0</v>
      </c>
      <c r="Z29" s="347">
        <v>0</v>
      </c>
      <c r="AA29" s="348">
        <v>0</v>
      </c>
      <c r="AB29" s="348">
        <v>0</v>
      </c>
      <c r="AC29" s="348">
        <v>0</v>
      </c>
      <c r="AD29" s="348">
        <v>0</v>
      </c>
      <c r="AE29" s="348">
        <v>0</v>
      </c>
      <c r="AF29" s="349">
        <v>9</v>
      </c>
      <c r="AG29" s="350">
        <v>0</v>
      </c>
      <c r="AH29" s="346" t="s">
        <v>402</v>
      </c>
    </row>
    <row r="30" spans="1:34" s="25" customFormat="1" ht="13.5" customHeight="1">
      <c r="A30" s="512" t="s">
        <v>72</v>
      </c>
      <c r="B30" s="347">
        <v>1</v>
      </c>
      <c r="C30" s="347">
        <v>0</v>
      </c>
      <c r="D30" s="347">
        <v>0</v>
      </c>
      <c r="E30" s="347">
        <v>3</v>
      </c>
      <c r="F30" s="347">
        <v>0</v>
      </c>
      <c r="G30" s="347">
        <v>1</v>
      </c>
      <c r="H30" s="347">
        <v>0</v>
      </c>
      <c r="I30" s="347">
        <v>1</v>
      </c>
      <c r="J30" s="347">
        <v>0</v>
      </c>
      <c r="K30" s="347">
        <v>0</v>
      </c>
      <c r="L30" s="347">
        <v>5</v>
      </c>
      <c r="M30" s="347">
        <v>0</v>
      </c>
      <c r="N30" s="347">
        <v>0</v>
      </c>
      <c r="O30" s="347">
        <v>0</v>
      </c>
      <c r="P30" s="347">
        <v>0</v>
      </c>
      <c r="Q30" s="347">
        <v>0</v>
      </c>
      <c r="R30" s="346" t="s">
        <v>403</v>
      </c>
      <c r="S30" s="512" t="s">
        <v>72</v>
      </c>
      <c r="T30" s="347">
        <v>0</v>
      </c>
      <c r="U30" s="347">
        <v>0</v>
      </c>
      <c r="V30" s="347">
        <v>0</v>
      </c>
      <c r="W30" s="347">
        <v>0</v>
      </c>
      <c r="X30" s="347">
        <v>0</v>
      </c>
      <c r="Y30" s="347">
        <v>0</v>
      </c>
      <c r="Z30" s="347">
        <v>0</v>
      </c>
      <c r="AA30" s="348">
        <v>0</v>
      </c>
      <c r="AB30" s="348">
        <v>0</v>
      </c>
      <c r="AC30" s="348">
        <v>0</v>
      </c>
      <c r="AD30" s="348">
        <v>0</v>
      </c>
      <c r="AE30" s="348">
        <v>0</v>
      </c>
      <c r="AF30" s="349">
        <v>0</v>
      </c>
      <c r="AG30" s="350">
        <v>0</v>
      </c>
      <c r="AH30" s="346" t="s">
        <v>403</v>
      </c>
    </row>
    <row r="31" spans="1:34" s="25" customFormat="1" ht="13.5" customHeight="1">
      <c r="A31" s="512" t="s">
        <v>74</v>
      </c>
      <c r="B31" s="347">
        <v>0</v>
      </c>
      <c r="C31" s="347">
        <v>3</v>
      </c>
      <c r="D31" s="347">
        <v>3</v>
      </c>
      <c r="E31" s="347">
        <v>2</v>
      </c>
      <c r="F31" s="347">
        <v>0</v>
      </c>
      <c r="G31" s="347">
        <v>0</v>
      </c>
      <c r="H31" s="347">
        <v>0</v>
      </c>
      <c r="I31" s="347">
        <v>0</v>
      </c>
      <c r="J31" s="347">
        <v>0</v>
      </c>
      <c r="K31" s="347">
        <v>0</v>
      </c>
      <c r="L31" s="347">
        <v>3</v>
      </c>
      <c r="M31" s="347">
        <v>0</v>
      </c>
      <c r="N31" s="347">
        <v>0</v>
      </c>
      <c r="O31" s="347">
        <v>0</v>
      </c>
      <c r="P31" s="347">
        <v>0</v>
      </c>
      <c r="Q31" s="347">
        <v>0</v>
      </c>
      <c r="R31" s="346" t="s">
        <v>404</v>
      </c>
      <c r="S31" s="512" t="s">
        <v>74</v>
      </c>
      <c r="T31" s="347">
        <v>0</v>
      </c>
      <c r="U31" s="347">
        <v>0</v>
      </c>
      <c r="V31" s="347">
        <v>0</v>
      </c>
      <c r="W31" s="347">
        <v>0</v>
      </c>
      <c r="X31" s="347">
        <v>0</v>
      </c>
      <c r="Y31" s="347">
        <v>0</v>
      </c>
      <c r="Z31" s="347">
        <v>0</v>
      </c>
      <c r="AA31" s="348">
        <v>0</v>
      </c>
      <c r="AB31" s="348">
        <v>0</v>
      </c>
      <c r="AC31" s="348">
        <v>0</v>
      </c>
      <c r="AD31" s="348">
        <v>0</v>
      </c>
      <c r="AE31" s="348">
        <v>0</v>
      </c>
      <c r="AF31" s="349">
        <v>9</v>
      </c>
      <c r="AG31" s="350">
        <v>0</v>
      </c>
      <c r="AH31" s="346" t="s">
        <v>404</v>
      </c>
    </row>
    <row r="32" spans="1:34" s="25" customFormat="1" ht="13.5" customHeight="1">
      <c r="A32" s="512" t="s">
        <v>76</v>
      </c>
      <c r="B32" s="347">
        <v>1</v>
      </c>
      <c r="C32" s="347">
        <v>2</v>
      </c>
      <c r="D32" s="347">
        <v>1</v>
      </c>
      <c r="E32" s="347">
        <v>3</v>
      </c>
      <c r="F32" s="347">
        <v>1</v>
      </c>
      <c r="G32" s="347">
        <v>1</v>
      </c>
      <c r="H32" s="347">
        <v>0</v>
      </c>
      <c r="I32" s="347">
        <v>1</v>
      </c>
      <c r="J32" s="347">
        <v>0</v>
      </c>
      <c r="K32" s="347">
        <v>0</v>
      </c>
      <c r="L32" s="347">
        <v>5</v>
      </c>
      <c r="M32" s="347">
        <v>0</v>
      </c>
      <c r="N32" s="347">
        <v>0</v>
      </c>
      <c r="O32" s="347">
        <v>0</v>
      </c>
      <c r="P32" s="347">
        <v>0</v>
      </c>
      <c r="Q32" s="347">
        <v>0</v>
      </c>
      <c r="R32" s="346" t="s">
        <v>405</v>
      </c>
      <c r="S32" s="512" t="s">
        <v>76</v>
      </c>
      <c r="T32" s="347">
        <v>0</v>
      </c>
      <c r="U32" s="347">
        <v>0</v>
      </c>
      <c r="V32" s="347">
        <v>0</v>
      </c>
      <c r="W32" s="347">
        <v>0</v>
      </c>
      <c r="X32" s="347">
        <v>0</v>
      </c>
      <c r="Y32" s="347">
        <v>0</v>
      </c>
      <c r="Z32" s="347">
        <v>0</v>
      </c>
      <c r="AA32" s="348">
        <v>0</v>
      </c>
      <c r="AB32" s="348">
        <v>0</v>
      </c>
      <c r="AC32" s="348">
        <v>0</v>
      </c>
      <c r="AD32" s="348">
        <v>0</v>
      </c>
      <c r="AE32" s="348">
        <v>0</v>
      </c>
      <c r="AF32" s="349">
        <v>21</v>
      </c>
      <c r="AG32" s="350">
        <v>0</v>
      </c>
      <c r="AH32" s="346" t="s">
        <v>405</v>
      </c>
    </row>
    <row r="33" spans="1:34" s="25" customFormat="1" ht="13.5" customHeight="1">
      <c r="A33" s="512" t="s">
        <v>78</v>
      </c>
      <c r="B33" s="347">
        <v>0</v>
      </c>
      <c r="C33" s="347">
        <v>0</v>
      </c>
      <c r="D33" s="347">
        <v>1</v>
      </c>
      <c r="E33" s="347">
        <v>5</v>
      </c>
      <c r="F33" s="347">
        <v>0</v>
      </c>
      <c r="G33" s="347">
        <v>1</v>
      </c>
      <c r="H33" s="347">
        <v>0</v>
      </c>
      <c r="I33" s="347">
        <v>0</v>
      </c>
      <c r="J33" s="347">
        <v>0</v>
      </c>
      <c r="K33" s="347">
        <v>0</v>
      </c>
      <c r="L33" s="347">
        <v>33</v>
      </c>
      <c r="M33" s="347">
        <v>0</v>
      </c>
      <c r="N33" s="347">
        <v>0</v>
      </c>
      <c r="O33" s="347">
        <v>0</v>
      </c>
      <c r="P33" s="347">
        <v>0</v>
      </c>
      <c r="Q33" s="347">
        <v>0</v>
      </c>
      <c r="R33" s="346" t="s">
        <v>406</v>
      </c>
      <c r="S33" s="512" t="s">
        <v>78</v>
      </c>
      <c r="T33" s="347">
        <v>0</v>
      </c>
      <c r="U33" s="347">
        <v>0</v>
      </c>
      <c r="V33" s="347">
        <v>2</v>
      </c>
      <c r="W33" s="347">
        <v>0</v>
      </c>
      <c r="X33" s="347">
        <v>0</v>
      </c>
      <c r="Y33" s="347">
        <v>0</v>
      </c>
      <c r="Z33" s="347">
        <v>0</v>
      </c>
      <c r="AA33" s="348">
        <v>0</v>
      </c>
      <c r="AB33" s="348">
        <v>0</v>
      </c>
      <c r="AC33" s="348">
        <v>0</v>
      </c>
      <c r="AD33" s="348">
        <v>0</v>
      </c>
      <c r="AE33" s="348">
        <v>0</v>
      </c>
      <c r="AF33" s="349">
        <v>5</v>
      </c>
      <c r="AG33" s="350">
        <v>0</v>
      </c>
      <c r="AH33" s="346" t="s">
        <v>406</v>
      </c>
    </row>
    <row r="34" spans="1:34" s="25" customFormat="1" ht="13.5" customHeight="1">
      <c r="A34" s="512" t="s">
        <v>80</v>
      </c>
      <c r="B34" s="347">
        <v>0</v>
      </c>
      <c r="C34" s="347">
        <v>0</v>
      </c>
      <c r="D34" s="347">
        <v>1</v>
      </c>
      <c r="E34" s="347">
        <v>3</v>
      </c>
      <c r="F34" s="347">
        <v>0</v>
      </c>
      <c r="G34" s="347">
        <v>0</v>
      </c>
      <c r="H34" s="347">
        <v>1</v>
      </c>
      <c r="I34" s="347">
        <v>0</v>
      </c>
      <c r="J34" s="347">
        <v>0</v>
      </c>
      <c r="K34" s="347">
        <v>0</v>
      </c>
      <c r="L34" s="347">
        <v>10</v>
      </c>
      <c r="M34" s="347">
        <v>0</v>
      </c>
      <c r="N34" s="347">
        <v>0</v>
      </c>
      <c r="O34" s="347">
        <v>0</v>
      </c>
      <c r="P34" s="347">
        <v>0</v>
      </c>
      <c r="Q34" s="347">
        <v>0</v>
      </c>
      <c r="R34" s="346" t="s">
        <v>407</v>
      </c>
      <c r="S34" s="512" t="s">
        <v>80</v>
      </c>
      <c r="T34" s="347">
        <v>0</v>
      </c>
      <c r="U34" s="347">
        <v>0</v>
      </c>
      <c r="V34" s="347">
        <v>2</v>
      </c>
      <c r="W34" s="347">
        <v>0</v>
      </c>
      <c r="X34" s="347">
        <v>0</v>
      </c>
      <c r="Y34" s="347">
        <v>0</v>
      </c>
      <c r="Z34" s="347">
        <v>0</v>
      </c>
      <c r="AA34" s="348">
        <v>0</v>
      </c>
      <c r="AB34" s="348">
        <v>0</v>
      </c>
      <c r="AC34" s="348">
        <v>0</v>
      </c>
      <c r="AD34" s="348">
        <v>0</v>
      </c>
      <c r="AE34" s="348">
        <v>0</v>
      </c>
      <c r="AF34" s="349">
        <v>19</v>
      </c>
      <c r="AG34" s="350">
        <v>0</v>
      </c>
      <c r="AH34" s="346" t="s">
        <v>407</v>
      </c>
    </row>
    <row r="35" spans="1:34" s="25" customFormat="1" ht="13.5" customHeight="1">
      <c r="A35" s="512" t="s">
        <v>82</v>
      </c>
      <c r="B35" s="347" t="s">
        <v>765</v>
      </c>
      <c r="C35" s="347" t="s">
        <v>765</v>
      </c>
      <c r="D35" s="347">
        <v>2</v>
      </c>
      <c r="E35" s="347">
        <v>7</v>
      </c>
      <c r="F35" s="347" t="s">
        <v>765</v>
      </c>
      <c r="G35" s="347">
        <v>1</v>
      </c>
      <c r="H35" s="347" t="s">
        <v>765</v>
      </c>
      <c r="I35" s="347" t="s">
        <v>765</v>
      </c>
      <c r="J35" s="347" t="s">
        <v>765</v>
      </c>
      <c r="K35" s="347" t="s">
        <v>765</v>
      </c>
      <c r="L35" s="347">
        <v>11</v>
      </c>
      <c r="M35" s="347" t="s">
        <v>765</v>
      </c>
      <c r="N35" s="347" t="s">
        <v>765</v>
      </c>
      <c r="O35" s="347" t="s">
        <v>765</v>
      </c>
      <c r="P35" s="347" t="s">
        <v>765</v>
      </c>
      <c r="Q35" s="347" t="s">
        <v>765</v>
      </c>
      <c r="R35" s="346" t="s">
        <v>408</v>
      </c>
      <c r="S35" s="512" t="s">
        <v>82</v>
      </c>
      <c r="T35" s="347" t="s">
        <v>765</v>
      </c>
      <c r="U35" s="347" t="s">
        <v>765</v>
      </c>
      <c r="V35" s="347" t="s">
        <v>765</v>
      </c>
      <c r="W35" s="347">
        <v>1</v>
      </c>
      <c r="X35" s="347" t="s">
        <v>765</v>
      </c>
      <c r="Y35" s="347" t="s">
        <v>765</v>
      </c>
      <c r="Z35" s="347" t="s">
        <v>765</v>
      </c>
      <c r="AA35" s="348" t="s">
        <v>765</v>
      </c>
      <c r="AB35" s="348" t="s">
        <v>765</v>
      </c>
      <c r="AC35" s="348" t="s">
        <v>765</v>
      </c>
      <c r="AD35" s="348" t="s">
        <v>765</v>
      </c>
      <c r="AE35" s="348" t="s">
        <v>765</v>
      </c>
      <c r="AF35" s="349">
        <v>5</v>
      </c>
      <c r="AG35" s="350" t="s">
        <v>765</v>
      </c>
      <c r="AH35" s="346" t="s">
        <v>408</v>
      </c>
    </row>
    <row r="36" spans="1:34" s="25" customFormat="1" ht="13.5" customHeight="1">
      <c r="A36" s="512" t="s">
        <v>84</v>
      </c>
      <c r="B36" s="347">
        <v>0</v>
      </c>
      <c r="C36" s="347">
        <v>1</v>
      </c>
      <c r="D36" s="347">
        <v>0</v>
      </c>
      <c r="E36" s="347">
        <v>12</v>
      </c>
      <c r="F36" s="347">
        <v>0</v>
      </c>
      <c r="G36" s="347">
        <v>0</v>
      </c>
      <c r="H36" s="347">
        <v>0</v>
      </c>
      <c r="I36" s="347">
        <v>0</v>
      </c>
      <c r="J36" s="347">
        <v>2</v>
      </c>
      <c r="K36" s="347">
        <v>0</v>
      </c>
      <c r="L36" s="347">
        <v>11</v>
      </c>
      <c r="M36" s="347">
        <v>0</v>
      </c>
      <c r="N36" s="347">
        <v>0</v>
      </c>
      <c r="O36" s="347">
        <v>0</v>
      </c>
      <c r="P36" s="347">
        <v>0</v>
      </c>
      <c r="Q36" s="347">
        <v>1</v>
      </c>
      <c r="R36" s="346" t="s">
        <v>409</v>
      </c>
      <c r="S36" s="512" t="s">
        <v>84</v>
      </c>
      <c r="T36" s="347">
        <v>0</v>
      </c>
      <c r="U36" s="347">
        <v>0</v>
      </c>
      <c r="V36" s="347">
        <v>0</v>
      </c>
      <c r="W36" s="347">
        <v>8</v>
      </c>
      <c r="X36" s="347">
        <v>0</v>
      </c>
      <c r="Y36" s="347">
        <v>0</v>
      </c>
      <c r="Z36" s="347">
        <v>13</v>
      </c>
      <c r="AA36" s="348">
        <v>0</v>
      </c>
      <c r="AB36" s="348">
        <v>0</v>
      </c>
      <c r="AC36" s="348">
        <v>0</v>
      </c>
      <c r="AD36" s="348">
        <v>0</v>
      </c>
      <c r="AE36" s="348">
        <v>0</v>
      </c>
      <c r="AF36" s="349">
        <v>6</v>
      </c>
      <c r="AG36" s="350">
        <v>0</v>
      </c>
      <c r="AH36" s="346" t="s">
        <v>409</v>
      </c>
    </row>
    <row r="37" spans="1:34" s="25" customFormat="1" ht="13.5" customHeight="1">
      <c r="A37" s="512" t="s">
        <v>86</v>
      </c>
      <c r="B37" s="347">
        <v>0</v>
      </c>
      <c r="C37" s="347">
        <v>6</v>
      </c>
      <c r="D37" s="347">
        <v>6</v>
      </c>
      <c r="E37" s="347">
        <v>6</v>
      </c>
      <c r="F37" s="347">
        <v>0</v>
      </c>
      <c r="G37" s="347">
        <v>0</v>
      </c>
      <c r="H37" s="347">
        <v>0</v>
      </c>
      <c r="I37" s="347">
        <v>0</v>
      </c>
      <c r="J37" s="347">
        <v>0</v>
      </c>
      <c r="K37" s="347">
        <v>0</v>
      </c>
      <c r="L37" s="347">
        <v>3</v>
      </c>
      <c r="M37" s="347">
        <v>0</v>
      </c>
      <c r="N37" s="347">
        <v>0</v>
      </c>
      <c r="O37" s="347">
        <v>0</v>
      </c>
      <c r="P37" s="347">
        <v>0</v>
      </c>
      <c r="Q37" s="347">
        <v>0</v>
      </c>
      <c r="R37" s="346" t="s">
        <v>410</v>
      </c>
      <c r="S37" s="512" t="s">
        <v>86</v>
      </c>
      <c r="T37" s="347">
        <v>0</v>
      </c>
      <c r="U37" s="347">
        <v>0</v>
      </c>
      <c r="V37" s="347">
        <v>0</v>
      </c>
      <c r="W37" s="347">
        <v>3</v>
      </c>
      <c r="X37" s="347">
        <v>0</v>
      </c>
      <c r="Y37" s="347">
        <v>0</v>
      </c>
      <c r="Z37" s="347">
        <v>0</v>
      </c>
      <c r="AA37" s="348">
        <v>0</v>
      </c>
      <c r="AB37" s="348">
        <v>0</v>
      </c>
      <c r="AC37" s="348">
        <v>0</v>
      </c>
      <c r="AD37" s="348">
        <v>0</v>
      </c>
      <c r="AE37" s="348">
        <v>0</v>
      </c>
      <c r="AF37" s="349">
        <v>14</v>
      </c>
      <c r="AG37" s="350">
        <v>0</v>
      </c>
      <c r="AH37" s="346" t="s">
        <v>410</v>
      </c>
    </row>
    <row r="38" spans="1:34" s="25" customFormat="1" ht="13.5" customHeight="1">
      <c r="A38" s="512" t="s">
        <v>88</v>
      </c>
      <c r="B38" s="347">
        <v>0</v>
      </c>
      <c r="C38" s="347">
        <v>2</v>
      </c>
      <c r="D38" s="347">
        <v>0</v>
      </c>
      <c r="E38" s="347">
        <v>1</v>
      </c>
      <c r="F38" s="347">
        <v>0</v>
      </c>
      <c r="G38" s="347">
        <v>0</v>
      </c>
      <c r="H38" s="347">
        <v>1</v>
      </c>
      <c r="I38" s="347">
        <v>0</v>
      </c>
      <c r="J38" s="347">
        <v>0</v>
      </c>
      <c r="K38" s="347">
        <v>0</v>
      </c>
      <c r="L38" s="347">
        <v>15</v>
      </c>
      <c r="M38" s="347">
        <v>0</v>
      </c>
      <c r="N38" s="347">
        <v>0</v>
      </c>
      <c r="O38" s="347">
        <v>0</v>
      </c>
      <c r="P38" s="347">
        <v>0</v>
      </c>
      <c r="Q38" s="347">
        <v>0</v>
      </c>
      <c r="R38" s="346" t="s">
        <v>411</v>
      </c>
      <c r="S38" s="512" t="s">
        <v>88</v>
      </c>
      <c r="T38" s="347">
        <v>0</v>
      </c>
      <c r="U38" s="347">
        <v>0</v>
      </c>
      <c r="V38" s="347">
        <v>0</v>
      </c>
      <c r="W38" s="347">
        <v>0</v>
      </c>
      <c r="X38" s="347">
        <v>0</v>
      </c>
      <c r="Y38" s="347">
        <v>0</v>
      </c>
      <c r="Z38" s="347">
        <v>0</v>
      </c>
      <c r="AA38" s="348">
        <v>0</v>
      </c>
      <c r="AB38" s="348">
        <v>0</v>
      </c>
      <c r="AC38" s="348">
        <v>0</v>
      </c>
      <c r="AD38" s="348">
        <v>0</v>
      </c>
      <c r="AE38" s="348">
        <v>0</v>
      </c>
      <c r="AF38" s="349">
        <v>14</v>
      </c>
      <c r="AG38" s="350">
        <v>0</v>
      </c>
      <c r="AH38" s="346" t="s">
        <v>411</v>
      </c>
    </row>
    <row r="39" spans="1:34" s="25" customFormat="1" ht="13.5" customHeight="1">
      <c r="A39" s="512" t="s">
        <v>90</v>
      </c>
      <c r="B39" s="347">
        <v>1</v>
      </c>
      <c r="C39" s="347">
        <v>1</v>
      </c>
      <c r="D39" s="347">
        <v>3</v>
      </c>
      <c r="E39" s="347">
        <v>5</v>
      </c>
      <c r="F39" s="347">
        <v>0</v>
      </c>
      <c r="G39" s="347">
        <v>4</v>
      </c>
      <c r="H39" s="347">
        <v>0</v>
      </c>
      <c r="I39" s="347">
        <v>2</v>
      </c>
      <c r="J39" s="347">
        <v>0</v>
      </c>
      <c r="K39" s="347">
        <v>0</v>
      </c>
      <c r="L39" s="347">
        <v>10</v>
      </c>
      <c r="M39" s="347">
        <v>0</v>
      </c>
      <c r="N39" s="347">
        <v>0</v>
      </c>
      <c r="O39" s="347">
        <v>0</v>
      </c>
      <c r="P39" s="347">
        <v>0</v>
      </c>
      <c r="Q39" s="347">
        <v>0</v>
      </c>
      <c r="R39" s="346" t="s">
        <v>412</v>
      </c>
      <c r="S39" s="512" t="s">
        <v>90</v>
      </c>
      <c r="T39" s="347">
        <v>0</v>
      </c>
      <c r="U39" s="347">
        <v>0</v>
      </c>
      <c r="V39" s="347">
        <v>1</v>
      </c>
      <c r="W39" s="347">
        <v>1</v>
      </c>
      <c r="X39" s="347">
        <v>0</v>
      </c>
      <c r="Y39" s="347">
        <v>0</v>
      </c>
      <c r="Z39" s="347">
        <v>0</v>
      </c>
      <c r="AA39" s="348">
        <v>0</v>
      </c>
      <c r="AB39" s="348">
        <v>0</v>
      </c>
      <c r="AC39" s="348">
        <v>0</v>
      </c>
      <c r="AD39" s="348">
        <v>0</v>
      </c>
      <c r="AE39" s="348">
        <v>0</v>
      </c>
      <c r="AF39" s="349">
        <v>1</v>
      </c>
      <c r="AG39" s="350">
        <v>0</v>
      </c>
      <c r="AH39" s="346" t="s">
        <v>412</v>
      </c>
    </row>
    <row r="40" spans="1:34" s="25" customFormat="1" ht="13.5" customHeight="1" thickBot="1">
      <c r="A40" s="513" t="s">
        <v>92</v>
      </c>
      <c r="B40" s="347">
        <v>1</v>
      </c>
      <c r="C40" s="347">
        <v>0</v>
      </c>
      <c r="D40" s="347">
        <v>28</v>
      </c>
      <c r="E40" s="347">
        <v>0</v>
      </c>
      <c r="F40" s="347">
        <v>1</v>
      </c>
      <c r="G40" s="347">
        <v>2</v>
      </c>
      <c r="H40" s="347">
        <v>13</v>
      </c>
      <c r="I40" s="347">
        <v>0</v>
      </c>
      <c r="J40" s="347">
        <v>0</v>
      </c>
      <c r="K40" s="347">
        <v>0</v>
      </c>
      <c r="L40" s="347">
        <v>2</v>
      </c>
      <c r="M40" s="347">
        <v>0</v>
      </c>
      <c r="N40" s="347">
        <v>0</v>
      </c>
      <c r="O40" s="347">
        <v>0</v>
      </c>
      <c r="P40" s="423">
        <v>0</v>
      </c>
      <c r="Q40" s="423">
        <v>0</v>
      </c>
      <c r="R40" s="424" t="s">
        <v>413</v>
      </c>
      <c r="S40" s="513" t="s">
        <v>92</v>
      </c>
      <c r="T40" s="423">
        <v>0</v>
      </c>
      <c r="U40" s="423">
        <v>0</v>
      </c>
      <c r="V40" s="423">
        <v>0</v>
      </c>
      <c r="W40" s="423">
        <v>0</v>
      </c>
      <c r="X40" s="423">
        <v>0</v>
      </c>
      <c r="Y40" s="423">
        <v>0</v>
      </c>
      <c r="Z40" s="423">
        <v>1</v>
      </c>
      <c r="AA40" s="423">
        <v>0</v>
      </c>
      <c r="AB40" s="423">
        <v>0</v>
      </c>
      <c r="AC40" s="423">
        <v>0</v>
      </c>
      <c r="AD40" s="423">
        <v>0</v>
      </c>
      <c r="AE40" s="423">
        <v>0</v>
      </c>
      <c r="AF40" s="349">
        <v>0</v>
      </c>
      <c r="AG40" s="350">
        <v>0</v>
      </c>
      <c r="AH40" s="424" t="s">
        <v>413</v>
      </c>
    </row>
    <row r="41" spans="1:34" s="52" customFormat="1" ht="11.1" customHeight="1">
      <c r="A41" s="51" t="s">
        <v>825</v>
      </c>
      <c r="B41" s="51"/>
      <c r="C41" s="425"/>
      <c r="D41" s="425"/>
      <c r="E41" s="425"/>
      <c r="F41" s="425"/>
      <c r="G41" s="425"/>
      <c r="H41" s="425"/>
      <c r="I41" s="478"/>
      <c r="J41" s="514"/>
      <c r="K41" s="514"/>
      <c r="L41" s="515"/>
      <c r="M41" s="515"/>
      <c r="N41" s="515"/>
      <c r="O41" s="515"/>
      <c r="P41" s="515"/>
      <c r="Q41" s="516"/>
      <c r="R41" s="517" t="s">
        <v>826</v>
      </c>
      <c r="S41" s="51" t="s">
        <v>825</v>
      </c>
      <c r="T41" s="51"/>
      <c r="U41" s="425"/>
      <c r="V41" s="425"/>
      <c r="W41" s="425"/>
      <c r="X41" s="425"/>
      <c r="Y41" s="426"/>
      <c r="Z41" s="426"/>
      <c r="AA41" s="515"/>
      <c r="AB41" s="525"/>
      <c r="AC41" s="514"/>
      <c r="AD41" s="514"/>
      <c r="AE41" s="514"/>
      <c r="AF41" s="515"/>
      <c r="AG41" s="516"/>
      <c r="AH41" s="517" t="s">
        <v>826</v>
      </c>
    </row>
    <row r="42" spans="1:34" s="41" customFormat="1" ht="11.1" customHeight="1">
      <c r="A42" s="52" t="s">
        <v>283</v>
      </c>
      <c r="B42" s="52"/>
      <c r="C42" s="52"/>
      <c r="I42" s="42"/>
      <c r="J42" s="518"/>
      <c r="K42" s="518"/>
      <c r="L42" s="518"/>
      <c r="M42" s="518"/>
      <c r="N42" s="518"/>
      <c r="O42" s="518"/>
      <c r="P42" s="518"/>
      <c r="Q42" s="519"/>
      <c r="R42" s="427" t="s">
        <v>526</v>
      </c>
      <c r="S42" s="52" t="s">
        <v>283</v>
      </c>
      <c r="T42" s="52"/>
      <c r="U42" s="52"/>
      <c r="AA42" s="526"/>
      <c r="AB42" s="527"/>
      <c r="AC42" s="527"/>
      <c r="AD42" s="527"/>
      <c r="AE42" s="526"/>
      <c r="AF42" s="518"/>
      <c r="AG42" s="519"/>
      <c r="AH42" s="427" t="s">
        <v>526</v>
      </c>
    </row>
    <row r="43" spans="1:34" s="55" customFormat="1" ht="11.1" customHeight="1">
      <c r="A43" s="53" t="s">
        <v>234</v>
      </c>
      <c r="B43" s="54"/>
      <c r="C43" s="54"/>
      <c r="D43" s="54"/>
      <c r="E43" s="54"/>
      <c r="F43" s="54"/>
      <c r="G43" s="54"/>
      <c r="H43" s="54"/>
      <c r="I43" s="428"/>
      <c r="J43" s="520"/>
      <c r="K43" s="520"/>
      <c r="L43" s="520"/>
      <c r="M43" s="520"/>
      <c r="N43" s="520"/>
      <c r="O43" s="520"/>
      <c r="P43" s="520"/>
      <c r="Q43" s="521"/>
      <c r="R43" s="522" t="s">
        <v>528</v>
      </c>
      <c r="S43" s="103" t="s">
        <v>234</v>
      </c>
      <c r="AA43" s="523"/>
      <c r="AB43" s="523"/>
      <c r="AC43" s="523"/>
      <c r="AD43" s="523"/>
      <c r="AE43" s="523"/>
      <c r="AF43" s="520"/>
      <c r="AG43" s="521"/>
      <c r="AH43" s="522" t="s">
        <v>528</v>
      </c>
    </row>
    <row r="44" spans="1:34" s="55" customFormat="1" ht="11.1" customHeight="1">
      <c r="A44" s="53" t="s">
        <v>241</v>
      </c>
      <c r="B44" s="54"/>
      <c r="C44" s="54"/>
      <c r="D44" s="54"/>
      <c r="E44" s="54"/>
      <c r="F44" s="54"/>
      <c r="G44" s="54"/>
      <c r="H44" s="54"/>
      <c r="I44" s="428"/>
      <c r="J44" s="520"/>
      <c r="K44" s="520"/>
      <c r="L44" s="520"/>
      <c r="M44" s="520"/>
      <c r="N44" s="520"/>
      <c r="O44" s="520"/>
      <c r="P44" s="520"/>
      <c r="Q44" s="521"/>
      <c r="R44" s="522" t="s">
        <v>527</v>
      </c>
      <c r="S44" s="103" t="s">
        <v>241</v>
      </c>
      <c r="AA44" s="523"/>
      <c r="AB44" s="523"/>
      <c r="AC44" s="523"/>
      <c r="AD44" s="523"/>
      <c r="AE44" s="523"/>
      <c r="AF44" s="520"/>
      <c r="AG44" s="521"/>
      <c r="AH44" s="522" t="s">
        <v>527</v>
      </c>
    </row>
    <row r="45" spans="1:34" s="55" customFormat="1" ht="11.1" customHeight="1">
      <c r="A45" s="53" t="s">
        <v>365</v>
      </c>
      <c r="B45" s="54"/>
      <c r="C45" s="54"/>
      <c r="D45" s="54"/>
      <c r="E45" s="54"/>
      <c r="F45" s="54"/>
      <c r="G45" s="54"/>
      <c r="H45" s="54"/>
      <c r="I45" s="428"/>
      <c r="J45" s="520"/>
      <c r="K45" s="520"/>
      <c r="L45" s="520"/>
      <c r="M45" s="520"/>
      <c r="N45" s="520"/>
      <c r="O45" s="520"/>
      <c r="P45" s="520"/>
      <c r="Q45" s="521"/>
      <c r="R45" s="522"/>
      <c r="S45" s="103" t="s">
        <v>365</v>
      </c>
      <c r="AA45" s="523"/>
      <c r="AB45" s="523"/>
      <c r="AC45" s="523"/>
      <c r="AD45" s="523"/>
      <c r="AE45" s="523"/>
      <c r="AF45" s="520"/>
      <c r="AG45" s="520"/>
      <c r="AH45" s="522"/>
    </row>
    <row r="46" spans="1:34" s="55" customFormat="1" ht="11.1" customHeight="1">
      <c r="A46" s="53" t="s">
        <v>349</v>
      </c>
      <c r="B46" s="54"/>
      <c r="C46" s="54"/>
      <c r="D46" s="54"/>
      <c r="E46" s="54"/>
      <c r="F46" s="54"/>
      <c r="G46" s="54"/>
      <c r="H46" s="54"/>
      <c r="I46" s="428"/>
      <c r="J46" s="520"/>
      <c r="K46" s="520"/>
      <c r="L46" s="520"/>
      <c r="M46" s="520"/>
      <c r="N46" s="520"/>
      <c r="O46" s="520"/>
      <c r="P46" s="520"/>
      <c r="Q46" s="521"/>
      <c r="R46" s="522"/>
      <c r="S46" s="103" t="s">
        <v>349</v>
      </c>
      <c r="AA46" s="523"/>
      <c r="AB46" s="523"/>
      <c r="AC46" s="523"/>
      <c r="AD46" s="523"/>
      <c r="AE46" s="523"/>
      <c r="AF46" s="520"/>
      <c r="AG46" s="520"/>
      <c r="AH46" s="522"/>
    </row>
    <row r="47" spans="1:34" s="55" customFormat="1" ht="11.1" customHeight="1">
      <c r="A47" s="53" t="s">
        <v>525</v>
      </c>
      <c r="B47" s="54"/>
      <c r="C47" s="54"/>
      <c r="D47" s="54"/>
      <c r="E47" s="54"/>
      <c r="F47" s="54"/>
      <c r="G47" s="54"/>
      <c r="H47" s="54"/>
      <c r="I47" s="428"/>
      <c r="J47" s="520"/>
      <c r="K47" s="520"/>
      <c r="L47" s="520"/>
      <c r="M47" s="520"/>
      <c r="N47" s="520"/>
      <c r="O47" s="520"/>
      <c r="P47" s="520"/>
      <c r="Q47" s="521"/>
      <c r="R47" s="522"/>
      <c r="S47" s="103" t="s">
        <v>525</v>
      </c>
      <c r="AA47" s="523"/>
      <c r="AB47" s="523"/>
      <c r="AC47" s="523"/>
      <c r="AD47" s="523"/>
      <c r="AE47" s="523"/>
      <c r="AF47" s="520"/>
      <c r="AG47" s="520"/>
      <c r="AH47" s="522"/>
    </row>
    <row r="48" spans="1:34" s="55" customFormat="1" ht="11.1" customHeight="1">
      <c r="A48" s="53" t="s">
        <v>611</v>
      </c>
      <c r="B48" s="54"/>
      <c r="C48" s="54"/>
      <c r="D48" s="54"/>
      <c r="E48" s="54"/>
      <c r="F48" s="54"/>
      <c r="G48" s="54"/>
      <c r="H48" s="54"/>
      <c r="I48" s="428"/>
      <c r="J48" s="520"/>
      <c r="K48" s="520"/>
      <c r="L48" s="520"/>
      <c r="M48" s="520"/>
      <c r="N48" s="520"/>
      <c r="O48" s="520"/>
      <c r="P48" s="520"/>
      <c r="Q48" s="521"/>
      <c r="R48" s="523"/>
      <c r="S48" s="103" t="s">
        <v>611</v>
      </c>
      <c r="AA48" s="523"/>
      <c r="AB48" s="523"/>
      <c r="AC48" s="523"/>
      <c r="AD48" s="523"/>
      <c r="AE48" s="523"/>
      <c r="AF48" s="520"/>
      <c r="AG48" s="520"/>
      <c r="AH48" s="523"/>
    </row>
    <row r="49" spans="1:34" s="55" customFormat="1" ht="11.1" customHeight="1">
      <c r="A49" s="53" t="s">
        <v>735</v>
      </c>
      <c r="B49" s="54"/>
      <c r="C49" s="54"/>
      <c r="D49" s="54"/>
      <c r="E49" s="54"/>
      <c r="F49" s="54"/>
      <c r="G49" s="54"/>
      <c r="H49" s="54"/>
      <c r="I49" s="428"/>
      <c r="J49" s="520"/>
      <c r="K49" s="520"/>
      <c r="L49" s="520"/>
      <c r="M49" s="520"/>
      <c r="N49" s="520"/>
      <c r="O49" s="520"/>
      <c r="P49" s="520"/>
      <c r="Q49" s="521"/>
      <c r="R49" s="523"/>
      <c r="S49" s="103" t="s">
        <v>735</v>
      </c>
      <c r="AA49" s="523"/>
      <c r="AB49" s="523"/>
      <c r="AC49" s="523"/>
      <c r="AD49" s="523"/>
      <c r="AE49" s="523"/>
      <c r="AF49" s="520"/>
      <c r="AG49" s="520"/>
      <c r="AH49" s="523"/>
    </row>
    <row r="50" spans="1:34" s="55" customFormat="1" ht="11.1" customHeight="1">
      <c r="A50" s="53" t="s">
        <v>736</v>
      </c>
      <c r="B50" s="54"/>
      <c r="C50" s="54"/>
      <c r="D50" s="54"/>
      <c r="E50" s="54"/>
      <c r="F50" s="54"/>
      <c r="G50" s="54"/>
      <c r="H50" s="54"/>
      <c r="I50" s="428"/>
      <c r="J50" s="523"/>
      <c r="K50" s="523"/>
      <c r="L50" s="523"/>
      <c r="M50" s="523"/>
      <c r="N50" s="523"/>
      <c r="O50" s="523"/>
      <c r="P50" s="523"/>
      <c r="Q50" s="524"/>
      <c r="R50" s="523"/>
      <c r="S50" s="103" t="s">
        <v>736</v>
      </c>
      <c r="AA50" s="523"/>
      <c r="AB50" s="523"/>
      <c r="AC50" s="523"/>
      <c r="AD50" s="523"/>
      <c r="AE50" s="523"/>
      <c r="AF50" s="520"/>
      <c r="AG50" s="520"/>
      <c r="AH50" s="523"/>
    </row>
    <row r="51" spans="1:34" s="224" customFormat="1" ht="11.25">
      <c r="A51" s="221"/>
      <c r="B51" s="221"/>
      <c r="C51" s="221"/>
      <c r="D51" s="221"/>
      <c r="E51" s="221"/>
      <c r="F51" s="221"/>
      <c r="G51" s="221"/>
      <c r="H51" s="221"/>
      <c r="I51" s="235"/>
      <c r="J51" s="221"/>
      <c r="K51" s="221"/>
      <c r="L51" s="221"/>
      <c r="M51" s="221"/>
      <c r="N51" s="221"/>
      <c r="O51" s="221"/>
      <c r="P51" s="221"/>
      <c r="Q51" s="235"/>
      <c r="R51" s="221"/>
      <c r="S51" s="221"/>
      <c r="T51" s="235"/>
      <c r="U51" s="221"/>
      <c r="V51" s="221"/>
      <c r="W51" s="221"/>
      <c r="X51" s="221"/>
      <c r="Y51" s="221"/>
      <c r="Z51" s="221"/>
      <c r="AA51" s="221"/>
      <c r="AB51" s="221"/>
      <c r="AC51" s="221"/>
      <c r="AD51" s="221"/>
      <c r="AE51" s="221"/>
      <c r="AH51" s="221"/>
    </row>
    <row r="52" spans="1:34" s="224" customFormat="1" ht="11.25">
      <c r="A52" s="221"/>
      <c r="B52" s="221"/>
      <c r="C52" s="221"/>
      <c r="D52" s="221"/>
      <c r="E52" s="221"/>
      <c r="F52" s="221"/>
      <c r="G52" s="221"/>
      <c r="H52" s="221"/>
      <c r="I52" s="235"/>
      <c r="J52" s="221"/>
      <c r="K52" s="221"/>
      <c r="L52" s="221"/>
      <c r="M52" s="221"/>
      <c r="N52" s="221"/>
      <c r="O52" s="221"/>
      <c r="P52" s="221"/>
      <c r="Q52" s="235"/>
      <c r="R52" s="221"/>
      <c r="S52" s="221"/>
      <c r="T52" s="235"/>
      <c r="U52" s="221"/>
      <c r="V52" s="221"/>
      <c r="W52" s="221"/>
      <c r="X52" s="221"/>
      <c r="Y52" s="221"/>
      <c r="Z52" s="221"/>
      <c r="AA52" s="221"/>
      <c r="AB52" s="221"/>
      <c r="AC52" s="221"/>
      <c r="AD52" s="221"/>
      <c r="AE52" s="221"/>
      <c r="AH52" s="221"/>
    </row>
    <row r="53" spans="1:34" s="224" customFormat="1" ht="11.25">
      <c r="A53" s="221"/>
      <c r="B53" s="221"/>
      <c r="C53" s="221"/>
      <c r="D53" s="221"/>
      <c r="E53" s="221"/>
      <c r="F53" s="221"/>
      <c r="G53" s="221"/>
      <c r="H53" s="221"/>
      <c r="I53" s="235"/>
      <c r="J53" s="221"/>
      <c r="K53" s="221"/>
      <c r="L53" s="221"/>
      <c r="M53" s="221"/>
      <c r="N53" s="221"/>
      <c r="O53" s="221"/>
      <c r="P53" s="221"/>
      <c r="Q53" s="235"/>
      <c r="R53" s="221"/>
      <c r="S53" s="221"/>
      <c r="T53" s="235"/>
      <c r="U53" s="221"/>
      <c r="V53" s="221"/>
      <c r="W53" s="221"/>
      <c r="X53" s="221"/>
      <c r="Y53" s="221"/>
      <c r="Z53" s="221"/>
      <c r="AA53" s="221"/>
      <c r="AB53" s="221"/>
      <c r="AC53" s="221"/>
      <c r="AD53" s="221"/>
      <c r="AE53" s="221"/>
      <c r="AH53" s="221"/>
    </row>
    <row r="54" spans="1:34" s="224" customFormat="1" ht="11.25">
      <c r="A54" s="221"/>
      <c r="B54" s="221"/>
      <c r="C54" s="221"/>
      <c r="D54" s="221"/>
      <c r="E54" s="221"/>
      <c r="F54" s="221"/>
      <c r="G54" s="221"/>
      <c r="H54" s="221"/>
      <c r="I54" s="235"/>
      <c r="J54" s="221"/>
      <c r="K54" s="221"/>
      <c r="L54" s="221"/>
      <c r="M54" s="221"/>
      <c r="N54" s="221"/>
      <c r="O54" s="221"/>
      <c r="P54" s="221"/>
      <c r="Q54" s="235"/>
      <c r="R54" s="221"/>
      <c r="S54" s="221"/>
      <c r="T54" s="235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1"/>
      <c r="AH54" s="221"/>
    </row>
    <row r="55" spans="1:34" s="224" customFormat="1" ht="11.25">
      <c r="A55" s="221"/>
      <c r="B55" s="221"/>
      <c r="C55" s="221"/>
      <c r="D55" s="221"/>
      <c r="E55" s="221"/>
      <c r="F55" s="221"/>
      <c r="G55" s="221"/>
      <c r="H55" s="221"/>
      <c r="I55" s="235"/>
      <c r="J55" s="221"/>
      <c r="K55" s="221"/>
      <c r="L55" s="221"/>
      <c r="M55" s="221"/>
      <c r="N55" s="221"/>
      <c r="O55" s="221"/>
      <c r="P55" s="221"/>
      <c r="Q55" s="235"/>
      <c r="R55" s="221"/>
      <c r="S55" s="221"/>
      <c r="T55" s="235"/>
      <c r="U55" s="221"/>
      <c r="V55" s="221"/>
      <c r="W55" s="221"/>
      <c r="X55" s="221"/>
      <c r="Y55" s="221"/>
      <c r="Z55" s="221"/>
      <c r="AA55" s="221"/>
      <c r="AB55" s="221"/>
      <c r="AC55" s="221"/>
      <c r="AD55" s="221"/>
      <c r="AE55" s="221"/>
      <c r="AH55" s="221"/>
    </row>
    <row r="56" spans="1:34" s="224" customFormat="1" ht="11.25">
      <c r="A56" s="221"/>
      <c r="B56" s="221"/>
      <c r="C56" s="221"/>
      <c r="D56" s="221"/>
      <c r="E56" s="221"/>
      <c r="F56" s="221"/>
      <c r="G56" s="221"/>
      <c r="H56" s="221"/>
      <c r="I56" s="235"/>
      <c r="J56" s="221"/>
      <c r="K56" s="221"/>
      <c r="L56" s="221"/>
      <c r="M56" s="221"/>
      <c r="N56" s="221"/>
      <c r="O56" s="221"/>
      <c r="P56" s="221"/>
      <c r="Q56" s="235"/>
      <c r="R56" s="221"/>
      <c r="S56" s="221"/>
      <c r="T56" s="235"/>
      <c r="U56" s="221"/>
      <c r="V56" s="221"/>
      <c r="W56" s="221"/>
      <c r="X56" s="221"/>
      <c r="Y56" s="221"/>
      <c r="Z56" s="221"/>
      <c r="AA56" s="221"/>
      <c r="AB56" s="221"/>
      <c r="AC56" s="221"/>
      <c r="AD56" s="221"/>
      <c r="AE56" s="221"/>
      <c r="AH56" s="221"/>
    </row>
    <row r="57" spans="1:34" s="224" customFormat="1" ht="11.25">
      <c r="A57" s="221"/>
      <c r="B57" s="221"/>
      <c r="C57" s="221"/>
      <c r="D57" s="221"/>
      <c r="E57" s="221"/>
      <c r="F57" s="221"/>
      <c r="G57" s="221"/>
      <c r="H57" s="221"/>
      <c r="I57" s="235"/>
      <c r="J57" s="221"/>
      <c r="K57" s="221"/>
      <c r="L57" s="221"/>
      <c r="M57" s="221"/>
      <c r="N57" s="221"/>
      <c r="O57" s="221"/>
      <c r="P57" s="221"/>
      <c r="Q57" s="235"/>
      <c r="R57" s="221"/>
      <c r="S57" s="221"/>
      <c r="T57" s="235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H57" s="221"/>
    </row>
    <row r="58" spans="1:34" s="224" customFormat="1" ht="11.25">
      <c r="A58" s="221"/>
      <c r="B58" s="221"/>
      <c r="C58" s="221"/>
      <c r="D58" s="221"/>
      <c r="E58" s="221"/>
      <c r="F58" s="221"/>
      <c r="G58" s="221"/>
      <c r="H58" s="221"/>
      <c r="I58" s="235"/>
      <c r="J58" s="221"/>
      <c r="K58" s="221"/>
      <c r="L58" s="221"/>
      <c r="M58" s="221"/>
      <c r="N58" s="221"/>
      <c r="O58" s="221"/>
      <c r="P58" s="221"/>
      <c r="Q58" s="235"/>
      <c r="R58" s="221"/>
      <c r="S58" s="221"/>
      <c r="T58" s="235"/>
      <c r="U58" s="221"/>
      <c r="V58" s="221"/>
      <c r="W58" s="221"/>
      <c r="X58" s="221"/>
      <c r="Y58" s="221"/>
      <c r="Z58" s="221"/>
      <c r="AA58" s="221"/>
      <c r="AB58" s="221"/>
      <c r="AC58" s="221"/>
      <c r="AD58" s="221"/>
      <c r="AE58" s="221"/>
      <c r="AH58" s="221"/>
    </row>
    <row r="59" spans="1:34" s="224" customFormat="1" ht="11.25">
      <c r="A59" s="221"/>
      <c r="B59" s="221"/>
      <c r="C59" s="221"/>
      <c r="D59" s="221"/>
      <c r="E59" s="221"/>
      <c r="F59" s="221"/>
      <c r="G59" s="221"/>
      <c r="H59" s="221"/>
      <c r="I59" s="235"/>
      <c r="J59" s="221"/>
      <c r="K59" s="221"/>
      <c r="L59" s="221"/>
      <c r="M59" s="221"/>
      <c r="N59" s="221"/>
      <c r="O59" s="221"/>
      <c r="P59" s="221"/>
      <c r="Q59" s="235"/>
      <c r="R59" s="221"/>
      <c r="S59" s="221"/>
      <c r="T59" s="235"/>
      <c r="U59" s="221"/>
      <c r="V59" s="221"/>
      <c r="W59" s="221"/>
      <c r="X59" s="221"/>
      <c r="Y59" s="221"/>
      <c r="Z59" s="221"/>
      <c r="AA59" s="221"/>
      <c r="AB59" s="221"/>
      <c r="AC59" s="221"/>
      <c r="AD59" s="221"/>
      <c r="AE59" s="221"/>
      <c r="AH59" s="221"/>
    </row>
    <row r="60" spans="1:34" s="224" customFormat="1" ht="11.25">
      <c r="A60" s="221"/>
      <c r="B60" s="221"/>
      <c r="C60" s="221"/>
      <c r="D60" s="221"/>
      <c r="E60" s="221"/>
      <c r="F60" s="221"/>
      <c r="G60" s="221"/>
      <c r="H60" s="221"/>
      <c r="I60" s="235"/>
      <c r="J60" s="221"/>
      <c r="K60" s="221"/>
      <c r="L60" s="221"/>
      <c r="M60" s="221"/>
      <c r="N60" s="221"/>
      <c r="O60" s="221"/>
      <c r="P60" s="221"/>
      <c r="Q60" s="235"/>
      <c r="R60" s="221"/>
      <c r="S60" s="221"/>
      <c r="T60" s="235"/>
      <c r="U60" s="221"/>
      <c r="V60" s="221"/>
      <c r="W60" s="221"/>
      <c r="X60" s="221"/>
      <c r="Y60" s="221"/>
      <c r="Z60" s="221"/>
      <c r="AA60" s="221"/>
      <c r="AB60" s="221"/>
      <c r="AC60" s="221"/>
      <c r="AD60" s="221"/>
      <c r="AE60" s="221"/>
      <c r="AH60" s="221"/>
    </row>
    <row r="61" spans="1:34" s="224" customFormat="1" ht="11.25">
      <c r="A61" s="221"/>
      <c r="B61" s="221"/>
      <c r="C61" s="221"/>
      <c r="D61" s="221"/>
      <c r="E61" s="221"/>
      <c r="F61" s="221"/>
      <c r="G61" s="221"/>
      <c r="H61" s="221"/>
      <c r="I61" s="235"/>
      <c r="J61" s="221"/>
      <c r="K61" s="221"/>
      <c r="L61" s="221"/>
      <c r="M61" s="221"/>
      <c r="N61" s="221"/>
      <c r="O61" s="221"/>
      <c r="P61" s="221"/>
      <c r="Q61" s="235"/>
      <c r="R61" s="221"/>
      <c r="S61" s="221"/>
      <c r="T61" s="235"/>
      <c r="U61" s="221"/>
      <c r="V61" s="221"/>
      <c r="W61" s="221"/>
      <c r="X61" s="221"/>
      <c r="Y61" s="221"/>
      <c r="Z61" s="221"/>
      <c r="AA61" s="221"/>
      <c r="AB61" s="221"/>
      <c r="AC61" s="221"/>
      <c r="AD61" s="221"/>
      <c r="AE61" s="221"/>
      <c r="AH61" s="221"/>
    </row>
    <row r="62" spans="1:34" s="224" customFormat="1" ht="11.25">
      <c r="A62" s="221"/>
      <c r="B62" s="221"/>
      <c r="C62" s="221"/>
      <c r="D62" s="221"/>
      <c r="E62" s="221"/>
      <c r="F62" s="221"/>
      <c r="G62" s="221"/>
      <c r="H62" s="221"/>
      <c r="I62" s="235"/>
      <c r="J62" s="221"/>
      <c r="K62" s="221"/>
      <c r="L62" s="221"/>
      <c r="M62" s="221"/>
      <c r="N62" s="221"/>
      <c r="O62" s="221"/>
      <c r="P62" s="221"/>
      <c r="Q62" s="235"/>
      <c r="R62" s="221"/>
      <c r="S62" s="221"/>
      <c r="T62" s="235"/>
      <c r="U62" s="221"/>
      <c r="V62" s="221"/>
      <c r="W62" s="221"/>
      <c r="X62" s="221"/>
      <c r="Y62" s="221"/>
      <c r="Z62" s="221"/>
      <c r="AA62" s="221"/>
      <c r="AB62" s="221"/>
      <c r="AC62" s="221"/>
      <c r="AD62" s="221"/>
      <c r="AE62" s="221"/>
      <c r="AH62" s="221"/>
    </row>
    <row r="63" spans="1:34" s="224" customFormat="1" ht="11.25">
      <c r="A63" s="221"/>
      <c r="B63" s="221"/>
      <c r="C63" s="221"/>
      <c r="D63" s="221"/>
      <c r="E63" s="221"/>
      <c r="F63" s="221"/>
      <c r="G63" s="221"/>
      <c r="H63" s="221"/>
      <c r="I63" s="235"/>
      <c r="J63" s="221"/>
      <c r="K63" s="221"/>
      <c r="L63" s="221"/>
      <c r="M63" s="221"/>
      <c r="N63" s="221"/>
      <c r="O63" s="221"/>
      <c r="P63" s="221"/>
      <c r="Q63" s="235"/>
      <c r="R63" s="221"/>
      <c r="S63" s="221"/>
      <c r="T63" s="235"/>
      <c r="U63" s="221"/>
      <c r="V63" s="221"/>
      <c r="W63" s="221"/>
      <c r="X63" s="221"/>
      <c r="Y63" s="221"/>
      <c r="Z63" s="221"/>
      <c r="AA63" s="221"/>
      <c r="AB63" s="221"/>
      <c r="AC63" s="221"/>
      <c r="AD63" s="221"/>
      <c r="AE63" s="221"/>
      <c r="AH63" s="221"/>
    </row>
    <row r="64" spans="1:34" s="224" customFormat="1" ht="11.25">
      <c r="A64" s="221"/>
      <c r="B64" s="221"/>
      <c r="C64" s="221"/>
      <c r="D64" s="221"/>
      <c r="E64" s="221"/>
      <c r="F64" s="221"/>
      <c r="G64" s="221"/>
      <c r="H64" s="221"/>
      <c r="I64" s="235"/>
      <c r="J64" s="221"/>
      <c r="K64" s="221"/>
      <c r="L64" s="221"/>
      <c r="M64" s="221"/>
      <c r="N64" s="221"/>
      <c r="O64" s="221"/>
      <c r="P64" s="221"/>
      <c r="Q64" s="235"/>
      <c r="R64" s="221"/>
      <c r="S64" s="221"/>
      <c r="T64" s="235"/>
      <c r="U64" s="221"/>
      <c r="V64" s="221"/>
      <c r="W64" s="221"/>
      <c r="X64" s="221"/>
      <c r="Y64" s="221"/>
      <c r="Z64" s="221"/>
      <c r="AA64" s="221"/>
      <c r="AB64" s="221"/>
      <c r="AC64" s="221"/>
      <c r="AD64" s="221"/>
      <c r="AE64" s="221"/>
      <c r="AH64" s="221"/>
    </row>
    <row r="65" spans="1:34" s="224" customFormat="1" ht="11.25">
      <c r="A65" s="221"/>
      <c r="B65" s="221"/>
      <c r="C65" s="221"/>
      <c r="D65" s="221"/>
      <c r="E65" s="221"/>
      <c r="F65" s="221"/>
      <c r="G65" s="221"/>
      <c r="H65" s="221"/>
      <c r="I65" s="235"/>
      <c r="J65" s="221"/>
      <c r="K65" s="221"/>
      <c r="L65" s="221"/>
      <c r="M65" s="221"/>
      <c r="N65" s="221"/>
      <c r="O65" s="221"/>
      <c r="P65" s="221"/>
      <c r="Q65" s="235"/>
      <c r="R65" s="221"/>
      <c r="S65" s="221"/>
      <c r="T65" s="235"/>
      <c r="U65" s="221"/>
      <c r="V65" s="221"/>
      <c r="W65" s="221"/>
      <c r="X65" s="221"/>
      <c r="Y65" s="221"/>
      <c r="Z65" s="221"/>
      <c r="AA65" s="221"/>
      <c r="AB65" s="221"/>
      <c r="AC65" s="221"/>
      <c r="AD65" s="221"/>
      <c r="AE65" s="221"/>
      <c r="AH65" s="221"/>
    </row>
    <row r="66" spans="1:34" s="224" customFormat="1" ht="11.25">
      <c r="A66" s="221"/>
      <c r="B66" s="221"/>
      <c r="C66" s="221"/>
      <c r="D66" s="221"/>
      <c r="E66" s="221"/>
      <c r="F66" s="221"/>
      <c r="G66" s="221"/>
      <c r="H66" s="221"/>
      <c r="I66" s="235"/>
      <c r="J66" s="221"/>
      <c r="K66" s="221"/>
      <c r="L66" s="221"/>
      <c r="M66" s="221"/>
      <c r="N66" s="221"/>
      <c r="O66" s="221"/>
      <c r="P66" s="221"/>
      <c r="Q66" s="235"/>
      <c r="R66" s="221"/>
      <c r="S66" s="221"/>
      <c r="T66" s="235"/>
      <c r="U66" s="221"/>
      <c r="V66" s="221"/>
      <c r="W66" s="221"/>
      <c r="X66" s="221"/>
      <c r="Y66" s="221"/>
      <c r="Z66" s="221"/>
      <c r="AA66" s="221"/>
      <c r="AB66" s="221"/>
      <c r="AC66" s="221"/>
      <c r="AD66" s="221"/>
      <c r="AE66" s="221"/>
      <c r="AH66" s="221"/>
    </row>
    <row r="67" spans="1:34" s="224" customFormat="1" ht="11.25">
      <c r="A67" s="221"/>
      <c r="B67" s="221"/>
      <c r="C67" s="221"/>
      <c r="D67" s="221"/>
      <c r="E67" s="221"/>
      <c r="F67" s="221"/>
      <c r="G67" s="221"/>
      <c r="H67" s="221"/>
      <c r="I67" s="235"/>
      <c r="J67" s="221"/>
      <c r="K67" s="221"/>
      <c r="L67" s="221"/>
      <c r="M67" s="221"/>
      <c r="N67" s="221"/>
      <c r="O67" s="221"/>
      <c r="P67" s="221"/>
      <c r="Q67" s="235"/>
      <c r="R67" s="221"/>
      <c r="S67" s="221"/>
      <c r="T67" s="235"/>
      <c r="U67" s="221"/>
      <c r="V67" s="221"/>
      <c r="W67" s="221"/>
      <c r="X67" s="221"/>
      <c r="Y67" s="221"/>
      <c r="Z67" s="221"/>
      <c r="AA67" s="221"/>
      <c r="AB67" s="221"/>
      <c r="AC67" s="221"/>
      <c r="AD67" s="221"/>
      <c r="AE67" s="221"/>
      <c r="AH67" s="221"/>
    </row>
    <row r="68" spans="1:34" s="224" customFormat="1" ht="11.25">
      <c r="A68" s="221"/>
      <c r="B68" s="221"/>
      <c r="C68" s="221"/>
      <c r="D68" s="221"/>
      <c r="E68" s="221"/>
      <c r="F68" s="221"/>
      <c r="G68" s="221"/>
      <c r="H68" s="221"/>
      <c r="I68" s="235"/>
      <c r="J68" s="221"/>
      <c r="K68" s="221"/>
      <c r="L68" s="221"/>
      <c r="M68" s="221"/>
      <c r="N68" s="221"/>
      <c r="O68" s="221"/>
      <c r="P68" s="221"/>
      <c r="Q68" s="235"/>
      <c r="R68" s="221"/>
      <c r="S68" s="221"/>
      <c r="T68" s="235"/>
      <c r="U68" s="221"/>
      <c r="V68" s="221"/>
      <c r="W68" s="221"/>
      <c r="X68" s="221"/>
      <c r="Y68" s="221"/>
      <c r="Z68" s="221"/>
      <c r="AA68" s="221"/>
      <c r="AB68" s="221"/>
      <c r="AC68" s="221"/>
      <c r="AD68" s="221"/>
      <c r="AE68" s="221"/>
      <c r="AH68" s="221"/>
    </row>
    <row r="69" spans="1:34" s="224" customFormat="1" ht="11.25">
      <c r="A69" s="221"/>
      <c r="B69" s="221"/>
      <c r="C69" s="221"/>
      <c r="D69" s="221"/>
      <c r="E69" s="221"/>
      <c r="F69" s="221"/>
      <c r="G69" s="221"/>
      <c r="H69" s="221"/>
      <c r="I69" s="235"/>
      <c r="J69" s="221"/>
      <c r="K69" s="221"/>
      <c r="L69" s="221"/>
      <c r="M69" s="221"/>
      <c r="N69" s="221"/>
      <c r="O69" s="221"/>
      <c r="P69" s="221"/>
      <c r="Q69" s="235"/>
      <c r="R69" s="221"/>
      <c r="S69" s="221"/>
      <c r="T69" s="235"/>
      <c r="U69" s="221"/>
      <c r="V69" s="221"/>
      <c r="W69" s="221"/>
      <c r="X69" s="221"/>
      <c r="Y69" s="221"/>
      <c r="Z69" s="221"/>
      <c r="AA69" s="221"/>
      <c r="AB69" s="221"/>
      <c r="AC69" s="221"/>
      <c r="AD69" s="221"/>
      <c r="AE69" s="221"/>
      <c r="AH69" s="221"/>
    </row>
    <row r="70" spans="1:34" s="224" customFormat="1" ht="11.25">
      <c r="A70" s="221"/>
      <c r="B70" s="221"/>
      <c r="C70" s="221"/>
      <c r="D70" s="221"/>
      <c r="E70" s="221"/>
      <c r="F70" s="221"/>
      <c r="G70" s="221"/>
      <c r="H70" s="221"/>
      <c r="I70" s="235"/>
      <c r="J70" s="221"/>
      <c r="K70" s="221"/>
      <c r="L70" s="221"/>
      <c r="M70" s="221"/>
      <c r="N70" s="221"/>
      <c r="O70" s="221"/>
      <c r="P70" s="221"/>
      <c r="Q70" s="235"/>
      <c r="R70" s="221"/>
      <c r="S70" s="221"/>
      <c r="T70" s="235"/>
      <c r="U70" s="221"/>
      <c r="V70" s="221"/>
      <c r="W70" s="221"/>
      <c r="X70" s="221"/>
      <c r="Y70" s="221"/>
      <c r="Z70" s="221"/>
      <c r="AA70" s="221"/>
      <c r="AB70" s="221"/>
      <c r="AC70" s="221"/>
      <c r="AD70" s="221"/>
      <c r="AE70" s="221"/>
      <c r="AH70" s="221"/>
    </row>
    <row r="71" spans="1:34" s="224" customFormat="1" ht="11.25">
      <c r="A71" s="221"/>
      <c r="B71" s="221"/>
      <c r="C71" s="221"/>
      <c r="D71" s="221"/>
      <c r="E71" s="221"/>
      <c r="F71" s="221"/>
      <c r="G71" s="221"/>
      <c r="H71" s="221"/>
      <c r="I71" s="235"/>
      <c r="J71" s="221"/>
      <c r="K71" s="221"/>
      <c r="L71" s="221"/>
      <c r="M71" s="221"/>
      <c r="N71" s="221"/>
      <c r="O71" s="221"/>
      <c r="P71" s="221"/>
      <c r="Q71" s="235"/>
      <c r="R71" s="221"/>
      <c r="S71" s="221"/>
      <c r="T71" s="235"/>
      <c r="U71" s="221"/>
      <c r="V71" s="221"/>
      <c r="W71" s="221"/>
      <c r="X71" s="221"/>
      <c r="Y71" s="221"/>
      <c r="Z71" s="221"/>
      <c r="AA71" s="221"/>
      <c r="AB71" s="221"/>
      <c r="AC71" s="221"/>
      <c r="AD71" s="221"/>
      <c r="AE71" s="221"/>
      <c r="AH71" s="221"/>
    </row>
    <row r="72" spans="1:34" s="224" customFormat="1" ht="11.25">
      <c r="A72" s="221"/>
      <c r="B72" s="221"/>
      <c r="C72" s="221"/>
      <c r="D72" s="221"/>
      <c r="E72" s="221"/>
      <c r="F72" s="221"/>
      <c r="G72" s="221"/>
      <c r="H72" s="221"/>
      <c r="I72" s="235"/>
      <c r="J72" s="221"/>
      <c r="K72" s="221"/>
      <c r="L72" s="221"/>
      <c r="M72" s="221"/>
      <c r="N72" s="221"/>
      <c r="O72" s="221"/>
      <c r="P72" s="221"/>
      <c r="Q72" s="235"/>
      <c r="R72" s="221"/>
      <c r="S72" s="221"/>
      <c r="T72" s="235"/>
      <c r="U72" s="221"/>
      <c r="V72" s="221"/>
      <c r="W72" s="221"/>
      <c r="X72" s="221"/>
      <c r="Y72" s="221"/>
      <c r="Z72" s="221"/>
      <c r="AA72" s="221"/>
      <c r="AB72" s="221"/>
      <c r="AC72" s="221"/>
      <c r="AD72" s="221"/>
      <c r="AE72" s="221"/>
      <c r="AH72" s="221"/>
    </row>
    <row r="73" spans="1:34" s="224" customFormat="1" ht="11.25">
      <c r="A73" s="221"/>
      <c r="B73" s="221"/>
      <c r="C73" s="221"/>
      <c r="D73" s="221"/>
      <c r="E73" s="221"/>
      <c r="F73" s="221"/>
      <c r="G73" s="221"/>
      <c r="H73" s="221"/>
      <c r="I73" s="235"/>
      <c r="J73" s="221"/>
      <c r="K73" s="221"/>
      <c r="L73" s="221"/>
      <c r="M73" s="221"/>
      <c r="N73" s="221"/>
      <c r="O73" s="221"/>
      <c r="P73" s="221"/>
      <c r="Q73" s="235"/>
      <c r="R73" s="221"/>
      <c r="S73" s="221"/>
      <c r="T73" s="235"/>
      <c r="U73" s="221"/>
      <c r="V73" s="221"/>
      <c r="W73" s="221"/>
      <c r="X73" s="221"/>
      <c r="Y73" s="221"/>
      <c r="Z73" s="221"/>
      <c r="AA73" s="221"/>
      <c r="AB73" s="221"/>
      <c r="AC73" s="221"/>
      <c r="AD73" s="221"/>
      <c r="AE73" s="221"/>
      <c r="AH73" s="221"/>
    </row>
    <row r="74" spans="1:34" s="224" customFormat="1" ht="11.25">
      <c r="A74" s="221"/>
      <c r="B74" s="221"/>
      <c r="C74" s="221"/>
      <c r="D74" s="221"/>
      <c r="E74" s="221"/>
      <c r="F74" s="221"/>
      <c r="G74" s="221"/>
      <c r="H74" s="221"/>
      <c r="I74" s="235"/>
      <c r="J74" s="221"/>
      <c r="K74" s="221"/>
      <c r="L74" s="221"/>
      <c r="M74" s="221"/>
      <c r="N74" s="221"/>
      <c r="O74" s="221"/>
      <c r="P74" s="221"/>
      <c r="Q74" s="235"/>
      <c r="R74" s="221"/>
      <c r="S74" s="221"/>
      <c r="T74" s="235"/>
      <c r="U74" s="221"/>
      <c r="V74" s="221"/>
      <c r="W74" s="221"/>
      <c r="X74" s="221"/>
      <c r="Y74" s="221"/>
      <c r="Z74" s="221"/>
      <c r="AA74" s="221"/>
      <c r="AB74" s="221"/>
      <c r="AC74" s="221"/>
      <c r="AD74" s="221"/>
      <c r="AE74" s="221"/>
      <c r="AH74" s="221"/>
    </row>
    <row r="75" spans="1:34" s="224" customFormat="1" ht="11.25">
      <c r="A75" s="221"/>
      <c r="B75" s="221"/>
      <c r="C75" s="221"/>
      <c r="D75" s="221"/>
      <c r="E75" s="221"/>
      <c r="F75" s="221"/>
      <c r="G75" s="221"/>
      <c r="H75" s="221"/>
      <c r="I75" s="235"/>
      <c r="J75" s="221"/>
      <c r="K75" s="221"/>
      <c r="L75" s="221"/>
      <c r="M75" s="221"/>
      <c r="N75" s="221"/>
      <c r="O75" s="221"/>
      <c r="P75" s="221"/>
      <c r="Q75" s="235"/>
      <c r="R75" s="221"/>
      <c r="S75" s="221"/>
      <c r="T75" s="235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21"/>
      <c r="AH75" s="221"/>
    </row>
    <row r="76" spans="1:34" s="224" customFormat="1" ht="11.25">
      <c r="A76" s="221"/>
      <c r="B76" s="221"/>
      <c r="C76" s="221"/>
      <c r="D76" s="221"/>
      <c r="E76" s="221"/>
      <c r="F76" s="221"/>
      <c r="G76" s="221"/>
      <c r="H76" s="221"/>
      <c r="I76" s="235"/>
      <c r="J76" s="221"/>
      <c r="K76" s="221"/>
      <c r="L76" s="221"/>
      <c r="M76" s="221"/>
      <c r="N76" s="221"/>
      <c r="O76" s="221"/>
      <c r="P76" s="221"/>
      <c r="Q76" s="235"/>
      <c r="R76" s="221"/>
      <c r="S76" s="221"/>
      <c r="T76" s="235"/>
      <c r="U76" s="221"/>
      <c r="V76" s="221"/>
      <c r="W76" s="221"/>
      <c r="X76" s="221"/>
      <c r="Y76" s="221"/>
      <c r="Z76" s="221"/>
      <c r="AA76" s="221"/>
      <c r="AB76" s="221"/>
      <c r="AC76" s="221"/>
      <c r="AD76" s="221"/>
      <c r="AE76" s="221"/>
      <c r="AH76" s="221"/>
    </row>
    <row r="77" spans="1:34" s="224" customFormat="1" ht="11.25">
      <c r="A77" s="221"/>
      <c r="B77" s="221"/>
      <c r="C77" s="221"/>
      <c r="D77" s="221"/>
      <c r="E77" s="221"/>
      <c r="F77" s="221"/>
      <c r="G77" s="221"/>
      <c r="H77" s="221"/>
      <c r="I77" s="235"/>
      <c r="J77" s="221"/>
      <c r="K77" s="221"/>
      <c r="L77" s="221"/>
      <c r="M77" s="221"/>
      <c r="N77" s="221"/>
      <c r="O77" s="221"/>
      <c r="P77" s="221"/>
      <c r="Q77" s="235"/>
      <c r="R77" s="221"/>
      <c r="S77" s="221"/>
      <c r="T77" s="235"/>
      <c r="U77" s="221"/>
      <c r="V77" s="221"/>
      <c r="W77" s="221"/>
      <c r="X77" s="221"/>
      <c r="Y77" s="221"/>
      <c r="Z77" s="221"/>
      <c r="AA77" s="221"/>
      <c r="AB77" s="221"/>
      <c r="AC77" s="221"/>
      <c r="AD77" s="221"/>
      <c r="AE77" s="221"/>
      <c r="AH77" s="221"/>
    </row>
    <row r="78" spans="1:34" s="224" customFormat="1" ht="11.25">
      <c r="A78" s="221"/>
      <c r="B78" s="221"/>
      <c r="C78" s="221"/>
      <c r="D78" s="221"/>
      <c r="E78" s="221"/>
      <c r="F78" s="221"/>
      <c r="G78" s="221"/>
      <c r="H78" s="221"/>
      <c r="I78" s="235"/>
      <c r="J78" s="221"/>
      <c r="K78" s="221"/>
      <c r="L78" s="221"/>
      <c r="M78" s="221"/>
      <c r="N78" s="221"/>
      <c r="O78" s="221"/>
      <c r="P78" s="221"/>
      <c r="Q78" s="235"/>
      <c r="R78" s="221"/>
      <c r="S78" s="221"/>
      <c r="T78" s="235"/>
      <c r="U78" s="221"/>
      <c r="V78" s="221"/>
      <c r="W78" s="221"/>
      <c r="X78" s="221"/>
      <c r="Y78" s="221"/>
      <c r="Z78" s="221"/>
      <c r="AA78" s="221"/>
      <c r="AB78" s="221"/>
      <c r="AC78" s="221"/>
      <c r="AD78" s="221"/>
      <c r="AE78" s="221"/>
      <c r="AH78" s="221"/>
    </row>
    <row r="79" spans="1:34" s="224" customFormat="1" ht="11.25">
      <c r="A79" s="221"/>
      <c r="B79" s="221"/>
      <c r="C79" s="221"/>
      <c r="D79" s="221"/>
      <c r="E79" s="221"/>
      <c r="F79" s="221"/>
      <c r="G79" s="221"/>
      <c r="H79" s="221"/>
      <c r="I79" s="235"/>
      <c r="J79" s="221"/>
      <c r="K79" s="221"/>
      <c r="L79" s="221"/>
      <c r="M79" s="221"/>
      <c r="N79" s="221"/>
      <c r="O79" s="221"/>
      <c r="P79" s="221"/>
      <c r="Q79" s="235"/>
      <c r="R79" s="221"/>
      <c r="S79" s="221"/>
      <c r="T79" s="235"/>
      <c r="U79" s="221"/>
      <c r="V79" s="221"/>
      <c r="W79" s="221"/>
      <c r="X79" s="221"/>
      <c r="Y79" s="221"/>
      <c r="Z79" s="221"/>
      <c r="AA79" s="221"/>
      <c r="AB79" s="221"/>
      <c r="AC79" s="221"/>
      <c r="AD79" s="221"/>
      <c r="AE79" s="221"/>
      <c r="AH79" s="221"/>
    </row>
    <row r="80" spans="1:34" s="224" customFormat="1" ht="11.25">
      <c r="A80" s="221"/>
      <c r="B80" s="221"/>
      <c r="C80" s="221"/>
      <c r="D80" s="221"/>
      <c r="E80" s="221"/>
      <c r="F80" s="221"/>
      <c r="G80" s="221"/>
      <c r="H80" s="221"/>
      <c r="I80" s="235"/>
      <c r="J80" s="221"/>
      <c r="K80" s="221"/>
      <c r="L80" s="221"/>
      <c r="M80" s="221"/>
      <c r="N80" s="221"/>
      <c r="O80" s="221"/>
      <c r="P80" s="221"/>
      <c r="Q80" s="235"/>
      <c r="R80" s="221"/>
      <c r="S80" s="221"/>
      <c r="T80" s="235"/>
      <c r="U80" s="221"/>
      <c r="V80" s="221"/>
      <c r="W80" s="221"/>
      <c r="X80" s="221"/>
      <c r="Y80" s="221"/>
      <c r="Z80" s="221"/>
      <c r="AA80" s="221"/>
      <c r="AB80" s="221"/>
      <c r="AC80" s="221"/>
      <c r="AD80" s="221"/>
      <c r="AE80" s="221"/>
      <c r="AH80" s="221"/>
    </row>
    <row r="81" spans="1:34" s="224" customFormat="1" ht="11.25">
      <c r="A81" s="221"/>
      <c r="B81" s="221"/>
      <c r="C81" s="221"/>
      <c r="D81" s="221"/>
      <c r="E81" s="221"/>
      <c r="F81" s="221"/>
      <c r="G81" s="221"/>
      <c r="H81" s="221"/>
      <c r="I81" s="235"/>
      <c r="J81" s="221"/>
      <c r="K81" s="221"/>
      <c r="L81" s="221"/>
      <c r="M81" s="221"/>
      <c r="N81" s="221"/>
      <c r="O81" s="221"/>
      <c r="P81" s="221"/>
      <c r="Q81" s="235"/>
      <c r="R81" s="221"/>
      <c r="S81" s="221"/>
      <c r="T81" s="235"/>
      <c r="U81" s="221"/>
      <c r="V81" s="221"/>
      <c r="W81" s="221"/>
      <c r="X81" s="221"/>
      <c r="Y81" s="221"/>
      <c r="Z81" s="221"/>
      <c r="AA81" s="221"/>
      <c r="AB81" s="221"/>
      <c r="AC81" s="221"/>
      <c r="AD81" s="221"/>
      <c r="AE81" s="221"/>
      <c r="AH81" s="221"/>
    </row>
    <row r="82" spans="1:34" s="224" customFormat="1" ht="11.25">
      <c r="A82" s="221"/>
      <c r="B82" s="221"/>
      <c r="C82" s="221"/>
      <c r="D82" s="221"/>
      <c r="E82" s="221"/>
      <c r="F82" s="221"/>
      <c r="G82" s="221"/>
      <c r="H82" s="221"/>
      <c r="I82" s="235"/>
      <c r="J82" s="221"/>
      <c r="K82" s="221"/>
      <c r="L82" s="221"/>
      <c r="M82" s="221"/>
      <c r="N82" s="221"/>
      <c r="O82" s="221"/>
      <c r="P82" s="221"/>
      <c r="Q82" s="235"/>
      <c r="R82" s="221"/>
      <c r="S82" s="221"/>
      <c r="T82" s="235"/>
      <c r="U82" s="221"/>
      <c r="V82" s="221"/>
      <c r="W82" s="221"/>
      <c r="X82" s="221"/>
      <c r="Y82" s="221"/>
      <c r="Z82" s="221"/>
      <c r="AA82" s="221"/>
      <c r="AB82" s="221"/>
      <c r="AC82" s="221"/>
      <c r="AD82" s="221"/>
      <c r="AE82" s="221"/>
      <c r="AH82" s="221"/>
    </row>
    <row r="83" spans="1:34" s="224" customFormat="1" ht="11.25">
      <c r="A83" s="221"/>
      <c r="B83" s="221"/>
      <c r="C83" s="221"/>
      <c r="D83" s="221"/>
      <c r="E83" s="221"/>
      <c r="F83" s="221"/>
      <c r="G83" s="221"/>
      <c r="H83" s="221"/>
      <c r="I83" s="235"/>
      <c r="J83" s="221"/>
      <c r="K83" s="221"/>
      <c r="L83" s="221"/>
      <c r="M83" s="221"/>
      <c r="N83" s="221"/>
      <c r="O83" s="221"/>
      <c r="P83" s="221"/>
      <c r="Q83" s="235"/>
      <c r="R83" s="221"/>
      <c r="S83" s="221"/>
      <c r="T83" s="235"/>
      <c r="U83" s="221"/>
      <c r="V83" s="221"/>
      <c r="W83" s="221"/>
      <c r="X83" s="221"/>
      <c r="Y83" s="221"/>
      <c r="Z83" s="221"/>
      <c r="AA83" s="221"/>
      <c r="AB83" s="221"/>
      <c r="AC83" s="221"/>
      <c r="AD83" s="221"/>
      <c r="AE83" s="221"/>
      <c r="AH83" s="221"/>
    </row>
    <row r="84" spans="1:34" s="224" customFormat="1" ht="11.25">
      <c r="A84" s="221"/>
      <c r="B84" s="221"/>
      <c r="C84" s="221"/>
      <c r="D84" s="221"/>
      <c r="E84" s="221"/>
      <c r="F84" s="221"/>
      <c r="G84" s="221"/>
      <c r="H84" s="221"/>
      <c r="I84" s="235"/>
      <c r="J84" s="221"/>
      <c r="K84" s="221"/>
      <c r="L84" s="221"/>
      <c r="M84" s="221"/>
      <c r="N84" s="221"/>
      <c r="O84" s="221"/>
      <c r="P84" s="221"/>
      <c r="Q84" s="235"/>
      <c r="R84" s="221"/>
      <c r="S84" s="221"/>
      <c r="T84" s="235"/>
      <c r="U84" s="221"/>
      <c r="V84" s="221"/>
      <c r="W84" s="221"/>
      <c r="X84" s="221"/>
      <c r="Y84" s="221"/>
      <c r="Z84" s="221"/>
      <c r="AA84" s="221"/>
      <c r="AB84" s="221"/>
      <c r="AC84" s="221"/>
      <c r="AD84" s="221"/>
      <c r="AE84" s="221"/>
      <c r="AH84" s="221"/>
    </row>
    <row r="85" spans="1:34" s="224" customFormat="1" ht="11.25">
      <c r="A85" s="221"/>
      <c r="B85" s="221"/>
      <c r="C85" s="221"/>
      <c r="D85" s="221"/>
      <c r="E85" s="221"/>
      <c r="F85" s="221"/>
      <c r="G85" s="221"/>
      <c r="H85" s="221"/>
      <c r="I85" s="235"/>
      <c r="J85" s="221"/>
      <c r="K85" s="221"/>
      <c r="L85" s="221"/>
      <c r="M85" s="221"/>
      <c r="N85" s="221"/>
      <c r="O85" s="221"/>
      <c r="P85" s="221"/>
      <c r="Q85" s="235"/>
      <c r="R85" s="221"/>
      <c r="S85" s="221"/>
      <c r="T85" s="235"/>
      <c r="U85" s="221"/>
      <c r="V85" s="221"/>
      <c r="W85" s="221"/>
      <c r="X85" s="221"/>
      <c r="Y85" s="221"/>
      <c r="Z85" s="221"/>
      <c r="AA85" s="221"/>
      <c r="AB85" s="221"/>
      <c r="AC85" s="221"/>
      <c r="AD85" s="221"/>
      <c r="AE85" s="221"/>
      <c r="AH85" s="221"/>
    </row>
    <row r="86" spans="1:34" s="224" customFormat="1" ht="11.25">
      <c r="A86" s="221"/>
      <c r="B86" s="221"/>
      <c r="C86" s="221"/>
      <c r="D86" s="221"/>
      <c r="E86" s="221"/>
      <c r="F86" s="221"/>
      <c r="G86" s="221"/>
      <c r="H86" s="221"/>
      <c r="I86" s="235"/>
      <c r="J86" s="221"/>
      <c r="K86" s="221"/>
      <c r="L86" s="221"/>
      <c r="M86" s="221"/>
      <c r="N86" s="221"/>
      <c r="O86" s="221"/>
      <c r="P86" s="221"/>
      <c r="Q86" s="235"/>
      <c r="R86" s="221"/>
      <c r="S86" s="221"/>
      <c r="T86" s="235"/>
      <c r="U86" s="221"/>
      <c r="V86" s="221"/>
      <c r="W86" s="221"/>
      <c r="X86" s="221"/>
      <c r="Y86" s="221"/>
      <c r="Z86" s="221"/>
      <c r="AA86" s="221"/>
      <c r="AB86" s="221"/>
      <c r="AC86" s="221"/>
      <c r="AD86" s="221"/>
      <c r="AE86" s="221"/>
      <c r="AH86" s="221"/>
    </row>
    <row r="87" spans="1:34" s="224" customFormat="1" ht="11.25">
      <c r="A87" s="221"/>
      <c r="B87" s="221"/>
      <c r="C87" s="221"/>
      <c r="D87" s="221"/>
      <c r="E87" s="221"/>
      <c r="F87" s="221"/>
      <c r="G87" s="221"/>
      <c r="H87" s="221"/>
      <c r="I87" s="235"/>
      <c r="J87" s="221"/>
      <c r="K87" s="221"/>
      <c r="L87" s="221"/>
      <c r="M87" s="221"/>
      <c r="N87" s="221"/>
      <c r="O87" s="221"/>
      <c r="P87" s="221"/>
      <c r="Q87" s="235"/>
      <c r="R87" s="221"/>
      <c r="S87" s="221"/>
      <c r="T87" s="235"/>
      <c r="U87" s="221"/>
      <c r="V87" s="221"/>
      <c r="W87" s="221"/>
      <c r="X87" s="221"/>
      <c r="Y87" s="221"/>
      <c r="Z87" s="221"/>
      <c r="AA87" s="221"/>
      <c r="AB87" s="221"/>
      <c r="AC87" s="221"/>
      <c r="AD87" s="221"/>
      <c r="AE87" s="221"/>
      <c r="AH87" s="221"/>
    </row>
    <row r="88" spans="1:34" s="224" customFormat="1" ht="11.25">
      <c r="A88" s="221"/>
      <c r="B88" s="221"/>
      <c r="C88" s="221"/>
      <c r="D88" s="221"/>
      <c r="E88" s="221"/>
      <c r="F88" s="221"/>
      <c r="G88" s="221"/>
      <c r="H88" s="221"/>
      <c r="I88" s="235"/>
      <c r="J88" s="221"/>
      <c r="K88" s="221"/>
      <c r="L88" s="221"/>
      <c r="M88" s="221"/>
      <c r="N88" s="221"/>
      <c r="O88" s="221"/>
      <c r="P88" s="221"/>
      <c r="Q88" s="235"/>
      <c r="R88" s="221"/>
      <c r="S88" s="221"/>
      <c r="T88" s="235"/>
      <c r="U88" s="221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H88" s="221"/>
    </row>
    <row r="89" spans="1:34" s="224" customFormat="1" ht="11.25">
      <c r="A89" s="221"/>
      <c r="B89" s="221"/>
      <c r="C89" s="221"/>
      <c r="D89" s="221"/>
      <c r="E89" s="221"/>
      <c r="F89" s="221"/>
      <c r="G89" s="221"/>
      <c r="H89" s="221"/>
      <c r="I89" s="235"/>
      <c r="J89" s="221"/>
      <c r="K89" s="221"/>
      <c r="L89" s="221"/>
      <c r="M89" s="221"/>
      <c r="N89" s="221"/>
      <c r="O89" s="221"/>
      <c r="P89" s="221"/>
      <c r="Q89" s="235"/>
      <c r="R89" s="221"/>
      <c r="S89" s="221"/>
      <c r="T89" s="235"/>
      <c r="U89" s="221"/>
      <c r="V89" s="221"/>
      <c r="W89" s="221"/>
      <c r="X89" s="221"/>
      <c r="Y89" s="221"/>
      <c r="Z89" s="221"/>
      <c r="AA89" s="221"/>
      <c r="AB89" s="221"/>
      <c r="AC89" s="221"/>
      <c r="AD89" s="221"/>
      <c r="AE89" s="221"/>
      <c r="AH89" s="221"/>
    </row>
    <row r="90" spans="1:34" s="224" customFormat="1" ht="11.25">
      <c r="A90" s="221"/>
      <c r="B90" s="221"/>
      <c r="C90" s="221"/>
      <c r="D90" s="221"/>
      <c r="E90" s="221"/>
      <c r="F90" s="221"/>
      <c r="G90" s="221"/>
      <c r="H90" s="221"/>
      <c r="I90" s="235"/>
      <c r="J90" s="221"/>
      <c r="K90" s="221"/>
      <c r="L90" s="221"/>
      <c r="M90" s="221"/>
      <c r="N90" s="221"/>
      <c r="O90" s="221"/>
      <c r="P90" s="221"/>
      <c r="Q90" s="235"/>
      <c r="R90" s="221"/>
      <c r="S90" s="221"/>
      <c r="T90" s="235"/>
      <c r="U90" s="221"/>
      <c r="V90" s="221"/>
      <c r="W90" s="221"/>
      <c r="X90" s="221"/>
      <c r="Y90" s="221"/>
      <c r="Z90" s="221"/>
      <c r="AA90" s="221"/>
      <c r="AB90" s="221"/>
      <c r="AC90" s="221"/>
      <c r="AD90" s="221"/>
      <c r="AE90" s="221"/>
      <c r="AH90" s="221"/>
    </row>
    <row r="91" spans="1:34" s="224" customFormat="1" ht="11.25">
      <c r="A91" s="221"/>
      <c r="B91" s="221"/>
      <c r="C91" s="221"/>
      <c r="D91" s="221"/>
      <c r="E91" s="221"/>
      <c r="F91" s="221"/>
      <c r="G91" s="221"/>
      <c r="H91" s="221"/>
      <c r="I91" s="235"/>
      <c r="J91" s="221"/>
      <c r="K91" s="221"/>
      <c r="L91" s="221"/>
      <c r="M91" s="221"/>
      <c r="N91" s="221"/>
      <c r="O91" s="221"/>
      <c r="P91" s="221"/>
      <c r="Q91" s="235"/>
      <c r="R91" s="221"/>
      <c r="S91" s="221"/>
      <c r="T91" s="235"/>
      <c r="U91" s="221"/>
      <c r="V91" s="221"/>
      <c r="W91" s="221"/>
      <c r="X91" s="221"/>
      <c r="Y91" s="221"/>
      <c r="Z91" s="221"/>
      <c r="AA91" s="221"/>
      <c r="AB91" s="221"/>
      <c r="AC91" s="221"/>
      <c r="AD91" s="221"/>
      <c r="AE91" s="221"/>
      <c r="AH91" s="221"/>
    </row>
    <row r="92" spans="1:34" s="224" customFormat="1" ht="11.25">
      <c r="A92" s="221"/>
      <c r="B92" s="221"/>
      <c r="C92" s="221"/>
      <c r="D92" s="221"/>
      <c r="E92" s="221"/>
      <c r="F92" s="221"/>
      <c r="G92" s="221"/>
      <c r="H92" s="221"/>
      <c r="I92" s="235"/>
      <c r="J92" s="221"/>
      <c r="K92" s="221"/>
      <c r="L92" s="221"/>
      <c r="M92" s="221"/>
      <c r="N92" s="221"/>
      <c r="O92" s="221"/>
      <c r="P92" s="221"/>
      <c r="Q92" s="235"/>
      <c r="R92" s="221"/>
      <c r="S92" s="221"/>
      <c r="T92" s="235"/>
      <c r="U92" s="221"/>
      <c r="V92" s="221"/>
      <c r="W92" s="221"/>
      <c r="X92" s="221"/>
      <c r="Y92" s="221"/>
      <c r="Z92" s="221"/>
      <c r="AA92" s="221"/>
      <c r="AB92" s="221"/>
      <c r="AC92" s="221"/>
      <c r="AD92" s="221"/>
      <c r="AE92" s="221"/>
      <c r="AH92" s="221"/>
    </row>
    <row r="93" spans="1:34" s="224" customFormat="1" ht="11.25">
      <c r="A93" s="221"/>
      <c r="B93" s="221"/>
      <c r="C93" s="221"/>
      <c r="D93" s="221"/>
      <c r="E93" s="221"/>
      <c r="F93" s="221"/>
      <c r="G93" s="221"/>
      <c r="H93" s="221"/>
      <c r="I93" s="235"/>
      <c r="J93" s="221"/>
      <c r="K93" s="221"/>
      <c r="L93" s="221"/>
      <c r="M93" s="221"/>
      <c r="N93" s="221"/>
      <c r="O93" s="221"/>
      <c r="P93" s="221"/>
      <c r="Q93" s="235"/>
      <c r="R93" s="221"/>
      <c r="S93" s="221"/>
      <c r="T93" s="235"/>
      <c r="U93" s="221"/>
      <c r="V93" s="221"/>
      <c r="W93" s="221"/>
      <c r="X93" s="221"/>
      <c r="Y93" s="221"/>
      <c r="Z93" s="221"/>
      <c r="AA93" s="221"/>
      <c r="AB93" s="221"/>
      <c r="AC93" s="221"/>
      <c r="AD93" s="221"/>
      <c r="AE93" s="221"/>
      <c r="AH93" s="221"/>
    </row>
    <row r="94" spans="1:34" s="224" customFormat="1" ht="11.25">
      <c r="A94" s="221"/>
      <c r="B94" s="221"/>
      <c r="C94" s="221"/>
      <c r="D94" s="221"/>
      <c r="E94" s="221"/>
      <c r="F94" s="221"/>
      <c r="G94" s="221"/>
      <c r="H94" s="221"/>
      <c r="I94" s="235"/>
      <c r="J94" s="221"/>
      <c r="K94" s="221"/>
      <c r="L94" s="221"/>
      <c r="M94" s="221"/>
      <c r="N94" s="221"/>
      <c r="O94" s="221"/>
      <c r="P94" s="221"/>
      <c r="Q94" s="235"/>
      <c r="R94" s="221"/>
      <c r="S94" s="221"/>
      <c r="T94" s="235"/>
      <c r="U94" s="221"/>
      <c r="V94" s="221"/>
      <c r="W94" s="221"/>
      <c r="X94" s="221"/>
      <c r="Y94" s="221"/>
      <c r="Z94" s="221"/>
      <c r="AA94" s="221"/>
      <c r="AB94" s="221"/>
      <c r="AC94" s="221"/>
      <c r="AD94" s="221"/>
      <c r="AE94" s="221"/>
      <c r="AH94" s="221"/>
    </row>
    <row r="95" spans="1:34" s="224" customFormat="1" ht="11.25">
      <c r="A95" s="221"/>
      <c r="B95" s="221"/>
      <c r="C95" s="221"/>
      <c r="D95" s="221"/>
      <c r="E95" s="221"/>
      <c r="F95" s="221"/>
      <c r="G95" s="221"/>
      <c r="H95" s="221"/>
      <c r="I95" s="235"/>
      <c r="J95" s="221"/>
      <c r="K95" s="221"/>
      <c r="L95" s="221"/>
      <c r="M95" s="221"/>
      <c r="N95" s="221"/>
      <c r="O95" s="221"/>
      <c r="P95" s="221"/>
      <c r="Q95" s="235"/>
      <c r="R95" s="221"/>
      <c r="S95" s="221"/>
      <c r="T95" s="235"/>
      <c r="U95" s="221"/>
      <c r="V95" s="221"/>
      <c r="W95" s="221"/>
      <c r="X95" s="221"/>
      <c r="Y95" s="221"/>
      <c r="Z95" s="221"/>
      <c r="AA95" s="221"/>
      <c r="AB95" s="221"/>
      <c r="AC95" s="221"/>
      <c r="AD95" s="221"/>
      <c r="AE95" s="221"/>
      <c r="AH95" s="221"/>
    </row>
    <row r="96" spans="1:34" s="224" customFormat="1" ht="11.25">
      <c r="A96" s="221"/>
      <c r="B96" s="221"/>
      <c r="C96" s="221"/>
      <c r="D96" s="221"/>
      <c r="E96" s="221"/>
      <c r="F96" s="221"/>
      <c r="G96" s="221"/>
      <c r="H96" s="221"/>
      <c r="I96" s="235"/>
      <c r="J96" s="221"/>
      <c r="K96" s="221"/>
      <c r="L96" s="221"/>
      <c r="M96" s="221"/>
      <c r="N96" s="221"/>
      <c r="O96" s="221"/>
      <c r="P96" s="221"/>
      <c r="Q96" s="235"/>
      <c r="R96" s="221"/>
      <c r="S96" s="221"/>
      <c r="T96" s="235"/>
      <c r="U96" s="221"/>
      <c r="V96" s="221"/>
      <c r="W96" s="221"/>
      <c r="X96" s="221"/>
      <c r="Y96" s="221"/>
      <c r="Z96" s="221"/>
      <c r="AA96" s="221"/>
      <c r="AB96" s="221"/>
      <c r="AC96" s="221"/>
      <c r="AD96" s="221"/>
      <c r="AE96" s="221"/>
      <c r="AH96" s="221"/>
    </row>
    <row r="97" spans="1:34" s="224" customFormat="1" ht="11.25">
      <c r="A97" s="221"/>
      <c r="B97" s="221"/>
      <c r="C97" s="221"/>
      <c r="D97" s="221"/>
      <c r="E97" s="221"/>
      <c r="F97" s="221"/>
      <c r="G97" s="221"/>
      <c r="H97" s="221"/>
      <c r="I97" s="235"/>
      <c r="J97" s="221"/>
      <c r="K97" s="221"/>
      <c r="L97" s="221"/>
      <c r="M97" s="221"/>
      <c r="N97" s="221"/>
      <c r="O97" s="221"/>
      <c r="P97" s="221"/>
      <c r="Q97" s="235"/>
      <c r="R97" s="221"/>
      <c r="S97" s="221"/>
      <c r="T97" s="235"/>
      <c r="U97" s="221"/>
      <c r="V97" s="221"/>
      <c r="W97" s="221"/>
      <c r="X97" s="221"/>
      <c r="Y97" s="221"/>
      <c r="Z97" s="221"/>
      <c r="AA97" s="221"/>
      <c r="AB97" s="221"/>
      <c r="AC97" s="221"/>
      <c r="AD97" s="221"/>
      <c r="AE97" s="221"/>
      <c r="AH97" s="221"/>
    </row>
    <row r="98" spans="1:34" s="224" customFormat="1" ht="11.25">
      <c r="A98" s="221"/>
      <c r="B98" s="221"/>
      <c r="C98" s="221"/>
      <c r="D98" s="221"/>
      <c r="E98" s="221"/>
      <c r="F98" s="221"/>
      <c r="G98" s="221"/>
      <c r="H98" s="221"/>
      <c r="I98" s="235"/>
      <c r="J98" s="221"/>
      <c r="K98" s="221"/>
      <c r="L98" s="221"/>
      <c r="M98" s="221"/>
      <c r="N98" s="221"/>
      <c r="O98" s="221"/>
      <c r="P98" s="221"/>
      <c r="Q98" s="235"/>
      <c r="R98" s="221"/>
      <c r="S98" s="221"/>
      <c r="T98" s="235"/>
      <c r="U98" s="221"/>
      <c r="V98" s="221"/>
      <c r="W98" s="221"/>
      <c r="X98" s="221"/>
      <c r="Y98" s="221"/>
      <c r="Z98" s="221"/>
      <c r="AA98" s="221"/>
      <c r="AB98" s="221"/>
      <c r="AC98" s="221"/>
      <c r="AD98" s="221"/>
      <c r="AE98" s="221"/>
      <c r="AH98" s="221"/>
    </row>
    <row r="99" spans="1:34" s="224" customFormat="1" ht="11.25">
      <c r="A99" s="221"/>
      <c r="B99" s="221"/>
      <c r="C99" s="221"/>
      <c r="D99" s="221"/>
      <c r="E99" s="221"/>
      <c r="F99" s="221"/>
      <c r="G99" s="221"/>
      <c r="H99" s="221"/>
      <c r="I99" s="235"/>
      <c r="J99" s="221"/>
      <c r="K99" s="221"/>
      <c r="L99" s="221"/>
      <c r="M99" s="221"/>
      <c r="N99" s="221"/>
      <c r="O99" s="221"/>
      <c r="P99" s="221"/>
      <c r="Q99" s="235"/>
      <c r="R99" s="221"/>
      <c r="S99" s="221"/>
      <c r="T99" s="235"/>
      <c r="U99" s="221"/>
      <c r="V99" s="221"/>
      <c r="W99" s="221"/>
      <c r="X99" s="221"/>
      <c r="Y99" s="221"/>
      <c r="Z99" s="221"/>
      <c r="AA99" s="221"/>
      <c r="AB99" s="221"/>
      <c r="AC99" s="221"/>
      <c r="AD99" s="221"/>
      <c r="AE99" s="221"/>
      <c r="AH99" s="221"/>
    </row>
    <row r="100" spans="1:34" s="224" customFormat="1" ht="11.25">
      <c r="A100" s="221"/>
      <c r="B100" s="221"/>
      <c r="C100" s="221"/>
      <c r="D100" s="221"/>
      <c r="E100" s="221"/>
      <c r="F100" s="221"/>
      <c r="G100" s="221"/>
      <c r="H100" s="221"/>
      <c r="I100" s="235"/>
      <c r="J100" s="221"/>
      <c r="K100" s="221"/>
      <c r="L100" s="221"/>
      <c r="M100" s="221"/>
      <c r="N100" s="221"/>
      <c r="O100" s="221"/>
      <c r="P100" s="221"/>
      <c r="Q100" s="235"/>
      <c r="R100" s="221"/>
      <c r="S100" s="221"/>
      <c r="T100" s="235"/>
      <c r="U100" s="221"/>
      <c r="V100" s="221"/>
      <c r="W100" s="221"/>
      <c r="X100" s="221"/>
      <c r="Y100" s="221"/>
      <c r="Z100" s="221"/>
      <c r="AA100" s="221"/>
      <c r="AB100" s="221"/>
      <c r="AC100" s="221"/>
      <c r="AD100" s="221"/>
      <c r="AE100" s="221"/>
      <c r="AH100" s="221"/>
    </row>
    <row r="101" spans="1:34" s="224" customFormat="1" ht="11.25">
      <c r="A101" s="221"/>
      <c r="B101" s="221"/>
      <c r="C101" s="221"/>
      <c r="D101" s="221"/>
      <c r="E101" s="221"/>
      <c r="F101" s="221"/>
      <c r="G101" s="221"/>
      <c r="H101" s="221"/>
      <c r="I101" s="235"/>
      <c r="J101" s="221"/>
      <c r="K101" s="221"/>
      <c r="L101" s="221"/>
      <c r="M101" s="221"/>
      <c r="N101" s="221"/>
      <c r="O101" s="221"/>
      <c r="P101" s="221"/>
      <c r="Q101" s="235"/>
      <c r="R101" s="221"/>
      <c r="S101" s="221"/>
      <c r="T101" s="235"/>
      <c r="U101" s="221"/>
      <c r="V101" s="221"/>
      <c r="W101" s="221"/>
      <c r="X101" s="221"/>
      <c r="Y101" s="221"/>
      <c r="Z101" s="221"/>
      <c r="AA101" s="221"/>
      <c r="AB101" s="221"/>
      <c r="AC101" s="221"/>
      <c r="AD101" s="221"/>
      <c r="AE101" s="221"/>
      <c r="AH101" s="221"/>
    </row>
    <row r="102" spans="1:34" s="224" customFormat="1" ht="11.25">
      <c r="A102" s="221"/>
      <c r="B102" s="221"/>
      <c r="C102" s="221"/>
      <c r="D102" s="221"/>
      <c r="E102" s="221"/>
      <c r="F102" s="221"/>
      <c r="G102" s="221"/>
      <c r="H102" s="221"/>
      <c r="I102" s="235"/>
      <c r="J102" s="221"/>
      <c r="K102" s="221"/>
      <c r="L102" s="221"/>
      <c r="M102" s="221"/>
      <c r="N102" s="221"/>
      <c r="O102" s="221"/>
      <c r="P102" s="221"/>
      <c r="Q102" s="235"/>
      <c r="R102" s="221"/>
      <c r="S102" s="221"/>
      <c r="T102" s="235"/>
      <c r="U102" s="221"/>
      <c r="V102" s="221"/>
      <c r="W102" s="221"/>
      <c r="X102" s="221"/>
      <c r="Y102" s="221"/>
      <c r="Z102" s="221"/>
      <c r="AA102" s="221"/>
      <c r="AB102" s="221"/>
      <c r="AC102" s="221"/>
      <c r="AD102" s="221"/>
      <c r="AE102" s="221"/>
      <c r="AH102" s="221"/>
    </row>
  </sheetData>
  <sheetProtection selectLockedCells="1"/>
  <mergeCells count="48">
    <mergeCell ref="AA3:AH3"/>
    <mergeCell ref="S3:Z3"/>
    <mergeCell ref="AA6:AG7"/>
    <mergeCell ref="R6:R11"/>
    <mergeCell ref="S6:S11"/>
    <mergeCell ref="AH6:AH11"/>
    <mergeCell ref="X6:Z7"/>
    <mergeCell ref="Y8:Y11"/>
    <mergeCell ref="AB8:AB11"/>
    <mergeCell ref="AA8:AA11"/>
    <mergeCell ref="AF8:AF11"/>
    <mergeCell ref="AD8:AD11"/>
    <mergeCell ref="AC8:AC11"/>
    <mergeCell ref="J3:R3"/>
    <mergeCell ref="J6:O7"/>
    <mergeCell ref="P6:Q7"/>
    <mergeCell ref="A3:I3"/>
    <mergeCell ref="B6:E7"/>
    <mergeCell ref="D8:D11"/>
    <mergeCell ref="E8:E11"/>
    <mergeCell ref="F8:H9"/>
    <mergeCell ref="I8:I11"/>
    <mergeCell ref="F10:F11"/>
    <mergeCell ref="G10:G11"/>
    <mergeCell ref="H10:H11"/>
    <mergeCell ref="A6:A11"/>
    <mergeCell ref="F6:I7"/>
    <mergeCell ref="B8:B11"/>
    <mergeCell ref="C8:C11"/>
    <mergeCell ref="J8:J11"/>
    <mergeCell ref="K8:K11"/>
    <mergeCell ref="J4:Q4"/>
    <mergeCell ref="N8:N11"/>
    <mergeCell ref="O8:O11"/>
    <mergeCell ref="M8:M11"/>
    <mergeCell ref="Q8:Q11"/>
    <mergeCell ref="P8:P11"/>
    <mergeCell ref="L8:L11"/>
    <mergeCell ref="AG8:AG11"/>
    <mergeCell ref="AB4:AG4"/>
    <mergeCell ref="U6:W7"/>
    <mergeCell ref="T6:T11"/>
    <mergeCell ref="X8:X11"/>
    <mergeCell ref="Z8:Z11"/>
    <mergeCell ref="W8:W11"/>
    <mergeCell ref="U8:U11"/>
    <mergeCell ref="V8:V11"/>
    <mergeCell ref="AE8:AE1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13" style="118" customWidth="1"/>
    <col min="2" max="2" width="13.75" style="118" customWidth="1"/>
    <col min="3" max="5" width="13.75" style="119" customWidth="1"/>
    <col min="6" max="6" width="13.75" style="121" customWidth="1"/>
    <col min="7" max="16384" width="9" style="121"/>
  </cols>
  <sheetData>
    <row r="1" spans="1:23" s="242" customFormat="1" ht="14.1" customHeight="1">
      <c r="A1" s="57" t="s">
        <v>889</v>
      </c>
      <c r="B1" s="240"/>
      <c r="C1" s="240"/>
      <c r="D1" s="240"/>
      <c r="E1" s="241"/>
    </row>
    <row r="2" spans="1:23" ht="14.1" customHeight="1">
      <c r="A2" s="145"/>
      <c r="E2" s="120"/>
      <c r="F2" s="120"/>
    </row>
    <row r="3" spans="1:23" s="122" customFormat="1" ht="20.100000000000001" customHeight="1">
      <c r="A3" s="825" t="s">
        <v>738</v>
      </c>
      <c r="B3" s="825"/>
      <c r="C3" s="825"/>
      <c r="D3" s="825"/>
      <c r="E3" s="825"/>
      <c r="F3" s="825"/>
    </row>
    <row r="4" spans="1:23" s="123" customFormat="1" ht="24" customHeight="1">
      <c r="A4" s="826" t="s">
        <v>758</v>
      </c>
      <c r="B4" s="826"/>
      <c r="C4" s="826"/>
      <c r="D4" s="826"/>
      <c r="E4" s="826"/>
      <c r="F4" s="826"/>
    </row>
    <row r="5" spans="1:23" s="124" customFormat="1" ht="18" customHeight="1" thickBot="1">
      <c r="A5" s="124" t="s">
        <v>284</v>
      </c>
      <c r="F5" s="125" t="s">
        <v>285</v>
      </c>
    </row>
    <row r="6" spans="1:23" s="143" customFormat="1" ht="23.1" customHeight="1">
      <c r="A6" s="710" t="s">
        <v>289</v>
      </c>
      <c r="B6" s="827" t="s">
        <v>637</v>
      </c>
      <c r="C6" s="830" t="s">
        <v>286</v>
      </c>
      <c r="D6" s="831"/>
      <c r="E6" s="832"/>
      <c r="F6" s="833" t="s">
        <v>366</v>
      </c>
    </row>
    <row r="7" spans="1:23" s="143" customFormat="1" ht="23.1" customHeight="1">
      <c r="A7" s="711"/>
      <c r="B7" s="828"/>
      <c r="C7" s="836" t="s">
        <v>287</v>
      </c>
      <c r="D7" s="837"/>
      <c r="E7" s="838"/>
      <c r="F7" s="834"/>
    </row>
    <row r="8" spans="1:23" s="143" customFormat="1" ht="23.1" customHeight="1">
      <c r="A8" s="712"/>
      <c r="B8" s="829"/>
      <c r="C8" s="146"/>
      <c r="D8" s="147" t="s">
        <v>288</v>
      </c>
      <c r="E8" s="148" t="s">
        <v>367</v>
      </c>
      <c r="F8" s="835"/>
    </row>
    <row r="9" spans="1:23" s="152" customFormat="1" ht="27.95" customHeight="1">
      <c r="A9" s="149" t="s">
        <v>602</v>
      </c>
      <c r="B9" s="150">
        <v>164</v>
      </c>
      <c r="C9" s="151">
        <v>19052090</v>
      </c>
      <c r="D9" s="151">
        <v>18738302</v>
      </c>
      <c r="E9" s="151">
        <v>313788</v>
      </c>
      <c r="F9" s="150">
        <v>15173803</v>
      </c>
    </row>
    <row r="10" spans="1:23" s="152" customFormat="1" ht="27.95" customHeight="1">
      <c r="A10" s="149" t="s">
        <v>603</v>
      </c>
      <c r="B10" s="150">
        <v>192</v>
      </c>
      <c r="C10" s="151">
        <v>20384522</v>
      </c>
      <c r="D10" s="151">
        <v>19937908</v>
      </c>
      <c r="E10" s="151">
        <v>446614</v>
      </c>
      <c r="F10" s="150">
        <v>15180153</v>
      </c>
      <c r="M10" s="552"/>
    </row>
    <row r="11" spans="1:23" s="152" customFormat="1" ht="27.95" customHeight="1">
      <c r="A11" s="149" t="s">
        <v>609</v>
      </c>
      <c r="B11" s="150">
        <v>222</v>
      </c>
      <c r="C11" s="151">
        <v>22155591</v>
      </c>
      <c r="D11" s="151">
        <v>21625920</v>
      </c>
      <c r="E11" s="151">
        <v>529671</v>
      </c>
      <c r="F11" s="150">
        <v>17293186</v>
      </c>
    </row>
    <row r="12" spans="1:23" s="152" customFormat="1" ht="27.95" customHeight="1">
      <c r="A12" s="149">
        <v>2017</v>
      </c>
      <c r="B12" s="150">
        <v>259</v>
      </c>
      <c r="C12" s="151">
        <v>24202345</v>
      </c>
      <c r="D12" s="151">
        <v>23692814</v>
      </c>
      <c r="E12" s="151">
        <v>509531</v>
      </c>
      <c r="F12" s="150">
        <v>23247926</v>
      </c>
    </row>
    <row r="13" spans="1:23" s="290" customFormat="1" ht="27.95" customHeight="1">
      <c r="A13" s="288">
        <v>2018</v>
      </c>
      <c r="B13" s="289">
        <f>SUM(B15:B26)</f>
        <v>290</v>
      </c>
      <c r="C13" s="289">
        <f>SUM(C15:C26)</f>
        <v>26588277</v>
      </c>
      <c r="D13" s="289">
        <f>SUM(D15:D26)</f>
        <v>26119392</v>
      </c>
      <c r="E13" s="289">
        <f>SUM(E15:E26)</f>
        <v>468885</v>
      </c>
      <c r="F13" s="289">
        <f>SUM(F15:F26)</f>
        <v>23766715</v>
      </c>
    </row>
    <row r="14" spans="1:23" s="293" customFormat="1" ht="12" customHeight="1">
      <c r="A14" s="328"/>
      <c r="B14" s="291"/>
      <c r="C14" s="292"/>
      <c r="D14" s="292"/>
      <c r="E14" s="292"/>
      <c r="F14" s="292"/>
      <c r="H14" s="332"/>
      <c r="U14" s="332"/>
      <c r="V14" s="332"/>
      <c r="W14" s="332"/>
    </row>
    <row r="15" spans="1:23" s="293" customFormat="1" ht="25.35" customHeight="1">
      <c r="A15" s="294" t="s">
        <v>383</v>
      </c>
      <c r="B15" s="364">
        <v>290</v>
      </c>
      <c r="C15" s="365">
        <v>1376863</v>
      </c>
      <c r="D15" s="365">
        <v>1361698</v>
      </c>
      <c r="E15" s="365">
        <v>15165</v>
      </c>
      <c r="F15" s="365">
        <v>1948454</v>
      </c>
    </row>
    <row r="16" spans="1:23" s="293" customFormat="1" ht="25.35" customHeight="1">
      <c r="A16" s="294" t="s">
        <v>161</v>
      </c>
      <c r="B16" s="364">
        <v>0</v>
      </c>
      <c r="C16" s="365">
        <v>1237695</v>
      </c>
      <c r="D16" s="365">
        <v>1218872</v>
      </c>
      <c r="E16" s="365">
        <v>18823</v>
      </c>
      <c r="F16" s="365">
        <v>1213848</v>
      </c>
    </row>
    <row r="17" spans="1:6" s="293" customFormat="1" ht="25.35" customHeight="1">
      <c r="A17" s="294" t="s">
        <v>162</v>
      </c>
      <c r="B17" s="366">
        <v>0</v>
      </c>
      <c r="C17" s="365">
        <v>1434725</v>
      </c>
      <c r="D17" s="365">
        <v>1407208</v>
      </c>
      <c r="E17" s="365">
        <v>27517</v>
      </c>
      <c r="F17" s="365">
        <v>1544337</v>
      </c>
    </row>
    <row r="18" spans="1:6" s="293" customFormat="1" ht="25.35" customHeight="1">
      <c r="A18" s="294" t="s">
        <v>163</v>
      </c>
      <c r="B18" s="364">
        <v>0</v>
      </c>
      <c r="C18" s="365">
        <v>2483654</v>
      </c>
      <c r="D18" s="365">
        <v>2448733</v>
      </c>
      <c r="E18" s="365">
        <v>34921</v>
      </c>
      <c r="F18" s="365">
        <v>1748334</v>
      </c>
    </row>
    <row r="19" spans="1:6" s="293" customFormat="1" ht="25.35" customHeight="1">
      <c r="A19" s="294" t="s">
        <v>384</v>
      </c>
      <c r="B19" s="364">
        <v>0</v>
      </c>
      <c r="C19" s="365">
        <v>2631566</v>
      </c>
      <c r="D19" s="365">
        <v>2599187</v>
      </c>
      <c r="E19" s="365">
        <v>32379</v>
      </c>
      <c r="F19" s="365">
        <v>2114942</v>
      </c>
    </row>
    <row r="20" spans="1:6" s="293" customFormat="1" ht="25.35" customHeight="1">
      <c r="A20" s="294" t="s">
        <v>385</v>
      </c>
      <c r="B20" s="364">
        <v>0</v>
      </c>
      <c r="C20" s="365">
        <v>1931210</v>
      </c>
      <c r="D20" s="365">
        <v>1897672</v>
      </c>
      <c r="E20" s="365">
        <v>33538</v>
      </c>
      <c r="F20" s="365">
        <v>1942713</v>
      </c>
    </row>
    <row r="21" spans="1:6" s="293" customFormat="1" ht="25.35" customHeight="1">
      <c r="A21" s="294" t="s">
        <v>386</v>
      </c>
      <c r="B21" s="364">
        <v>0</v>
      </c>
      <c r="C21" s="365">
        <v>1830394</v>
      </c>
      <c r="D21" s="365">
        <v>1782066</v>
      </c>
      <c r="E21" s="365">
        <v>48328</v>
      </c>
      <c r="F21" s="365">
        <v>1624749</v>
      </c>
    </row>
    <row r="22" spans="1:6" s="293" customFormat="1" ht="25.35" customHeight="1">
      <c r="A22" s="294" t="s">
        <v>387</v>
      </c>
      <c r="B22" s="364">
        <v>0</v>
      </c>
      <c r="C22" s="365">
        <v>2356467</v>
      </c>
      <c r="D22" s="365">
        <v>2316041</v>
      </c>
      <c r="E22" s="365">
        <v>40426</v>
      </c>
      <c r="F22" s="365">
        <v>1934234</v>
      </c>
    </row>
    <row r="23" spans="1:6" s="293" customFormat="1" ht="25.35" customHeight="1">
      <c r="A23" s="294" t="s">
        <v>388</v>
      </c>
      <c r="B23" s="364">
        <v>0</v>
      </c>
      <c r="C23" s="365">
        <v>2260171</v>
      </c>
      <c r="D23" s="365">
        <v>2201484</v>
      </c>
      <c r="E23" s="365">
        <v>58687</v>
      </c>
      <c r="F23" s="365">
        <v>1908427</v>
      </c>
    </row>
    <row r="24" spans="1:6" s="293" customFormat="1" ht="25.35" customHeight="1">
      <c r="A24" s="294" t="s">
        <v>389</v>
      </c>
      <c r="B24" s="364">
        <v>0</v>
      </c>
      <c r="C24" s="365">
        <v>4606550</v>
      </c>
      <c r="D24" s="365">
        <v>4512533</v>
      </c>
      <c r="E24" s="365">
        <v>94017</v>
      </c>
      <c r="F24" s="365">
        <v>3372376</v>
      </c>
    </row>
    <row r="25" spans="1:6" s="293" customFormat="1" ht="25.35" customHeight="1">
      <c r="A25" s="294" t="s">
        <v>390</v>
      </c>
      <c r="B25" s="364">
        <v>0</v>
      </c>
      <c r="C25" s="365">
        <v>2890059</v>
      </c>
      <c r="D25" s="365">
        <v>2849869</v>
      </c>
      <c r="E25" s="365">
        <v>40190</v>
      </c>
      <c r="F25" s="365">
        <v>2522875</v>
      </c>
    </row>
    <row r="26" spans="1:6" s="293" customFormat="1" ht="25.35" customHeight="1" thickBot="1">
      <c r="A26" s="367" t="s">
        <v>391</v>
      </c>
      <c r="B26" s="364">
        <v>0</v>
      </c>
      <c r="C26" s="365">
        <v>1548923</v>
      </c>
      <c r="D26" s="365">
        <v>1524029</v>
      </c>
      <c r="E26" s="365">
        <v>24894</v>
      </c>
      <c r="F26" s="365">
        <v>1891426</v>
      </c>
    </row>
    <row r="27" spans="1:6" s="153" customFormat="1" ht="12.95" customHeight="1">
      <c r="A27" s="153" t="s">
        <v>778</v>
      </c>
      <c r="B27" s="154"/>
      <c r="C27" s="154"/>
      <c r="D27" s="154"/>
      <c r="E27" s="155"/>
      <c r="F27" s="155" t="s">
        <v>829</v>
      </c>
    </row>
    <row r="28" spans="1:6" s="153" customFormat="1" ht="12" customHeight="1">
      <c r="A28" s="156" t="s">
        <v>662</v>
      </c>
      <c r="B28" s="157"/>
      <c r="C28" s="157"/>
      <c r="D28" s="157"/>
      <c r="E28" s="157"/>
    </row>
    <row r="29" spans="1:6" s="160" customFormat="1" ht="12" customHeight="1">
      <c r="A29" s="97" t="s">
        <v>663</v>
      </c>
      <c r="B29" s="158"/>
      <c r="C29" s="159"/>
      <c r="D29" s="159"/>
      <c r="E29" s="159"/>
    </row>
    <row r="30" spans="1:6" s="143" customFormat="1" ht="12" customHeight="1">
      <c r="A30" s="161" t="s">
        <v>664</v>
      </c>
      <c r="B30" s="116"/>
      <c r="C30" s="144"/>
      <c r="D30" s="144"/>
      <c r="E30" s="144"/>
    </row>
    <row r="31" spans="1:6" s="143" customFormat="1" ht="12" customHeight="1">
      <c r="A31" s="161" t="s">
        <v>665</v>
      </c>
      <c r="B31" s="116"/>
      <c r="C31" s="144"/>
      <c r="D31" s="144"/>
      <c r="E31" s="144"/>
    </row>
    <row r="32" spans="1:6" s="143" customFormat="1" ht="12" customHeight="1">
      <c r="A32" s="161" t="s">
        <v>690</v>
      </c>
      <c r="B32" s="116"/>
      <c r="C32" s="144"/>
      <c r="D32" s="144"/>
      <c r="E32" s="144"/>
    </row>
    <row r="33" spans="1:5" s="143" customFormat="1" ht="11.25">
      <c r="A33" s="116"/>
      <c r="B33" s="116"/>
      <c r="C33" s="144"/>
      <c r="D33" s="144"/>
      <c r="E33" s="144"/>
    </row>
    <row r="34" spans="1:5" s="143" customFormat="1" ht="11.25">
      <c r="A34" s="116"/>
      <c r="B34" s="116"/>
      <c r="C34" s="144"/>
      <c r="D34" s="144"/>
      <c r="E34" s="144"/>
    </row>
    <row r="35" spans="1:5" s="143" customFormat="1" ht="11.25">
      <c r="A35" s="116"/>
      <c r="B35" s="116"/>
      <c r="C35" s="144"/>
      <c r="D35" s="144"/>
      <c r="E35" s="144"/>
    </row>
    <row r="36" spans="1:5" s="143" customFormat="1" ht="11.25">
      <c r="A36" s="116"/>
      <c r="B36" s="116"/>
      <c r="C36" s="144"/>
      <c r="D36" s="144"/>
      <c r="E36" s="144"/>
    </row>
    <row r="37" spans="1:5" s="143" customFormat="1" ht="11.25">
      <c r="A37" s="116"/>
      <c r="B37" s="116"/>
      <c r="C37" s="144"/>
      <c r="D37" s="144"/>
      <c r="E37" s="144"/>
    </row>
    <row r="38" spans="1:5" s="143" customFormat="1" ht="11.25">
      <c r="A38" s="116"/>
      <c r="B38" s="116"/>
      <c r="C38" s="144"/>
      <c r="D38" s="144"/>
      <c r="E38" s="144"/>
    </row>
    <row r="39" spans="1:5" s="143" customFormat="1" ht="11.25">
      <c r="A39" s="116"/>
      <c r="B39" s="116"/>
      <c r="C39" s="144"/>
      <c r="D39" s="144"/>
      <c r="E39" s="144"/>
    </row>
    <row r="40" spans="1:5" s="143" customFormat="1" ht="11.25">
      <c r="A40" s="116"/>
      <c r="B40" s="116"/>
      <c r="C40" s="144"/>
      <c r="D40" s="144"/>
      <c r="E40" s="144"/>
    </row>
    <row r="41" spans="1:5" s="143" customFormat="1" ht="11.25">
      <c r="A41" s="116"/>
      <c r="B41" s="116"/>
      <c r="C41" s="144"/>
      <c r="D41" s="144"/>
      <c r="E41" s="144"/>
    </row>
    <row r="42" spans="1:5" s="143" customFormat="1" ht="11.25">
      <c r="A42" s="116"/>
      <c r="B42" s="116"/>
      <c r="C42" s="144"/>
      <c r="D42" s="144"/>
      <c r="E42" s="144"/>
    </row>
    <row r="43" spans="1:5" s="143" customFormat="1" ht="11.25">
      <c r="A43" s="116"/>
      <c r="B43" s="116"/>
      <c r="C43" s="144"/>
      <c r="D43" s="144"/>
      <c r="E43" s="144"/>
    </row>
    <row r="44" spans="1:5" s="143" customFormat="1" ht="11.25">
      <c r="A44" s="116"/>
      <c r="B44" s="116"/>
      <c r="C44" s="144"/>
      <c r="D44" s="144"/>
      <c r="E44" s="144"/>
    </row>
    <row r="45" spans="1:5" s="143" customFormat="1" ht="11.25">
      <c r="A45" s="116"/>
      <c r="B45" s="116"/>
      <c r="C45" s="144"/>
      <c r="D45" s="144"/>
      <c r="E45" s="144"/>
    </row>
    <row r="46" spans="1:5" s="143" customFormat="1" ht="11.25">
      <c r="A46" s="116"/>
      <c r="B46" s="116"/>
      <c r="C46" s="144"/>
      <c r="D46" s="144"/>
      <c r="E46" s="144"/>
    </row>
    <row r="47" spans="1:5" s="143" customFormat="1" ht="11.25">
      <c r="C47" s="144"/>
      <c r="D47" s="144"/>
      <c r="E47" s="144"/>
    </row>
    <row r="48" spans="1:5" s="143" customFormat="1" ht="11.25">
      <c r="A48" s="144"/>
      <c r="B48" s="144"/>
      <c r="C48" s="144"/>
      <c r="D48" s="144"/>
      <c r="E48" s="144"/>
    </row>
    <row r="49" spans="1:5" s="143" customFormat="1" ht="11.25">
      <c r="A49" s="144"/>
      <c r="B49" s="144"/>
      <c r="C49" s="144"/>
      <c r="D49" s="144"/>
      <c r="E49" s="144"/>
    </row>
    <row r="50" spans="1:5" s="143" customFormat="1" ht="11.25">
      <c r="A50" s="144"/>
      <c r="B50" s="144"/>
      <c r="C50" s="144"/>
      <c r="D50" s="144"/>
      <c r="E50" s="144"/>
    </row>
    <row r="51" spans="1:5" s="143" customFormat="1" ht="11.25">
      <c r="A51" s="144"/>
      <c r="B51" s="144"/>
      <c r="C51" s="144"/>
      <c r="D51" s="144"/>
      <c r="E51" s="144"/>
    </row>
    <row r="52" spans="1:5" s="143" customFormat="1" ht="11.25">
      <c r="A52" s="144"/>
      <c r="B52" s="144"/>
      <c r="C52" s="144"/>
      <c r="D52" s="144"/>
      <c r="E52" s="144"/>
    </row>
    <row r="53" spans="1:5" s="143" customFormat="1" ht="11.25">
      <c r="A53" s="144"/>
      <c r="B53" s="144"/>
      <c r="C53" s="144"/>
      <c r="D53" s="144"/>
      <c r="E53" s="144"/>
    </row>
    <row r="54" spans="1:5" s="143" customFormat="1" ht="11.25">
      <c r="A54" s="144"/>
      <c r="B54" s="144"/>
      <c r="C54" s="144"/>
      <c r="D54" s="144"/>
      <c r="E54" s="144"/>
    </row>
    <row r="55" spans="1:5" s="143" customFormat="1" ht="11.25">
      <c r="A55" s="144"/>
      <c r="B55" s="144"/>
      <c r="C55" s="144"/>
      <c r="D55" s="144"/>
      <c r="E55" s="144"/>
    </row>
    <row r="56" spans="1:5" s="143" customFormat="1" ht="11.25">
      <c r="A56" s="144"/>
      <c r="B56" s="144"/>
      <c r="C56" s="144"/>
      <c r="D56" s="144"/>
      <c r="E56" s="144"/>
    </row>
    <row r="57" spans="1:5" s="143" customFormat="1" ht="11.25">
      <c r="A57" s="144"/>
      <c r="B57" s="144"/>
      <c r="C57" s="144"/>
      <c r="D57" s="144"/>
      <c r="E57" s="144"/>
    </row>
    <row r="58" spans="1:5" s="143" customFormat="1" ht="11.25">
      <c r="A58" s="144"/>
      <c r="B58" s="144"/>
      <c r="C58" s="144"/>
      <c r="D58" s="144"/>
      <c r="E58" s="144"/>
    </row>
    <row r="59" spans="1:5" s="143" customFormat="1" ht="11.25">
      <c r="A59" s="144"/>
      <c r="B59" s="144"/>
      <c r="C59" s="144"/>
      <c r="D59" s="144"/>
      <c r="E59" s="144"/>
    </row>
    <row r="60" spans="1:5" s="143" customFormat="1" ht="11.25">
      <c r="A60" s="144"/>
      <c r="B60" s="144"/>
      <c r="C60" s="144"/>
      <c r="D60" s="144"/>
      <c r="E60" s="144"/>
    </row>
    <row r="61" spans="1:5" s="143" customFormat="1" ht="11.25">
      <c r="A61" s="144"/>
      <c r="B61" s="144"/>
      <c r="C61" s="144"/>
      <c r="D61" s="144"/>
      <c r="E61" s="144"/>
    </row>
    <row r="62" spans="1:5" s="143" customFormat="1" ht="11.25">
      <c r="A62" s="144"/>
      <c r="B62" s="144"/>
      <c r="C62" s="144"/>
      <c r="D62" s="144"/>
      <c r="E62" s="144"/>
    </row>
    <row r="63" spans="1:5" s="143" customFormat="1" ht="11.25">
      <c r="A63" s="144"/>
      <c r="B63" s="144"/>
      <c r="C63" s="144"/>
      <c r="D63" s="144"/>
      <c r="E63" s="144"/>
    </row>
    <row r="64" spans="1:5" s="143" customFormat="1" ht="11.25">
      <c r="A64" s="144"/>
      <c r="B64" s="144"/>
      <c r="C64" s="144"/>
      <c r="D64" s="144"/>
      <c r="E64" s="144"/>
    </row>
    <row r="65" spans="1:5" s="143" customFormat="1" ht="11.25">
      <c r="A65" s="144"/>
      <c r="B65" s="144"/>
      <c r="C65" s="144"/>
      <c r="D65" s="144"/>
      <c r="E65" s="144"/>
    </row>
    <row r="66" spans="1:5" s="143" customFormat="1" ht="11.25">
      <c r="A66" s="144"/>
      <c r="B66" s="144"/>
      <c r="C66" s="144"/>
      <c r="D66" s="144"/>
      <c r="E66" s="144"/>
    </row>
    <row r="67" spans="1:5" s="143" customFormat="1" ht="11.25">
      <c r="A67" s="144"/>
      <c r="B67" s="144"/>
      <c r="C67" s="144"/>
      <c r="D67" s="144"/>
      <c r="E67" s="144"/>
    </row>
    <row r="68" spans="1:5" s="143" customFormat="1" ht="11.25">
      <c r="A68" s="144"/>
      <c r="B68" s="144"/>
      <c r="C68" s="144"/>
      <c r="D68" s="144"/>
      <c r="E68" s="144"/>
    </row>
    <row r="69" spans="1:5" s="143" customFormat="1" ht="11.25">
      <c r="A69" s="144"/>
      <c r="B69" s="144"/>
      <c r="C69" s="144"/>
      <c r="D69" s="144"/>
      <c r="E69" s="144"/>
    </row>
    <row r="70" spans="1:5" s="143" customFormat="1" ht="11.25">
      <c r="A70" s="144"/>
      <c r="B70" s="144"/>
      <c r="C70" s="144"/>
      <c r="D70" s="144"/>
      <c r="E70" s="144"/>
    </row>
    <row r="71" spans="1:5" s="143" customFormat="1" ht="11.25">
      <c r="A71" s="144"/>
      <c r="B71" s="144"/>
      <c r="C71" s="144"/>
      <c r="D71" s="144"/>
      <c r="E71" s="144"/>
    </row>
    <row r="72" spans="1:5" s="143" customFormat="1" ht="11.25">
      <c r="A72" s="144"/>
      <c r="B72" s="144"/>
      <c r="C72" s="144"/>
      <c r="D72" s="144"/>
      <c r="E72" s="144"/>
    </row>
    <row r="73" spans="1:5" s="143" customFormat="1" ht="11.25">
      <c r="A73" s="144"/>
      <c r="B73" s="144"/>
      <c r="C73" s="144"/>
      <c r="D73" s="144"/>
      <c r="E73" s="144"/>
    </row>
    <row r="74" spans="1:5" s="143" customFormat="1" ht="11.25">
      <c r="A74" s="144"/>
      <c r="B74" s="144"/>
      <c r="C74" s="144"/>
      <c r="D74" s="144"/>
      <c r="E74" s="144"/>
    </row>
    <row r="75" spans="1:5" s="143" customFormat="1" ht="11.25">
      <c r="A75" s="144"/>
      <c r="B75" s="144"/>
      <c r="C75" s="144"/>
      <c r="D75" s="144"/>
      <c r="E75" s="144"/>
    </row>
    <row r="76" spans="1:5" s="143" customFormat="1" ht="11.25">
      <c r="A76" s="144"/>
      <c r="B76" s="144"/>
      <c r="C76" s="144"/>
      <c r="D76" s="144"/>
      <c r="E76" s="144"/>
    </row>
    <row r="77" spans="1:5" s="143" customFormat="1" ht="11.25">
      <c r="A77" s="144"/>
      <c r="B77" s="144"/>
      <c r="C77" s="144"/>
      <c r="D77" s="144"/>
      <c r="E77" s="144"/>
    </row>
    <row r="78" spans="1:5" s="143" customFormat="1" ht="11.25">
      <c r="A78" s="144"/>
      <c r="B78" s="144"/>
      <c r="C78" s="144"/>
      <c r="D78" s="144"/>
      <c r="E78" s="144"/>
    </row>
    <row r="79" spans="1:5" s="143" customFormat="1" ht="11.25">
      <c r="A79" s="144"/>
      <c r="B79" s="144"/>
      <c r="C79" s="144"/>
      <c r="D79" s="144"/>
      <c r="E79" s="144"/>
    </row>
    <row r="80" spans="1:5" s="143" customFormat="1" ht="11.25">
      <c r="A80" s="144"/>
      <c r="B80" s="144"/>
      <c r="C80" s="144"/>
      <c r="D80" s="144"/>
      <c r="E80" s="144"/>
    </row>
    <row r="81" spans="1:5" s="143" customFormat="1" ht="11.25">
      <c r="A81" s="144"/>
      <c r="B81" s="144"/>
      <c r="C81" s="144"/>
      <c r="D81" s="144"/>
      <c r="E81" s="144"/>
    </row>
    <row r="82" spans="1:5" s="143" customFormat="1" ht="11.25">
      <c r="A82" s="144"/>
      <c r="B82" s="144"/>
      <c r="C82" s="144"/>
      <c r="D82" s="144"/>
      <c r="E82" s="144"/>
    </row>
    <row r="83" spans="1:5" s="143" customFormat="1" ht="11.25">
      <c r="A83" s="144"/>
      <c r="B83" s="144"/>
      <c r="C83" s="144"/>
      <c r="D83" s="144"/>
      <c r="E83" s="144"/>
    </row>
    <row r="84" spans="1:5" s="143" customFormat="1" ht="11.25">
      <c r="A84" s="144"/>
      <c r="B84" s="144"/>
      <c r="C84" s="144"/>
      <c r="D84" s="144"/>
      <c r="E84" s="144"/>
    </row>
    <row r="85" spans="1:5" s="143" customFormat="1" ht="11.25">
      <c r="A85" s="144"/>
      <c r="B85" s="144"/>
      <c r="C85" s="144"/>
      <c r="D85" s="144"/>
      <c r="E85" s="144"/>
    </row>
    <row r="86" spans="1:5" s="143" customFormat="1" ht="11.25">
      <c r="A86" s="144"/>
      <c r="B86" s="144"/>
      <c r="C86" s="144"/>
      <c r="D86" s="144"/>
      <c r="E86" s="144"/>
    </row>
    <row r="87" spans="1:5" s="143" customFormat="1" ht="11.25">
      <c r="A87" s="144"/>
      <c r="B87" s="144"/>
      <c r="C87" s="144"/>
      <c r="D87" s="144"/>
      <c r="E87" s="144"/>
    </row>
    <row r="88" spans="1:5" s="143" customFormat="1" ht="11.25">
      <c r="A88" s="144"/>
      <c r="B88" s="144"/>
      <c r="C88" s="144"/>
      <c r="D88" s="144"/>
      <c r="E88" s="144"/>
    </row>
    <row r="89" spans="1:5" s="143" customFormat="1" ht="11.25">
      <c r="A89" s="144"/>
      <c r="B89" s="144"/>
      <c r="C89" s="144"/>
      <c r="D89" s="144"/>
      <c r="E89" s="144"/>
    </row>
    <row r="90" spans="1:5" s="143" customFormat="1" ht="11.25">
      <c r="A90" s="144"/>
      <c r="B90" s="144"/>
      <c r="C90" s="144"/>
      <c r="D90" s="144"/>
      <c r="E90" s="144"/>
    </row>
    <row r="91" spans="1:5" s="143" customFormat="1" ht="11.25">
      <c r="A91" s="144"/>
      <c r="B91" s="144"/>
      <c r="C91" s="144"/>
      <c r="D91" s="144"/>
      <c r="E91" s="144"/>
    </row>
    <row r="92" spans="1:5" s="143" customFormat="1" ht="11.25">
      <c r="A92" s="144"/>
      <c r="B92" s="144"/>
      <c r="C92" s="144"/>
      <c r="D92" s="144"/>
      <c r="E92" s="144"/>
    </row>
    <row r="93" spans="1:5" s="143" customFormat="1" ht="11.25">
      <c r="A93" s="144"/>
      <c r="B93" s="144"/>
      <c r="C93" s="144"/>
      <c r="D93" s="144"/>
      <c r="E93" s="144"/>
    </row>
    <row r="94" spans="1:5" s="143" customFormat="1" ht="11.25">
      <c r="A94" s="144"/>
      <c r="B94" s="144"/>
      <c r="C94" s="144"/>
      <c r="D94" s="144"/>
      <c r="E94" s="144"/>
    </row>
    <row r="95" spans="1:5" s="143" customFormat="1" ht="11.25">
      <c r="A95" s="144"/>
      <c r="B95" s="144"/>
      <c r="C95" s="144"/>
      <c r="D95" s="144"/>
      <c r="E95" s="144"/>
    </row>
    <row r="96" spans="1:5" s="143" customFormat="1" ht="11.25">
      <c r="A96" s="144"/>
      <c r="B96" s="144"/>
      <c r="C96" s="144"/>
      <c r="D96" s="144"/>
      <c r="E96" s="144"/>
    </row>
    <row r="97" spans="1:5" s="143" customFormat="1" ht="11.25">
      <c r="A97" s="144"/>
      <c r="B97" s="144"/>
      <c r="C97" s="144"/>
      <c r="D97" s="144"/>
      <c r="E97" s="144"/>
    </row>
    <row r="98" spans="1:5" s="143" customFormat="1" ht="11.25">
      <c r="A98" s="144"/>
      <c r="B98" s="144"/>
      <c r="C98" s="144"/>
      <c r="D98" s="144"/>
      <c r="E98" s="144"/>
    </row>
    <row r="99" spans="1:5" s="143" customFormat="1" ht="11.25">
      <c r="A99" s="144"/>
      <c r="B99" s="144"/>
      <c r="C99" s="144"/>
      <c r="D99" s="144"/>
      <c r="E99" s="144"/>
    </row>
    <row r="100" spans="1:5" s="143" customFormat="1" ht="11.25">
      <c r="A100" s="144"/>
      <c r="B100" s="144"/>
      <c r="C100" s="144"/>
      <c r="D100" s="144"/>
      <c r="E100" s="144"/>
    </row>
    <row r="101" spans="1:5" s="143" customFormat="1" ht="11.25">
      <c r="A101" s="144"/>
      <c r="B101" s="144"/>
      <c r="C101" s="144"/>
      <c r="D101" s="144"/>
      <c r="E101" s="144"/>
    </row>
    <row r="102" spans="1:5" s="143" customFormat="1" ht="11.25">
      <c r="A102" s="144"/>
      <c r="B102" s="144"/>
      <c r="C102" s="144"/>
      <c r="D102" s="144"/>
      <c r="E102" s="144"/>
    </row>
    <row r="103" spans="1:5" s="143" customFormat="1" ht="11.25">
      <c r="A103" s="144"/>
      <c r="B103" s="144"/>
      <c r="C103" s="144"/>
      <c r="D103" s="144"/>
      <c r="E103" s="144"/>
    </row>
  </sheetData>
  <sheetProtection selectLockedCells="1"/>
  <mergeCells count="7">
    <mergeCell ref="A3:F3"/>
    <mergeCell ref="A4:F4"/>
    <mergeCell ref="A6:A8"/>
    <mergeCell ref="B6:B8"/>
    <mergeCell ref="C6:E6"/>
    <mergeCell ref="F6:F8"/>
    <mergeCell ref="C7:E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21"/>
  <sheetViews>
    <sheetView view="pageBreakPreview" zoomScaleNormal="100" zoomScaleSheetLayoutView="100" workbookViewId="0">
      <selection activeCell="M10" sqref="M10"/>
    </sheetView>
  </sheetViews>
  <sheetFormatPr defaultRowHeight="14.25"/>
  <cols>
    <col min="1" max="1" width="16.625" style="118" customWidth="1"/>
    <col min="2" max="2" width="15.125" style="118" customWidth="1"/>
    <col min="3" max="3" width="9.625" style="119" customWidth="1"/>
    <col min="4" max="4" width="8.75" style="119" customWidth="1"/>
    <col min="5" max="7" width="10.75" style="119" customWidth="1"/>
    <col min="8" max="8" width="6.75" style="121" customWidth="1"/>
    <col min="9" max="9" width="4.125" style="121" customWidth="1"/>
    <col min="10" max="10" width="6.125" style="121" customWidth="1"/>
    <col min="11" max="16384" width="9" style="121"/>
  </cols>
  <sheetData>
    <row r="1" spans="1:23" s="242" customFormat="1" ht="14.1" customHeight="1">
      <c r="A1" s="239"/>
      <c r="B1" s="240"/>
      <c r="C1" s="240"/>
      <c r="D1" s="240"/>
      <c r="E1" s="240"/>
      <c r="F1" s="240"/>
      <c r="G1" s="241" t="s">
        <v>832</v>
      </c>
    </row>
    <row r="2" spans="1:23" ht="14.1" customHeight="1">
      <c r="A2" s="117"/>
      <c r="G2" s="120"/>
    </row>
    <row r="3" spans="1:23" s="122" customFormat="1" ht="20.100000000000001" customHeight="1">
      <c r="A3" s="825" t="s">
        <v>912</v>
      </c>
      <c r="B3" s="825"/>
      <c r="C3" s="825"/>
      <c r="D3" s="825"/>
      <c r="E3" s="825"/>
      <c r="F3" s="825"/>
      <c r="G3" s="825"/>
    </row>
    <row r="4" spans="1:23" s="123" customFormat="1" ht="21.95" customHeight="1">
      <c r="A4" s="826" t="s">
        <v>638</v>
      </c>
      <c r="B4" s="826"/>
      <c r="C4" s="826"/>
      <c r="D4" s="826"/>
      <c r="E4" s="826"/>
      <c r="F4" s="826"/>
      <c r="G4" s="826"/>
    </row>
    <row r="5" spans="1:23" s="124" customFormat="1" ht="18" customHeight="1" thickBot="1">
      <c r="A5" s="124" t="s">
        <v>293</v>
      </c>
      <c r="G5" s="125" t="s">
        <v>294</v>
      </c>
    </row>
    <row r="6" spans="1:23" s="126" customFormat="1" ht="17.100000000000001" customHeight="1">
      <c r="A6" s="671" t="s">
        <v>295</v>
      </c>
      <c r="B6" s="844" t="s">
        <v>578</v>
      </c>
      <c r="C6" s="847" t="s">
        <v>296</v>
      </c>
      <c r="D6" s="847" t="s">
        <v>648</v>
      </c>
      <c r="E6" s="850" t="s">
        <v>297</v>
      </c>
      <c r="F6" s="851"/>
      <c r="G6" s="851"/>
    </row>
    <row r="7" spans="1:23" s="126" customFormat="1" ht="9" customHeight="1">
      <c r="A7" s="842"/>
      <c r="B7" s="845"/>
      <c r="C7" s="848"/>
      <c r="D7" s="848"/>
      <c r="E7" s="127"/>
      <c r="F7" s="852" t="s">
        <v>187</v>
      </c>
      <c r="G7" s="840" t="s">
        <v>298</v>
      </c>
    </row>
    <row r="8" spans="1:23" s="126" customFormat="1" ht="9" customHeight="1">
      <c r="A8" s="842"/>
      <c r="B8" s="845"/>
      <c r="C8" s="848"/>
      <c r="D8" s="848"/>
      <c r="E8" s="127"/>
      <c r="F8" s="853"/>
      <c r="G8" s="840"/>
    </row>
    <row r="9" spans="1:23" s="126" customFormat="1" ht="9" customHeight="1">
      <c r="A9" s="843"/>
      <c r="B9" s="846"/>
      <c r="C9" s="849"/>
      <c r="D9" s="849"/>
      <c r="E9" s="128"/>
      <c r="F9" s="854"/>
      <c r="G9" s="841"/>
    </row>
    <row r="10" spans="1:23" s="132" customFormat="1" ht="13.5" customHeight="1">
      <c r="A10" s="129" t="s">
        <v>523</v>
      </c>
      <c r="B10" s="130" t="s">
        <v>606</v>
      </c>
      <c r="C10" s="130"/>
      <c r="D10" s="130" t="s">
        <v>101</v>
      </c>
      <c r="E10" s="131">
        <v>19000293</v>
      </c>
      <c r="F10" s="131">
        <v>18684408</v>
      </c>
      <c r="G10" s="131">
        <v>317069</v>
      </c>
      <c r="M10" s="552"/>
    </row>
    <row r="11" spans="1:23" s="132" customFormat="1" ht="13.5" customHeight="1">
      <c r="A11" s="129" t="s">
        <v>602</v>
      </c>
      <c r="B11" s="130" t="s">
        <v>605</v>
      </c>
      <c r="C11" s="130"/>
      <c r="D11" s="130" t="s">
        <v>101</v>
      </c>
      <c r="E11" s="131">
        <v>8906515</v>
      </c>
      <c r="F11" s="131">
        <v>8802611</v>
      </c>
      <c r="G11" s="131">
        <v>103904</v>
      </c>
    </row>
    <row r="12" spans="1:23" s="132" customFormat="1" ht="13.5" customHeight="1">
      <c r="A12" s="129" t="s">
        <v>603</v>
      </c>
      <c r="B12" s="130" t="s">
        <v>612</v>
      </c>
      <c r="C12" s="130"/>
      <c r="D12" s="130" t="s">
        <v>101</v>
      </c>
      <c r="E12" s="131">
        <v>4002462</v>
      </c>
      <c r="F12" s="131">
        <v>3968821</v>
      </c>
      <c r="G12" s="131">
        <v>33641</v>
      </c>
    </row>
    <row r="13" spans="1:23" s="132" customFormat="1" ht="13.5" customHeight="1">
      <c r="A13" s="129" t="s">
        <v>609</v>
      </c>
      <c r="B13" s="130" t="s">
        <v>612</v>
      </c>
      <c r="C13" s="130"/>
      <c r="D13" s="130" t="s">
        <v>101</v>
      </c>
      <c r="E13" s="131">
        <v>4216846</v>
      </c>
      <c r="F13" s="131">
        <v>4192286</v>
      </c>
      <c r="G13" s="131">
        <v>24560</v>
      </c>
    </row>
    <row r="14" spans="1:23" s="132" customFormat="1" ht="13.5" customHeight="1">
      <c r="A14" s="133">
        <v>2018</v>
      </c>
      <c r="B14" s="134" t="s">
        <v>787</v>
      </c>
      <c r="C14" s="134"/>
      <c r="D14" s="135" t="s">
        <v>598</v>
      </c>
      <c r="E14" s="136">
        <f>SUM(E16:E47)</f>
        <v>2891306</v>
      </c>
      <c r="F14" s="136">
        <f>SUM(F16:F47)</f>
        <v>2879993</v>
      </c>
      <c r="G14" s="136">
        <f>SUM(G16:G47)</f>
        <v>11313</v>
      </c>
      <c r="H14" s="331"/>
      <c r="U14" s="331"/>
      <c r="V14" s="331"/>
      <c r="W14" s="331"/>
    </row>
    <row r="15" spans="1:23" s="126" customFormat="1" ht="5.0999999999999996" customHeight="1">
      <c r="A15" s="137"/>
      <c r="B15" s="138"/>
      <c r="C15" s="139"/>
      <c r="D15" s="130"/>
      <c r="E15" s="139"/>
      <c r="F15" s="139"/>
      <c r="G15" s="139"/>
    </row>
    <row r="16" spans="1:23" s="320" customFormat="1" ht="13.7" customHeight="1">
      <c r="A16" s="429" t="s">
        <v>188</v>
      </c>
      <c r="B16" s="430" t="s">
        <v>512</v>
      </c>
      <c r="C16" s="431">
        <v>37931</v>
      </c>
      <c r="D16" s="432">
        <v>0.221</v>
      </c>
      <c r="E16" s="368">
        <f>F16+G16</f>
        <v>0</v>
      </c>
      <c r="F16" s="369">
        <v>0</v>
      </c>
      <c r="G16" s="369">
        <v>0</v>
      </c>
      <c r="H16" s="370" t="s">
        <v>788</v>
      </c>
    </row>
    <row r="17" spans="1:8" s="320" customFormat="1" ht="13.7" customHeight="1">
      <c r="A17" s="429" t="s">
        <v>593</v>
      </c>
      <c r="B17" s="430" t="s">
        <v>582</v>
      </c>
      <c r="C17" s="431">
        <v>41928</v>
      </c>
      <c r="D17" s="432">
        <v>0.05</v>
      </c>
      <c r="E17" s="368">
        <f t="shared" ref="E17:E46" si="0">F17+G17</f>
        <v>54872</v>
      </c>
      <c r="F17" s="369">
        <v>54872</v>
      </c>
      <c r="G17" s="369">
        <v>0</v>
      </c>
      <c r="H17" s="371" t="s">
        <v>789</v>
      </c>
    </row>
    <row r="18" spans="1:8" s="320" customFormat="1" ht="13.7" customHeight="1">
      <c r="A18" s="429" t="s">
        <v>189</v>
      </c>
      <c r="B18" s="430" t="s">
        <v>190</v>
      </c>
      <c r="C18" s="431">
        <v>35838</v>
      </c>
      <c r="D18" s="432">
        <v>0.123</v>
      </c>
      <c r="E18" s="368">
        <f t="shared" si="0"/>
        <v>254261</v>
      </c>
      <c r="F18" s="369">
        <v>253204</v>
      </c>
      <c r="G18" s="369">
        <v>1057</v>
      </c>
      <c r="H18" s="372" t="s">
        <v>790</v>
      </c>
    </row>
    <row r="19" spans="1:8" s="320" customFormat="1" ht="13.7" customHeight="1">
      <c r="A19" s="429" t="s">
        <v>212</v>
      </c>
      <c r="B19" s="430" t="s">
        <v>213</v>
      </c>
      <c r="C19" s="431">
        <v>36703</v>
      </c>
      <c r="D19" s="432">
        <v>9.6000000000000002E-2</v>
      </c>
      <c r="E19" s="368">
        <f t="shared" si="0"/>
        <v>0</v>
      </c>
      <c r="F19" s="369">
        <v>0</v>
      </c>
      <c r="G19" s="369">
        <v>0</v>
      </c>
      <c r="H19" s="370" t="s">
        <v>788</v>
      </c>
    </row>
    <row r="20" spans="1:8" s="320" customFormat="1" ht="13.7" customHeight="1">
      <c r="A20" s="429" t="s">
        <v>583</v>
      </c>
      <c r="B20" s="430" t="s">
        <v>516</v>
      </c>
      <c r="C20" s="433" t="s">
        <v>520</v>
      </c>
      <c r="D20" s="432">
        <v>0.24199999999999999</v>
      </c>
      <c r="E20" s="368">
        <f t="shared" si="0"/>
        <v>684642</v>
      </c>
      <c r="F20" s="369">
        <v>682533</v>
      </c>
      <c r="G20" s="369">
        <v>2109</v>
      </c>
      <c r="H20" s="372" t="s">
        <v>791</v>
      </c>
    </row>
    <row r="21" spans="1:8" s="320" customFormat="1" ht="13.7" customHeight="1">
      <c r="A21" s="429" t="s">
        <v>584</v>
      </c>
      <c r="B21" s="430" t="s">
        <v>585</v>
      </c>
      <c r="C21" s="433" t="s">
        <v>594</v>
      </c>
      <c r="D21" s="432">
        <v>7.8E-2</v>
      </c>
      <c r="E21" s="368">
        <f t="shared" si="0"/>
        <v>393525</v>
      </c>
      <c r="F21" s="369">
        <v>393525</v>
      </c>
      <c r="G21" s="369">
        <v>0</v>
      </c>
      <c r="H21" s="372" t="s">
        <v>792</v>
      </c>
    </row>
    <row r="22" spans="1:8" s="320" customFormat="1" ht="13.7" customHeight="1">
      <c r="A22" s="429" t="s">
        <v>513</v>
      </c>
      <c r="B22" s="430" t="s">
        <v>191</v>
      </c>
      <c r="C22" s="431">
        <v>33234</v>
      </c>
      <c r="D22" s="432">
        <v>0.27</v>
      </c>
      <c r="E22" s="368">
        <f t="shared" si="0"/>
        <v>40768</v>
      </c>
      <c r="F22" s="369">
        <v>40533</v>
      </c>
      <c r="G22" s="369">
        <v>235</v>
      </c>
      <c r="H22" s="372" t="s">
        <v>793</v>
      </c>
    </row>
    <row r="23" spans="1:8" s="320" customFormat="1" ht="13.7" customHeight="1">
      <c r="A23" s="429" t="s">
        <v>192</v>
      </c>
      <c r="B23" s="430" t="s">
        <v>193</v>
      </c>
      <c r="C23" s="431">
        <v>32108</v>
      </c>
      <c r="D23" s="432">
        <v>0.95599999999999996</v>
      </c>
      <c r="E23" s="368">
        <f t="shared" si="0"/>
        <v>0</v>
      </c>
      <c r="F23" s="369">
        <v>0</v>
      </c>
      <c r="G23" s="369">
        <v>0</v>
      </c>
      <c r="H23" s="370" t="s">
        <v>788</v>
      </c>
    </row>
    <row r="24" spans="1:8" s="320" customFormat="1" ht="13.7" customHeight="1">
      <c r="A24" s="429" t="s">
        <v>194</v>
      </c>
      <c r="B24" s="430" t="s">
        <v>195</v>
      </c>
      <c r="C24" s="431">
        <v>31948</v>
      </c>
      <c r="D24" s="432">
        <v>0.20899999999999999</v>
      </c>
      <c r="E24" s="368">
        <f t="shared" si="0"/>
        <v>0</v>
      </c>
      <c r="F24" s="369">
        <v>0</v>
      </c>
      <c r="G24" s="369">
        <v>0</v>
      </c>
      <c r="H24" s="370" t="s">
        <v>788</v>
      </c>
    </row>
    <row r="25" spans="1:8" s="320" customFormat="1" ht="13.7" customHeight="1">
      <c r="A25" s="429" t="s">
        <v>586</v>
      </c>
      <c r="B25" s="434" t="s">
        <v>587</v>
      </c>
      <c r="C25" s="435" t="s">
        <v>595</v>
      </c>
      <c r="D25" s="432">
        <v>0.16400000000000001</v>
      </c>
      <c r="E25" s="368">
        <f t="shared" si="0"/>
        <v>0</v>
      </c>
      <c r="F25" s="369">
        <v>0</v>
      </c>
      <c r="G25" s="369">
        <v>0</v>
      </c>
      <c r="H25" s="370" t="s">
        <v>788</v>
      </c>
    </row>
    <row r="26" spans="1:8" s="320" customFormat="1" ht="13.7" customHeight="1">
      <c r="A26" s="429" t="s">
        <v>196</v>
      </c>
      <c r="B26" s="430" t="s">
        <v>197</v>
      </c>
      <c r="C26" s="431">
        <v>35821</v>
      </c>
      <c r="D26" s="432">
        <v>0.47399999999999998</v>
      </c>
      <c r="E26" s="368">
        <f t="shared" si="0"/>
        <v>290361</v>
      </c>
      <c r="F26" s="369">
        <v>290361</v>
      </c>
      <c r="G26" s="369">
        <v>0</v>
      </c>
      <c r="H26" s="372" t="s">
        <v>794</v>
      </c>
    </row>
    <row r="27" spans="1:8" s="320" customFormat="1" ht="13.7" customHeight="1">
      <c r="A27" s="429" t="s">
        <v>198</v>
      </c>
      <c r="B27" s="430" t="s">
        <v>199</v>
      </c>
      <c r="C27" s="431">
        <v>36958</v>
      </c>
      <c r="D27" s="432">
        <v>0.24299999999999999</v>
      </c>
      <c r="E27" s="368">
        <f t="shared" si="0"/>
        <v>0</v>
      </c>
      <c r="F27" s="369">
        <v>0</v>
      </c>
      <c r="G27" s="369">
        <v>0</v>
      </c>
      <c r="H27" s="370" t="s">
        <v>788</v>
      </c>
    </row>
    <row r="28" spans="1:8" s="320" customFormat="1" ht="13.7" customHeight="1">
      <c r="A28" s="429" t="s">
        <v>200</v>
      </c>
      <c r="B28" s="430" t="s">
        <v>201</v>
      </c>
      <c r="C28" s="431" t="s">
        <v>596</v>
      </c>
      <c r="D28" s="432">
        <v>0.26200000000000001</v>
      </c>
      <c r="E28" s="368">
        <f t="shared" si="0"/>
        <v>0</v>
      </c>
      <c r="F28" s="369">
        <v>0</v>
      </c>
      <c r="G28" s="369">
        <v>0</v>
      </c>
      <c r="H28" s="370" t="s">
        <v>788</v>
      </c>
    </row>
    <row r="29" spans="1:8" s="320" customFormat="1" ht="13.7" customHeight="1">
      <c r="A29" s="429" t="s">
        <v>514</v>
      </c>
      <c r="B29" s="430" t="s">
        <v>202</v>
      </c>
      <c r="C29" s="431">
        <v>35795</v>
      </c>
      <c r="D29" s="432">
        <v>0.13800000000000001</v>
      </c>
      <c r="E29" s="368">
        <f t="shared" si="0"/>
        <v>114650</v>
      </c>
      <c r="F29" s="369">
        <v>114650</v>
      </c>
      <c r="G29" s="369">
        <v>0</v>
      </c>
      <c r="H29" s="372" t="s">
        <v>795</v>
      </c>
    </row>
    <row r="30" spans="1:8" s="320" customFormat="1" ht="13.7" customHeight="1">
      <c r="A30" s="429" t="s">
        <v>519</v>
      </c>
      <c r="B30" s="430" t="s">
        <v>226</v>
      </c>
      <c r="C30" s="431">
        <v>39377</v>
      </c>
      <c r="D30" s="432">
        <v>0.25</v>
      </c>
      <c r="E30" s="368">
        <f t="shared" si="0"/>
        <v>0</v>
      </c>
      <c r="F30" s="373">
        <v>0</v>
      </c>
      <c r="G30" s="373">
        <v>0</v>
      </c>
      <c r="H30" s="370" t="s">
        <v>788</v>
      </c>
    </row>
    <row r="31" spans="1:8" s="320" customFormat="1" ht="13.7" customHeight="1">
      <c r="A31" s="429" t="s">
        <v>645</v>
      </c>
      <c r="B31" s="430" t="s">
        <v>203</v>
      </c>
      <c r="C31" s="431">
        <v>36958</v>
      </c>
      <c r="D31" s="432">
        <v>9.5000000000000001E-2</v>
      </c>
      <c r="E31" s="368">
        <f t="shared" si="0"/>
        <v>0</v>
      </c>
      <c r="F31" s="369">
        <v>0</v>
      </c>
      <c r="G31" s="369">
        <v>0</v>
      </c>
      <c r="H31" s="372" t="s">
        <v>796</v>
      </c>
    </row>
    <row r="32" spans="1:8" s="320" customFormat="1" ht="13.7" customHeight="1">
      <c r="A32" s="429" t="s">
        <v>204</v>
      </c>
      <c r="B32" s="430" t="s">
        <v>205</v>
      </c>
      <c r="C32" s="431">
        <v>32230</v>
      </c>
      <c r="D32" s="432">
        <v>0.88</v>
      </c>
      <c r="E32" s="368">
        <f t="shared" si="0"/>
        <v>0</v>
      </c>
      <c r="F32" s="369">
        <v>0</v>
      </c>
      <c r="G32" s="369">
        <v>0</v>
      </c>
      <c r="H32" s="370" t="s">
        <v>788</v>
      </c>
    </row>
    <row r="33" spans="1:8" s="320" customFormat="1" ht="13.7" customHeight="1">
      <c r="A33" s="429" t="s">
        <v>206</v>
      </c>
      <c r="B33" s="430" t="s">
        <v>207</v>
      </c>
      <c r="C33" s="431">
        <v>29951</v>
      </c>
      <c r="D33" s="432">
        <v>0.104</v>
      </c>
      <c r="E33" s="368">
        <f t="shared" si="0"/>
        <v>0</v>
      </c>
      <c r="F33" s="369">
        <v>0</v>
      </c>
      <c r="G33" s="369">
        <v>0</v>
      </c>
      <c r="H33" s="370" t="s">
        <v>788</v>
      </c>
    </row>
    <row r="34" spans="1:8" s="320" customFormat="1" ht="13.7" customHeight="1">
      <c r="A34" s="429" t="s">
        <v>208</v>
      </c>
      <c r="B34" s="430" t="s">
        <v>209</v>
      </c>
      <c r="C34" s="431">
        <v>35359</v>
      </c>
      <c r="D34" s="432">
        <v>0.89100000000000001</v>
      </c>
      <c r="E34" s="368">
        <f t="shared" si="0"/>
        <v>0</v>
      </c>
      <c r="F34" s="369">
        <v>0</v>
      </c>
      <c r="G34" s="369">
        <v>0</v>
      </c>
      <c r="H34" s="370" t="s">
        <v>788</v>
      </c>
    </row>
    <row r="35" spans="1:8" s="320" customFormat="1" ht="13.7" customHeight="1">
      <c r="A35" s="429" t="s">
        <v>210</v>
      </c>
      <c r="B35" s="430" t="s">
        <v>211</v>
      </c>
      <c r="C35" s="431">
        <v>32662</v>
      </c>
      <c r="D35" s="432">
        <v>0.47299999999999998</v>
      </c>
      <c r="E35" s="368">
        <f t="shared" si="0"/>
        <v>0</v>
      </c>
      <c r="F35" s="369">
        <v>0</v>
      </c>
      <c r="G35" s="369">
        <v>0</v>
      </c>
      <c r="H35" s="370" t="s">
        <v>788</v>
      </c>
    </row>
    <row r="36" spans="1:8" s="320" customFormat="1" ht="13.7" customHeight="1">
      <c r="A36" s="429" t="s">
        <v>588</v>
      </c>
      <c r="B36" s="430" t="s">
        <v>517</v>
      </c>
      <c r="C36" s="433" t="s">
        <v>521</v>
      </c>
      <c r="D36" s="432">
        <v>0.29699999999999999</v>
      </c>
      <c r="E36" s="368">
        <f t="shared" si="0"/>
        <v>14964</v>
      </c>
      <c r="F36" s="369">
        <v>14964</v>
      </c>
      <c r="G36" s="369">
        <v>0</v>
      </c>
      <c r="H36" s="372" t="s">
        <v>797</v>
      </c>
    </row>
    <row r="37" spans="1:8" s="320" customFormat="1" ht="13.7" customHeight="1">
      <c r="A37" s="429" t="s">
        <v>589</v>
      </c>
      <c r="B37" s="434" t="s">
        <v>590</v>
      </c>
      <c r="C37" s="435" t="s">
        <v>595</v>
      </c>
      <c r="D37" s="432">
        <v>3.6999999999999998E-2</v>
      </c>
      <c r="E37" s="368">
        <f t="shared" si="0"/>
        <v>0</v>
      </c>
      <c r="F37" s="369">
        <v>0</v>
      </c>
      <c r="G37" s="369">
        <v>0</v>
      </c>
      <c r="H37" s="370" t="s">
        <v>788</v>
      </c>
    </row>
    <row r="38" spans="1:8" s="320" customFormat="1" ht="13.7" customHeight="1">
      <c r="A38" s="429" t="s">
        <v>214</v>
      </c>
      <c r="B38" s="430" t="s">
        <v>215</v>
      </c>
      <c r="C38" s="431">
        <v>31709</v>
      </c>
      <c r="D38" s="432">
        <v>0.39200000000000002</v>
      </c>
      <c r="E38" s="368">
        <f t="shared" si="0"/>
        <v>0</v>
      </c>
      <c r="F38" s="369">
        <v>0</v>
      </c>
      <c r="G38" s="369">
        <v>0</v>
      </c>
      <c r="H38" s="370" t="s">
        <v>788</v>
      </c>
    </row>
    <row r="39" spans="1:8" s="320" customFormat="1" ht="13.7" customHeight="1">
      <c r="A39" s="429" t="s">
        <v>597</v>
      </c>
      <c r="B39" s="430" t="s">
        <v>591</v>
      </c>
      <c r="C39" s="431">
        <v>38105</v>
      </c>
      <c r="D39" s="432">
        <v>0.21</v>
      </c>
      <c r="E39" s="368">
        <f t="shared" si="0"/>
        <v>0</v>
      </c>
      <c r="F39" s="369">
        <v>0</v>
      </c>
      <c r="G39" s="369">
        <v>0</v>
      </c>
      <c r="H39" s="370" t="s">
        <v>788</v>
      </c>
    </row>
    <row r="40" spans="1:8" s="320" customFormat="1" ht="13.7" customHeight="1">
      <c r="A40" s="429" t="s">
        <v>216</v>
      </c>
      <c r="B40" s="430" t="s">
        <v>217</v>
      </c>
      <c r="C40" s="431">
        <v>38299</v>
      </c>
      <c r="D40" s="432">
        <v>0.21</v>
      </c>
      <c r="E40" s="368">
        <f t="shared" si="0"/>
        <v>0</v>
      </c>
      <c r="F40" s="369">
        <v>0</v>
      </c>
      <c r="G40" s="369">
        <v>0</v>
      </c>
      <c r="H40" s="370" t="s">
        <v>788</v>
      </c>
    </row>
    <row r="41" spans="1:8" s="320" customFormat="1" ht="13.7" customHeight="1">
      <c r="A41" s="429" t="s">
        <v>515</v>
      </c>
      <c r="B41" s="430" t="s">
        <v>218</v>
      </c>
      <c r="C41" s="431">
        <v>36977</v>
      </c>
      <c r="D41" s="432">
        <v>8.8999999999999996E-2</v>
      </c>
      <c r="E41" s="368">
        <f t="shared" si="0"/>
        <v>0</v>
      </c>
      <c r="F41" s="369">
        <v>0</v>
      </c>
      <c r="G41" s="369">
        <v>0</v>
      </c>
      <c r="H41" s="370" t="s">
        <v>788</v>
      </c>
    </row>
    <row r="42" spans="1:8" s="320" customFormat="1" ht="13.7" customHeight="1">
      <c r="A42" s="429" t="s">
        <v>646</v>
      </c>
      <c r="B42" s="430" t="s">
        <v>219</v>
      </c>
      <c r="C42" s="431">
        <v>31300</v>
      </c>
      <c r="D42" s="432">
        <v>0.13700000000000001</v>
      </c>
      <c r="E42" s="368">
        <f t="shared" si="0"/>
        <v>0</v>
      </c>
      <c r="F42" s="369">
        <v>0</v>
      </c>
      <c r="G42" s="369">
        <v>0</v>
      </c>
      <c r="H42" s="370" t="s">
        <v>788</v>
      </c>
    </row>
    <row r="43" spans="1:8" s="320" customFormat="1" ht="13.7" customHeight="1">
      <c r="A43" s="429" t="s">
        <v>220</v>
      </c>
      <c r="B43" s="430" t="s">
        <v>221</v>
      </c>
      <c r="C43" s="431">
        <v>29220</v>
      </c>
      <c r="D43" s="432">
        <v>0.35699999999999998</v>
      </c>
      <c r="E43" s="368">
        <f t="shared" si="0"/>
        <v>356031</v>
      </c>
      <c r="F43" s="369">
        <v>355949</v>
      </c>
      <c r="G43" s="369">
        <v>82</v>
      </c>
      <c r="H43" s="372" t="s">
        <v>798</v>
      </c>
    </row>
    <row r="44" spans="1:8" s="320" customFormat="1" ht="13.7" customHeight="1">
      <c r="A44" s="429" t="s">
        <v>222</v>
      </c>
      <c r="B44" s="430" t="s">
        <v>223</v>
      </c>
      <c r="C44" s="431">
        <v>29604</v>
      </c>
      <c r="D44" s="432">
        <v>5.6000000000000001E-2</v>
      </c>
      <c r="E44" s="368">
        <f t="shared" si="0"/>
        <v>491896</v>
      </c>
      <c r="F44" s="369">
        <v>491869</v>
      </c>
      <c r="G44" s="369">
        <v>27</v>
      </c>
      <c r="H44" s="372" t="s">
        <v>799</v>
      </c>
    </row>
    <row r="45" spans="1:8" s="320" customFormat="1" ht="13.7" customHeight="1">
      <c r="A45" s="429" t="s">
        <v>224</v>
      </c>
      <c r="B45" s="430" t="s">
        <v>225</v>
      </c>
      <c r="C45" s="431">
        <v>32142</v>
      </c>
      <c r="D45" s="432">
        <v>1.06</v>
      </c>
      <c r="E45" s="368">
        <f t="shared" si="0"/>
        <v>25254</v>
      </c>
      <c r="F45" s="369">
        <v>25159</v>
      </c>
      <c r="G45" s="369">
        <v>95</v>
      </c>
      <c r="H45" s="372" t="s">
        <v>800</v>
      </c>
    </row>
    <row r="46" spans="1:8" s="320" customFormat="1" ht="13.7" customHeight="1">
      <c r="A46" s="429" t="s">
        <v>592</v>
      </c>
      <c r="B46" s="430" t="s">
        <v>518</v>
      </c>
      <c r="C46" s="433" t="s">
        <v>522</v>
      </c>
      <c r="D46" s="432">
        <v>0.152</v>
      </c>
      <c r="E46" s="368">
        <f t="shared" si="0"/>
        <v>0</v>
      </c>
      <c r="F46" s="369">
        <v>0</v>
      </c>
      <c r="G46" s="369">
        <v>0</v>
      </c>
      <c r="H46" s="370" t="s">
        <v>788</v>
      </c>
    </row>
    <row r="47" spans="1:8" s="321" customFormat="1" ht="13.7" customHeight="1" thickBot="1">
      <c r="A47" s="436" t="s">
        <v>801</v>
      </c>
      <c r="B47" s="437" t="s">
        <v>802</v>
      </c>
      <c r="C47" s="438">
        <v>36958</v>
      </c>
      <c r="D47" s="439">
        <v>0.184</v>
      </c>
      <c r="E47" s="374">
        <f>F47+G47</f>
        <v>170082</v>
      </c>
      <c r="F47" s="374">
        <v>162374</v>
      </c>
      <c r="G47" s="374">
        <v>7708</v>
      </c>
      <c r="H47" s="375" t="s">
        <v>803</v>
      </c>
    </row>
    <row r="48" spans="1:8" s="142" customFormat="1" ht="11.1" customHeight="1">
      <c r="A48" s="140" t="s">
        <v>804</v>
      </c>
      <c r="B48" s="140"/>
      <c r="C48" s="141"/>
      <c r="D48" s="141"/>
      <c r="E48" s="141"/>
      <c r="F48" s="141"/>
      <c r="G48" s="322" t="s">
        <v>828</v>
      </c>
      <c r="H48" s="85"/>
    </row>
    <row r="49" spans="1:8" s="143" customFormat="1" ht="11.1" customHeight="1">
      <c r="A49" s="323" t="s">
        <v>623</v>
      </c>
      <c r="B49" s="324"/>
      <c r="D49" s="324"/>
      <c r="E49" s="324"/>
      <c r="F49" s="324"/>
      <c r="G49" s="324"/>
      <c r="H49" s="85"/>
    </row>
    <row r="50" spans="1:8" s="143" customFormat="1" ht="11.1" customHeight="1">
      <c r="A50" s="839" t="s">
        <v>666</v>
      </c>
      <c r="B50" s="839"/>
      <c r="C50" s="839"/>
      <c r="D50" s="839"/>
      <c r="E50" s="839"/>
      <c r="F50" s="839"/>
      <c r="G50" s="839"/>
      <c r="H50" s="85"/>
    </row>
    <row r="51" spans="1:8" s="143" customFormat="1" ht="11.1" customHeight="1">
      <c r="A51" s="323" t="s">
        <v>658</v>
      </c>
      <c r="B51" s="116"/>
      <c r="C51" s="144"/>
      <c r="D51" s="144"/>
      <c r="E51" s="144"/>
      <c r="F51" s="144"/>
      <c r="G51" s="144"/>
    </row>
    <row r="52" spans="1:8" s="143" customFormat="1" ht="11.25">
      <c r="A52" s="116"/>
      <c r="B52" s="116"/>
      <c r="C52" s="144"/>
      <c r="D52" s="144"/>
      <c r="E52" s="144"/>
      <c r="F52" s="144"/>
      <c r="G52" s="144"/>
    </row>
    <row r="53" spans="1:8" s="143" customFormat="1" ht="11.25" hidden="1">
      <c r="A53" s="116" t="s">
        <v>519</v>
      </c>
      <c r="B53" s="116" t="s">
        <v>226</v>
      </c>
      <c r="C53" s="144">
        <v>39377</v>
      </c>
      <c r="D53" s="144">
        <v>0.25</v>
      </c>
      <c r="E53" s="144">
        <v>903497</v>
      </c>
      <c r="F53" s="144">
        <v>903497</v>
      </c>
      <c r="G53" s="144"/>
    </row>
    <row r="54" spans="1:8" s="143" customFormat="1" ht="11.25">
      <c r="A54" s="116"/>
      <c r="B54" s="116"/>
      <c r="C54" s="144"/>
      <c r="D54" s="144"/>
      <c r="E54" s="144"/>
      <c r="F54" s="144"/>
      <c r="G54" s="144"/>
    </row>
    <row r="55" spans="1:8" s="143" customFormat="1" ht="11.25">
      <c r="A55" s="116"/>
      <c r="B55" s="116"/>
      <c r="C55" s="144"/>
      <c r="D55" s="144"/>
      <c r="E55" s="144"/>
      <c r="F55" s="144"/>
      <c r="G55" s="144"/>
    </row>
    <row r="56" spans="1:8" s="143" customFormat="1" ht="11.25">
      <c r="A56" s="116"/>
      <c r="B56" s="116"/>
      <c r="C56" s="144"/>
      <c r="D56" s="144"/>
      <c r="E56" s="144"/>
      <c r="F56" s="144"/>
      <c r="G56" s="144"/>
    </row>
    <row r="57" spans="1:8" s="143" customFormat="1" ht="11.25">
      <c r="A57" s="116"/>
      <c r="B57" s="116"/>
      <c r="C57" s="144"/>
      <c r="D57" s="144"/>
      <c r="E57" s="144"/>
      <c r="F57" s="144"/>
      <c r="G57" s="144"/>
    </row>
    <row r="58" spans="1:8" s="143" customFormat="1" ht="11.25">
      <c r="A58" s="116"/>
      <c r="B58" s="116"/>
      <c r="C58" s="144"/>
      <c r="D58" s="144"/>
      <c r="E58" s="144"/>
      <c r="F58" s="144"/>
      <c r="G58" s="144"/>
    </row>
    <row r="59" spans="1:8" s="143" customFormat="1" ht="11.25">
      <c r="A59" s="116"/>
      <c r="B59" s="116"/>
      <c r="C59" s="144"/>
      <c r="D59" s="144"/>
      <c r="E59" s="144"/>
      <c r="F59" s="144"/>
      <c r="G59" s="144"/>
    </row>
    <row r="60" spans="1:8" s="143" customFormat="1" ht="11.25">
      <c r="A60" s="116"/>
      <c r="B60" s="116"/>
      <c r="C60" s="144"/>
      <c r="D60" s="144"/>
      <c r="E60" s="144"/>
      <c r="F60" s="144"/>
      <c r="G60" s="144"/>
    </row>
    <row r="61" spans="1:8" s="143" customFormat="1" ht="11.25">
      <c r="A61" s="116"/>
      <c r="B61" s="116"/>
      <c r="C61" s="144"/>
      <c r="D61" s="144"/>
      <c r="E61" s="144"/>
      <c r="F61" s="144"/>
      <c r="G61" s="144"/>
    </row>
    <row r="62" spans="1:8" s="143" customFormat="1" ht="11.25">
      <c r="A62" s="116"/>
      <c r="B62" s="116"/>
      <c r="C62" s="144"/>
      <c r="D62" s="144"/>
      <c r="E62" s="144"/>
      <c r="F62" s="144"/>
      <c r="G62" s="144"/>
    </row>
    <row r="63" spans="1:8" s="143" customFormat="1" ht="11.25">
      <c r="A63" s="116"/>
      <c r="B63" s="116"/>
      <c r="C63" s="144"/>
      <c r="D63" s="144"/>
      <c r="E63" s="144"/>
      <c r="F63" s="144"/>
      <c r="G63" s="144"/>
    </row>
    <row r="64" spans="1:8" s="143" customFormat="1" ht="11.25">
      <c r="A64" s="116"/>
      <c r="B64" s="116"/>
      <c r="C64" s="144"/>
      <c r="D64" s="144"/>
      <c r="E64" s="144"/>
      <c r="F64" s="144"/>
      <c r="G64" s="144"/>
    </row>
    <row r="65" spans="1:7" s="143" customFormat="1" ht="11.25">
      <c r="C65" s="144"/>
      <c r="D65" s="144"/>
      <c r="E65" s="144"/>
      <c r="F65" s="144"/>
      <c r="G65" s="144"/>
    </row>
    <row r="66" spans="1:7" s="143" customFormat="1" ht="11.25">
      <c r="A66" s="144"/>
      <c r="B66" s="144"/>
      <c r="C66" s="144"/>
      <c r="D66" s="144"/>
      <c r="E66" s="144"/>
      <c r="F66" s="144"/>
      <c r="G66" s="144"/>
    </row>
    <row r="67" spans="1:7" s="143" customFormat="1" ht="11.25">
      <c r="A67" s="144"/>
      <c r="B67" s="144"/>
      <c r="C67" s="144"/>
      <c r="D67" s="144"/>
      <c r="E67" s="144"/>
      <c r="F67" s="144"/>
      <c r="G67" s="144"/>
    </row>
    <row r="68" spans="1:7" s="143" customFormat="1" ht="11.25">
      <c r="A68" s="144"/>
      <c r="B68" s="144"/>
      <c r="C68" s="144"/>
      <c r="D68" s="144"/>
      <c r="E68" s="144"/>
      <c r="F68" s="144"/>
      <c r="G68" s="144"/>
    </row>
    <row r="69" spans="1:7" s="143" customFormat="1" ht="11.25">
      <c r="A69" s="144"/>
      <c r="B69" s="144"/>
      <c r="C69" s="144"/>
      <c r="D69" s="144"/>
      <c r="E69" s="144"/>
      <c r="F69" s="144"/>
      <c r="G69" s="144"/>
    </row>
    <row r="70" spans="1:7" s="143" customFormat="1" ht="11.25">
      <c r="A70" s="144"/>
      <c r="B70" s="144"/>
      <c r="C70" s="144"/>
      <c r="D70" s="144"/>
      <c r="E70" s="144"/>
      <c r="F70" s="144"/>
      <c r="G70" s="144"/>
    </row>
    <row r="71" spans="1:7" s="143" customFormat="1" ht="11.25">
      <c r="A71" s="144"/>
      <c r="B71" s="144"/>
      <c r="C71" s="144"/>
      <c r="D71" s="144"/>
      <c r="E71" s="144"/>
      <c r="F71" s="144"/>
      <c r="G71" s="144"/>
    </row>
    <row r="72" spans="1:7" s="143" customFormat="1" ht="11.25">
      <c r="A72" s="144"/>
      <c r="B72" s="144"/>
      <c r="C72" s="144"/>
      <c r="D72" s="144"/>
      <c r="E72" s="144"/>
      <c r="F72" s="144"/>
      <c r="G72" s="144"/>
    </row>
    <row r="73" spans="1:7" s="143" customFormat="1" ht="11.25">
      <c r="A73" s="144"/>
      <c r="B73" s="144"/>
      <c r="C73" s="144"/>
      <c r="D73" s="144"/>
      <c r="E73" s="144"/>
      <c r="F73" s="144"/>
      <c r="G73" s="144"/>
    </row>
    <row r="74" spans="1:7" s="143" customFormat="1" ht="11.25">
      <c r="A74" s="144"/>
      <c r="B74" s="144"/>
      <c r="C74" s="144"/>
      <c r="D74" s="144"/>
      <c r="E74" s="144"/>
      <c r="F74" s="144"/>
      <c r="G74" s="144"/>
    </row>
    <row r="75" spans="1:7" s="143" customFormat="1" ht="11.25">
      <c r="A75" s="144"/>
      <c r="B75" s="144"/>
      <c r="C75" s="144"/>
      <c r="D75" s="144"/>
      <c r="E75" s="144"/>
      <c r="F75" s="144"/>
      <c r="G75" s="144"/>
    </row>
    <row r="76" spans="1:7" s="143" customFormat="1" ht="11.25">
      <c r="A76" s="144"/>
      <c r="B76" s="144"/>
      <c r="C76" s="144"/>
      <c r="D76" s="144"/>
      <c r="E76" s="144"/>
      <c r="F76" s="144"/>
      <c r="G76" s="144"/>
    </row>
    <row r="77" spans="1:7" s="143" customFormat="1" ht="11.25">
      <c r="A77" s="144"/>
      <c r="B77" s="144"/>
      <c r="C77" s="144"/>
      <c r="D77" s="144"/>
      <c r="E77" s="144"/>
      <c r="F77" s="144"/>
      <c r="G77" s="144"/>
    </row>
    <row r="78" spans="1:7" s="143" customFormat="1" ht="11.25">
      <c r="A78" s="144"/>
      <c r="B78" s="144"/>
      <c r="C78" s="144"/>
      <c r="D78" s="144"/>
      <c r="E78" s="144"/>
      <c r="F78" s="144"/>
      <c r="G78" s="144"/>
    </row>
    <row r="79" spans="1:7" s="143" customFormat="1" ht="11.25">
      <c r="A79" s="144"/>
      <c r="B79" s="144"/>
      <c r="C79" s="144"/>
      <c r="D79" s="144"/>
      <c r="E79" s="144"/>
      <c r="F79" s="144"/>
      <c r="G79" s="144"/>
    </row>
    <row r="80" spans="1:7" s="143" customFormat="1" ht="11.25">
      <c r="A80" s="144"/>
      <c r="B80" s="144"/>
      <c r="C80" s="144"/>
      <c r="D80" s="144"/>
      <c r="E80" s="144"/>
      <c r="F80" s="144"/>
      <c r="G80" s="144"/>
    </row>
    <row r="81" spans="1:7" s="143" customFormat="1" ht="11.25">
      <c r="A81" s="144"/>
      <c r="B81" s="144"/>
      <c r="C81" s="144"/>
      <c r="D81" s="144"/>
      <c r="E81" s="144"/>
      <c r="F81" s="144"/>
      <c r="G81" s="144"/>
    </row>
    <row r="82" spans="1:7" s="143" customFormat="1" ht="11.25">
      <c r="A82" s="144"/>
      <c r="B82" s="144"/>
      <c r="C82" s="144"/>
      <c r="D82" s="144"/>
      <c r="E82" s="144"/>
      <c r="F82" s="144"/>
      <c r="G82" s="144"/>
    </row>
    <row r="83" spans="1:7" s="143" customFormat="1" ht="11.25">
      <c r="A83" s="144"/>
      <c r="B83" s="144"/>
      <c r="C83" s="144"/>
      <c r="D83" s="144"/>
      <c r="E83" s="144"/>
      <c r="F83" s="144"/>
      <c r="G83" s="144"/>
    </row>
    <row r="84" spans="1:7" s="143" customFormat="1" ht="11.25">
      <c r="A84" s="144"/>
      <c r="B84" s="144"/>
      <c r="C84" s="144"/>
      <c r="D84" s="144"/>
      <c r="E84" s="144"/>
      <c r="F84" s="144"/>
      <c r="G84" s="144"/>
    </row>
    <row r="85" spans="1:7" s="143" customFormat="1" ht="11.25">
      <c r="A85" s="144"/>
      <c r="B85" s="144"/>
      <c r="C85" s="144"/>
      <c r="D85" s="144"/>
      <c r="E85" s="144"/>
      <c r="F85" s="144"/>
      <c r="G85" s="144"/>
    </row>
    <row r="86" spans="1:7" s="143" customFormat="1" ht="11.25">
      <c r="A86" s="144"/>
      <c r="B86" s="144"/>
      <c r="C86" s="144"/>
      <c r="D86" s="144"/>
      <c r="E86" s="144"/>
      <c r="F86" s="144"/>
      <c r="G86" s="144"/>
    </row>
    <row r="87" spans="1:7" s="143" customFormat="1" ht="11.25">
      <c r="A87" s="144"/>
      <c r="B87" s="144"/>
      <c r="C87" s="144"/>
      <c r="D87" s="144"/>
      <c r="E87" s="144"/>
      <c r="F87" s="144"/>
      <c r="G87" s="144"/>
    </row>
    <row r="88" spans="1:7" s="143" customFormat="1" ht="11.25">
      <c r="A88" s="144"/>
      <c r="B88" s="144"/>
      <c r="C88" s="144"/>
      <c r="D88" s="144"/>
      <c r="E88" s="144"/>
      <c r="F88" s="144"/>
      <c r="G88" s="144"/>
    </row>
    <row r="89" spans="1:7" s="143" customFormat="1" ht="11.25">
      <c r="A89" s="144"/>
      <c r="B89" s="144"/>
      <c r="C89" s="144"/>
      <c r="D89" s="144"/>
      <c r="E89" s="144"/>
      <c r="F89" s="144"/>
      <c r="G89" s="144"/>
    </row>
    <row r="90" spans="1:7" s="143" customFormat="1" ht="11.25">
      <c r="A90" s="144"/>
      <c r="B90" s="144"/>
      <c r="C90" s="144"/>
      <c r="D90" s="144"/>
      <c r="E90" s="144"/>
      <c r="F90" s="144"/>
      <c r="G90" s="144"/>
    </row>
    <row r="91" spans="1:7" s="143" customFormat="1" ht="11.25">
      <c r="A91" s="144"/>
      <c r="B91" s="144"/>
      <c r="C91" s="144"/>
      <c r="D91" s="144"/>
      <c r="E91" s="144"/>
      <c r="F91" s="144"/>
      <c r="G91" s="144"/>
    </row>
    <row r="92" spans="1:7" s="143" customFormat="1" ht="11.25">
      <c r="A92" s="144"/>
      <c r="B92" s="144"/>
      <c r="C92" s="144"/>
      <c r="D92" s="144"/>
      <c r="E92" s="144"/>
      <c r="F92" s="144"/>
      <c r="G92" s="144"/>
    </row>
    <row r="93" spans="1:7" s="143" customFormat="1" ht="11.25">
      <c r="A93" s="144"/>
      <c r="B93" s="144"/>
      <c r="C93" s="144"/>
      <c r="D93" s="144"/>
      <c r="E93" s="144"/>
      <c r="F93" s="144"/>
      <c r="G93" s="144"/>
    </row>
    <row r="94" spans="1:7" s="143" customFormat="1" ht="11.25">
      <c r="A94" s="144"/>
      <c r="B94" s="144"/>
      <c r="C94" s="144"/>
      <c r="D94" s="144"/>
      <c r="E94" s="144"/>
      <c r="F94" s="144"/>
      <c r="G94" s="144"/>
    </row>
    <row r="95" spans="1:7" s="143" customFormat="1" ht="11.25">
      <c r="A95" s="144"/>
      <c r="B95" s="144"/>
      <c r="C95" s="144"/>
      <c r="D95" s="144"/>
      <c r="E95" s="144"/>
      <c r="F95" s="144"/>
      <c r="G95" s="144"/>
    </row>
    <row r="96" spans="1:7" s="143" customFormat="1" ht="11.25">
      <c r="A96" s="144"/>
      <c r="B96" s="144"/>
      <c r="C96" s="144"/>
      <c r="D96" s="144"/>
      <c r="E96" s="144"/>
      <c r="F96" s="144"/>
      <c r="G96" s="144"/>
    </row>
    <row r="97" spans="1:7" s="143" customFormat="1" ht="11.25">
      <c r="A97" s="144"/>
      <c r="B97" s="144"/>
      <c r="C97" s="144"/>
      <c r="D97" s="144"/>
      <c r="E97" s="144"/>
      <c r="F97" s="144"/>
      <c r="G97" s="144"/>
    </row>
    <row r="98" spans="1:7" s="143" customFormat="1" ht="11.25">
      <c r="A98" s="144"/>
      <c r="B98" s="144"/>
      <c r="C98" s="144"/>
      <c r="D98" s="144"/>
      <c r="E98" s="144"/>
      <c r="F98" s="144"/>
      <c r="G98" s="144"/>
    </row>
    <row r="99" spans="1:7" s="143" customFormat="1" ht="11.25">
      <c r="A99" s="144"/>
      <c r="B99" s="144"/>
      <c r="C99" s="144"/>
      <c r="D99" s="144"/>
      <c r="E99" s="144"/>
      <c r="F99" s="144"/>
      <c r="G99" s="144"/>
    </row>
    <row r="100" spans="1:7" s="143" customFormat="1" ht="11.25">
      <c r="A100" s="144"/>
      <c r="B100" s="144"/>
      <c r="C100" s="144"/>
      <c r="D100" s="144"/>
      <c r="E100" s="144"/>
      <c r="F100" s="144"/>
      <c r="G100" s="144"/>
    </row>
    <row r="101" spans="1:7" s="143" customFormat="1" ht="11.25">
      <c r="A101" s="144"/>
      <c r="B101" s="144"/>
      <c r="C101" s="144"/>
      <c r="D101" s="144"/>
      <c r="E101" s="144"/>
      <c r="F101" s="144"/>
      <c r="G101" s="144"/>
    </row>
    <row r="102" spans="1:7" s="143" customFormat="1" ht="11.25">
      <c r="A102" s="144"/>
      <c r="B102" s="144"/>
      <c r="C102" s="144"/>
      <c r="D102" s="144"/>
      <c r="E102" s="144"/>
      <c r="F102" s="144"/>
      <c r="G102" s="144"/>
    </row>
    <row r="103" spans="1:7" s="143" customFormat="1" ht="11.25">
      <c r="A103" s="144"/>
      <c r="B103" s="144"/>
      <c r="C103" s="144"/>
      <c r="D103" s="144"/>
      <c r="E103" s="144"/>
      <c r="F103" s="144"/>
      <c r="G103" s="144"/>
    </row>
    <row r="104" spans="1:7" s="143" customFormat="1" ht="11.25">
      <c r="A104" s="144"/>
      <c r="B104" s="144"/>
      <c r="C104" s="144"/>
      <c r="D104" s="144"/>
      <c r="E104" s="144"/>
      <c r="F104" s="144"/>
      <c r="G104" s="144"/>
    </row>
    <row r="105" spans="1:7" s="143" customFormat="1" ht="11.25">
      <c r="A105" s="144"/>
      <c r="B105" s="144"/>
      <c r="C105" s="144"/>
      <c r="D105" s="144"/>
      <c r="E105" s="144"/>
      <c r="F105" s="144"/>
      <c r="G105" s="144"/>
    </row>
    <row r="106" spans="1:7" s="143" customFormat="1" ht="11.25">
      <c r="A106" s="144"/>
      <c r="B106" s="144"/>
      <c r="C106" s="144"/>
      <c r="D106" s="144"/>
      <c r="E106" s="144"/>
      <c r="F106" s="144"/>
      <c r="G106" s="144"/>
    </row>
    <row r="107" spans="1:7" s="143" customFormat="1" ht="11.25">
      <c r="A107" s="144"/>
      <c r="B107" s="144"/>
      <c r="C107" s="144"/>
      <c r="D107" s="144"/>
      <c r="E107" s="144"/>
      <c r="F107" s="144"/>
      <c r="G107" s="144"/>
    </row>
    <row r="108" spans="1:7" s="143" customFormat="1" ht="11.25">
      <c r="A108" s="144"/>
      <c r="B108" s="144"/>
      <c r="C108" s="144"/>
      <c r="D108" s="144"/>
      <c r="E108" s="144"/>
      <c r="F108" s="144"/>
      <c r="G108" s="144"/>
    </row>
    <row r="109" spans="1:7" s="143" customFormat="1" ht="11.25">
      <c r="A109" s="144"/>
      <c r="B109" s="144"/>
      <c r="C109" s="144"/>
      <c r="D109" s="144"/>
      <c r="E109" s="144"/>
      <c r="F109" s="144"/>
      <c r="G109" s="144"/>
    </row>
    <row r="110" spans="1:7" s="143" customFormat="1" ht="11.25">
      <c r="A110" s="144"/>
      <c r="B110" s="144"/>
      <c r="C110" s="144"/>
      <c r="D110" s="144"/>
      <c r="E110" s="144"/>
      <c r="F110" s="144"/>
      <c r="G110" s="144"/>
    </row>
    <row r="111" spans="1:7" s="143" customFormat="1" ht="11.25">
      <c r="A111" s="144"/>
      <c r="B111" s="144"/>
      <c r="C111" s="144"/>
      <c r="D111" s="144"/>
      <c r="E111" s="144"/>
      <c r="F111" s="144"/>
      <c r="G111" s="144"/>
    </row>
    <row r="112" spans="1:7" s="143" customFormat="1" ht="11.25">
      <c r="A112" s="144"/>
      <c r="B112" s="144"/>
      <c r="C112" s="144"/>
      <c r="D112" s="144"/>
      <c r="E112" s="144"/>
      <c r="F112" s="144"/>
      <c r="G112" s="144"/>
    </row>
    <row r="113" spans="1:7" s="143" customFormat="1" ht="11.25">
      <c r="A113" s="144"/>
      <c r="B113" s="144"/>
      <c r="C113" s="144"/>
      <c r="D113" s="144"/>
      <c r="E113" s="144"/>
      <c r="F113" s="144"/>
      <c r="G113" s="144"/>
    </row>
    <row r="114" spans="1:7" s="143" customFormat="1" ht="11.25">
      <c r="A114" s="144"/>
      <c r="B114" s="144"/>
      <c r="C114" s="144"/>
      <c r="D114" s="144"/>
      <c r="E114" s="144"/>
      <c r="F114" s="144"/>
      <c r="G114" s="144"/>
    </row>
    <row r="115" spans="1:7" s="143" customFormat="1" ht="11.25">
      <c r="A115" s="144"/>
      <c r="B115" s="144"/>
      <c r="C115" s="144"/>
      <c r="D115" s="144"/>
      <c r="E115" s="144"/>
      <c r="F115" s="144"/>
      <c r="G115" s="144"/>
    </row>
    <row r="116" spans="1:7" s="143" customFormat="1" ht="11.25">
      <c r="A116" s="144"/>
      <c r="B116" s="144"/>
      <c r="C116" s="144"/>
      <c r="D116" s="144"/>
      <c r="E116" s="144"/>
      <c r="F116" s="144"/>
      <c r="G116" s="144"/>
    </row>
    <row r="117" spans="1:7" s="143" customFormat="1" ht="11.25">
      <c r="A117" s="144"/>
      <c r="B117" s="144"/>
      <c r="C117" s="144"/>
      <c r="D117" s="144"/>
      <c r="E117" s="144"/>
      <c r="F117" s="144"/>
      <c r="G117" s="144"/>
    </row>
    <row r="118" spans="1:7" s="143" customFormat="1" ht="11.25">
      <c r="A118" s="144"/>
      <c r="B118" s="144"/>
      <c r="C118" s="144"/>
      <c r="D118" s="144"/>
      <c r="E118" s="144"/>
      <c r="F118" s="144"/>
      <c r="G118" s="144"/>
    </row>
    <row r="119" spans="1:7" s="143" customFormat="1" ht="11.25">
      <c r="A119" s="144"/>
      <c r="B119" s="144"/>
      <c r="C119" s="144"/>
      <c r="D119" s="144"/>
      <c r="E119" s="144"/>
      <c r="F119" s="144"/>
      <c r="G119" s="144"/>
    </row>
    <row r="120" spans="1:7" s="143" customFormat="1" ht="11.25">
      <c r="A120" s="144"/>
      <c r="B120" s="144"/>
      <c r="C120" s="144"/>
      <c r="D120" s="144"/>
      <c r="E120" s="144"/>
      <c r="F120" s="144"/>
      <c r="G120" s="144"/>
    </row>
    <row r="121" spans="1:7" s="143" customFormat="1" ht="11.25">
      <c r="A121" s="144"/>
      <c r="B121" s="144"/>
      <c r="C121" s="144"/>
      <c r="D121" s="144"/>
      <c r="E121" s="144"/>
      <c r="F121" s="144"/>
      <c r="G121" s="144"/>
    </row>
  </sheetData>
  <sheetProtection selectLockedCells="1"/>
  <mergeCells count="10">
    <mergeCell ref="A50:G50"/>
    <mergeCell ref="G7:G9"/>
    <mergeCell ref="A3:G3"/>
    <mergeCell ref="A4:G4"/>
    <mergeCell ref="A6:A9"/>
    <mergeCell ref="B6:B9"/>
    <mergeCell ref="C6:C9"/>
    <mergeCell ref="D6:D9"/>
    <mergeCell ref="E6:G6"/>
    <mergeCell ref="F7:F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ignoredErrors>
    <ignoredError sqref="E16:E47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17"/>
  <sheetViews>
    <sheetView showGridLines="0" view="pageBreakPreview" zoomScaleNormal="100" zoomScaleSheetLayoutView="100" workbookViewId="0">
      <selection activeCell="M10" sqref="M10"/>
    </sheetView>
  </sheetViews>
  <sheetFormatPr defaultRowHeight="14.25"/>
  <cols>
    <col min="1" max="1" width="13" style="45" customWidth="1"/>
    <col min="2" max="2" width="13.875" style="45" customWidth="1"/>
    <col min="3" max="6" width="13.875" style="252" customWidth="1"/>
    <col min="7" max="8" width="10.625" style="252" customWidth="1"/>
    <col min="9" max="9" width="15.625" style="252" customWidth="1"/>
    <col min="10" max="10" width="9.5" style="252" customWidth="1"/>
    <col min="11" max="11" width="10" style="252" customWidth="1"/>
    <col min="12" max="12" width="11.25" style="252" customWidth="1"/>
    <col min="13" max="13" width="14.875" style="21" customWidth="1"/>
    <col min="14" max="16384" width="9" style="21"/>
  </cols>
  <sheetData>
    <row r="1" spans="1:23" s="60" customFormat="1" ht="14.1" customHeight="1">
      <c r="A1" s="57" t="s">
        <v>890</v>
      </c>
      <c r="B1" s="58"/>
      <c r="C1" s="58"/>
      <c r="D1" s="58"/>
      <c r="E1" s="58"/>
      <c r="F1" s="58"/>
      <c r="G1" s="58"/>
      <c r="H1" s="58"/>
      <c r="I1" s="58"/>
      <c r="J1" s="58"/>
      <c r="K1" s="58"/>
      <c r="M1" s="59" t="s">
        <v>891</v>
      </c>
    </row>
    <row r="2" spans="1:23" ht="14.1" customHeight="1">
      <c r="A2" s="19"/>
      <c r="L2" s="46"/>
    </row>
    <row r="3" spans="1:23" s="262" customFormat="1" ht="20.100000000000001" customHeight="1">
      <c r="A3" s="559" t="s">
        <v>742</v>
      </c>
      <c r="B3" s="559"/>
      <c r="C3" s="559"/>
      <c r="D3" s="559"/>
      <c r="E3" s="559"/>
      <c r="F3" s="559"/>
      <c r="G3" s="559" t="s">
        <v>743</v>
      </c>
      <c r="H3" s="559"/>
      <c r="I3" s="559"/>
      <c r="J3" s="559"/>
      <c r="K3" s="559"/>
      <c r="L3" s="559"/>
      <c r="M3" s="559"/>
    </row>
    <row r="4" spans="1:23" s="256" customFormat="1" ht="24" customHeight="1">
      <c r="G4" s="565"/>
      <c r="H4" s="670"/>
      <c r="I4" s="670"/>
      <c r="J4" s="670"/>
      <c r="K4" s="670"/>
      <c r="L4" s="670"/>
      <c r="M4" s="670"/>
    </row>
    <row r="5" spans="1:23" s="16" customFormat="1" ht="18" customHeight="1" thickBot="1">
      <c r="A5" s="16" t="s">
        <v>639</v>
      </c>
      <c r="M5" s="20" t="s">
        <v>640</v>
      </c>
    </row>
    <row r="6" spans="1:23" s="25" customFormat="1" ht="30" customHeight="1">
      <c r="A6" s="856" t="s">
        <v>227</v>
      </c>
      <c r="B6" s="859" t="s">
        <v>368</v>
      </c>
      <c r="C6" s="740" t="s">
        <v>228</v>
      </c>
      <c r="D6" s="736"/>
      <c r="E6" s="740" t="s">
        <v>229</v>
      </c>
      <c r="F6" s="653"/>
      <c r="G6" s="653" t="s">
        <v>229</v>
      </c>
      <c r="H6" s="653"/>
      <c r="I6" s="653"/>
      <c r="J6" s="653"/>
      <c r="K6" s="736"/>
      <c r="L6" s="658" t="s">
        <v>230</v>
      </c>
      <c r="M6" s="860" t="s">
        <v>227</v>
      </c>
    </row>
    <row r="7" spans="1:23" s="25" customFormat="1" ht="12" customHeight="1">
      <c r="A7" s="857"/>
      <c r="B7" s="630"/>
      <c r="C7" s="599" t="s">
        <v>231</v>
      </c>
      <c r="D7" s="599" t="s">
        <v>369</v>
      </c>
      <c r="E7" s="571" t="s">
        <v>370</v>
      </c>
      <c r="F7" s="572" t="s">
        <v>371</v>
      </c>
      <c r="G7" s="575" t="s">
        <v>372</v>
      </c>
      <c r="H7" s="571" t="s">
        <v>373</v>
      </c>
      <c r="I7" s="571" t="s">
        <v>642</v>
      </c>
      <c r="J7" s="863" t="s">
        <v>641</v>
      </c>
      <c r="K7" s="572" t="s">
        <v>374</v>
      </c>
      <c r="L7" s="589"/>
      <c r="M7" s="861"/>
    </row>
    <row r="8" spans="1:23" s="25" customFormat="1" ht="12" customHeight="1">
      <c r="A8" s="857"/>
      <c r="B8" s="630"/>
      <c r="C8" s="600"/>
      <c r="D8" s="600"/>
      <c r="E8" s="571"/>
      <c r="F8" s="572"/>
      <c r="G8" s="575"/>
      <c r="H8" s="571"/>
      <c r="I8" s="571"/>
      <c r="J8" s="864"/>
      <c r="K8" s="572"/>
      <c r="L8" s="589"/>
      <c r="M8" s="861"/>
    </row>
    <row r="9" spans="1:23" s="25" customFormat="1" ht="12" customHeight="1">
      <c r="A9" s="858"/>
      <c r="B9" s="631"/>
      <c r="C9" s="601"/>
      <c r="D9" s="601"/>
      <c r="E9" s="699"/>
      <c r="F9" s="742"/>
      <c r="G9" s="747"/>
      <c r="H9" s="699"/>
      <c r="I9" s="699"/>
      <c r="J9" s="865"/>
      <c r="K9" s="742"/>
      <c r="L9" s="590"/>
      <c r="M9" s="862"/>
    </row>
    <row r="10" spans="1:23" s="27" customFormat="1" ht="15.95" customHeight="1">
      <c r="A10" s="111" t="s">
        <v>602</v>
      </c>
      <c r="B10" s="186">
        <v>932206</v>
      </c>
      <c r="C10" s="186">
        <v>932206</v>
      </c>
      <c r="D10" s="186">
        <v>21188</v>
      </c>
      <c r="E10" s="186">
        <v>84</v>
      </c>
      <c r="F10" s="186">
        <v>47</v>
      </c>
      <c r="G10" s="186">
        <v>47</v>
      </c>
      <c r="H10" s="186">
        <v>0</v>
      </c>
      <c r="I10" s="186">
        <v>20</v>
      </c>
      <c r="J10" s="186">
        <v>53</v>
      </c>
      <c r="K10" s="186">
        <v>49</v>
      </c>
      <c r="L10" s="186">
        <v>4674332</v>
      </c>
      <c r="M10" s="551" t="s">
        <v>602</v>
      </c>
    </row>
    <row r="11" spans="1:23" s="27" customFormat="1" ht="15.95" customHeight="1">
      <c r="A11" s="111" t="s">
        <v>603</v>
      </c>
      <c r="B11" s="186">
        <v>911250</v>
      </c>
      <c r="C11" s="186">
        <v>911250</v>
      </c>
      <c r="D11" s="186">
        <v>20850</v>
      </c>
      <c r="E11" s="186">
        <v>39</v>
      </c>
      <c r="F11" s="186">
        <v>39</v>
      </c>
      <c r="G11" s="186">
        <v>50</v>
      </c>
      <c r="H11" s="186">
        <v>0</v>
      </c>
      <c r="I11" s="186">
        <v>25</v>
      </c>
      <c r="J11" s="186">
        <v>47</v>
      </c>
      <c r="K11" s="186">
        <v>41</v>
      </c>
      <c r="L11" s="186">
        <v>5187908</v>
      </c>
      <c r="M11" s="107" t="s">
        <v>603</v>
      </c>
    </row>
    <row r="12" spans="1:23" s="27" customFormat="1" ht="15.95" customHeight="1">
      <c r="A12" s="111" t="s">
        <v>609</v>
      </c>
      <c r="B12" s="186">
        <v>855587</v>
      </c>
      <c r="C12" s="186">
        <v>855587</v>
      </c>
      <c r="D12" s="186">
        <v>20850</v>
      </c>
      <c r="E12" s="186">
        <v>39</v>
      </c>
      <c r="F12" s="186">
        <v>39</v>
      </c>
      <c r="G12" s="186">
        <v>53</v>
      </c>
      <c r="H12" s="186">
        <v>0</v>
      </c>
      <c r="I12" s="186">
        <v>25</v>
      </c>
      <c r="J12" s="186">
        <v>51</v>
      </c>
      <c r="K12" s="186">
        <v>43</v>
      </c>
      <c r="L12" s="186">
        <v>5482476</v>
      </c>
      <c r="M12" s="107" t="s">
        <v>609</v>
      </c>
    </row>
    <row r="13" spans="1:23" s="27" customFormat="1" ht="15.95" customHeight="1">
      <c r="A13" s="111" t="s">
        <v>671</v>
      </c>
      <c r="B13" s="281">
        <v>821662</v>
      </c>
      <c r="C13" s="281">
        <v>821662</v>
      </c>
      <c r="D13" s="281">
        <v>16681</v>
      </c>
      <c r="E13" s="281">
        <v>38</v>
      </c>
      <c r="F13" s="281">
        <v>40</v>
      </c>
      <c r="G13" s="281">
        <v>54</v>
      </c>
      <c r="H13" s="281">
        <v>0</v>
      </c>
      <c r="I13" s="281">
        <v>25</v>
      </c>
      <c r="J13" s="281">
        <v>52</v>
      </c>
      <c r="K13" s="281">
        <v>43</v>
      </c>
      <c r="L13" s="281">
        <v>5247501</v>
      </c>
      <c r="M13" s="107">
        <v>2017</v>
      </c>
    </row>
    <row r="14" spans="1:23" s="27" customFormat="1" ht="15.95" customHeight="1">
      <c r="A14" s="352" t="s">
        <v>739</v>
      </c>
      <c r="B14" s="15">
        <f t="shared" ref="B14:G14" si="0">SUM(B16:B40)</f>
        <v>821662</v>
      </c>
      <c r="C14" s="15">
        <f t="shared" si="0"/>
        <v>821662</v>
      </c>
      <c r="D14" s="15">
        <f t="shared" si="0"/>
        <v>16681</v>
      </c>
      <c r="E14" s="15">
        <f t="shared" si="0"/>
        <v>36</v>
      </c>
      <c r="F14" s="15">
        <f t="shared" si="0"/>
        <v>40</v>
      </c>
      <c r="G14" s="15">
        <f t="shared" si="0"/>
        <v>52</v>
      </c>
      <c r="H14" s="329">
        <v>0</v>
      </c>
      <c r="I14" s="15">
        <f>SUM(I16:I40)</f>
        <v>29</v>
      </c>
      <c r="J14" s="15">
        <f>SUM(J16:J40)</f>
        <v>50</v>
      </c>
      <c r="K14" s="15">
        <f>SUM(K16:K40)</f>
        <v>39</v>
      </c>
      <c r="L14" s="15">
        <f>SUM(L16:L40)</f>
        <v>4991743</v>
      </c>
      <c r="M14" s="49">
        <v>2018</v>
      </c>
      <c r="U14" s="335"/>
      <c r="V14" s="335"/>
      <c r="W14" s="335"/>
    </row>
    <row r="15" spans="1:23" s="25" customFormat="1" ht="8.1" customHeight="1">
      <c r="A15" s="260"/>
      <c r="B15" s="255"/>
      <c r="C15" s="112"/>
      <c r="D15" s="112"/>
      <c r="E15" s="92"/>
      <c r="F15" s="92"/>
      <c r="G15" s="112"/>
      <c r="H15" s="112"/>
      <c r="I15" s="112"/>
      <c r="J15" s="112"/>
      <c r="K15" s="112"/>
      <c r="L15" s="112"/>
      <c r="M15" s="113"/>
    </row>
    <row r="16" spans="1:23" s="25" customFormat="1" ht="15.95" customHeight="1">
      <c r="A16" s="183" t="s">
        <v>529</v>
      </c>
      <c r="B16" s="194">
        <v>42601</v>
      </c>
      <c r="C16" s="194">
        <v>42601</v>
      </c>
      <c r="D16" s="194">
        <v>1555</v>
      </c>
      <c r="E16" s="194">
        <v>1</v>
      </c>
      <c r="F16" s="194">
        <v>1</v>
      </c>
      <c r="G16" s="194">
        <v>2</v>
      </c>
      <c r="H16" s="194">
        <v>0</v>
      </c>
      <c r="I16" s="194">
        <v>1</v>
      </c>
      <c r="J16" s="194">
        <v>2</v>
      </c>
      <c r="K16" s="194">
        <v>2</v>
      </c>
      <c r="L16" s="194">
        <v>2478630</v>
      </c>
      <c r="M16" s="114" t="s">
        <v>643</v>
      </c>
    </row>
    <row r="17" spans="1:13" s="25" customFormat="1" ht="15.95" customHeight="1">
      <c r="A17" s="183" t="s">
        <v>530</v>
      </c>
      <c r="B17" s="194">
        <v>66039</v>
      </c>
      <c r="C17" s="194">
        <v>66039</v>
      </c>
      <c r="D17" s="194">
        <v>1107</v>
      </c>
      <c r="E17" s="194">
        <v>1</v>
      </c>
      <c r="F17" s="194">
        <v>1</v>
      </c>
      <c r="G17" s="194">
        <v>2</v>
      </c>
      <c r="H17" s="194">
        <v>0</v>
      </c>
      <c r="I17" s="194">
        <v>1</v>
      </c>
      <c r="J17" s="194">
        <v>2</v>
      </c>
      <c r="K17" s="194">
        <v>1</v>
      </c>
      <c r="L17" s="194">
        <v>39490</v>
      </c>
      <c r="M17" s="114" t="s">
        <v>531</v>
      </c>
    </row>
    <row r="18" spans="1:13" s="25" customFormat="1" ht="15.95" customHeight="1">
      <c r="A18" s="385" t="s">
        <v>532</v>
      </c>
      <c r="B18" s="194">
        <v>43123</v>
      </c>
      <c r="C18" s="194">
        <v>43123</v>
      </c>
      <c r="D18" s="194">
        <v>1899</v>
      </c>
      <c r="E18" s="194">
        <v>3</v>
      </c>
      <c r="F18" s="194">
        <v>3</v>
      </c>
      <c r="G18" s="194">
        <v>3</v>
      </c>
      <c r="H18" s="194">
        <v>0</v>
      </c>
      <c r="I18" s="194">
        <v>1</v>
      </c>
      <c r="J18" s="194">
        <v>3</v>
      </c>
      <c r="K18" s="194">
        <v>2</v>
      </c>
      <c r="L18" s="218">
        <v>1510190</v>
      </c>
      <c r="M18" s="48" t="s">
        <v>533</v>
      </c>
    </row>
    <row r="19" spans="1:13" s="224" customFormat="1" ht="15.95" customHeight="1">
      <c r="A19" s="377" t="s">
        <v>534</v>
      </c>
      <c r="B19" s="220">
        <v>32465</v>
      </c>
      <c r="C19" s="220">
        <v>32465</v>
      </c>
      <c r="D19" s="220">
        <v>1613</v>
      </c>
      <c r="E19" s="194">
        <v>1</v>
      </c>
      <c r="F19" s="194">
        <v>2</v>
      </c>
      <c r="G19" s="194">
        <v>3</v>
      </c>
      <c r="H19" s="194">
        <v>0</v>
      </c>
      <c r="I19" s="194">
        <v>1</v>
      </c>
      <c r="J19" s="194">
        <v>2</v>
      </c>
      <c r="K19" s="194">
        <v>1</v>
      </c>
      <c r="L19" s="194">
        <v>67280</v>
      </c>
      <c r="M19" s="273" t="s">
        <v>535</v>
      </c>
    </row>
    <row r="20" spans="1:13" s="224" customFormat="1" ht="15.95" customHeight="1">
      <c r="A20" s="377" t="s">
        <v>536</v>
      </c>
      <c r="B20" s="220">
        <v>10405</v>
      </c>
      <c r="C20" s="220">
        <v>10405</v>
      </c>
      <c r="D20" s="220">
        <v>323</v>
      </c>
      <c r="E20" s="194">
        <v>2</v>
      </c>
      <c r="F20" s="194">
        <v>2</v>
      </c>
      <c r="G20" s="194">
        <v>2</v>
      </c>
      <c r="H20" s="194">
        <v>0</v>
      </c>
      <c r="I20" s="194">
        <v>1</v>
      </c>
      <c r="J20" s="194">
        <v>0</v>
      </c>
      <c r="K20" s="194">
        <v>2</v>
      </c>
      <c r="L20" s="194">
        <v>71615</v>
      </c>
      <c r="M20" s="273" t="s">
        <v>537</v>
      </c>
    </row>
    <row r="21" spans="1:13" s="224" customFormat="1" ht="15.95" customHeight="1">
      <c r="A21" s="378" t="s">
        <v>538</v>
      </c>
      <c r="B21" s="220">
        <v>10615</v>
      </c>
      <c r="C21" s="220">
        <v>10615</v>
      </c>
      <c r="D21" s="220">
        <v>350</v>
      </c>
      <c r="E21" s="194">
        <v>1</v>
      </c>
      <c r="F21" s="194">
        <v>1</v>
      </c>
      <c r="G21" s="194">
        <v>1</v>
      </c>
      <c r="H21" s="194">
        <v>0</v>
      </c>
      <c r="I21" s="194">
        <v>1</v>
      </c>
      <c r="J21" s="194">
        <v>0</v>
      </c>
      <c r="K21" s="194">
        <v>1</v>
      </c>
      <c r="L21" s="194">
        <v>10930</v>
      </c>
      <c r="M21" s="225" t="s">
        <v>539</v>
      </c>
    </row>
    <row r="22" spans="1:13" s="224" customFormat="1" ht="15.95" customHeight="1">
      <c r="A22" s="377" t="s">
        <v>540</v>
      </c>
      <c r="B22" s="220">
        <v>28947</v>
      </c>
      <c r="C22" s="220">
        <v>28947</v>
      </c>
      <c r="D22" s="220">
        <v>462</v>
      </c>
      <c r="E22" s="220">
        <v>2</v>
      </c>
      <c r="F22" s="220">
        <v>2</v>
      </c>
      <c r="G22" s="220">
        <v>2</v>
      </c>
      <c r="H22" s="220">
        <v>0</v>
      </c>
      <c r="I22" s="220">
        <v>1</v>
      </c>
      <c r="J22" s="220">
        <v>2</v>
      </c>
      <c r="K22" s="220">
        <v>2</v>
      </c>
      <c r="L22" s="220">
        <v>63800</v>
      </c>
      <c r="M22" s="273" t="s">
        <v>541</v>
      </c>
    </row>
    <row r="23" spans="1:13" s="224" customFormat="1" ht="15.95" customHeight="1">
      <c r="A23" s="377" t="s">
        <v>542</v>
      </c>
      <c r="B23" s="220">
        <v>36120</v>
      </c>
      <c r="C23" s="220">
        <v>36120</v>
      </c>
      <c r="D23" s="220">
        <v>624</v>
      </c>
      <c r="E23" s="220">
        <v>1</v>
      </c>
      <c r="F23" s="220">
        <v>1</v>
      </c>
      <c r="G23" s="220">
        <v>1</v>
      </c>
      <c r="H23" s="220">
        <v>0</v>
      </c>
      <c r="I23" s="220">
        <v>1</v>
      </c>
      <c r="J23" s="220">
        <v>2</v>
      </c>
      <c r="K23" s="220">
        <v>3</v>
      </c>
      <c r="L23" s="220">
        <v>30500</v>
      </c>
      <c r="M23" s="273" t="s">
        <v>543</v>
      </c>
    </row>
    <row r="24" spans="1:13" s="224" customFormat="1" ht="15.95" customHeight="1">
      <c r="A24" s="378" t="s">
        <v>544</v>
      </c>
      <c r="B24" s="220">
        <v>20102</v>
      </c>
      <c r="C24" s="220">
        <v>20102</v>
      </c>
      <c r="D24" s="220">
        <v>383</v>
      </c>
      <c r="E24" s="220">
        <v>1</v>
      </c>
      <c r="F24" s="220">
        <v>1</v>
      </c>
      <c r="G24" s="220">
        <v>2</v>
      </c>
      <c r="H24" s="220">
        <v>0</v>
      </c>
      <c r="I24" s="220">
        <v>1</v>
      </c>
      <c r="J24" s="220">
        <v>2</v>
      </c>
      <c r="K24" s="220">
        <v>3</v>
      </c>
      <c r="L24" s="220">
        <v>57700</v>
      </c>
      <c r="M24" s="225" t="s">
        <v>545</v>
      </c>
    </row>
    <row r="25" spans="1:13" s="224" customFormat="1" ht="15.95" customHeight="1">
      <c r="A25" s="377" t="s">
        <v>546</v>
      </c>
      <c r="B25" s="220">
        <v>18832</v>
      </c>
      <c r="C25" s="220">
        <v>18832</v>
      </c>
      <c r="D25" s="220">
        <v>538</v>
      </c>
      <c r="E25" s="220">
        <v>2</v>
      </c>
      <c r="F25" s="220">
        <v>2</v>
      </c>
      <c r="G25" s="220">
        <v>3</v>
      </c>
      <c r="H25" s="220">
        <v>0</v>
      </c>
      <c r="I25" s="220">
        <v>1</v>
      </c>
      <c r="J25" s="220">
        <v>2</v>
      </c>
      <c r="K25" s="220">
        <v>2</v>
      </c>
      <c r="L25" s="220">
        <v>35150</v>
      </c>
      <c r="M25" s="273" t="s">
        <v>547</v>
      </c>
    </row>
    <row r="26" spans="1:13" s="224" customFormat="1" ht="15.95" customHeight="1">
      <c r="A26" s="377" t="s">
        <v>548</v>
      </c>
      <c r="B26" s="220">
        <v>36533</v>
      </c>
      <c r="C26" s="220">
        <v>36533</v>
      </c>
      <c r="D26" s="220">
        <v>932</v>
      </c>
      <c r="E26" s="220">
        <v>2</v>
      </c>
      <c r="F26" s="220">
        <v>2</v>
      </c>
      <c r="G26" s="220">
        <v>2</v>
      </c>
      <c r="H26" s="220">
        <v>0</v>
      </c>
      <c r="I26" s="220">
        <v>1</v>
      </c>
      <c r="J26" s="220">
        <v>2</v>
      </c>
      <c r="K26" s="220">
        <v>3</v>
      </c>
      <c r="L26" s="220">
        <v>102150</v>
      </c>
      <c r="M26" s="273" t="s">
        <v>549</v>
      </c>
    </row>
    <row r="27" spans="1:13" s="224" customFormat="1" ht="15.95" customHeight="1">
      <c r="A27" s="377" t="s">
        <v>550</v>
      </c>
      <c r="B27" s="220">
        <v>84000</v>
      </c>
      <c r="C27" s="220">
        <v>84000</v>
      </c>
      <c r="D27" s="220">
        <v>1200</v>
      </c>
      <c r="E27" s="220">
        <v>2</v>
      </c>
      <c r="F27" s="220">
        <v>2</v>
      </c>
      <c r="G27" s="220">
        <v>3</v>
      </c>
      <c r="H27" s="220">
        <v>0</v>
      </c>
      <c r="I27" s="220">
        <v>1</v>
      </c>
      <c r="J27" s="220">
        <v>5</v>
      </c>
      <c r="K27" s="220">
        <v>2</v>
      </c>
      <c r="L27" s="220">
        <v>50730</v>
      </c>
      <c r="M27" s="273" t="s">
        <v>551</v>
      </c>
    </row>
    <row r="28" spans="1:13" s="224" customFormat="1" ht="15.95" customHeight="1">
      <c r="A28" s="377" t="s">
        <v>552</v>
      </c>
      <c r="B28" s="220">
        <v>35000</v>
      </c>
      <c r="C28" s="220">
        <v>35000</v>
      </c>
      <c r="D28" s="220">
        <v>350</v>
      </c>
      <c r="E28" s="220">
        <v>1</v>
      </c>
      <c r="F28" s="220">
        <v>2</v>
      </c>
      <c r="G28" s="220">
        <v>2</v>
      </c>
      <c r="H28" s="220">
        <v>0</v>
      </c>
      <c r="I28" s="220">
        <v>1</v>
      </c>
      <c r="J28" s="220">
        <v>2</v>
      </c>
      <c r="K28" s="220">
        <v>1</v>
      </c>
      <c r="L28" s="220">
        <v>17622</v>
      </c>
      <c r="M28" s="273" t="s">
        <v>553</v>
      </c>
    </row>
    <row r="29" spans="1:13" s="224" customFormat="1" ht="15.95" customHeight="1">
      <c r="A29" s="378" t="s">
        <v>554</v>
      </c>
      <c r="B29" s="274">
        <v>160000</v>
      </c>
      <c r="C29" s="274">
        <v>160000</v>
      </c>
      <c r="D29" s="220">
        <v>2000</v>
      </c>
      <c r="E29" s="220">
        <v>4</v>
      </c>
      <c r="F29" s="220">
        <v>3</v>
      </c>
      <c r="G29" s="220">
        <v>4</v>
      </c>
      <c r="H29" s="220">
        <v>0</v>
      </c>
      <c r="I29" s="220">
        <v>1</v>
      </c>
      <c r="J29" s="220">
        <v>7</v>
      </c>
      <c r="K29" s="220">
        <v>3</v>
      </c>
      <c r="L29" s="220">
        <v>337000</v>
      </c>
      <c r="M29" s="225" t="s">
        <v>555</v>
      </c>
    </row>
    <row r="30" spans="1:13" s="224" customFormat="1" ht="15.95" customHeight="1">
      <c r="A30" s="377" t="s">
        <v>556</v>
      </c>
      <c r="B30" s="220">
        <v>20000</v>
      </c>
      <c r="C30" s="220">
        <v>20000</v>
      </c>
      <c r="D30" s="220">
        <v>500</v>
      </c>
      <c r="E30" s="220">
        <v>2</v>
      </c>
      <c r="F30" s="220">
        <v>2</v>
      </c>
      <c r="G30" s="220">
        <v>2</v>
      </c>
      <c r="H30" s="220">
        <v>0</v>
      </c>
      <c r="I30" s="220">
        <v>1</v>
      </c>
      <c r="J30" s="220">
        <v>2</v>
      </c>
      <c r="K30" s="220">
        <v>1</v>
      </c>
      <c r="L30" s="220">
        <v>10620</v>
      </c>
      <c r="M30" s="273" t="s">
        <v>557</v>
      </c>
    </row>
    <row r="31" spans="1:13" s="224" customFormat="1" ht="15.95" customHeight="1">
      <c r="A31" s="377" t="s">
        <v>558</v>
      </c>
      <c r="B31" s="220">
        <v>11000</v>
      </c>
      <c r="C31" s="220">
        <v>11000</v>
      </c>
      <c r="D31" s="220">
        <v>550</v>
      </c>
      <c r="E31" s="220">
        <v>1</v>
      </c>
      <c r="F31" s="220">
        <v>2</v>
      </c>
      <c r="G31" s="220">
        <v>2</v>
      </c>
      <c r="H31" s="220">
        <v>0</v>
      </c>
      <c r="I31" s="220">
        <v>1</v>
      </c>
      <c r="J31" s="220">
        <v>2</v>
      </c>
      <c r="K31" s="220">
        <v>1</v>
      </c>
      <c r="L31" s="220">
        <v>4716</v>
      </c>
      <c r="M31" s="273" t="s">
        <v>559</v>
      </c>
    </row>
    <row r="32" spans="1:13" s="224" customFormat="1" ht="15.95" customHeight="1">
      <c r="A32" s="378" t="s">
        <v>560</v>
      </c>
      <c r="B32" s="220">
        <v>75000</v>
      </c>
      <c r="C32" s="220">
        <v>75000</v>
      </c>
      <c r="D32" s="220">
        <v>250</v>
      </c>
      <c r="E32" s="220">
        <v>1</v>
      </c>
      <c r="F32" s="220">
        <v>2</v>
      </c>
      <c r="G32" s="220">
        <v>2</v>
      </c>
      <c r="H32" s="220">
        <v>0</v>
      </c>
      <c r="I32" s="220">
        <v>1</v>
      </c>
      <c r="J32" s="220">
        <v>1</v>
      </c>
      <c r="K32" s="220">
        <v>1</v>
      </c>
      <c r="L32" s="220">
        <v>1299</v>
      </c>
      <c r="M32" s="225" t="s">
        <v>561</v>
      </c>
    </row>
    <row r="33" spans="1:13" s="224" customFormat="1" ht="15.95" customHeight="1">
      <c r="A33" s="377" t="s">
        <v>562</v>
      </c>
      <c r="B33" s="220">
        <v>12000</v>
      </c>
      <c r="C33" s="220">
        <v>12000</v>
      </c>
      <c r="D33" s="220">
        <v>400</v>
      </c>
      <c r="E33" s="220">
        <v>1</v>
      </c>
      <c r="F33" s="220">
        <v>2</v>
      </c>
      <c r="G33" s="220">
        <v>2</v>
      </c>
      <c r="H33" s="220">
        <v>0</v>
      </c>
      <c r="I33" s="220">
        <v>1</v>
      </c>
      <c r="J33" s="220">
        <v>1</v>
      </c>
      <c r="K33" s="220">
        <v>1</v>
      </c>
      <c r="L33" s="220">
        <v>4686</v>
      </c>
      <c r="M33" s="273" t="s">
        <v>644</v>
      </c>
    </row>
    <row r="34" spans="1:13" s="224" customFormat="1" ht="15.95" customHeight="1">
      <c r="A34" s="378" t="s">
        <v>563</v>
      </c>
      <c r="B34" s="440">
        <v>8661</v>
      </c>
      <c r="C34" s="441">
        <v>8661</v>
      </c>
      <c r="D34" s="442">
        <v>190</v>
      </c>
      <c r="E34" s="442">
        <v>1</v>
      </c>
      <c r="F34" s="442">
        <v>1</v>
      </c>
      <c r="G34" s="442">
        <v>1</v>
      </c>
      <c r="H34" s="443">
        <v>0</v>
      </c>
      <c r="I34" s="444">
        <v>1</v>
      </c>
      <c r="J34" s="444">
        <v>1</v>
      </c>
      <c r="K34" s="444">
        <v>1</v>
      </c>
      <c r="L34" s="220">
        <v>5580</v>
      </c>
      <c r="M34" s="225" t="s">
        <v>564</v>
      </c>
    </row>
    <row r="35" spans="1:13" s="224" customFormat="1" ht="15.95" customHeight="1">
      <c r="A35" s="377" t="s">
        <v>565</v>
      </c>
      <c r="B35" s="440">
        <v>7524</v>
      </c>
      <c r="C35" s="441">
        <v>7524</v>
      </c>
      <c r="D35" s="442">
        <v>190</v>
      </c>
      <c r="E35" s="442">
        <v>1</v>
      </c>
      <c r="F35" s="442">
        <v>1</v>
      </c>
      <c r="G35" s="442">
        <v>2</v>
      </c>
      <c r="H35" s="443">
        <v>0</v>
      </c>
      <c r="I35" s="444">
        <v>1</v>
      </c>
      <c r="J35" s="444">
        <v>1</v>
      </c>
      <c r="K35" s="444">
        <v>1</v>
      </c>
      <c r="L35" s="220">
        <v>9414</v>
      </c>
      <c r="M35" s="273" t="s">
        <v>566</v>
      </c>
    </row>
    <row r="36" spans="1:13" s="224" customFormat="1" ht="15.95" customHeight="1">
      <c r="A36" s="377" t="s">
        <v>567</v>
      </c>
      <c r="B36" s="440">
        <v>2804</v>
      </c>
      <c r="C36" s="441">
        <v>2804</v>
      </c>
      <c r="D36" s="442">
        <v>145</v>
      </c>
      <c r="E36" s="442">
        <v>1</v>
      </c>
      <c r="F36" s="442">
        <v>1</v>
      </c>
      <c r="G36" s="442">
        <v>2</v>
      </c>
      <c r="H36" s="443">
        <v>0</v>
      </c>
      <c r="I36" s="444">
        <v>1</v>
      </c>
      <c r="J36" s="444">
        <v>1</v>
      </c>
      <c r="K36" s="444">
        <v>1</v>
      </c>
      <c r="L36" s="220">
        <v>6180</v>
      </c>
      <c r="M36" s="273" t="s">
        <v>568</v>
      </c>
    </row>
    <row r="37" spans="1:13" s="224" customFormat="1" ht="15.95" customHeight="1">
      <c r="A37" s="378" t="s">
        <v>569</v>
      </c>
      <c r="B37" s="440">
        <v>17982</v>
      </c>
      <c r="C37" s="442">
        <v>17982</v>
      </c>
      <c r="D37" s="442">
        <v>200</v>
      </c>
      <c r="E37" s="442">
        <v>1</v>
      </c>
      <c r="F37" s="442">
        <v>1</v>
      </c>
      <c r="G37" s="442">
        <v>2</v>
      </c>
      <c r="H37" s="443">
        <v>0</v>
      </c>
      <c r="I37" s="444">
        <v>3</v>
      </c>
      <c r="J37" s="444">
        <v>2</v>
      </c>
      <c r="K37" s="444">
        <v>1</v>
      </c>
      <c r="L37" s="220">
        <v>27694</v>
      </c>
      <c r="M37" s="225" t="s">
        <v>570</v>
      </c>
    </row>
    <row r="38" spans="1:13" s="224" customFormat="1" ht="15.95" customHeight="1">
      <c r="A38" s="377" t="s">
        <v>571</v>
      </c>
      <c r="B38" s="440">
        <v>20980</v>
      </c>
      <c r="C38" s="441">
        <v>20980</v>
      </c>
      <c r="D38" s="442">
        <v>450</v>
      </c>
      <c r="E38" s="442">
        <v>1</v>
      </c>
      <c r="F38" s="442">
        <v>1</v>
      </c>
      <c r="G38" s="442">
        <v>1</v>
      </c>
      <c r="H38" s="443">
        <v>0</v>
      </c>
      <c r="I38" s="444">
        <v>1</v>
      </c>
      <c r="J38" s="444">
        <v>2</v>
      </c>
      <c r="K38" s="444">
        <v>1</v>
      </c>
      <c r="L38" s="220">
        <v>4817</v>
      </c>
      <c r="M38" s="273" t="s">
        <v>572</v>
      </c>
    </row>
    <row r="39" spans="1:13" s="224" customFormat="1" ht="15.95" customHeight="1">
      <c r="A39" s="377" t="s">
        <v>573</v>
      </c>
      <c r="B39" s="440">
        <v>15518</v>
      </c>
      <c r="C39" s="441">
        <v>15518</v>
      </c>
      <c r="D39" s="442">
        <v>310</v>
      </c>
      <c r="E39" s="442">
        <v>1</v>
      </c>
      <c r="F39" s="442">
        <v>1</v>
      </c>
      <c r="G39" s="442">
        <v>3</v>
      </c>
      <c r="H39" s="443">
        <v>0</v>
      </c>
      <c r="I39" s="444">
        <v>1</v>
      </c>
      <c r="J39" s="444">
        <v>3</v>
      </c>
      <c r="K39" s="444">
        <v>1</v>
      </c>
      <c r="L39" s="220">
        <v>26250</v>
      </c>
      <c r="M39" s="273" t="s">
        <v>574</v>
      </c>
    </row>
    <row r="40" spans="1:13" s="224" customFormat="1" ht="15.95" customHeight="1" thickBot="1">
      <c r="A40" s="445" t="s">
        <v>575</v>
      </c>
      <c r="B40" s="446">
        <v>5411</v>
      </c>
      <c r="C40" s="447">
        <v>5411</v>
      </c>
      <c r="D40" s="448">
        <v>160</v>
      </c>
      <c r="E40" s="448">
        <v>1</v>
      </c>
      <c r="F40" s="448">
        <v>1</v>
      </c>
      <c r="G40" s="448">
        <v>1</v>
      </c>
      <c r="H40" s="449">
        <v>0</v>
      </c>
      <c r="I40" s="450">
        <v>3</v>
      </c>
      <c r="J40" s="450">
        <v>1</v>
      </c>
      <c r="K40" s="450">
        <v>1</v>
      </c>
      <c r="L40" s="226">
        <v>17700</v>
      </c>
      <c r="M40" s="275" t="s">
        <v>576</v>
      </c>
    </row>
    <row r="41" spans="1:13" s="52" customFormat="1" ht="11.1" customHeight="1">
      <c r="A41" s="103" t="s">
        <v>830</v>
      </c>
      <c r="B41" s="115"/>
      <c r="C41" s="90"/>
      <c r="D41" s="90"/>
      <c r="E41" s="90"/>
      <c r="F41" s="90"/>
      <c r="G41" s="90"/>
      <c r="H41" s="90"/>
      <c r="I41" s="90"/>
      <c r="J41" s="90"/>
      <c r="K41" s="90"/>
      <c r="L41" s="103"/>
      <c r="M41" s="39" t="s">
        <v>831</v>
      </c>
    </row>
    <row r="42" spans="1:13" s="52" customFormat="1" ht="11.1" customHeight="1">
      <c r="A42" s="855" t="s">
        <v>577</v>
      </c>
      <c r="B42" s="855"/>
      <c r="C42" s="855"/>
      <c r="D42" s="855"/>
      <c r="E42" s="855"/>
      <c r="F42" s="855"/>
      <c r="G42" s="855"/>
      <c r="H42" s="855"/>
      <c r="I42" s="855"/>
      <c r="J42" s="855"/>
      <c r="K42" s="855"/>
      <c r="L42" s="855"/>
    </row>
    <row r="43" spans="1:13" s="52" customFormat="1" ht="11.1" customHeight="1">
      <c r="A43" s="855" t="s">
        <v>656</v>
      </c>
      <c r="B43" s="855"/>
      <c r="C43" s="855"/>
      <c r="D43" s="855"/>
      <c r="E43" s="855"/>
      <c r="F43" s="855"/>
      <c r="G43" s="305"/>
      <c r="H43" s="305"/>
      <c r="I43" s="305"/>
      <c r="J43" s="305"/>
      <c r="K43" s="305"/>
      <c r="L43" s="305"/>
    </row>
    <row r="44" spans="1:13" s="52" customFormat="1" ht="11.1" customHeight="1">
      <c r="A44" s="855" t="s">
        <v>657</v>
      </c>
      <c r="B44" s="855"/>
      <c r="C44" s="855"/>
      <c r="D44" s="855"/>
      <c r="E44" s="855"/>
      <c r="F44" s="855"/>
      <c r="G44" s="305"/>
      <c r="H44" s="305"/>
      <c r="I44" s="305"/>
      <c r="J44" s="305"/>
      <c r="K44" s="305"/>
      <c r="L44" s="305"/>
    </row>
    <row r="45" spans="1:13" s="25" customFormat="1" ht="15.75" customHeight="1">
      <c r="A45" s="116"/>
      <c r="B45" s="116"/>
      <c r="C45" s="43"/>
      <c r="D45" s="43"/>
      <c r="E45" s="43"/>
      <c r="F45" s="43"/>
      <c r="G45" s="43"/>
      <c r="H45" s="43"/>
      <c r="I45" s="43"/>
      <c r="J45" s="43"/>
      <c r="K45" s="43"/>
      <c r="L45" s="43"/>
    </row>
    <row r="46" spans="1:13" s="25" customFormat="1" ht="11.25">
      <c r="A46" s="116"/>
      <c r="B46" s="116"/>
      <c r="C46" s="43"/>
      <c r="D46" s="43"/>
      <c r="E46" s="43"/>
      <c r="F46" s="43"/>
      <c r="G46" s="43"/>
      <c r="H46" s="43"/>
      <c r="I46" s="43"/>
      <c r="J46" s="43"/>
      <c r="K46" s="43"/>
      <c r="L46" s="43"/>
    </row>
    <row r="47" spans="1:13" s="25" customFormat="1" ht="11.25">
      <c r="A47" s="116"/>
      <c r="B47" s="116"/>
      <c r="C47" s="43"/>
      <c r="D47" s="43"/>
      <c r="E47" s="43"/>
      <c r="F47" s="43"/>
      <c r="G47" s="43"/>
      <c r="H47" s="43"/>
      <c r="I47" s="43"/>
      <c r="J47" s="43"/>
      <c r="K47" s="43"/>
      <c r="L47" s="43"/>
    </row>
    <row r="48" spans="1:13" s="25" customFormat="1" ht="11.25">
      <c r="A48" s="116"/>
      <c r="B48" s="116"/>
      <c r="C48" s="43"/>
      <c r="D48" s="43"/>
      <c r="E48" s="43"/>
      <c r="F48" s="43"/>
      <c r="G48" s="43"/>
      <c r="H48" s="43"/>
      <c r="I48" s="43"/>
      <c r="J48" s="43"/>
      <c r="K48" s="43"/>
      <c r="L48" s="43"/>
    </row>
    <row r="49" spans="1:12" s="25" customFormat="1" ht="11.25">
      <c r="A49" s="116"/>
      <c r="B49" s="116"/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1:12" s="25" customFormat="1" ht="11.25">
      <c r="A50" s="116"/>
      <c r="B50" s="116"/>
      <c r="C50" s="43"/>
      <c r="D50" s="43"/>
      <c r="E50" s="43"/>
      <c r="F50" s="43"/>
      <c r="G50" s="43"/>
      <c r="H50" s="43"/>
      <c r="I50" s="43"/>
      <c r="J50" s="43"/>
      <c r="K50" s="43"/>
      <c r="L50" s="43"/>
    </row>
    <row r="51" spans="1:12" s="25" customFormat="1" ht="11.25">
      <c r="A51" s="116"/>
      <c r="B51" s="116"/>
      <c r="C51" s="43"/>
      <c r="D51" s="43"/>
      <c r="E51" s="43"/>
      <c r="F51" s="43"/>
      <c r="G51" s="43"/>
      <c r="H51" s="43"/>
      <c r="I51" s="43"/>
      <c r="J51" s="43"/>
      <c r="K51" s="43"/>
      <c r="L51" s="43"/>
    </row>
    <row r="52" spans="1:12" s="25" customFormat="1" ht="11.25">
      <c r="A52" s="116"/>
      <c r="B52" s="116"/>
      <c r="C52" s="43"/>
      <c r="D52" s="43"/>
      <c r="E52" s="43"/>
      <c r="F52" s="43"/>
      <c r="G52" s="43"/>
      <c r="H52" s="43"/>
      <c r="I52" s="43"/>
      <c r="J52" s="43"/>
      <c r="K52" s="43"/>
      <c r="L52" s="43"/>
    </row>
    <row r="53" spans="1:12" s="25" customFormat="1" ht="11.25">
      <c r="A53" s="116"/>
      <c r="B53" s="116"/>
      <c r="C53" s="43"/>
      <c r="D53" s="43"/>
      <c r="E53" s="43"/>
      <c r="F53" s="43"/>
      <c r="G53" s="43"/>
      <c r="H53" s="43"/>
      <c r="I53" s="43"/>
      <c r="J53" s="43"/>
      <c r="K53" s="43"/>
      <c r="L53" s="43"/>
    </row>
    <row r="54" spans="1:12" s="25" customFormat="1" ht="11.25">
      <c r="A54" s="116"/>
      <c r="B54" s="116"/>
      <c r="C54" s="43"/>
      <c r="D54" s="43"/>
      <c r="E54" s="43"/>
      <c r="F54" s="43"/>
      <c r="G54" s="43"/>
      <c r="H54" s="43"/>
      <c r="I54" s="43"/>
      <c r="J54" s="43"/>
      <c r="K54" s="43"/>
      <c r="L54" s="43"/>
    </row>
    <row r="55" spans="1:12" s="25" customFormat="1" ht="11.25">
      <c r="A55" s="116"/>
      <c r="B55" s="116"/>
      <c r="C55" s="43"/>
      <c r="D55" s="43"/>
      <c r="E55" s="43"/>
      <c r="F55" s="43"/>
      <c r="G55" s="43"/>
      <c r="H55" s="43"/>
      <c r="I55" s="43"/>
      <c r="J55" s="43"/>
      <c r="K55" s="43"/>
      <c r="L55" s="43"/>
    </row>
    <row r="56" spans="1:12" s="25" customFormat="1" ht="11.25">
      <c r="A56" s="116"/>
      <c r="B56" s="116"/>
      <c r="C56" s="43"/>
      <c r="D56" s="43"/>
      <c r="E56" s="43"/>
      <c r="F56" s="43"/>
      <c r="G56" s="43"/>
      <c r="H56" s="43"/>
      <c r="I56" s="43"/>
      <c r="J56" s="43"/>
      <c r="K56" s="43"/>
      <c r="L56" s="43"/>
    </row>
    <row r="57" spans="1:12" s="25" customFormat="1" ht="11.25">
      <c r="A57" s="116"/>
      <c r="B57" s="116"/>
      <c r="C57" s="43"/>
      <c r="D57" s="43"/>
      <c r="E57" s="43"/>
      <c r="F57" s="43"/>
      <c r="G57" s="43"/>
      <c r="H57" s="43"/>
      <c r="I57" s="43"/>
      <c r="J57" s="43"/>
      <c r="K57" s="43"/>
      <c r="L57" s="43"/>
    </row>
    <row r="58" spans="1:12" s="25" customFormat="1" ht="11.25">
      <c r="A58" s="116"/>
      <c r="B58" s="116"/>
      <c r="C58" s="43"/>
      <c r="D58" s="43"/>
      <c r="E58" s="43"/>
      <c r="F58" s="43"/>
      <c r="G58" s="43"/>
      <c r="H58" s="43"/>
      <c r="I58" s="43"/>
      <c r="J58" s="43"/>
      <c r="K58" s="43"/>
      <c r="L58" s="43"/>
    </row>
    <row r="59" spans="1:12" s="25" customFormat="1" ht="11.25">
      <c r="A59" s="116"/>
      <c r="B59" s="116"/>
      <c r="C59" s="43"/>
      <c r="D59" s="43"/>
      <c r="E59" s="43"/>
      <c r="F59" s="43"/>
      <c r="G59" s="43"/>
      <c r="H59" s="43"/>
      <c r="I59" s="43"/>
      <c r="J59" s="43"/>
      <c r="K59" s="43"/>
      <c r="L59" s="43"/>
    </row>
    <row r="60" spans="1:12" s="25" customFormat="1" ht="11.25">
      <c r="A60" s="116"/>
      <c r="B60" s="116"/>
      <c r="C60" s="43"/>
      <c r="D60" s="43"/>
      <c r="E60" s="43"/>
      <c r="F60" s="43"/>
      <c r="G60" s="43"/>
      <c r="H60" s="43"/>
      <c r="I60" s="43"/>
      <c r="J60" s="43"/>
      <c r="K60" s="43"/>
      <c r="L60" s="43"/>
    </row>
    <row r="61" spans="1:12" s="25" customFormat="1" ht="11.25">
      <c r="C61" s="43"/>
      <c r="D61" s="43"/>
      <c r="E61" s="43"/>
      <c r="F61" s="43"/>
      <c r="G61" s="43"/>
      <c r="H61" s="43"/>
      <c r="I61" s="43"/>
      <c r="J61" s="43"/>
      <c r="K61" s="43"/>
      <c r="L61" s="43"/>
    </row>
    <row r="62" spans="1:12" s="25" customFormat="1" ht="11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</row>
    <row r="63" spans="1:12" s="25" customFormat="1" ht="11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</row>
    <row r="64" spans="1:12" s="25" customFormat="1" ht="11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</row>
    <row r="65" spans="1:12" s="25" customFormat="1" ht="11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</row>
    <row r="66" spans="1:12" s="25" customFormat="1" ht="11.25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</row>
    <row r="67" spans="1:12" s="25" customFormat="1" ht="11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</row>
    <row r="68" spans="1:12" s="25" customFormat="1" ht="11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</row>
    <row r="69" spans="1:12" s="25" customFormat="1" ht="11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</row>
    <row r="70" spans="1:12" s="25" customFormat="1" ht="11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</row>
    <row r="71" spans="1:12" s="25" customFormat="1" ht="11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</row>
    <row r="72" spans="1:12" s="25" customFormat="1" ht="11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</row>
    <row r="73" spans="1:12" s="25" customFormat="1" ht="11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</row>
    <row r="74" spans="1:12" s="25" customFormat="1" ht="11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</row>
    <row r="75" spans="1:12" s="25" customFormat="1" ht="11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</row>
    <row r="76" spans="1:12" s="25" customFormat="1" ht="11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</row>
    <row r="77" spans="1:12" s="25" customFormat="1" ht="11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</row>
    <row r="78" spans="1:12" s="25" customFormat="1" ht="11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</row>
    <row r="79" spans="1:12" s="25" customFormat="1" ht="11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</row>
    <row r="80" spans="1:12" s="25" customFormat="1" ht="11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</row>
    <row r="81" spans="1:12" s="25" customFormat="1" ht="11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</row>
    <row r="82" spans="1:12" s="25" customFormat="1" ht="11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</row>
    <row r="83" spans="1:12" s="25" customFormat="1" ht="11.25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</row>
    <row r="84" spans="1:12" s="25" customFormat="1" ht="11.25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</row>
    <row r="85" spans="1:12" s="25" customFormat="1" ht="11.25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</row>
    <row r="86" spans="1:12" s="25" customFormat="1" ht="11.25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</row>
    <row r="87" spans="1:12" s="25" customFormat="1" ht="11.25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</row>
    <row r="88" spans="1:12" s="25" customFormat="1" ht="11.25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</row>
    <row r="89" spans="1:12" s="25" customFormat="1" ht="11.25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</row>
    <row r="90" spans="1:12" s="25" customFormat="1" ht="11.2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</row>
    <row r="91" spans="1:12" s="25" customFormat="1" ht="11.2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</row>
    <row r="92" spans="1:12" s="25" customFormat="1" ht="11.2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</row>
    <row r="93" spans="1:12" s="25" customFormat="1" ht="11.2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</row>
    <row r="94" spans="1:12" s="25" customFormat="1" ht="11.25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</row>
    <row r="95" spans="1:12" s="25" customFormat="1" ht="11.25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</row>
    <row r="96" spans="1:12" s="25" customFormat="1" ht="11.25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</row>
    <row r="97" spans="1:12" s="25" customFormat="1" ht="11.25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</row>
    <row r="98" spans="1:12" s="25" customFormat="1" ht="11.25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</row>
    <row r="99" spans="1:12" s="25" customFormat="1" ht="11.25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</row>
    <row r="100" spans="1:12" s="25" customFormat="1" ht="11.25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</row>
    <row r="101" spans="1:12" s="25" customFormat="1" ht="11.25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</row>
    <row r="102" spans="1:12" s="25" customFormat="1" ht="11.25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</row>
    <row r="103" spans="1:12" s="25" customFormat="1" ht="11.25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</row>
    <row r="104" spans="1:12" s="25" customFormat="1" ht="11.25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</row>
    <row r="105" spans="1:12" s="25" customFormat="1" ht="11.25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</row>
    <row r="106" spans="1:12" s="25" customFormat="1" ht="11.25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</row>
    <row r="107" spans="1:12" s="25" customFormat="1" ht="11.25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</row>
    <row r="108" spans="1:12" s="25" customFormat="1" ht="11.25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</row>
    <row r="109" spans="1:12" s="25" customFormat="1" ht="11.25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</row>
    <row r="110" spans="1:12" s="25" customFormat="1" ht="11.25">
      <c r="A110" s="43"/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</row>
    <row r="111" spans="1:12" s="25" customFormat="1" ht="11.25">
      <c r="A111" s="43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</row>
    <row r="112" spans="1:12" s="25" customFormat="1" ht="11.25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</row>
    <row r="113" spans="1:12" s="25" customFormat="1" ht="11.25">
      <c r="A113" s="43"/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</row>
    <row r="114" spans="1:12" s="25" customFormat="1" ht="11.25">
      <c r="A114" s="43"/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</row>
    <row r="115" spans="1:12" s="25" customFormat="1" ht="11.25">
      <c r="A115" s="43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</row>
    <row r="116" spans="1:12" s="25" customFormat="1" ht="11.25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</row>
    <row r="117" spans="1:12" s="25" customFormat="1" ht="11.25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</row>
  </sheetData>
  <sheetProtection selectLockedCells="1"/>
  <mergeCells count="22">
    <mergeCell ref="H7:H9"/>
    <mergeCell ref="C7:C9"/>
    <mergeCell ref="D7:D9"/>
    <mergeCell ref="E7:E9"/>
    <mergeCell ref="F7:F9"/>
    <mergeCell ref="G7:G9"/>
    <mergeCell ref="A43:F43"/>
    <mergeCell ref="A44:F44"/>
    <mergeCell ref="A3:F3"/>
    <mergeCell ref="G3:M3"/>
    <mergeCell ref="G4:M4"/>
    <mergeCell ref="A6:A9"/>
    <mergeCell ref="B6:B9"/>
    <mergeCell ref="C6:D6"/>
    <mergeCell ref="E6:F6"/>
    <mergeCell ref="G6:K6"/>
    <mergeCell ref="L6:L9"/>
    <mergeCell ref="M6:M9"/>
    <mergeCell ref="I7:I9"/>
    <mergeCell ref="J7:J9"/>
    <mergeCell ref="K7:K9"/>
    <mergeCell ref="A42:L42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L99"/>
  <sheetViews>
    <sheetView tabSelected="1" view="pageBreakPreview" topLeftCell="G1" zoomScaleNormal="100" zoomScaleSheetLayoutView="100" workbookViewId="0">
      <selection activeCell="AN10" sqref="AN10"/>
    </sheetView>
  </sheetViews>
  <sheetFormatPr defaultRowHeight="14.25"/>
  <cols>
    <col min="1" max="1" width="6.75" style="45" customWidth="1"/>
    <col min="2" max="2" width="5.375" style="21" customWidth="1"/>
    <col min="3" max="3" width="7.125" style="21" customWidth="1"/>
    <col min="4" max="4" width="5.375" style="21" customWidth="1"/>
    <col min="5" max="5" width="7.125" style="21" customWidth="1"/>
    <col min="6" max="6" width="5.375" style="21" customWidth="1"/>
    <col min="7" max="7" width="7.125" style="21" customWidth="1"/>
    <col min="8" max="8" width="5.375" style="21" customWidth="1"/>
    <col min="9" max="9" width="7.125" style="22" customWidth="1"/>
    <col min="10" max="10" width="5.375" style="22" customWidth="1"/>
    <col min="11" max="11" width="7.125" style="22" customWidth="1"/>
    <col min="12" max="12" width="5.375" style="21" customWidth="1"/>
    <col min="13" max="13" width="7.125" style="21" customWidth="1"/>
    <col min="14" max="14" width="5.625" style="21" customWidth="1"/>
    <col min="15" max="15" width="6.625" style="21" customWidth="1"/>
    <col min="16" max="16" width="5.625" style="21" customWidth="1"/>
    <col min="17" max="17" width="6.625" style="21" customWidth="1"/>
    <col min="18" max="18" width="5.625" style="21" customWidth="1"/>
    <col min="19" max="19" width="6.625" style="21" customWidth="1"/>
    <col min="20" max="20" width="5.625" style="21" customWidth="1"/>
    <col min="21" max="21" width="6.625" style="21" customWidth="1"/>
    <col min="22" max="22" width="5.625" style="21" customWidth="1"/>
    <col min="23" max="23" width="6.625" style="21" customWidth="1"/>
    <col min="24" max="24" width="5.625" style="21" customWidth="1"/>
    <col min="25" max="25" width="6.625" style="21" customWidth="1"/>
    <col min="26" max="26" width="9.125" style="21" customWidth="1"/>
    <col min="27" max="27" width="4.625" style="21" customWidth="1"/>
    <col min="28" max="28" width="5.625" style="21" customWidth="1"/>
    <col min="29" max="30" width="4.5" style="21" customWidth="1"/>
    <col min="31" max="34" width="6" style="21" customWidth="1"/>
    <col min="35" max="35" width="4.75" style="21" customWidth="1"/>
    <col min="36" max="37" width="6" style="21" customWidth="1"/>
    <col min="38" max="38" width="4.375" style="21" customWidth="1"/>
    <col min="39" max="39" width="6" style="21" customWidth="1"/>
    <col min="40" max="40" width="8.5" style="21" customWidth="1"/>
    <col min="41" max="41" width="6.375" style="21" customWidth="1"/>
    <col min="42" max="42" width="8.625" style="21" customWidth="1"/>
    <col min="43" max="16384" width="9" style="21"/>
  </cols>
  <sheetData>
    <row r="1" spans="1:43" s="60" customFormat="1" ht="14.1" customHeight="1">
      <c r="A1" s="105" t="s">
        <v>892</v>
      </c>
      <c r="I1" s="238"/>
      <c r="J1" s="238"/>
      <c r="K1" s="238"/>
      <c r="Y1" s="106"/>
      <c r="Z1" s="106" t="s">
        <v>898</v>
      </c>
      <c r="AA1" s="105" t="s">
        <v>901</v>
      </c>
      <c r="AB1" s="106"/>
      <c r="AC1" s="105"/>
      <c r="AD1" s="106"/>
      <c r="AE1" s="105"/>
    </row>
    <row r="2" spans="1:43" ht="14.1" customHeight="1">
      <c r="A2" s="16"/>
      <c r="Z2" s="20"/>
      <c r="AA2" s="20"/>
      <c r="AB2" s="20"/>
    </row>
    <row r="3" spans="1:43" s="262" customFormat="1" ht="20.100000000000001" customHeight="1">
      <c r="A3" s="801" t="s">
        <v>744</v>
      </c>
      <c r="B3" s="801"/>
      <c r="C3" s="801"/>
      <c r="D3" s="801"/>
      <c r="E3" s="801"/>
      <c r="F3" s="801"/>
      <c r="G3" s="801"/>
      <c r="H3" s="801"/>
      <c r="I3" s="801"/>
      <c r="J3" s="801"/>
      <c r="K3" s="801"/>
      <c r="L3" s="801"/>
      <c r="M3" s="801"/>
      <c r="N3" s="660" t="s">
        <v>745</v>
      </c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801" t="s">
        <v>899</v>
      </c>
      <c r="AB3" s="801"/>
      <c r="AC3" s="801"/>
      <c r="AD3" s="801"/>
      <c r="AE3" s="801"/>
      <c r="AF3" s="801"/>
      <c r="AG3" s="801"/>
      <c r="AH3" s="801"/>
      <c r="AI3" s="801"/>
      <c r="AJ3" s="801"/>
      <c r="AK3" s="801"/>
      <c r="AL3" s="801"/>
      <c r="AM3" s="801"/>
      <c r="AN3" s="801"/>
      <c r="AO3" s="801"/>
      <c r="AP3" s="801"/>
      <c r="AQ3" s="23"/>
    </row>
    <row r="4" spans="1:43" s="256" customFormat="1" ht="24" customHeight="1">
      <c r="A4" s="467"/>
      <c r="B4" s="467"/>
      <c r="C4" s="467"/>
      <c r="D4" s="467"/>
      <c r="E4" s="467"/>
      <c r="F4" s="467"/>
      <c r="G4" s="467"/>
      <c r="H4" s="467"/>
      <c r="I4" s="467"/>
      <c r="J4" s="467"/>
      <c r="K4" s="46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679" t="s">
        <v>900</v>
      </c>
      <c r="AB4" s="679"/>
      <c r="AC4" s="679"/>
      <c r="AD4" s="679"/>
      <c r="AE4" s="679"/>
      <c r="AF4" s="679"/>
      <c r="AG4" s="679"/>
      <c r="AH4" s="679"/>
      <c r="AI4" s="679"/>
      <c r="AJ4" s="679"/>
      <c r="AK4" s="679"/>
      <c r="AL4" s="679"/>
      <c r="AM4" s="679"/>
      <c r="AN4" s="679"/>
      <c r="AO4" s="679"/>
      <c r="AP4" s="679"/>
    </row>
    <row r="5" spans="1:43" s="16" customFormat="1" ht="18" customHeight="1" thickBot="1">
      <c r="A5" s="16" t="s">
        <v>251</v>
      </c>
      <c r="I5" s="24"/>
      <c r="J5" s="24"/>
      <c r="Z5" s="20" t="s">
        <v>252</v>
      </c>
      <c r="AA5" s="16" t="s">
        <v>251</v>
      </c>
      <c r="AB5" s="20"/>
      <c r="AP5" s="20" t="s">
        <v>252</v>
      </c>
    </row>
    <row r="6" spans="1:43" s="25" customFormat="1" ht="15.95" customHeight="1">
      <c r="A6" s="879" t="s">
        <v>378</v>
      </c>
      <c r="B6" s="883" t="s">
        <v>692</v>
      </c>
      <c r="C6" s="884"/>
      <c r="D6" s="876" t="s">
        <v>704</v>
      </c>
      <c r="E6" s="877"/>
      <c r="F6" s="877"/>
      <c r="G6" s="877"/>
      <c r="H6" s="877"/>
      <c r="I6" s="877"/>
      <c r="J6" s="877"/>
      <c r="K6" s="877"/>
      <c r="L6" s="877"/>
      <c r="M6" s="877"/>
      <c r="N6" s="877" t="s">
        <v>910</v>
      </c>
      <c r="O6" s="878"/>
      <c r="P6" s="876" t="s">
        <v>705</v>
      </c>
      <c r="Q6" s="877"/>
      <c r="R6" s="877"/>
      <c r="S6" s="877"/>
      <c r="T6" s="877"/>
      <c r="U6" s="877"/>
      <c r="V6" s="877"/>
      <c r="W6" s="878"/>
      <c r="X6" s="885" t="s">
        <v>707</v>
      </c>
      <c r="Y6" s="886"/>
      <c r="Z6" s="890" t="s">
        <v>119</v>
      </c>
      <c r="AA6" s="886" t="s">
        <v>909</v>
      </c>
      <c r="AB6" s="895"/>
      <c r="AC6" s="886" t="s">
        <v>714</v>
      </c>
      <c r="AD6" s="886"/>
      <c r="AE6" s="886"/>
      <c r="AF6" s="886"/>
      <c r="AG6" s="886"/>
      <c r="AH6" s="886"/>
      <c r="AI6" s="886"/>
      <c r="AJ6" s="886"/>
      <c r="AK6" s="886"/>
      <c r="AL6" s="886"/>
      <c r="AM6" s="884"/>
      <c r="AN6" s="885" t="s">
        <v>379</v>
      </c>
      <c r="AO6" s="886"/>
      <c r="AP6" s="886"/>
    </row>
    <row r="7" spans="1:43" s="25" customFormat="1" ht="35.25" customHeight="1">
      <c r="A7" s="880"/>
      <c r="B7" s="882" t="s">
        <v>691</v>
      </c>
      <c r="C7" s="820"/>
      <c r="D7" s="782" t="s">
        <v>693</v>
      </c>
      <c r="E7" s="820"/>
      <c r="F7" s="782" t="s">
        <v>694</v>
      </c>
      <c r="G7" s="820"/>
      <c r="H7" s="782" t="s">
        <v>695</v>
      </c>
      <c r="I7" s="820"/>
      <c r="J7" s="782" t="s">
        <v>696</v>
      </c>
      <c r="K7" s="820"/>
      <c r="L7" s="782" t="s">
        <v>697</v>
      </c>
      <c r="M7" s="868"/>
      <c r="N7" s="868" t="s">
        <v>524</v>
      </c>
      <c r="O7" s="820"/>
      <c r="P7" s="782" t="s">
        <v>698</v>
      </c>
      <c r="Q7" s="820"/>
      <c r="R7" s="782" t="s">
        <v>699</v>
      </c>
      <c r="S7" s="820"/>
      <c r="T7" s="782" t="s">
        <v>700</v>
      </c>
      <c r="U7" s="820"/>
      <c r="V7" s="868" t="s">
        <v>701</v>
      </c>
      <c r="W7" s="820"/>
      <c r="X7" s="803"/>
      <c r="Y7" s="804"/>
      <c r="Z7" s="891"/>
      <c r="AA7" s="896"/>
      <c r="AB7" s="897"/>
      <c r="AC7" s="804"/>
      <c r="AD7" s="804"/>
      <c r="AE7" s="804"/>
      <c r="AF7" s="804"/>
      <c r="AG7" s="804"/>
      <c r="AH7" s="804"/>
      <c r="AI7" s="804"/>
      <c r="AJ7" s="804"/>
      <c r="AK7" s="804"/>
      <c r="AL7" s="804"/>
      <c r="AM7" s="903"/>
      <c r="AN7" s="900"/>
      <c r="AO7" s="896"/>
      <c r="AP7" s="896"/>
    </row>
    <row r="8" spans="1:43" s="25" customFormat="1" ht="15.95" customHeight="1">
      <c r="A8" s="880"/>
      <c r="B8" s="817" t="s">
        <v>703</v>
      </c>
      <c r="C8" s="773" t="s">
        <v>380</v>
      </c>
      <c r="D8" s="788" t="s">
        <v>703</v>
      </c>
      <c r="E8" s="788" t="s">
        <v>380</v>
      </c>
      <c r="F8" s="788" t="s">
        <v>703</v>
      </c>
      <c r="G8" s="788" t="s">
        <v>380</v>
      </c>
      <c r="H8" s="788" t="s">
        <v>703</v>
      </c>
      <c r="I8" s="788" t="s">
        <v>380</v>
      </c>
      <c r="J8" s="788" t="s">
        <v>703</v>
      </c>
      <c r="K8" s="788" t="s">
        <v>380</v>
      </c>
      <c r="L8" s="788" t="s">
        <v>703</v>
      </c>
      <c r="M8" s="773" t="s">
        <v>380</v>
      </c>
      <c r="N8" s="791" t="s">
        <v>703</v>
      </c>
      <c r="O8" s="773" t="s">
        <v>380</v>
      </c>
      <c r="P8" s="788" t="s">
        <v>703</v>
      </c>
      <c r="Q8" s="773" t="s">
        <v>380</v>
      </c>
      <c r="R8" s="869" t="s">
        <v>702</v>
      </c>
      <c r="S8" s="871" t="s">
        <v>706</v>
      </c>
      <c r="T8" s="869" t="s">
        <v>702</v>
      </c>
      <c r="U8" s="871" t="s">
        <v>706</v>
      </c>
      <c r="V8" s="869" t="s">
        <v>702</v>
      </c>
      <c r="W8" s="871" t="s">
        <v>706</v>
      </c>
      <c r="X8" s="869" t="s">
        <v>702</v>
      </c>
      <c r="Y8" s="871" t="s">
        <v>706</v>
      </c>
      <c r="Z8" s="891"/>
      <c r="AA8" s="896"/>
      <c r="AB8" s="897"/>
      <c r="AC8" s="888" t="s">
        <v>708</v>
      </c>
      <c r="AD8" s="874" t="s">
        <v>709</v>
      </c>
      <c r="AE8" s="874" t="s">
        <v>695</v>
      </c>
      <c r="AF8" s="874" t="s">
        <v>710</v>
      </c>
      <c r="AG8" s="874" t="s">
        <v>697</v>
      </c>
      <c r="AH8" s="874" t="s">
        <v>903</v>
      </c>
      <c r="AI8" s="874" t="s">
        <v>904</v>
      </c>
      <c r="AJ8" s="874" t="s">
        <v>905</v>
      </c>
      <c r="AK8" s="874" t="s">
        <v>711</v>
      </c>
      <c r="AL8" s="874" t="s">
        <v>906</v>
      </c>
      <c r="AM8" s="874" t="s">
        <v>907</v>
      </c>
      <c r="AN8" s="901" t="s">
        <v>712</v>
      </c>
      <c r="AO8" s="901" t="s">
        <v>713</v>
      </c>
      <c r="AP8" s="902" t="s">
        <v>908</v>
      </c>
    </row>
    <row r="9" spans="1:43" s="25" customFormat="1" ht="15.95" customHeight="1">
      <c r="A9" s="881"/>
      <c r="B9" s="887"/>
      <c r="C9" s="873"/>
      <c r="D9" s="790"/>
      <c r="E9" s="790"/>
      <c r="F9" s="790"/>
      <c r="G9" s="790"/>
      <c r="H9" s="790"/>
      <c r="I9" s="790"/>
      <c r="J9" s="790"/>
      <c r="K9" s="790"/>
      <c r="L9" s="790"/>
      <c r="M9" s="873"/>
      <c r="N9" s="793"/>
      <c r="O9" s="873"/>
      <c r="P9" s="790"/>
      <c r="Q9" s="873"/>
      <c r="R9" s="870"/>
      <c r="S9" s="872"/>
      <c r="T9" s="870"/>
      <c r="U9" s="872"/>
      <c r="V9" s="870"/>
      <c r="W9" s="872"/>
      <c r="X9" s="870"/>
      <c r="Y9" s="872"/>
      <c r="Z9" s="892"/>
      <c r="AA9" s="898"/>
      <c r="AB9" s="899"/>
      <c r="AC9" s="889"/>
      <c r="AD9" s="875"/>
      <c r="AE9" s="875"/>
      <c r="AF9" s="875"/>
      <c r="AG9" s="875"/>
      <c r="AH9" s="875"/>
      <c r="AI9" s="875"/>
      <c r="AJ9" s="875"/>
      <c r="AK9" s="875"/>
      <c r="AL9" s="875"/>
      <c r="AM9" s="875"/>
      <c r="AN9" s="875"/>
      <c r="AO9" s="875"/>
      <c r="AP9" s="872"/>
    </row>
    <row r="10" spans="1:43" s="27" customFormat="1" ht="19.5" customHeight="1">
      <c r="A10" s="480">
        <v>2018</v>
      </c>
      <c r="B10" s="28">
        <f>SUM(B12:B34)</f>
        <v>40</v>
      </c>
      <c r="C10" s="28">
        <f t="shared" ref="C10:Y10" si="0">SUM(C12:C34)</f>
        <v>3640</v>
      </c>
      <c r="D10" s="28">
        <f t="shared" si="0"/>
        <v>2</v>
      </c>
      <c r="E10" s="28">
        <f t="shared" si="0"/>
        <v>764</v>
      </c>
      <c r="F10" s="28">
        <f t="shared" si="0"/>
        <v>4</v>
      </c>
      <c r="G10" s="28">
        <f t="shared" si="0"/>
        <v>1009</v>
      </c>
      <c r="H10" s="28">
        <f t="shared" si="0"/>
        <v>12</v>
      </c>
      <c r="I10" s="28">
        <f t="shared" si="0"/>
        <v>696</v>
      </c>
      <c r="J10" s="28">
        <f t="shared" si="0"/>
        <v>10</v>
      </c>
      <c r="K10" s="28">
        <f t="shared" si="0"/>
        <v>566</v>
      </c>
      <c r="L10" s="28">
        <f t="shared" si="0"/>
        <v>6</v>
      </c>
      <c r="M10" s="28">
        <f t="shared" si="0"/>
        <v>359</v>
      </c>
      <c r="N10" s="28">
        <f t="shared" si="0"/>
        <v>6</v>
      </c>
      <c r="O10" s="28">
        <f t="shared" si="0"/>
        <v>401</v>
      </c>
      <c r="P10" s="28">
        <f t="shared" si="0"/>
        <v>1</v>
      </c>
      <c r="Q10" s="28">
        <f t="shared" si="0"/>
        <v>16</v>
      </c>
      <c r="R10" s="28">
        <f t="shared" si="0"/>
        <v>3</v>
      </c>
      <c r="S10" s="28">
        <f t="shared" si="0"/>
        <v>150</v>
      </c>
      <c r="T10" s="28">
        <f t="shared" si="0"/>
        <v>20</v>
      </c>
      <c r="U10" s="28">
        <f t="shared" si="0"/>
        <v>295</v>
      </c>
      <c r="V10" s="28">
        <f t="shared" si="0"/>
        <v>2</v>
      </c>
      <c r="W10" s="28">
        <f t="shared" si="0"/>
        <v>75</v>
      </c>
      <c r="X10" s="28">
        <f t="shared" si="0"/>
        <v>15</v>
      </c>
      <c r="Y10" s="28">
        <f t="shared" si="0"/>
        <v>3156</v>
      </c>
      <c r="Z10" s="531">
        <v>2018</v>
      </c>
      <c r="AA10" s="893">
        <v>2018</v>
      </c>
      <c r="AB10" s="894"/>
      <c r="AC10" s="418">
        <f>SUM(AC12:AC34)</f>
        <v>0</v>
      </c>
      <c r="AD10" s="418">
        <f t="shared" ref="AD10:AP10" si="1">SUM(AD12:AD34)</f>
        <v>0</v>
      </c>
      <c r="AE10" s="418">
        <f t="shared" si="1"/>
        <v>185.3</v>
      </c>
      <c r="AF10" s="418">
        <f t="shared" si="1"/>
        <v>63.55</v>
      </c>
      <c r="AG10" s="418">
        <f t="shared" si="1"/>
        <v>120.7</v>
      </c>
      <c r="AH10" s="418">
        <f t="shared" si="1"/>
        <v>100</v>
      </c>
      <c r="AI10" s="418">
        <f t="shared" si="1"/>
        <v>0</v>
      </c>
      <c r="AJ10" s="418">
        <f t="shared" si="1"/>
        <v>37</v>
      </c>
      <c r="AK10" s="418">
        <f t="shared" si="1"/>
        <v>129.9</v>
      </c>
      <c r="AL10" s="418">
        <f t="shared" si="1"/>
        <v>0</v>
      </c>
      <c r="AM10" s="418">
        <f t="shared" si="1"/>
        <v>63.25</v>
      </c>
      <c r="AN10" s="558">
        <f t="shared" si="1"/>
        <v>114868.1</v>
      </c>
      <c r="AO10" s="418">
        <f t="shared" si="1"/>
        <v>9891</v>
      </c>
      <c r="AP10" s="418">
        <f t="shared" si="1"/>
        <v>104977.1</v>
      </c>
    </row>
    <row r="11" spans="1:43" s="25" customFormat="1" ht="11.1" customHeight="1">
      <c r="A11" s="29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32"/>
      <c r="AA11" s="866"/>
      <c r="AB11" s="867"/>
      <c r="AC11" s="414"/>
      <c r="AD11" s="414"/>
      <c r="AE11" s="414"/>
      <c r="AF11" s="414"/>
      <c r="AG11" s="414"/>
      <c r="AH11" s="414"/>
      <c r="AI11" s="414"/>
      <c r="AJ11" s="414"/>
      <c r="AK11" s="414"/>
      <c r="AL11" s="414"/>
      <c r="AM11" s="414"/>
      <c r="AN11" s="414"/>
      <c r="AO11" s="414"/>
      <c r="AP11" s="542"/>
    </row>
    <row r="12" spans="1:43" s="25" customFormat="1" ht="19.5" customHeight="1">
      <c r="A12" s="29" t="s">
        <v>375</v>
      </c>
      <c r="B12" s="31">
        <v>5</v>
      </c>
      <c r="C12" s="32">
        <v>387</v>
      </c>
      <c r="D12" s="219">
        <v>0</v>
      </c>
      <c r="E12" s="219">
        <v>0</v>
      </c>
      <c r="F12" s="219">
        <v>0</v>
      </c>
      <c r="G12" s="219">
        <v>0</v>
      </c>
      <c r="H12" s="219">
        <v>1</v>
      </c>
      <c r="I12" s="219">
        <v>160</v>
      </c>
      <c r="J12" s="219">
        <v>4</v>
      </c>
      <c r="K12" s="219">
        <v>227</v>
      </c>
      <c r="L12" s="219">
        <v>0</v>
      </c>
      <c r="M12" s="219">
        <v>0</v>
      </c>
      <c r="N12" s="529">
        <v>0</v>
      </c>
      <c r="O12" s="529">
        <v>0</v>
      </c>
      <c r="P12" s="529">
        <v>0</v>
      </c>
      <c r="Q12" s="529">
        <v>0</v>
      </c>
      <c r="R12" s="529">
        <v>0</v>
      </c>
      <c r="S12" s="529">
        <v>0</v>
      </c>
      <c r="T12" s="529">
        <v>2</v>
      </c>
      <c r="U12" s="529">
        <v>17</v>
      </c>
      <c r="V12" s="529">
        <v>0</v>
      </c>
      <c r="W12" s="529">
        <v>0</v>
      </c>
      <c r="X12" s="529">
        <v>1</v>
      </c>
      <c r="Y12" s="529">
        <v>51</v>
      </c>
      <c r="Z12" s="533" t="s">
        <v>376</v>
      </c>
      <c r="AA12" s="30" t="s">
        <v>48</v>
      </c>
      <c r="AB12" s="538" t="s">
        <v>49</v>
      </c>
      <c r="AC12" s="536">
        <v>0</v>
      </c>
      <c r="AD12" s="536">
        <v>0</v>
      </c>
      <c r="AE12" s="536">
        <v>0</v>
      </c>
      <c r="AF12" s="536">
        <v>0</v>
      </c>
      <c r="AG12" s="536">
        <v>0</v>
      </c>
      <c r="AH12" s="536">
        <v>0</v>
      </c>
      <c r="AI12" s="536">
        <v>0</v>
      </c>
      <c r="AJ12" s="536">
        <v>0</v>
      </c>
      <c r="AK12" s="536">
        <v>0</v>
      </c>
      <c r="AL12" s="536">
        <v>0</v>
      </c>
      <c r="AM12" s="536">
        <v>0</v>
      </c>
      <c r="AN12" s="536">
        <f>SUM(AO12:AP12)</f>
        <v>0</v>
      </c>
      <c r="AO12" s="536">
        <v>0</v>
      </c>
      <c r="AP12" s="543">
        <v>0</v>
      </c>
    </row>
    <row r="13" spans="1:43" s="25" customFormat="1" ht="19.5" customHeight="1">
      <c r="A13" s="29" t="s">
        <v>50</v>
      </c>
      <c r="B13" s="31">
        <v>15</v>
      </c>
      <c r="C13" s="32">
        <v>2111</v>
      </c>
      <c r="D13" s="219">
        <v>2</v>
      </c>
      <c r="E13" s="219">
        <v>764</v>
      </c>
      <c r="F13" s="219">
        <v>3</v>
      </c>
      <c r="G13" s="219">
        <v>884</v>
      </c>
      <c r="H13" s="219">
        <v>3</v>
      </c>
      <c r="I13" s="219">
        <v>147</v>
      </c>
      <c r="J13" s="219">
        <v>1</v>
      </c>
      <c r="K13" s="219">
        <v>80</v>
      </c>
      <c r="L13" s="219">
        <v>1</v>
      </c>
      <c r="M13" s="219">
        <v>45</v>
      </c>
      <c r="N13" s="529">
        <v>0</v>
      </c>
      <c r="O13" s="529">
        <v>0</v>
      </c>
      <c r="P13" s="529">
        <v>1</v>
      </c>
      <c r="Q13" s="529">
        <v>16</v>
      </c>
      <c r="R13" s="529">
        <v>0</v>
      </c>
      <c r="S13" s="529">
        <v>0</v>
      </c>
      <c r="T13" s="529">
        <v>3</v>
      </c>
      <c r="U13" s="529">
        <v>71</v>
      </c>
      <c r="V13" s="529">
        <v>0</v>
      </c>
      <c r="W13" s="529">
        <v>0</v>
      </c>
      <c r="X13" s="529">
        <v>7</v>
      </c>
      <c r="Y13" s="529">
        <v>2095</v>
      </c>
      <c r="Z13" s="533" t="s">
        <v>354</v>
      </c>
      <c r="AA13" s="30" t="s">
        <v>50</v>
      </c>
      <c r="AB13" s="538" t="s">
        <v>51</v>
      </c>
      <c r="AC13" s="536">
        <v>0</v>
      </c>
      <c r="AD13" s="536">
        <v>0</v>
      </c>
      <c r="AE13" s="536">
        <v>0</v>
      </c>
      <c r="AF13" s="536">
        <v>0</v>
      </c>
      <c r="AG13" s="536">
        <v>0</v>
      </c>
      <c r="AH13" s="536">
        <v>0</v>
      </c>
      <c r="AI13" s="536">
        <v>0</v>
      </c>
      <c r="AJ13" s="536">
        <v>0</v>
      </c>
      <c r="AK13" s="536">
        <v>0</v>
      </c>
      <c r="AL13" s="536">
        <v>0</v>
      </c>
      <c r="AM13" s="536">
        <v>0</v>
      </c>
      <c r="AN13" s="536">
        <f t="shared" ref="AN13:AN34" si="2">SUM(AO13:AP13)</f>
        <v>0</v>
      </c>
      <c r="AO13" s="536">
        <v>0</v>
      </c>
      <c r="AP13" s="543">
        <v>0</v>
      </c>
    </row>
    <row r="14" spans="1:43" s="25" customFormat="1" ht="19.5" customHeight="1">
      <c r="A14" s="29" t="s">
        <v>52</v>
      </c>
      <c r="B14" s="31">
        <v>0</v>
      </c>
      <c r="C14" s="32">
        <v>0</v>
      </c>
      <c r="D14" s="219">
        <v>0</v>
      </c>
      <c r="E14" s="219">
        <v>0</v>
      </c>
      <c r="F14" s="219">
        <v>0</v>
      </c>
      <c r="G14" s="219">
        <v>0</v>
      </c>
      <c r="H14" s="219">
        <v>0</v>
      </c>
      <c r="I14" s="219">
        <v>0</v>
      </c>
      <c r="J14" s="219">
        <v>1</v>
      </c>
      <c r="K14" s="219">
        <v>40</v>
      </c>
      <c r="L14" s="219">
        <v>0</v>
      </c>
      <c r="M14" s="219">
        <v>0</v>
      </c>
      <c r="N14" s="529">
        <v>1</v>
      </c>
      <c r="O14" s="529">
        <v>55</v>
      </c>
      <c r="P14" s="529">
        <v>0</v>
      </c>
      <c r="Q14" s="529">
        <v>0</v>
      </c>
      <c r="R14" s="529">
        <v>0</v>
      </c>
      <c r="S14" s="529">
        <v>0</v>
      </c>
      <c r="T14" s="529">
        <v>0</v>
      </c>
      <c r="U14" s="529">
        <v>0</v>
      </c>
      <c r="V14" s="529">
        <v>0</v>
      </c>
      <c r="W14" s="529">
        <v>0</v>
      </c>
      <c r="X14" s="529">
        <v>0</v>
      </c>
      <c r="Y14" s="529">
        <v>0</v>
      </c>
      <c r="Z14" s="533" t="s">
        <v>124</v>
      </c>
      <c r="AA14" s="30" t="s">
        <v>52</v>
      </c>
      <c r="AB14" s="538" t="s">
        <v>53</v>
      </c>
      <c r="AC14" s="536">
        <v>0</v>
      </c>
      <c r="AD14" s="536">
        <v>0</v>
      </c>
      <c r="AE14" s="536">
        <v>0</v>
      </c>
      <c r="AF14" s="536">
        <v>32.25</v>
      </c>
      <c r="AG14" s="536">
        <v>0</v>
      </c>
      <c r="AH14" s="536">
        <v>0</v>
      </c>
      <c r="AI14" s="536">
        <v>0</v>
      </c>
      <c r="AJ14" s="536">
        <v>0</v>
      </c>
      <c r="AK14" s="536">
        <v>0</v>
      </c>
      <c r="AL14" s="536">
        <v>0</v>
      </c>
      <c r="AM14" s="536">
        <v>0</v>
      </c>
      <c r="AN14" s="536">
        <f t="shared" si="2"/>
        <v>1420</v>
      </c>
      <c r="AO14" s="536">
        <v>288</v>
      </c>
      <c r="AP14" s="543">
        <v>1132</v>
      </c>
    </row>
    <row r="15" spans="1:43" s="25" customFormat="1" ht="19.5" customHeight="1">
      <c r="A15" s="29" t="s">
        <v>54</v>
      </c>
      <c r="B15" s="31">
        <v>6</v>
      </c>
      <c r="C15" s="32">
        <v>257</v>
      </c>
      <c r="D15" s="219">
        <v>0</v>
      </c>
      <c r="E15" s="219">
        <v>0</v>
      </c>
      <c r="F15" s="219">
        <v>0</v>
      </c>
      <c r="G15" s="219">
        <v>0</v>
      </c>
      <c r="H15" s="219">
        <v>0</v>
      </c>
      <c r="I15" s="219">
        <v>0</v>
      </c>
      <c r="J15" s="219">
        <v>0</v>
      </c>
      <c r="K15" s="219">
        <v>0</v>
      </c>
      <c r="L15" s="219">
        <v>1</v>
      </c>
      <c r="M15" s="219">
        <v>82</v>
      </c>
      <c r="N15" s="529">
        <v>1</v>
      </c>
      <c r="O15" s="529">
        <v>62</v>
      </c>
      <c r="P15" s="529">
        <v>0</v>
      </c>
      <c r="Q15" s="529">
        <v>0</v>
      </c>
      <c r="R15" s="529">
        <v>1</v>
      </c>
      <c r="S15" s="529">
        <v>90</v>
      </c>
      <c r="T15" s="529">
        <v>3</v>
      </c>
      <c r="U15" s="529">
        <v>23</v>
      </c>
      <c r="V15" s="529">
        <v>0</v>
      </c>
      <c r="W15" s="529">
        <v>0</v>
      </c>
      <c r="X15" s="529">
        <v>0</v>
      </c>
      <c r="Y15" s="529">
        <v>0</v>
      </c>
      <c r="Z15" s="533" t="s">
        <v>355</v>
      </c>
      <c r="AA15" s="30" t="s">
        <v>54</v>
      </c>
      <c r="AB15" s="538" t="s">
        <v>55</v>
      </c>
      <c r="AC15" s="536">
        <v>0</v>
      </c>
      <c r="AD15" s="536">
        <v>0</v>
      </c>
      <c r="AE15" s="536">
        <v>0</v>
      </c>
      <c r="AF15" s="536">
        <v>0</v>
      </c>
      <c r="AG15" s="536">
        <v>58</v>
      </c>
      <c r="AH15" s="536">
        <v>0</v>
      </c>
      <c r="AI15" s="536">
        <v>0</v>
      </c>
      <c r="AJ15" s="536">
        <v>37</v>
      </c>
      <c r="AK15" s="536">
        <v>0</v>
      </c>
      <c r="AL15" s="536">
        <v>0</v>
      </c>
      <c r="AM15" s="536">
        <v>0</v>
      </c>
      <c r="AN15" s="536">
        <f t="shared" si="2"/>
        <v>0</v>
      </c>
      <c r="AO15" s="536">
        <v>0</v>
      </c>
      <c r="AP15" s="543">
        <v>0</v>
      </c>
    </row>
    <row r="16" spans="1:43" s="25" customFormat="1" ht="19.5" customHeight="1">
      <c r="A16" s="29" t="s">
        <v>377</v>
      </c>
      <c r="B16" s="31">
        <v>6</v>
      </c>
      <c r="C16" s="32">
        <v>492</v>
      </c>
      <c r="D16" s="219">
        <v>0</v>
      </c>
      <c r="E16" s="219">
        <v>0</v>
      </c>
      <c r="F16" s="219">
        <v>1</v>
      </c>
      <c r="G16" s="219">
        <v>125</v>
      </c>
      <c r="H16" s="219">
        <v>1</v>
      </c>
      <c r="I16" s="219">
        <v>131</v>
      </c>
      <c r="J16" s="219">
        <v>2</v>
      </c>
      <c r="K16" s="219">
        <v>105</v>
      </c>
      <c r="L16" s="219">
        <v>2</v>
      </c>
      <c r="M16" s="219">
        <v>131</v>
      </c>
      <c r="N16" s="529">
        <v>0</v>
      </c>
      <c r="O16" s="529">
        <v>0</v>
      </c>
      <c r="P16" s="529">
        <v>0</v>
      </c>
      <c r="Q16" s="529">
        <v>0</v>
      </c>
      <c r="R16" s="529">
        <v>0</v>
      </c>
      <c r="S16" s="529">
        <v>0</v>
      </c>
      <c r="T16" s="529">
        <v>0</v>
      </c>
      <c r="U16" s="529">
        <v>0</v>
      </c>
      <c r="V16" s="529">
        <v>0</v>
      </c>
      <c r="W16" s="529">
        <v>0</v>
      </c>
      <c r="X16" s="529">
        <v>0</v>
      </c>
      <c r="Y16" s="529">
        <v>0</v>
      </c>
      <c r="Z16" s="533" t="s">
        <v>125</v>
      </c>
      <c r="AA16" s="30" t="s">
        <v>56</v>
      </c>
      <c r="AB16" s="538" t="s">
        <v>57</v>
      </c>
      <c r="AC16" s="536">
        <v>0</v>
      </c>
      <c r="AD16" s="536">
        <v>0</v>
      </c>
      <c r="AE16" s="536">
        <v>0</v>
      </c>
      <c r="AF16" s="536">
        <v>0</v>
      </c>
      <c r="AG16" s="536">
        <v>0</v>
      </c>
      <c r="AH16" s="536">
        <v>0</v>
      </c>
      <c r="AI16" s="536">
        <v>0</v>
      </c>
      <c r="AJ16" s="536">
        <v>0</v>
      </c>
      <c r="AK16" s="536">
        <v>0</v>
      </c>
      <c r="AL16" s="536">
        <v>0</v>
      </c>
      <c r="AM16" s="536">
        <v>0</v>
      </c>
      <c r="AN16" s="536">
        <f t="shared" si="2"/>
        <v>6037</v>
      </c>
      <c r="AO16" s="536">
        <v>5559</v>
      </c>
      <c r="AP16" s="543">
        <v>478</v>
      </c>
    </row>
    <row r="17" spans="1:64" s="25" customFormat="1" ht="19.5" customHeight="1">
      <c r="A17" s="29" t="s">
        <v>58</v>
      </c>
      <c r="B17" s="31">
        <v>0</v>
      </c>
      <c r="C17" s="32">
        <v>0</v>
      </c>
      <c r="D17" s="219">
        <v>0</v>
      </c>
      <c r="E17" s="219">
        <v>0</v>
      </c>
      <c r="F17" s="219">
        <v>0</v>
      </c>
      <c r="G17" s="219">
        <v>0</v>
      </c>
      <c r="H17" s="219">
        <v>1</v>
      </c>
      <c r="I17" s="219">
        <v>48</v>
      </c>
      <c r="J17" s="219">
        <v>0</v>
      </c>
      <c r="K17" s="219">
        <v>0</v>
      </c>
      <c r="L17" s="219">
        <v>0</v>
      </c>
      <c r="M17" s="219">
        <v>0</v>
      </c>
      <c r="N17" s="529">
        <v>0</v>
      </c>
      <c r="O17" s="529">
        <v>0</v>
      </c>
      <c r="P17" s="529">
        <v>0</v>
      </c>
      <c r="Q17" s="529">
        <v>0</v>
      </c>
      <c r="R17" s="529">
        <v>0</v>
      </c>
      <c r="S17" s="529">
        <v>0</v>
      </c>
      <c r="T17" s="529">
        <v>1</v>
      </c>
      <c r="U17" s="529">
        <v>6</v>
      </c>
      <c r="V17" s="529">
        <v>0</v>
      </c>
      <c r="W17" s="529">
        <v>0</v>
      </c>
      <c r="X17" s="529">
        <v>0</v>
      </c>
      <c r="Y17" s="529">
        <v>0</v>
      </c>
      <c r="Z17" s="533" t="s">
        <v>356</v>
      </c>
      <c r="AA17" s="30" t="s">
        <v>58</v>
      </c>
      <c r="AB17" s="538" t="s">
        <v>59</v>
      </c>
      <c r="AC17" s="536">
        <v>0</v>
      </c>
      <c r="AD17" s="536">
        <v>0</v>
      </c>
      <c r="AE17" s="536">
        <v>48</v>
      </c>
      <c r="AF17" s="536">
        <v>0</v>
      </c>
      <c r="AG17" s="536">
        <v>0</v>
      </c>
      <c r="AH17" s="536">
        <v>0</v>
      </c>
      <c r="AI17" s="536">
        <v>0</v>
      </c>
      <c r="AJ17" s="536">
        <v>0</v>
      </c>
      <c r="AK17" s="536">
        <v>6</v>
      </c>
      <c r="AL17" s="536">
        <v>0</v>
      </c>
      <c r="AM17" s="536">
        <v>0</v>
      </c>
      <c r="AN17" s="536">
        <f t="shared" si="2"/>
        <v>639</v>
      </c>
      <c r="AO17" s="536">
        <v>426</v>
      </c>
      <c r="AP17" s="543">
        <v>213</v>
      </c>
    </row>
    <row r="18" spans="1:64" s="25" customFormat="1" ht="19.5" customHeight="1">
      <c r="A18" s="29" t="s">
        <v>60</v>
      </c>
      <c r="B18" s="31" t="s">
        <v>765</v>
      </c>
      <c r="C18" s="32" t="s">
        <v>765</v>
      </c>
      <c r="D18" s="219" t="s">
        <v>765</v>
      </c>
      <c r="E18" s="219" t="s">
        <v>765</v>
      </c>
      <c r="F18" s="219" t="s">
        <v>765</v>
      </c>
      <c r="G18" s="219" t="s">
        <v>765</v>
      </c>
      <c r="H18" s="219" t="s">
        <v>765</v>
      </c>
      <c r="I18" s="219" t="s">
        <v>765</v>
      </c>
      <c r="J18" s="219" t="s">
        <v>765</v>
      </c>
      <c r="K18" s="219" t="s">
        <v>765</v>
      </c>
      <c r="L18" s="219" t="s">
        <v>765</v>
      </c>
      <c r="M18" s="219" t="s">
        <v>765</v>
      </c>
      <c r="N18" s="529" t="s">
        <v>765</v>
      </c>
      <c r="O18" s="529" t="s">
        <v>765</v>
      </c>
      <c r="P18" s="529" t="s">
        <v>765</v>
      </c>
      <c r="Q18" s="529" t="s">
        <v>765</v>
      </c>
      <c r="R18" s="529" t="s">
        <v>765</v>
      </c>
      <c r="S18" s="529" t="s">
        <v>765</v>
      </c>
      <c r="T18" s="529">
        <v>1</v>
      </c>
      <c r="U18" s="529">
        <v>6</v>
      </c>
      <c r="V18" s="529" t="s">
        <v>765</v>
      </c>
      <c r="W18" s="529" t="s">
        <v>765</v>
      </c>
      <c r="X18" s="529" t="s">
        <v>765</v>
      </c>
      <c r="Y18" s="529" t="s">
        <v>765</v>
      </c>
      <c r="Z18" s="533" t="s">
        <v>357</v>
      </c>
      <c r="AA18" s="30" t="s">
        <v>60</v>
      </c>
      <c r="AB18" s="538" t="s">
        <v>61</v>
      </c>
      <c r="AC18" s="536" t="s">
        <v>765</v>
      </c>
      <c r="AD18" s="536" t="s">
        <v>765</v>
      </c>
      <c r="AE18" s="536" t="s">
        <v>765</v>
      </c>
      <c r="AF18" s="536" t="s">
        <v>765</v>
      </c>
      <c r="AG18" s="536" t="s">
        <v>765</v>
      </c>
      <c r="AH18" s="536" t="s">
        <v>765</v>
      </c>
      <c r="AI18" s="536" t="s">
        <v>765</v>
      </c>
      <c r="AJ18" s="536" t="s">
        <v>765</v>
      </c>
      <c r="AK18" s="536">
        <v>100</v>
      </c>
      <c r="AL18" s="536" t="s">
        <v>765</v>
      </c>
      <c r="AM18" s="536" t="s">
        <v>765</v>
      </c>
      <c r="AN18" s="536">
        <f t="shared" si="2"/>
        <v>2</v>
      </c>
      <c r="AO18" s="536">
        <v>1.2</v>
      </c>
      <c r="AP18" s="543">
        <v>0.8</v>
      </c>
    </row>
    <row r="19" spans="1:64" s="25" customFormat="1" ht="19.5" customHeight="1">
      <c r="A19" s="29" t="s">
        <v>62</v>
      </c>
      <c r="B19" s="31">
        <v>0</v>
      </c>
      <c r="C19" s="32">
        <v>0</v>
      </c>
      <c r="D19" s="219">
        <v>0</v>
      </c>
      <c r="E19" s="219">
        <v>0</v>
      </c>
      <c r="F19" s="219">
        <v>0</v>
      </c>
      <c r="G19" s="219">
        <v>0</v>
      </c>
      <c r="H19" s="219">
        <v>0</v>
      </c>
      <c r="I19" s="219">
        <v>0</v>
      </c>
      <c r="J19" s="219">
        <v>0</v>
      </c>
      <c r="K19" s="219">
        <v>0</v>
      </c>
      <c r="L19" s="219">
        <v>0</v>
      </c>
      <c r="M19" s="219">
        <v>0</v>
      </c>
      <c r="N19" s="529">
        <v>0</v>
      </c>
      <c r="O19" s="529">
        <v>0</v>
      </c>
      <c r="P19" s="529">
        <v>0</v>
      </c>
      <c r="Q19" s="529">
        <v>0</v>
      </c>
      <c r="R19" s="529">
        <v>0</v>
      </c>
      <c r="S19" s="529">
        <v>0</v>
      </c>
      <c r="T19" s="529">
        <v>0</v>
      </c>
      <c r="U19" s="529">
        <v>0</v>
      </c>
      <c r="V19" s="529">
        <v>0</v>
      </c>
      <c r="W19" s="529">
        <v>0</v>
      </c>
      <c r="X19" s="529">
        <v>1</v>
      </c>
      <c r="Y19" s="529">
        <v>52</v>
      </c>
      <c r="Z19" s="533" t="s">
        <v>358</v>
      </c>
      <c r="AA19" s="30" t="s">
        <v>62</v>
      </c>
      <c r="AB19" s="538" t="s">
        <v>63</v>
      </c>
      <c r="AC19" s="536">
        <v>0</v>
      </c>
      <c r="AD19" s="536">
        <v>0</v>
      </c>
      <c r="AE19" s="536">
        <v>0</v>
      </c>
      <c r="AF19" s="536">
        <v>0</v>
      </c>
      <c r="AG19" s="536">
        <v>0</v>
      </c>
      <c r="AH19" s="536">
        <v>0</v>
      </c>
      <c r="AI19" s="536">
        <v>0</v>
      </c>
      <c r="AJ19" s="536">
        <v>0</v>
      </c>
      <c r="AK19" s="536">
        <v>0</v>
      </c>
      <c r="AL19" s="536">
        <v>0</v>
      </c>
      <c r="AM19" s="536">
        <v>20</v>
      </c>
      <c r="AN19" s="536">
        <f t="shared" si="2"/>
        <v>95500</v>
      </c>
      <c r="AO19" s="536">
        <v>500</v>
      </c>
      <c r="AP19" s="543">
        <v>95000</v>
      </c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187"/>
    </row>
    <row r="20" spans="1:64" s="224" customFormat="1" ht="19.5" customHeight="1">
      <c r="A20" s="236" t="s">
        <v>64</v>
      </c>
      <c r="B20" s="31">
        <v>1</v>
      </c>
      <c r="C20" s="32">
        <v>43</v>
      </c>
      <c r="D20" s="219">
        <v>0</v>
      </c>
      <c r="E20" s="219">
        <v>0</v>
      </c>
      <c r="F20" s="219">
        <v>0</v>
      </c>
      <c r="G20" s="219">
        <v>0</v>
      </c>
      <c r="H20" s="219">
        <v>0</v>
      </c>
      <c r="I20" s="219">
        <v>0</v>
      </c>
      <c r="J20" s="219">
        <v>0</v>
      </c>
      <c r="K20" s="219">
        <v>0</v>
      </c>
      <c r="L20" s="219">
        <v>0</v>
      </c>
      <c r="M20" s="219">
        <v>0</v>
      </c>
      <c r="N20" s="529">
        <v>1</v>
      </c>
      <c r="O20" s="529">
        <v>43</v>
      </c>
      <c r="P20" s="529">
        <v>0</v>
      </c>
      <c r="Q20" s="529">
        <v>0</v>
      </c>
      <c r="R20" s="529">
        <v>0</v>
      </c>
      <c r="S20" s="529">
        <v>0</v>
      </c>
      <c r="T20" s="529">
        <v>0</v>
      </c>
      <c r="U20" s="529">
        <v>0</v>
      </c>
      <c r="V20" s="529">
        <v>0</v>
      </c>
      <c r="W20" s="529">
        <v>0</v>
      </c>
      <c r="X20" s="529">
        <v>2</v>
      </c>
      <c r="Y20" s="529">
        <v>266</v>
      </c>
      <c r="Z20" s="534" t="s">
        <v>126</v>
      </c>
      <c r="AA20" s="30" t="s">
        <v>64</v>
      </c>
      <c r="AB20" s="538" t="s">
        <v>65</v>
      </c>
      <c r="AC20" s="536">
        <v>0</v>
      </c>
      <c r="AD20" s="536">
        <v>0</v>
      </c>
      <c r="AE20" s="536">
        <v>0</v>
      </c>
      <c r="AF20" s="536">
        <v>0</v>
      </c>
      <c r="AG20" s="536">
        <v>0</v>
      </c>
      <c r="AH20" s="536">
        <v>0</v>
      </c>
      <c r="AI20" s="536">
        <v>0</v>
      </c>
      <c r="AJ20" s="536">
        <v>0</v>
      </c>
      <c r="AK20" s="536">
        <v>0</v>
      </c>
      <c r="AL20" s="536">
        <v>0</v>
      </c>
      <c r="AM20" s="536">
        <v>0</v>
      </c>
      <c r="AN20" s="536">
        <f t="shared" si="2"/>
        <v>0</v>
      </c>
      <c r="AO20" s="536">
        <v>0</v>
      </c>
      <c r="AP20" s="543">
        <v>0</v>
      </c>
    </row>
    <row r="21" spans="1:64" s="25" customFormat="1" ht="19.5" customHeight="1">
      <c r="A21" s="29" t="s">
        <v>66</v>
      </c>
      <c r="B21" s="31">
        <v>0</v>
      </c>
      <c r="C21" s="32">
        <v>0</v>
      </c>
      <c r="D21" s="219">
        <v>0</v>
      </c>
      <c r="E21" s="219">
        <v>0</v>
      </c>
      <c r="F21" s="219">
        <v>0</v>
      </c>
      <c r="G21" s="219">
        <v>0</v>
      </c>
      <c r="H21" s="219">
        <v>0</v>
      </c>
      <c r="I21" s="219">
        <v>0</v>
      </c>
      <c r="J21" s="219">
        <v>0</v>
      </c>
      <c r="K21" s="219">
        <v>0</v>
      </c>
      <c r="L21" s="219">
        <v>1</v>
      </c>
      <c r="M21" s="219">
        <v>50</v>
      </c>
      <c r="N21" s="529">
        <v>0</v>
      </c>
      <c r="O21" s="529">
        <v>0</v>
      </c>
      <c r="P21" s="529">
        <v>0</v>
      </c>
      <c r="Q21" s="529">
        <v>0</v>
      </c>
      <c r="R21" s="529">
        <v>0</v>
      </c>
      <c r="S21" s="529">
        <v>0</v>
      </c>
      <c r="T21" s="529">
        <v>0</v>
      </c>
      <c r="U21" s="529">
        <v>0</v>
      </c>
      <c r="V21" s="529">
        <v>0</v>
      </c>
      <c r="W21" s="529">
        <v>0</v>
      </c>
      <c r="X21" s="529">
        <v>0</v>
      </c>
      <c r="Y21" s="529">
        <v>0</v>
      </c>
      <c r="Z21" s="533" t="s">
        <v>359</v>
      </c>
      <c r="AA21" s="30" t="s">
        <v>66</v>
      </c>
      <c r="AB21" s="538" t="s">
        <v>67</v>
      </c>
      <c r="AC21" s="536">
        <v>0</v>
      </c>
      <c r="AD21" s="536">
        <v>0</v>
      </c>
      <c r="AE21" s="536">
        <v>0</v>
      </c>
      <c r="AF21" s="536">
        <v>0</v>
      </c>
      <c r="AG21" s="536">
        <v>62.7</v>
      </c>
      <c r="AH21" s="536">
        <v>0</v>
      </c>
      <c r="AI21" s="536">
        <v>0</v>
      </c>
      <c r="AJ21" s="536">
        <v>0</v>
      </c>
      <c r="AK21" s="536">
        <v>0</v>
      </c>
      <c r="AL21" s="536">
        <v>0</v>
      </c>
      <c r="AM21" s="536">
        <v>0</v>
      </c>
      <c r="AN21" s="536">
        <f t="shared" si="2"/>
        <v>847</v>
      </c>
      <c r="AO21" s="536">
        <v>120</v>
      </c>
      <c r="AP21" s="543">
        <v>727</v>
      </c>
    </row>
    <row r="22" spans="1:64" s="25" customFormat="1" ht="19.5" customHeight="1">
      <c r="A22" s="29" t="s">
        <v>68</v>
      </c>
      <c r="B22" s="31">
        <v>0</v>
      </c>
      <c r="C22" s="32">
        <v>0</v>
      </c>
      <c r="D22" s="219">
        <v>0</v>
      </c>
      <c r="E22" s="219">
        <v>0</v>
      </c>
      <c r="F22" s="219">
        <v>0</v>
      </c>
      <c r="G22" s="219">
        <v>0</v>
      </c>
      <c r="H22" s="219">
        <v>3</v>
      </c>
      <c r="I22" s="219">
        <v>30</v>
      </c>
      <c r="J22" s="219">
        <v>0</v>
      </c>
      <c r="K22" s="219">
        <v>0</v>
      </c>
      <c r="L22" s="219">
        <v>0</v>
      </c>
      <c r="M22" s="219">
        <v>0</v>
      </c>
      <c r="N22" s="529">
        <v>0</v>
      </c>
      <c r="O22" s="529">
        <v>0</v>
      </c>
      <c r="P22" s="529">
        <v>0</v>
      </c>
      <c r="Q22" s="529">
        <v>0</v>
      </c>
      <c r="R22" s="529">
        <v>0</v>
      </c>
      <c r="S22" s="529">
        <v>0</v>
      </c>
      <c r="T22" s="529">
        <v>0</v>
      </c>
      <c r="U22" s="529">
        <v>0</v>
      </c>
      <c r="V22" s="529">
        <v>0</v>
      </c>
      <c r="W22" s="529">
        <v>0</v>
      </c>
      <c r="X22" s="529">
        <v>0</v>
      </c>
      <c r="Y22" s="529">
        <v>0</v>
      </c>
      <c r="Z22" s="533" t="s">
        <v>127</v>
      </c>
      <c r="AA22" s="30" t="s">
        <v>68</v>
      </c>
      <c r="AB22" s="538" t="s">
        <v>69</v>
      </c>
      <c r="AC22" s="536">
        <v>0</v>
      </c>
      <c r="AD22" s="536">
        <v>0</v>
      </c>
      <c r="AE22" s="536">
        <v>0.3</v>
      </c>
      <c r="AF22" s="536">
        <v>0</v>
      </c>
      <c r="AG22" s="536">
        <v>0</v>
      </c>
      <c r="AH22" s="536">
        <v>0</v>
      </c>
      <c r="AI22" s="536">
        <v>0</v>
      </c>
      <c r="AJ22" s="536">
        <v>0</v>
      </c>
      <c r="AK22" s="536">
        <v>0</v>
      </c>
      <c r="AL22" s="536">
        <v>0</v>
      </c>
      <c r="AM22" s="536">
        <v>0</v>
      </c>
      <c r="AN22" s="536">
        <f t="shared" si="2"/>
        <v>1400</v>
      </c>
      <c r="AO22" s="536">
        <v>100</v>
      </c>
      <c r="AP22" s="543">
        <v>1300</v>
      </c>
    </row>
    <row r="23" spans="1:64" s="25" customFormat="1" ht="19.5" customHeight="1">
      <c r="A23" s="29" t="s">
        <v>70</v>
      </c>
      <c r="B23" s="31">
        <v>0</v>
      </c>
      <c r="C23" s="32">
        <v>0</v>
      </c>
      <c r="D23" s="219">
        <v>0</v>
      </c>
      <c r="E23" s="219">
        <v>0</v>
      </c>
      <c r="F23" s="219">
        <v>0</v>
      </c>
      <c r="G23" s="219">
        <v>0</v>
      </c>
      <c r="H23" s="219">
        <v>0</v>
      </c>
      <c r="I23" s="219">
        <v>0</v>
      </c>
      <c r="J23" s="219">
        <v>0</v>
      </c>
      <c r="K23" s="219">
        <v>0</v>
      </c>
      <c r="L23" s="219">
        <v>0</v>
      </c>
      <c r="M23" s="219">
        <v>0</v>
      </c>
      <c r="N23" s="529">
        <v>0</v>
      </c>
      <c r="O23" s="529">
        <v>0</v>
      </c>
      <c r="P23" s="529">
        <v>0</v>
      </c>
      <c r="Q23" s="529">
        <v>0</v>
      </c>
      <c r="R23" s="529">
        <v>0</v>
      </c>
      <c r="S23" s="529">
        <v>0</v>
      </c>
      <c r="T23" s="529">
        <v>0</v>
      </c>
      <c r="U23" s="529">
        <v>0</v>
      </c>
      <c r="V23" s="529">
        <v>0</v>
      </c>
      <c r="W23" s="529">
        <v>0</v>
      </c>
      <c r="X23" s="529">
        <v>0</v>
      </c>
      <c r="Y23" s="529">
        <v>0</v>
      </c>
      <c r="Z23" s="533" t="s">
        <v>128</v>
      </c>
      <c r="AA23" s="30" t="s">
        <v>70</v>
      </c>
      <c r="AB23" s="538" t="s">
        <v>71</v>
      </c>
      <c r="AC23" s="536">
        <v>0</v>
      </c>
      <c r="AD23" s="536">
        <v>0</v>
      </c>
      <c r="AE23" s="536">
        <v>0</v>
      </c>
      <c r="AF23" s="536">
        <v>0</v>
      </c>
      <c r="AG23" s="536">
        <v>0</v>
      </c>
      <c r="AH23" s="536">
        <v>0</v>
      </c>
      <c r="AI23" s="536">
        <v>0</v>
      </c>
      <c r="AJ23" s="536">
        <v>0</v>
      </c>
      <c r="AK23" s="536">
        <v>0</v>
      </c>
      <c r="AL23" s="536">
        <v>0</v>
      </c>
      <c r="AM23" s="536">
        <v>0</v>
      </c>
      <c r="AN23" s="536">
        <f t="shared" si="2"/>
        <v>0</v>
      </c>
      <c r="AO23" s="536">
        <v>0</v>
      </c>
      <c r="AP23" s="543">
        <v>0</v>
      </c>
    </row>
    <row r="24" spans="1:64" s="25" customFormat="1" ht="19.5" customHeight="1">
      <c r="A24" s="29" t="s">
        <v>72</v>
      </c>
      <c r="B24" s="31">
        <v>1</v>
      </c>
      <c r="C24" s="32">
        <v>47</v>
      </c>
      <c r="D24" s="219">
        <v>0</v>
      </c>
      <c r="E24" s="219">
        <v>0</v>
      </c>
      <c r="F24" s="219">
        <v>0</v>
      </c>
      <c r="G24" s="219">
        <v>0</v>
      </c>
      <c r="H24" s="219">
        <v>1</v>
      </c>
      <c r="I24" s="219">
        <v>47</v>
      </c>
      <c r="J24" s="219">
        <v>0</v>
      </c>
      <c r="K24" s="219">
        <v>0</v>
      </c>
      <c r="L24" s="219">
        <v>0</v>
      </c>
      <c r="M24" s="219">
        <v>0</v>
      </c>
      <c r="N24" s="529">
        <v>0</v>
      </c>
      <c r="O24" s="529">
        <v>0</v>
      </c>
      <c r="P24" s="529">
        <v>0</v>
      </c>
      <c r="Q24" s="529">
        <v>0</v>
      </c>
      <c r="R24" s="529">
        <v>0</v>
      </c>
      <c r="S24" s="529">
        <v>0</v>
      </c>
      <c r="T24" s="529">
        <v>0</v>
      </c>
      <c r="U24" s="529">
        <v>0</v>
      </c>
      <c r="V24" s="529">
        <v>0</v>
      </c>
      <c r="W24" s="529">
        <v>0</v>
      </c>
      <c r="X24" s="529">
        <v>1</v>
      </c>
      <c r="Y24" s="529">
        <v>314</v>
      </c>
      <c r="Z24" s="533" t="s">
        <v>360</v>
      </c>
      <c r="AA24" s="30" t="s">
        <v>72</v>
      </c>
      <c r="AB24" s="538" t="s">
        <v>73</v>
      </c>
      <c r="AC24" s="536">
        <v>0</v>
      </c>
      <c r="AD24" s="536">
        <v>0</v>
      </c>
      <c r="AE24" s="536">
        <v>0</v>
      </c>
      <c r="AF24" s="536">
        <v>0</v>
      </c>
      <c r="AG24" s="536">
        <v>0</v>
      </c>
      <c r="AH24" s="536">
        <v>0</v>
      </c>
      <c r="AI24" s="536">
        <v>0</v>
      </c>
      <c r="AJ24" s="536">
        <v>0</v>
      </c>
      <c r="AK24" s="536">
        <v>0</v>
      </c>
      <c r="AL24" s="536">
        <v>0</v>
      </c>
      <c r="AM24" s="536">
        <v>0</v>
      </c>
      <c r="AN24" s="536">
        <f t="shared" si="2"/>
        <v>0</v>
      </c>
      <c r="AO24" s="536">
        <v>0</v>
      </c>
      <c r="AP24" s="543">
        <v>0</v>
      </c>
    </row>
    <row r="25" spans="1:64" s="25" customFormat="1" ht="19.5" customHeight="1">
      <c r="A25" s="29" t="s">
        <v>74</v>
      </c>
      <c r="B25" s="31">
        <v>0</v>
      </c>
      <c r="C25" s="32">
        <v>0</v>
      </c>
      <c r="D25" s="219">
        <v>0</v>
      </c>
      <c r="E25" s="219">
        <v>0</v>
      </c>
      <c r="F25" s="219">
        <v>0</v>
      </c>
      <c r="G25" s="219">
        <v>0</v>
      </c>
      <c r="H25" s="219">
        <v>0</v>
      </c>
      <c r="I25" s="219">
        <v>0</v>
      </c>
      <c r="J25" s="219">
        <v>0</v>
      </c>
      <c r="K25" s="219">
        <v>0</v>
      </c>
      <c r="L25" s="219">
        <v>0</v>
      </c>
      <c r="M25" s="219">
        <v>0</v>
      </c>
      <c r="N25" s="529">
        <v>0</v>
      </c>
      <c r="O25" s="529">
        <v>0</v>
      </c>
      <c r="P25" s="529">
        <v>0</v>
      </c>
      <c r="Q25" s="529">
        <v>0</v>
      </c>
      <c r="R25" s="529">
        <v>0</v>
      </c>
      <c r="S25" s="529">
        <v>0</v>
      </c>
      <c r="T25" s="529">
        <v>0</v>
      </c>
      <c r="U25" s="529">
        <v>0</v>
      </c>
      <c r="V25" s="529">
        <v>0</v>
      </c>
      <c r="W25" s="529">
        <v>0</v>
      </c>
      <c r="X25" s="529">
        <v>0</v>
      </c>
      <c r="Y25" s="529">
        <v>0</v>
      </c>
      <c r="Z25" s="533" t="s">
        <v>129</v>
      </c>
      <c r="AA25" s="30" t="s">
        <v>74</v>
      </c>
      <c r="AB25" s="538" t="s">
        <v>75</v>
      </c>
      <c r="AC25" s="536">
        <v>0</v>
      </c>
      <c r="AD25" s="536">
        <v>0</v>
      </c>
      <c r="AE25" s="536">
        <v>0</v>
      </c>
      <c r="AF25" s="536">
        <v>0</v>
      </c>
      <c r="AG25" s="536">
        <v>0</v>
      </c>
      <c r="AH25" s="536">
        <v>0</v>
      </c>
      <c r="AI25" s="536">
        <v>0</v>
      </c>
      <c r="AJ25" s="536">
        <v>0</v>
      </c>
      <c r="AK25" s="536">
        <v>0</v>
      </c>
      <c r="AL25" s="536">
        <v>0</v>
      </c>
      <c r="AM25" s="536">
        <v>0</v>
      </c>
      <c r="AN25" s="536">
        <f t="shared" si="2"/>
        <v>0</v>
      </c>
      <c r="AO25" s="536">
        <v>0</v>
      </c>
      <c r="AP25" s="543">
        <v>0</v>
      </c>
    </row>
    <row r="26" spans="1:64" s="25" customFormat="1" ht="19.5" customHeight="1">
      <c r="A26" s="29" t="s">
        <v>76</v>
      </c>
      <c r="B26" s="31">
        <v>2</v>
      </c>
      <c r="C26" s="32">
        <v>85</v>
      </c>
      <c r="D26" s="219">
        <v>0</v>
      </c>
      <c r="E26" s="219">
        <v>0</v>
      </c>
      <c r="F26" s="219">
        <v>0</v>
      </c>
      <c r="G26" s="219">
        <v>0</v>
      </c>
      <c r="H26" s="219">
        <v>0</v>
      </c>
      <c r="I26" s="219">
        <v>0</v>
      </c>
      <c r="J26" s="219">
        <v>0</v>
      </c>
      <c r="K26" s="219">
        <v>0</v>
      </c>
      <c r="L26" s="219">
        <v>0</v>
      </c>
      <c r="M26" s="219">
        <v>0</v>
      </c>
      <c r="N26" s="529">
        <v>1</v>
      </c>
      <c r="O26" s="529">
        <v>55</v>
      </c>
      <c r="P26" s="529">
        <v>0</v>
      </c>
      <c r="Q26" s="529">
        <v>0</v>
      </c>
      <c r="R26" s="529">
        <v>1</v>
      </c>
      <c r="S26" s="529">
        <v>30</v>
      </c>
      <c r="T26" s="529">
        <v>0</v>
      </c>
      <c r="U26" s="529">
        <v>0</v>
      </c>
      <c r="V26" s="529">
        <v>0</v>
      </c>
      <c r="W26" s="529">
        <v>0</v>
      </c>
      <c r="X26" s="529">
        <v>1</v>
      </c>
      <c r="Y26" s="529">
        <v>57</v>
      </c>
      <c r="Z26" s="533" t="s">
        <v>361</v>
      </c>
      <c r="AA26" s="30" t="s">
        <v>76</v>
      </c>
      <c r="AB26" s="538" t="s">
        <v>77</v>
      </c>
      <c r="AC26" s="536">
        <v>0</v>
      </c>
      <c r="AD26" s="536">
        <v>0</v>
      </c>
      <c r="AE26" s="536">
        <v>0</v>
      </c>
      <c r="AF26" s="536">
        <v>0</v>
      </c>
      <c r="AG26" s="536">
        <v>0</v>
      </c>
      <c r="AH26" s="536">
        <v>0</v>
      </c>
      <c r="AI26" s="536">
        <v>0</v>
      </c>
      <c r="AJ26" s="536">
        <v>0</v>
      </c>
      <c r="AK26" s="536">
        <v>0</v>
      </c>
      <c r="AL26" s="536">
        <v>0</v>
      </c>
      <c r="AM26" s="536">
        <v>0</v>
      </c>
      <c r="AN26" s="536">
        <f t="shared" si="2"/>
        <v>0</v>
      </c>
      <c r="AO26" s="536">
        <v>0</v>
      </c>
      <c r="AP26" s="543">
        <v>0</v>
      </c>
    </row>
    <row r="27" spans="1:64" s="25" customFormat="1" ht="19.5" customHeight="1">
      <c r="A27" s="29" t="s">
        <v>78</v>
      </c>
      <c r="B27" s="31">
        <v>1</v>
      </c>
      <c r="C27" s="32">
        <v>35</v>
      </c>
      <c r="D27" s="219">
        <v>0</v>
      </c>
      <c r="E27" s="219">
        <v>0</v>
      </c>
      <c r="F27" s="219">
        <v>0</v>
      </c>
      <c r="G27" s="219">
        <v>0</v>
      </c>
      <c r="H27" s="219">
        <v>1</v>
      </c>
      <c r="I27" s="219">
        <v>35</v>
      </c>
      <c r="J27" s="219">
        <v>0</v>
      </c>
      <c r="K27" s="219">
        <v>0</v>
      </c>
      <c r="L27" s="219">
        <v>0</v>
      </c>
      <c r="M27" s="219">
        <v>0</v>
      </c>
      <c r="N27" s="529">
        <v>0</v>
      </c>
      <c r="O27" s="529">
        <v>0</v>
      </c>
      <c r="P27" s="529">
        <v>0</v>
      </c>
      <c r="Q27" s="529">
        <v>0</v>
      </c>
      <c r="R27" s="529">
        <v>0</v>
      </c>
      <c r="S27" s="529">
        <v>0</v>
      </c>
      <c r="T27" s="529">
        <v>0</v>
      </c>
      <c r="U27" s="529">
        <v>0</v>
      </c>
      <c r="V27" s="529">
        <v>0</v>
      </c>
      <c r="W27" s="529">
        <v>0</v>
      </c>
      <c r="X27" s="529">
        <v>0</v>
      </c>
      <c r="Y27" s="529">
        <v>0</v>
      </c>
      <c r="Z27" s="533" t="s">
        <v>130</v>
      </c>
      <c r="AA27" s="30" t="s">
        <v>78</v>
      </c>
      <c r="AB27" s="538" t="s">
        <v>79</v>
      </c>
      <c r="AC27" s="536">
        <v>0</v>
      </c>
      <c r="AD27" s="536">
        <v>0</v>
      </c>
      <c r="AE27" s="536">
        <v>83</v>
      </c>
      <c r="AF27" s="536">
        <v>0</v>
      </c>
      <c r="AG27" s="536">
        <v>0</v>
      </c>
      <c r="AH27" s="536">
        <v>0</v>
      </c>
      <c r="AI27" s="536">
        <v>0</v>
      </c>
      <c r="AJ27" s="536">
        <v>0</v>
      </c>
      <c r="AK27" s="536">
        <v>0</v>
      </c>
      <c r="AL27" s="536">
        <v>0</v>
      </c>
      <c r="AM27" s="536">
        <v>0</v>
      </c>
      <c r="AN27" s="536">
        <f t="shared" si="2"/>
        <v>1650</v>
      </c>
      <c r="AO27" s="536">
        <v>300</v>
      </c>
      <c r="AP27" s="543">
        <v>1350</v>
      </c>
    </row>
    <row r="28" spans="1:64" s="25" customFormat="1" ht="19.5" customHeight="1">
      <c r="A28" s="29" t="s">
        <v>80</v>
      </c>
      <c r="B28" s="31">
        <v>0</v>
      </c>
      <c r="C28" s="32">
        <v>0</v>
      </c>
      <c r="D28" s="219">
        <v>0</v>
      </c>
      <c r="E28" s="219">
        <v>0</v>
      </c>
      <c r="F28" s="219">
        <v>0</v>
      </c>
      <c r="G28" s="219">
        <v>0</v>
      </c>
      <c r="H28" s="219">
        <v>0</v>
      </c>
      <c r="I28" s="219">
        <v>0</v>
      </c>
      <c r="J28" s="219">
        <v>0</v>
      </c>
      <c r="K28" s="219">
        <v>0</v>
      </c>
      <c r="L28" s="219">
        <v>0</v>
      </c>
      <c r="M28" s="219">
        <v>0</v>
      </c>
      <c r="N28" s="529">
        <v>0</v>
      </c>
      <c r="O28" s="529">
        <v>0</v>
      </c>
      <c r="P28" s="529">
        <v>0</v>
      </c>
      <c r="Q28" s="529">
        <v>0</v>
      </c>
      <c r="R28" s="529">
        <v>0</v>
      </c>
      <c r="S28" s="529">
        <v>0</v>
      </c>
      <c r="T28" s="529">
        <v>1</v>
      </c>
      <c r="U28" s="529">
        <v>16</v>
      </c>
      <c r="V28" s="529">
        <v>0</v>
      </c>
      <c r="W28" s="529">
        <v>0</v>
      </c>
      <c r="X28" s="529">
        <v>0</v>
      </c>
      <c r="Y28" s="529">
        <v>0</v>
      </c>
      <c r="Z28" s="533" t="s">
        <v>131</v>
      </c>
      <c r="AA28" s="30" t="s">
        <v>80</v>
      </c>
      <c r="AB28" s="538" t="s">
        <v>81</v>
      </c>
      <c r="AC28" s="536">
        <v>0</v>
      </c>
      <c r="AD28" s="536">
        <v>0</v>
      </c>
      <c r="AE28" s="536">
        <v>0</v>
      </c>
      <c r="AF28" s="536">
        <v>0</v>
      </c>
      <c r="AG28" s="536">
        <v>0</v>
      </c>
      <c r="AH28" s="536">
        <v>0</v>
      </c>
      <c r="AI28" s="536">
        <v>0</v>
      </c>
      <c r="AJ28" s="536">
        <v>0</v>
      </c>
      <c r="AK28" s="536">
        <v>3.9</v>
      </c>
      <c r="AL28" s="536">
        <v>0</v>
      </c>
      <c r="AM28" s="536">
        <v>0</v>
      </c>
      <c r="AN28" s="536">
        <f t="shared" si="2"/>
        <v>3.5</v>
      </c>
      <c r="AO28" s="536">
        <v>3.5</v>
      </c>
      <c r="AP28" s="543">
        <v>0</v>
      </c>
    </row>
    <row r="29" spans="1:64" s="25" customFormat="1" ht="19.5" customHeight="1">
      <c r="A29" s="29" t="s">
        <v>82</v>
      </c>
      <c r="B29" s="31">
        <v>1</v>
      </c>
      <c r="C29" s="32">
        <v>59</v>
      </c>
      <c r="D29" s="219" t="s">
        <v>765</v>
      </c>
      <c r="E29" s="219" t="s">
        <v>765</v>
      </c>
      <c r="F29" s="219" t="s">
        <v>765</v>
      </c>
      <c r="G29" s="219" t="s">
        <v>765</v>
      </c>
      <c r="H29" s="219" t="s">
        <v>765</v>
      </c>
      <c r="I29" s="219" t="s">
        <v>765</v>
      </c>
      <c r="J29" s="219" t="s">
        <v>765</v>
      </c>
      <c r="K29" s="219" t="s">
        <v>765</v>
      </c>
      <c r="L29" s="219" t="s">
        <v>765</v>
      </c>
      <c r="M29" s="219" t="s">
        <v>765</v>
      </c>
      <c r="N29" s="529">
        <v>1</v>
      </c>
      <c r="O29" s="529">
        <v>59</v>
      </c>
      <c r="P29" s="529" t="s">
        <v>765</v>
      </c>
      <c r="Q29" s="529" t="s">
        <v>765</v>
      </c>
      <c r="R29" s="529" t="s">
        <v>765</v>
      </c>
      <c r="S29" s="529" t="s">
        <v>765</v>
      </c>
      <c r="T29" s="529" t="s">
        <v>765</v>
      </c>
      <c r="U29" s="529" t="s">
        <v>765</v>
      </c>
      <c r="V29" s="529" t="s">
        <v>765</v>
      </c>
      <c r="W29" s="529" t="s">
        <v>765</v>
      </c>
      <c r="X29" s="529" t="s">
        <v>765</v>
      </c>
      <c r="Y29" s="529" t="s">
        <v>765</v>
      </c>
      <c r="Z29" s="533" t="s">
        <v>362</v>
      </c>
      <c r="AA29" s="30" t="s">
        <v>82</v>
      </c>
      <c r="AB29" s="538" t="s">
        <v>83</v>
      </c>
      <c r="AC29" s="536" t="s">
        <v>765</v>
      </c>
      <c r="AD29" s="536" t="s">
        <v>765</v>
      </c>
      <c r="AE29" s="536" t="s">
        <v>765</v>
      </c>
      <c r="AF29" s="536" t="s">
        <v>765</v>
      </c>
      <c r="AG29" s="536" t="s">
        <v>765</v>
      </c>
      <c r="AH29" s="536">
        <v>100</v>
      </c>
      <c r="AI29" s="536" t="s">
        <v>765</v>
      </c>
      <c r="AJ29" s="536" t="s">
        <v>765</v>
      </c>
      <c r="AK29" s="536" t="s">
        <v>765</v>
      </c>
      <c r="AL29" s="536" t="s">
        <v>765</v>
      </c>
      <c r="AM29" s="536" t="s">
        <v>765</v>
      </c>
      <c r="AN29" s="536">
        <f t="shared" si="2"/>
        <v>2450</v>
      </c>
      <c r="AO29" s="536">
        <v>810</v>
      </c>
      <c r="AP29" s="543">
        <v>1640</v>
      </c>
    </row>
    <row r="30" spans="1:64" s="25" customFormat="1" ht="19.5" customHeight="1">
      <c r="A30" s="29" t="s">
        <v>84</v>
      </c>
      <c r="B30" s="31">
        <v>0</v>
      </c>
      <c r="C30" s="32">
        <v>0</v>
      </c>
      <c r="D30" s="219">
        <v>0</v>
      </c>
      <c r="E30" s="219">
        <v>0</v>
      </c>
      <c r="F30" s="219">
        <v>0</v>
      </c>
      <c r="G30" s="219">
        <v>0</v>
      </c>
      <c r="H30" s="219">
        <v>0</v>
      </c>
      <c r="I30" s="219">
        <v>0</v>
      </c>
      <c r="J30" s="219">
        <v>0</v>
      </c>
      <c r="K30" s="219">
        <v>0</v>
      </c>
      <c r="L30" s="219">
        <v>0</v>
      </c>
      <c r="M30" s="219">
        <v>0</v>
      </c>
      <c r="N30" s="529">
        <v>0</v>
      </c>
      <c r="O30" s="529">
        <v>0</v>
      </c>
      <c r="P30" s="529">
        <v>0</v>
      </c>
      <c r="Q30" s="529">
        <v>0</v>
      </c>
      <c r="R30" s="529">
        <v>0</v>
      </c>
      <c r="S30" s="529">
        <v>0</v>
      </c>
      <c r="T30" s="529">
        <v>0</v>
      </c>
      <c r="U30" s="529">
        <v>0</v>
      </c>
      <c r="V30" s="529">
        <v>0</v>
      </c>
      <c r="W30" s="529">
        <v>0</v>
      </c>
      <c r="X30" s="529">
        <v>0</v>
      </c>
      <c r="Y30" s="529">
        <v>0</v>
      </c>
      <c r="Z30" s="533" t="s">
        <v>363</v>
      </c>
      <c r="AA30" s="30" t="s">
        <v>84</v>
      </c>
      <c r="AB30" s="538" t="s">
        <v>85</v>
      </c>
      <c r="AC30" s="536">
        <v>0</v>
      </c>
      <c r="AD30" s="536">
        <v>0</v>
      </c>
      <c r="AE30" s="536">
        <v>0</v>
      </c>
      <c r="AF30" s="536">
        <v>0</v>
      </c>
      <c r="AG30" s="536">
        <v>0</v>
      </c>
      <c r="AH30" s="536">
        <v>0</v>
      </c>
      <c r="AI30" s="536">
        <v>0</v>
      </c>
      <c r="AJ30" s="536">
        <v>0</v>
      </c>
      <c r="AK30" s="536">
        <v>0</v>
      </c>
      <c r="AL30" s="536">
        <v>0</v>
      </c>
      <c r="AM30" s="536">
        <v>0</v>
      </c>
      <c r="AN30" s="536">
        <f t="shared" si="2"/>
        <v>0</v>
      </c>
      <c r="AO30" s="536">
        <v>0</v>
      </c>
      <c r="AP30" s="543">
        <v>0</v>
      </c>
    </row>
    <row r="31" spans="1:64" s="25" customFormat="1" ht="19.5" customHeight="1">
      <c r="A31" s="29" t="s">
        <v>86</v>
      </c>
      <c r="B31" s="31">
        <v>0</v>
      </c>
      <c r="C31" s="32">
        <v>0</v>
      </c>
      <c r="D31" s="219">
        <v>0</v>
      </c>
      <c r="E31" s="219">
        <v>0</v>
      </c>
      <c r="F31" s="219">
        <v>0</v>
      </c>
      <c r="G31" s="219">
        <v>0</v>
      </c>
      <c r="H31" s="219">
        <v>0</v>
      </c>
      <c r="I31" s="219">
        <v>0</v>
      </c>
      <c r="J31" s="219">
        <v>0</v>
      </c>
      <c r="K31" s="219">
        <v>0</v>
      </c>
      <c r="L31" s="219">
        <v>0</v>
      </c>
      <c r="M31" s="219">
        <v>0</v>
      </c>
      <c r="N31" s="529">
        <v>0</v>
      </c>
      <c r="O31" s="529">
        <v>0</v>
      </c>
      <c r="P31" s="529">
        <v>0</v>
      </c>
      <c r="Q31" s="529">
        <v>0</v>
      </c>
      <c r="R31" s="529">
        <v>0</v>
      </c>
      <c r="S31" s="529">
        <v>0</v>
      </c>
      <c r="T31" s="529">
        <v>0</v>
      </c>
      <c r="U31" s="529">
        <v>0</v>
      </c>
      <c r="V31" s="529">
        <v>0</v>
      </c>
      <c r="W31" s="529">
        <v>0</v>
      </c>
      <c r="X31" s="529">
        <v>0</v>
      </c>
      <c r="Y31" s="529">
        <v>0</v>
      </c>
      <c r="Z31" s="533" t="s">
        <v>132</v>
      </c>
      <c r="AA31" s="30" t="s">
        <v>86</v>
      </c>
      <c r="AB31" s="538" t="s">
        <v>87</v>
      </c>
      <c r="AC31" s="536">
        <v>0</v>
      </c>
      <c r="AD31" s="536">
        <v>0</v>
      </c>
      <c r="AE31" s="536">
        <v>0</v>
      </c>
      <c r="AF31" s="536">
        <v>0</v>
      </c>
      <c r="AG31" s="536">
        <v>0</v>
      </c>
      <c r="AH31" s="536">
        <v>0</v>
      </c>
      <c r="AI31" s="536">
        <v>0</v>
      </c>
      <c r="AJ31" s="536">
        <v>0</v>
      </c>
      <c r="AK31" s="536">
        <v>0</v>
      </c>
      <c r="AL31" s="536">
        <v>0</v>
      </c>
      <c r="AM31" s="536">
        <v>0</v>
      </c>
      <c r="AN31" s="536">
        <f t="shared" si="2"/>
        <v>0</v>
      </c>
      <c r="AO31" s="536">
        <v>0</v>
      </c>
      <c r="AP31" s="543">
        <v>0</v>
      </c>
    </row>
    <row r="32" spans="1:64" s="25" customFormat="1" ht="19.5" customHeight="1">
      <c r="A32" s="29" t="s">
        <v>88</v>
      </c>
      <c r="B32" s="31">
        <v>0</v>
      </c>
      <c r="C32" s="32">
        <v>0</v>
      </c>
      <c r="D32" s="219">
        <v>0</v>
      </c>
      <c r="E32" s="219">
        <v>0</v>
      </c>
      <c r="F32" s="219">
        <v>0</v>
      </c>
      <c r="G32" s="219">
        <v>0</v>
      </c>
      <c r="H32" s="219">
        <v>0</v>
      </c>
      <c r="I32" s="219">
        <v>0</v>
      </c>
      <c r="J32" s="219">
        <v>0</v>
      </c>
      <c r="K32" s="219">
        <v>0</v>
      </c>
      <c r="L32" s="219">
        <v>0</v>
      </c>
      <c r="M32" s="219">
        <v>0</v>
      </c>
      <c r="N32" s="529">
        <v>0</v>
      </c>
      <c r="O32" s="529">
        <v>0</v>
      </c>
      <c r="P32" s="529">
        <v>0</v>
      </c>
      <c r="Q32" s="529">
        <v>0</v>
      </c>
      <c r="R32" s="529">
        <v>0</v>
      </c>
      <c r="S32" s="529">
        <v>0</v>
      </c>
      <c r="T32" s="529">
        <v>1</v>
      </c>
      <c r="U32" s="529">
        <v>18</v>
      </c>
      <c r="V32" s="529">
        <v>0</v>
      </c>
      <c r="W32" s="529">
        <v>0</v>
      </c>
      <c r="X32" s="529">
        <v>0</v>
      </c>
      <c r="Y32" s="529">
        <v>0</v>
      </c>
      <c r="Z32" s="533" t="s">
        <v>364</v>
      </c>
      <c r="AA32" s="30" t="s">
        <v>88</v>
      </c>
      <c r="AB32" s="538" t="s">
        <v>89</v>
      </c>
      <c r="AC32" s="536">
        <v>0</v>
      </c>
      <c r="AD32" s="536">
        <v>0</v>
      </c>
      <c r="AE32" s="536">
        <v>0</v>
      </c>
      <c r="AF32" s="536">
        <v>0</v>
      </c>
      <c r="AG32" s="536">
        <v>0</v>
      </c>
      <c r="AH32" s="536">
        <v>0</v>
      </c>
      <c r="AI32" s="536">
        <v>0</v>
      </c>
      <c r="AJ32" s="536">
        <v>0</v>
      </c>
      <c r="AK32" s="536">
        <v>20</v>
      </c>
      <c r="AL32" s="536">
        <v>0</v>
      </c>
      <c r="AM32" s="536">
        <v>0</v>
      </c>
      <c r="AN32" s="536">
        <f t="shared" si="2"/>
        <v>0</v>
      </c>
      <c r="AO32" s="536">
        <v>0</v>
      </c>
      <c r="AP32" s="543">
        <v>0</v>
      </c>
    </row>
    <row r="33" spans="1:42" s="25" customFormat="1" ht="19.5" customHeight="1">
      <c r="A33" s="29" t="s">
        <v>90</v>
      </c>
      <c r="B33" s="31">
        <v>0</v>
      </c>
      <c r="C33" s="32">
        <v>0</v>
      </c>
      <c r="D33" s="219">
        <v>0</v>
      </c>
      <c r="E33" s="219">
        <v>0</v>
      </c>
      <c r="F33" s="219">
        <v>0</v>
      </c>
      <c r="G33" s="219">
        <v>0</v>
      </c>
      <c r="H33" s="219">
        <v>1</v>
      </c>
      <c r="I33" s="219">
        <v>98</v>
      </c>
      <c r="J33" s="219">
        <v>1</v>
      </c>
      <c r="K33" s="219">
        <v>40</v>
      </c>
      <c r="L33" s="219">
        <v>0</v>
      </c>
      <c r="M33" s="219">
        <v>0</v>
      </c>
      <c r="N33" s="529">
        <v>1</v>
      </c>
      <c r="O33" s="529">
        <v>127</v>
      </c>
      <c r="P33" s="529">
        <v>0</v>
      </c>
      <c r="Q33" s="529">
        <v>0</v>
      </c>
      <c r="R33" s="529">
        <v>0</v>
      </c>
      <c r="S33" s="529">
        <v>0</v>
      </c>
      <c r="T33" s="529">
        <v>0</v>
      </c>
      <c r="U33" s="529">
        <v>0</v>
      </c>
      <c r="V33" s="529">
        <v>0</v>
      </c>
      <c r="W33" s="529">
        <v>0</v>
      </c>
      <c r="X33" s="529">
        <v>2</v>
      </c>
      <c r="Y33" s="529">
        <v>321</v>
      </c>
      <c r="Z33" s="533" t="s">
        <v>133</v>
      </c>
      <c r="AA33" s="30" t="s">
        <v>90</v>
      </c>
      <c r="AB33" s="538" t="s">
        <v>91</v>
      </c>
      <c r="AC33" s="536">
        <v>0</v>
      </c>
      <c r="AD33" s="536">
        <v>0</v>
      </c>
      <c r="AE33" s="536">
        <v>54</v>
      </c>
      <c r="AF33" s="536">
        <v>31.3</v>
      </c>
      <c r="AG33" s="536">
        <v>0</v>
      </c>
      <c r="AH33" s="536">
        <v>0</v>
      </c>
      <c r="AI33" s="536">
        <v>0</v>
      </c>
      <c r="AJ33" s="536">
        <v>0</v>
      </c>
      <c r="AK33" s="536">
        <v>0</v>
      </c>
      <c r="AL33" s="536">
        <v>0</v>
      </c>
      <c r="AM33" s="536">
        <v>43.25</v>
      </c>
      <c r="AN33" s="536">
        <f t="shared" si="2"/>
        <v>4919.6000000000004</v>
      </c>
      <c r="AO33" s="536">
        <v>1783.3</v>
      </c>
      <c r="AP33" s="543">
        <v>3136.3</v>
      </c>
    </row>
    <row r="34" spans="1:42" s="25" customFormat="1" ht="19.5" customHeight="1" thickBot="1">
      <c r="A34" s="541" t="s">
        <v>92</v>
      </c>
      <c r="B34" s="33">
        <v>2</v>
      </c>
      <c r="C34" s="34">
        <v>124</v>
      </c>
      <c r="D34" s="267">
        <v>0</v>
      </c>
      <c r="E34" s="267">
        <v>0</v>
      </c>
      <c r="F34" s="267">
        <v>0</v>
      </c>
      <c r="G34" s="267">
        <v>0</v>
      </c>
      <c r="H34" s="267">
        <v>0</v>
      </c>
      <c r="I34" s="267">
        <v>0</v>
      </c>
      <c r="J34" s="267">
        <v>1</v>
      </c>
      <c r="K34" s="267">
        <v>74</v>
      </c>
      <c r="L34" s="267">
        <v>1</v>
      </c>
      <c r="M34" s="267">
        <v>51</v>
      </c>
      <c r="N34" s="530">
        <v>0</v>
      </c>
      <c r="O34" s="530">
        <v>0</v>
      </c>
      <c r="P34" s="530">
        <v>0</v>
      </c>
      <c r="Q34" s="530">
        <v>0</v>
      </c>
      <c r="R34" s="530">
        <v>1</v>
      </c>
      <c r="S34" s="530">
        <v>30</v>
      </c>
      <c r="T34" s="530">
        <v>8</v>
      </c>
      <c r="U34" s="530">
        <v>138</v>
      </c>
      <c r="V34" s="530">
        <v>2</v>
      </c>
      <c r="W34" s="530">
        <v>75</v>
      </c>
      <c r="X34" s="530">
        <v>0</v>
      </c>
      <c r="Y34" s="530">
        <v>0</v>
      </c>
      <c r="Z34" s="535" t="s">
        <v>134</v>
      </c>
      <c r="AA34" s="539" t="s">
        <v>92</v>
      </c>
      <c r="AB34" s="540" t="s">
        <v>93</v>
      </c>
      <c r="AC34" s="537">
        <v>0</v>
      </c>
      <c r="AD34" s="537">
        <v>0</v>
      </c>
      <c r="AE34" s="537">
        <v>0</v>
      </c>
      <c r="AF34" s="537">
        <v>0</v>
      </c>
      <c r="AG34" s="537">
        <v>0</v>
      </c>
      <c r="AH34" s="537">
        <v>0</v>
      </c>
      <c r="AI34" s="537">
        <v>0</v>
      </c>
      <c r="AJ34" s="537">
        <v>0</v>
      </c>
      <c r="AK34" s="537">
        <v>0</v>
      </c>
      <c r="AL34" s="537">
        <v>0</v>
      </c>
      <c r="AM34" s="537">
        <v>0</v>
      </c>
      <c r="AN34" s="536">
        <f t="shared" si="2"/>
        <v>0</v>
      </c>
      <c r="AO34" s="537">
        <v>0</v>
      </c>
      <c r="AP34" s="544">
        <v>0</v>
      </c>
    </row>
    <row r="35" spans="1:42" s="35" customFormat="1" ht="11.1" customHeight="1">
      <c r="A35" s="35" t="s">
        <v>647</v>
      </c>
      <c r="B35" s="36"/>
      <c r="K35" s="37"/>
      <c r="L35" s="38"/>
      <c r="P35" s="38"/>
      <c r="Z35" s="479" t="s">
        <v>827</v>
      </c>
      <c r="AA35" s="35" t="s">
        <v>647</v>
      </c>
      <c r="AB35" s="36"/>
      <c r="AP35" s="483" t="s">
        <v>827</v>
      </c>
    </row>
    <row r="36" spans="1:42" s="41" customFormat="1" ht="11.1" customHeight="1">
      <c r="A36" s="52" t="s">
        <v>0</v>
      </c>
      <c r="I36" s="42"/>
      <c r="J36" s="42"/>
      <c r="K36" s="42"/>
      <c r="AA36" s="52" t="s">
        <v>0</v>
      </c>
    </row>
    <row r="37" spans="1:42" s="41" customFormat="1" ht="11.1" customHeight="1">
      <c r="A37" s="52" t="s">
        <v>740</v>
      </c>
      <c r="I37" s="42"/>
      <c r="J37" s="42"/>
      <c r="K37" s="42"/>
      <c r="AA37" s="52" t="s">
        <v>740</v>
      </c>
    </row>
    <row r="38" spans="1:42" s="25" customFormat="1" ht="11.25">
      <c r="A38" s="43"/>
      <c r="I38" s="44"/>
      <c r="J38" s="44"/>
      <c r="K38" s="44"/>
      <c r="AA38" s="43"/>
    </row>
    <row r="39" spans="1:42" s="25" customFormat="1" ht="11.25">
      <c r="A39" s="43"/>
      <c r="I39" s="44"/>
      <c r="J39" s="44"/>
      <c r="K39" s="44"/>
    </row>
    <row r="40" spans="1:42" s="25" customFormat="1" ht="11.25">
      <c r="A40" s="43"/>
      <c r="I40" s="44"/>
      <c r="J40" s="44"/>
      <c r="K40" s="44"/>
    </row>
    <row r="41" spans="1:42" s="25" customFormat="1" ht="11.25">
      <c r="A41" s="43"/>
      <c r="I41" s="44"/>
      <c r="J41" s="44"/>
      <c r="K41" s="44"/>
    </row>
    <row r="42" spans="1:42" s="25" customFormat="1" ht="11.25">
      <c r="A42" s="43"/>
      <c r="I42" s="44"/>
      <c r="J42" s="44"/>
      <c r="K42" s="44"/>
    </row>
    <row r="43" spans="1:42" s="25" customFormat="1" ht="11.25">
      <c r="A43" s="43"/>
      <c r="I43" s="44"/>
      <c r="J43" s="44"/>
      <c r="K43" s="44"/>
    </row>
    <row r="44" spans="1:42" s="25" customFormat="1" ht="11.25">
      <c r="A44" s="43"/>
      <c r="I44" s="44"/>
      <c r="J44" s="44"/>
      <c r="K44" s="44"/>
    </row>
    <row r="45" spans="1:42" s="25" customFormat="1" ht="11.25">
      <c r="A45" s="43"/>
      <c r="I45" s="44"/>
      <c r="J45" s="44"/>
      <c r="K45" s="44"/>
    </row>
    <row r="46" spans="1:42" s="25" customFormat="1" ht="11.25">
      <c r="A46" s="43"/>
      <c r="I46" s="44"/>
      <c r="J46" s="44"/>
      <c r="K46" s="44"/>
    </row>
    <row r="47" spans="1:42" s="25" customFormat="1" ht="11.25">
      <c r="A47" s="43"/>
      <c r="I47" s="44"/>
      <c r="J47" s="44"/>
      <c r="K47" s="44"/>
    </row>
    <row r="48" spans="1:42" s="25" customFormat="1" ht="11.25">
      <c r="A48" s="43"/>
      <c r="I48" s="44"/>
      <c r="J48" s="44"/>
      <c r="K48" s="44"/>
    </row>
    <row r="49" spans="1:11" s="25" customFormat="1" ht="11.25">
      <c r="A49" s="43"/>
      <c r="I49" s="44"/>
      <c r="J49" s="44"/>
      <c r="K49" s="44"/>
    </row>
    <row r="50" spans="1:11" s="25" customFormat="1" ht="11.25">
      <c r="A50" s="43"/>
      <c r="I50" s="44"/>
      <c r="J50" s="44"/>
      <c r="K50" s="44"/>
    </row>
    <row r="51" spans="1:11" s="25" customFormat="1" ht="11.25">
      <c r="A51" s="43"/>
      <c r="I51" s="44"/>
      <c r="J51" s="44"/>
      <c r="K51" s="44"/>
    </row>
    <row r="52" spans="1:11" s="25" customFormat="1" ht="11.25">
      <c r="A52" s="43"/>
      <c r="I52" s="44"/>
      <c r="J52" s="44"/>
      <c r="K52" s="44"/>
    </row>
    <row r="53" spans="1:11" s="25" customFormat="1" ht="11.25">
      <c r="A53" s="43"/>
      <c r="I53" s="44"/>
      <c r="J53" s="44"/>
      <c r="K53" s="44"/>
    </row>
    <row r="54" spans="1:11" s="25" customFormat="1" ht="11.25">
      <c r="A54" s="43"/>
      <c r="I54" s="44"/>
      <c r="J54" s="44"/>
      <c r="K54" s="44"/>
    </row>
    <row r="55" spans="1:11" s="25" customFormat="1" ht="11.25">
      <c r="A55" s="43"/>
      <c r="I55" s="44"/>
      <c r="J55" s="44"/>
      <c r="K55" s="44"/>
    </row>
    <row r="56" spans="1:11" s="25" customFormat="1" ht="11.25">
      <c r="A56" s="43"/>
      <c r="I56" s="44"/>
      <c r="J56" s="44"/>
      <c r="K56" s="44"/>
    </row>
    <row r="57" spans="1:11" s="25" customFormat="1" ht="11.25">
      <c r="A57" s="43"/>
      <c r="I57" s="44"/>
      <c r="J57" s="44"/>
      <c r="K57" s="44"/>
    </row>
    <row r="58" spans="1:11" s="25" customFormat="1" ht="11.25">
      <c r="A58" s="43"/>
      <c r="I58" s="44"/>
      <c r="J58" s="44"/>
      <c r="K58" s="44"/>
    </row>
    <row r="59" spans="1:11" s="25" customFormat="1" ht="11.25">
      <c r="A59" s="43"/>
      <c r="I59" s="44"/>
      <c r="J59" s="44"/>
      <c r="K59" s="44"/>
    </row>
    <row r="60" spans="1:11" s="25" customFormat="1" ht="11.25">
      <c r="A60" s="43"/>
      <c r="I60" s="44"/>
      <c r="J60" s="44"/>
      <c r="K60" s="44"/>
    </row>
    <row r="61" spans="1:11" s="25" customFormat="1" ht="11.25">
      <c r="A61" s="43"/>
      <c r="I61" s="44"/>
      <c r="J61" s="44"/>
      <c r="K61" s="44"/>
    </row>
    <row r="62" spans="1:11" s="25" customFormat="1" ht="11.25">
      <c r="A62" s="43"/>
      <c r="I62" s="44"/>
      <c r="J62" s="44"/>
      <c r="K62" s="44"/>
    </row>
    <row r="63" spans="1:11" s="25" customFormat="1" ht="11.25">
      <c r="A63" s="43"/>
      <c r="I63" s="44"/>
      <c r="J63" s="44"/>
      <c r="K63" s="44"/>
    </row>
    <row r="64" spans="1:11" s="25" customFormat="1" ht="11.25">
      <c r="A64" s="43"/>
      <c r="I64" s="44"/>
      <c r="J64" s="44"/>
      <c r="K64" s="44"/>
    </row>
    <row r="65" spans="1:11" s="25" customFormat="1" ht="11.25">
      <c r="A65" s="43"/>
      <c r="I65" s="44"/>
      <c r="J65" s="44"/>
      <c r="K65" s="44"/>
    </row>
    <row r="66" spans="1:11" s="25" customFormat="1" ht="11.25">
      <c r="A66" s="43"/>
      <c r="I66" s="44"/>
      <c r="J66" s="44"/>
      <c r="K66" s="44"/>
    </row>
    <row r="67" spans="1:11" s="25" customFormat="1" ht="11.25">
      <c r="A67" s="43"/>
      <c r="I67" s="44"/>
      <c r="J67" s="44"/>
      <c r="K67" s="44"/>
    </row>
    <row r="68" spans="1:11" s="25" customFormat="1" ht="11.25">
      <c r="A68" s="43"/>
      <c r="I68" s="44"/>
      <c r="J68" s="44"/>
      <c r="K68" s="44"/>
    </row>
    <row r="69" spans="1:11" s="25" customFormat="1" ht="11.25">
      <c r="A69" s="43"/>
      <c r="I69" s="44"/>
      <c r="J69" s="44"/>
      <c r="K69" s="44"/>
    </row>
    <row r="70" spans="1:11" s="25" customFormat="1" ht="11.25">
      <c r="A70" s="43"/>
      <c r="I70" s="44"/>
      <c r="J70" s="44"/>
      <c r="K70" s="44"/>
    </row>
    <row r="71" spans="1:11" s="25" customFormat="1" ht="11.25">
      <c r="A71" s="43"/>
      <c r="I71" s="44"/>
      <c r="J71" s="44"/>
      <c r="K71" s="44"/>
    </row>
    <row r="72" spans="1:11" s="25" customFormat="1" ht="11.25">
      <c r="A72" s="43"/>
      <c r="I72" s="44"/>
      <c r="J72" s="44"/>
      <c r="K72" s="44"/>
    </row>
    <row r="73" spans="1:11" s="25" customFormat="1" ht="11.25">
      <c r="A73" s="43"/>
      <c r="I73" s="44"/>
      <c r="J73" s="44"/>
      <c r="K73" s="44"/>
    </row>
    <row r="74" spans="1:11" s="25" customFormat="1" ht="11.25">
      <c r="A74" s="43"/>
      <c r="I74" s="44"/>
      <c r="J74" s="44"/>
      <c r="K74" s="44"/>
    </row>
    <row r="75" spans="1:11" s="25" customFormat="1" ht="11.25">
      <c r="A75" s="43"/>
      <c r="I75" s="44"/>
      <c r="J75" s="44"/>
      <c r="K75" s="44"/>
    </row>
    <row r="76" spans="1:11" s="25" customFormat="1" ht="11.25">
      <c r="A76" s="43"/>
      <c r="I76" s="44"/>
      <c r="J76" s="44"/>
      <c r="K76" s="44"/>
    </row>
    <row r="77" spans="1:11" s="25" customFormat="1" ht="11.25">
      <c r="A77" s="43"/>
      <c r="I77" s="44"/>
      <c r="J77" s="44"/>
      <c r="K77" s="44"/>
    </row>
    <row r="78" spans="1:11" s="25" customFormat="1" ht="11.25">
      <c r="A78" s="43"/>
      <c r="I78" s="44"/>
      <c r="J78" s="44"/>
      <c r="K78" s="44"/>
    </row>
    <row r="79" spans="1:11" s="25" customFormat="1" ht="11.25">
      <c r="A79" s="43"/>
      <c r="I79" s="44"/>
      <c r="J79" s="44"/>
      <c r="K79" s="44"/>
    </row>
    <row r="80" spans="1:11" s="25" customFormat="1" ht="11.25">
      <c r="A80" s="43"/>
      <c r="I80" s="44"/>
      <c r="J80" s="44"/>
      <c r="K80" s="44"/>
    </row>
    <row r="81" spans="1:11" s="25" customFormat="1" ht="11.25">
      <c r="A81" s="43"/>
      <c r="I81" s="44"/>
      <c r="J81" s="44"/>
      <c r="K81" s="44"/>
    </row>
    <row r="82" spans="1:11" s="25" customFormat="1" ht="11.25">
      <c r="A82" s="43"/>
      <c r="I82" s="44"/>
      <c r="J82" s="44"/>
      <c r="K82" s="44"/>
    </row>
    <row r="83" spans="1:11" s="25" customFormat="1" ht="11.25">
      <c r="A83" s="43"/>
      <c r="I83" s="44"/>
      <c r="J83" s="44"/>
      <c r="K83" s="44"/>
    </row>
    <row r="84" spans="1:11" s="25" customFormat="1" ht="11.25">
      <c r="A84" s="43"/>
      <c r="I84" s="44"/>
      <c r="J84" s="44"/>
      <c r="K84" s="44"/>
    </row>
    <row r="85" spans="1:11" s="25" customFormat="1" ht="11.25">
      <c r="A85" s="43"/>
      <c r="I85" s="44"/>
      <c r="J85" s="44"/>
      <c r="K85" s="44"/>
    </row>
    <row r="86" spans="1:11" s="25" customFormat="1" ht="11.25">
      <c r="A86" s="43"/>
      <c r="I86" s="44"/>
      <c r="J86" s="44"/>
      <c r="K86" s="44"/>
    </row>
    <row r="87" spans="1:11" s="25" customFormat="1" ht="11.25">
      <c r="A87" s="43"/>
      <c r="I87" s="44"/>
      <c r="J87" s="44"/>
      <c r="K87" s="44"/>
    </row>
    <row r="88" spans="1:11" s="25" customFormat="1" ht="11.25">
      <c r="A88" s="43"/>
      <c r="I88" s="44"/>
      <c r="J88" s="44"/>
      <c r="K88" s="44"/>
    </row>
    <row r="89" spans="1:11" s="25" customFormat="1" ht="11.25">
      <c r="A89" s="43"/>
      <c r="I89" s="44"/>
      <c r="J89" s="44"/>
      <c r="K89" s="44"/>
    </row>
    <row r="90" spans="1:11" s="25" customFormat="1" ht="11.25">
      <c r="A90" s="43"/>
      <c r="I90" s="44"/>
      <c r="J90" s="44"/>
      <c r="K90" s="44"/>
    </row>
    <row r="91" spans="1:11" s="25" customFormat="1" ht="11.25">
      <c r="A91" s="43"/>
      <c r="I91" s="44"/>
      <c r="J91" s="44"/>
      <c r="K91" s="44"/>
    </row>
    <row r="92" spans="1:11" s="25" customFormat="1" ht="11.25">
      <c r="A92" s="43"/>
      <c r="I92" s="44"/>
      <c r="J92" s="44"/>
      <c r="K92" s="44"/>
    </row>
    <row r="93" spans="1:11" s="25" customFormat="1" ht="11.25">
      <c r="A93" s="43"/>
      <c r="I93" s="44"/>
      <c r="J93" s="44"/>
      <c r="K93" s="44"/>
    </row>
    <row r="94" spans="1:11" s="25" customFormat="1" ht="11.25">
      <c r="A94" s="43"/>
      <c r="I94" s="44"/>
      <c r="J94" s="44"/>
      <c r="K94" s="44"/>
    </row>
    <row r="95" spans="1:11" s="25" customFormat="1" ht="11.25">
      <c r="A95" s="43"/>
      <c r="I95" s="44"/>
      <c r="J95" s="44"/>
      <c r="K95" s="44"/>
    </row>
    <row r="96" spans="1:11" s="25" customFormat="1" ht="11.25">
      <c r="A96" s="43"/>
      <c r="I96" s="44"/>
      <c r="J96" s="44"/>
      <c r="K96" s="44"/>
    </row>
    <row r="97" spans="1:11" s="25" customFormat="1" ht="11.25">
      <c r="A97" s="43"/>
      <c r="I97" s="44"/>
      <c r="J97" s="44"/>
      <c r="K97" s="44"/>
    </row>
    <row r="98" spans="1:11" s="25" customFormat="1" ht="11.25">
      <c r="A98" s="43"/>
      <c r="I98" s="44"/>
      <c r="J98" s="44"/>
      <c r="K98" s="44"/>
    </row>
    <row r="99" spans="1:11" s="25" customFormat="1" ht="11.25">
      <c r="A99" s="43"/>
      <c r="I99" s="44"/>
      <c r="J99" s="44"/>
      <c r="K99" s="44"/>
    </row>
  </sheetData>
  <sheetProtection selectLockedCells="1"/>
  <mergeCells count="65">
    <mergeCell ref="AA3:AP3"/>
    <mergeCell ref="AA4:AP4"/>
    <mergeCell ref="AM8:AM9"/>
    <mergeCell ref="AF8:AF9"/>
    <mergeCell ref="AG8:AG9"/>
    <mergeCell ref="AN6:AP7"/>
    <mergeCell ref="AN8:AN9"/>
    <mergeCell ref="AO8:AO9"/>
    <mergeCell ref="AP8:AP9"/>
    <mergeCell ref="AD8:AD9"/>
    <mergeCell ref="AE8:AE9"/>
    <mergeCell ref="AC6:AM7"/>
    <mergeCell ref="AK8:AK9"/>
    <mergeCell ref="A3:M3"/>
    <mergeCell ref="AL8:AL9"/>
    <mergeCell ref="M8:M9"/>
    <mergeCell ref="X8:X9"/>
    <mergeCell ref="G8:G9"/>
    <mergeCell ref="B8:B9"/>
    <mergeCell ref="C8:C9"/>
    <mergeCell ref="D8:D9"/>
    <mergeCell ref="E8:E9"/>
    <mergeCell ref="Y8:Y9"/>
    <mergeCell ref="AC8:AC9"/>
    <mergeCell ref="I8:I9"/>
    <mergeCell ref="J8:J9"/>
    <mergeCell ref="P8:P9"/>
    <mergeCell ref="Q8:Q9"/>
    <mergeCell ref="Z6:Z9"/>
    <mergeCell ref="N3:Z3"/>
    <mergeCell ref="N6:O6"/>
    <mergeCell ref="A6:A9"/>
    <mergeCell ref="D7:E7"/>
    <mergeCell ref="F7:G7"/>
    <mergeCell ref="H7:I7"/>
    <mergeCell ref="B7:C7"/>
    <mergeCell ref="B6:C6"/>
    <mergeCell ref="F8:F9"/>
    <mergeCell ref="H8:H9"/>
    <mergeCell ref="D6:M6"/>
    <mergeCell ref="J7:K7"/>
    <mergeCell ref="L7:M7"/>
    <mergeCell ref="X6:Y7"/>
    <mergeCell ref="K8:K9"/>
    <mergeCell ref="L8:L9"/>
    <mergeCell ref="AH8:AH9"/>
    <mergeCell ref="AI8:AI9"/>
    <mergeCell ref="AJ8:AJ9"/>
    <mergeCell ref="P6:W6"/>
    <mergeCell ref="U8:U9"/>
    <mergeCell ref="W8:W9"/>
    <mergeCell ref="V8:V9"/>
    <mergeCell ref="P7:Q7"/>
    <mergeCell ref="R7:S7"/>
    <mergeCell ref="T7:U7"/>
    <mergeCell ref="AA6:AB9"/>
    <mergeCell ref="AA11:AB11"/>
    <mergeCell ref="N7:O7"/>
    <mergeCell ref="V7:W7"/>
    <mergeCell ref="T8:T9"/>
    <mergeCell ref="R8:R9"/>
    <mergeCell ref="S8:S9"/>
    <mergeCell ref="N8:N9"/>
    <mergeCell ref="O8:O9"/>
    <mergeCell ref="AA10:AB10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77" firstPageNumber="405" pageOrder="overThenDown" orientation="portrait" r:id="rId1"/>
  <headerFooter scaleWithDoc="0" alignWithMargins="0"/>
  <colBreaks count="2" manualBreakCount="2">
    <brk id="13" max="40" man="1"/>
    <brk id="26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20</vt:i4>
      </vt:variant>
    </vt:vector>
  </HeadingPairs>
  <TitlesOfParts>
    <vt:vector size="40" baseType="lpstr">
      <vt:lpstr>0.교통.관광및정보통신</vt:lpstr>
      <vt:lpstr>0-1.이면</vt:lpstr>
      <vt:lpstr>1.자동차등록 </vt:lpstr>
      <vt:lpstr>1-1.시군별자동차등록</vt:lpstr>
      <vt:lpstr>1-2.시군별 자동차연료종류별 등록</vt:lpstr>
      <vt:lpstr>2.업종별운수업체</vt:lpstr>
      <vt:lpstr>3.영업용자동차업종별수송</vt:lpstr>
      <vt:lpstr>4.천연가스버스현황</vt:lpstr>
      <vt:lpstr>5.자전거도로현황</vt:lpstr>
      <vt:lpstr>6.주차장</vt:lpstr>
      <vt:lpstr>7.철도수송</vt:lpstr>
      <vt:lpstr>8.항공수송</vt:lpstr>
      <vt:lpstr>9.선박등록</vt:lpstr>
      <vt:lpstr>10.여객선수송</vt:lpstr>
      <vt:lpstr>11.해운화물수송</vt:lpstr>
      <vt:lpstr>12.관광사업체등록</vt:lpstr>
      <vt:lpstr>13.주요관광지방문객수</vt:lpstr>
      <vt:lpstr>14.지정(법정)관광지현황</vt:lpstr>
      <vt:lpstr>15.해수욕장이용</vt:lpstr>
      <vt:lpstr>16.관광숙박업등록현황</vt:lpstr>
      <vt:lpstr>'0.교통.관광및정보통신'!Print_Area</vt:lpstr>
      <vt:lpstr>'0-1.이면'!Print_Area</vt:lpstr>
      <vt:lpstr>'1.자동차등록 '!Print_Area</vt:lpstr>
      <vt:lpstr>'10.여객선수송'!Print_Area</vt:lpstr>
      <vt:lpstr>'1-1.시군별자동차등록'!Print_Area</vt:lpstr>
      <vt:lpstr>'11.해운화물수송'!Print_Area</vt:lpstr>
      <vt:lpstr>'12.관광사업체등록'!Print_Area</vt:lpstr>
      <vt:lpstr>'1-2.시군별 자동차연료종류별 등록'!Print_Area</vt:lpstr>
      <vt:lpstr>'13.주요관광지방문객수'!Print_Area</vt:lpstr>
      <vt:lpstr>'14.지정(법정)관광지현황'!Print_Area</vt:lpstr>
      <vt:lpstr>'15.해수욕장이용'!Print_Area</vt:lpstr>
      <vt:lpstr>'16.관광숙박업등록현황'!Print_Area</vt:lpstr>
      <vt:lpstr>'2.업종별운수업체'!Print_Area</vt:lpstr>
      <vt:lpstr>'3.영업용자동차업종별수송'!Print_Area</vt:lpstr>
      <vt:lpstr>'4.천연가스버스현황'!Print_Area</vt:lpstr>
      <vt:lpstr>'5.자전거도로현황'!Print_Area</vt:lpstr>
      <vt:lpstr>'6.주차장'!Print_Area</vt:lpstr>
      <vt:lpstr>'7.철도수송'!Print_Area</vt:lpstr>
      <vt:lpstr>'8.항공수송'!Print_Area</vt:lpstr>
      <vt:lpstr>'9.선박등록'!Print_Area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2020-10-16T07:22:32Z</cp:lastPrinted>
  <dcterms:created xsi:type="dcterms:W3CDTF">2011-12-22T04:06:17Z</dcterms:created>
  <dcterms:modified xsi:type="dcterms:W3CDTF">2020-10-19T06:38:16Z</dcterms:modified>
</cp:coreProperties>
</file>