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8-59회\"/>
    </mc:Choice>
  </mc:AlternateContent>
  <bookViews>
    <workbookView xWindow="0" yWindow="0" windowWidth="25200" windowHeight="10950" tabRatio="877" firstSheet="6" activeTab="14"/>
  </bookViews>
  <sheets>
    <sheet name="0.간지" sheetId="1" r:id="rId1"/>
    <sheet name="0-1.이면" sheetId="2" r:id="rId2"/>
    <sheet name="1.국세징수" sheetId="22" r:id="rId3"/>
    <sheet name="2.지방세부담" sheetId="4" r:id="rId4"/>
    <sheet name="3.지방세징수" sheetId="5" r:id="rId5"/>
    <sheet name="4.예산결산총괄" sheetId="6" r:id="rId6"/>
    <sheet name="5.일반회계세입예산개요" sheetId="23" r:id="rId7"/>
    <sheet name="6.일반회계세입결산" sheetId="8" r:id="rId8"/>
    <sheet name="6-1.시군별일반회계 세입결산" sheetId="9" r:id="rId9"/>
    <sheet name="7.일반회계세출예산개요" sheetId="24" r:id="rId10"/>
    <sheet name="8.일반회계세출결산" sheetId="19" r:id="rId11"/>
    <sheet name="8-1.시군별일반회계세출결산" sheetId="12" r:id="rId12"/>
    <sheet name="9.특별회계예산결산" sheetId="13" r:id="rId13"/>
    <sheet name="10.교육비특별회계세입결산" sheetId="16" r:id="rId14"/>
    <sheet name="11.교육비특별회계세출결산" sheetId="17" r:id="rId15"/>
    <sheet name="12.도공유재산" sheetId="14" r:id="rId16"/>
    <sheet name="13.지방재정자립지표" sheetId="25" r:id="rId17"/>
  </sheets>
  <externalReferences>
    <externalReference r:id="rId18"/>
  </externalReferences>
  <definedNames>
    <definedName name="a" localSheetId="2">{"Book1"}</definedName>
    <definedName name="a" localSheetId="16">{"Book1"}</definedName>
    <definedName name="a" localSheetId="6">{"Book1"}</definedName>
    <definedName name="a" localSheetId="9">{"Book1"}</definedName>
    <definedName name="a" localSheetId="10">{"Book1"}</definedName>
    <definedName name="a">{"Book1"}</definedName>
    <definedName name="AAA">'[1]18.농업용기계보유 '!$A$18:$K$1275</definedName>
    <definedName name="Document_array" localSheetId="2">{"Book1"}</definedName>
    <definedName name="Document_array" localSheetId="16">{"Book1"}</definedName>
    <definedName name="Document_array" localSheetId="6">{"Book1"}</definedName>
    <definedName name="Document_array" localSheetId="9">{"Book1"}</definedName>
    <definedName name="Document_array" localSheetId="10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6" hidden="1">{"'6.강수량'!$A$1:$O$37","'6.강수량'!$A$1:$C$1"}</definedName>
    <definedName name="HTML_Control" localSheetId="6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'0-1.이면'!$A$1:$I$31</definedName>
    <definedName name="_xlnm.Print_Area" localSheetId="2">'1.국세징수'!$A$1:$AA$30</definedName>
    <definedName name="_xlnm.Print_Area" localSheetId="13">'10.교육비특별회계세입결산'!$A$1:$H$28</definedName>
    <definedName name="_xlnm.Print_Area" localSheetId="14">'11.교육비특별회계세출결산'!$A$1:$J$29</definedName>
    <definedName name="_xlnm.Print_Area" localSheetId="15">'12.도공유재산'!$A$1:$E$28</definedName>
    <definedName name="_xlnm.Print_Area" localSheetId="16">'13.지방재정자립지표'!$A$1:$F$41</definedName>
    <definedName name="_xlnm.Print_Area" localSheetId="3">'2.지방세부담'!$A$1:$G$42</definedName>
    <definedName name="_xlnm.Print_Area" localSheetId="4">'3.지방세징수'!$A$1:$R$45</definedName>
    <definedName name="_xlnm.Print_Area" localSheetId="5">'4.예산결산총괄'!$A$1:$N$40</definedName>
    <definedName name="_xlnm.Print_Area" localSheetId="6">'5.일반회계세입예산개요'!$A$1:$AG$46</definedName>
    <definedName name="_xlnm.Print_Area" localSheetId="7">'6.일반회계세입결산'!$A$1:$M$27</definedName>
    <definedName name="_xlnm.Print_Area" localSheetId="8">'6-1.시군별일반회계 세입결산'!$A$1:$L$42</definedName>
    <definedName name="_xlnm.Print_Area" localSheetId="9">'7.일반회계세출예산개요'!$A$1:$S$42</definedName>
    <definedName name="_xlnm.Print_Area" localSheetId="10">'8.일반회계세출결산'!$A$1:$K$91</definedName>
    <definedName name="_xlnm.Print_Area" localSheetId="11">'8-1.시군별일반회계세출결산'!$A$1:$W$39</definedName>
    <definedName name="_xlnm.Print_Area" localSheetId="12">'9.특별회계예산결산'!$A$1:$E$28</definedName>
    <definedName name="qqq">'[1]18.농업용기계보유 '!$A$18:$K$1275</definedName>
    <definedName name="sss" localSheetId="2">{"Book1"}</definedName>
    <definedName name="sss" localSheetId="16">{"Book1"}</definedName>
    <definedName name="sss" localSheetId="6">{"Book1"}</definedName>
    <definedName name="sss" localSheetId="9">{"Book1"}</definedName>
    <definedName name="sss" localSheetId="10">{"Book1"}</definedName>
    <definedName name="sss">{"Book1"}</definedName>
    <definedName name="ㅁ1" localSheetId="2">#REF!</definedName>
    <definedName name="ㅁ1" localSheetId="16">#REF!</definedName>
    <definedName name="ㅁ1" localSheetId="6">#REF!</definedName>
    <definedName name="ㅁ1" localSheetId="9">#REF!</definedName>
    <definedName name="ㅁ1" localSheetId="10">#REF!</definedName>
    <definedName name="ㅁ1">#REF!</definedName>
  </definedNames>
  <calcPr calcId="152511"/>
</workbook>
</file>

<file path=xl/calcChain.xml><?xml version="1.0" encoding="utf-8"?>
<calcChain xmlns="http://schemas.openxmlformats.org/spreadsheetml/2006/main">
  <c r="F15" i="17" l="1"/>
  <c r="I16" i="17"/>
  <c r="Q15" i="5" l="1"/>
  <c r="D40" i="5" l="1"/>
  <c r="C40" i="5"/>
  <c r="B40" i="5"/>
  <c r="D39" i="5"/>
  <c r="C39" i="5"/>
  <c r="D38" i="5"/>
  <c r="C38" i="5"/>
  <c r="B38" i="5" s="1"/>
  <c r="D37" i="5"/>
  <c r="C37" i="5"/>
  <c r="D36" i="5"/>
  <c r="C36" i="5"/>
  <c r="B36" i="5" s="1"/>
  <c r="D35" i="5"/>
  <c r="C35" i="5"/>
  <c r="D34" i="5"/>
  <c r="C34" i="5"/>
  <c r="B34" i="5" s="1"/>
  <c r="D33" i="5"/>
  <c r="C33" i="5"/>
  <c r="B33" i="5" s="1"/>
  <c r="D32" i="5"/>
  <c r="C32" i="5"/>
  <c r="B32" i="5" s="1"/>
  <c r="D31" i="5"/>
  <c r="C31" i="5"/>
  <c r="B31" i="5" s="1"/>
  <c r="D30" i="5"/>
  <c r="C30" i="5"/>
  <c r="D29" i="5"/>
  <c r="C29" i="5"/>
  <c r="B29" i="5" s="1"/>
  <c r="D28" i="5"/>
  <c r="C28" i="5"/>
  <c r="D27" i="5"/>
  <c r="C27" i="5"/>
  <c r="B27" i="5" s="1"/>
  <c r="D26" i="5"/>
  <c r="C26" i="5"/>
  <c r="D25" i="5"/>
  <c r="C25" i="5"/>
  <c r="B25" i="5" s="1"/>
  <c r="D24" i="5"/>
  <c r="C24" i="5"/>
  <c r="B24" i="5" s="1"/>
  <c r="D23" i="5"/>
  <c r="C23" i="5"/>
  <c r="B23" i="5" s="1"/>
  <c r="D22" i="5"/>
  <c r="C22" i="5"/>
  <c r="D21" i="5"/>
  <c r="C21" i="5"/>
  <c r="B21" i="5" s="1"/>
  <c r="D20" i="5"/>
  <c r="C20" i="5"/>
  <c r="B20" i="5" s="1"/>
  <c r="D19" i="5"/>
  <c r="C19" i="5"/>
  <c r="B19" i="5" s="1"/>
  <c r="D18" i="5"/>
  <c r="C18" i="5"/>
  <c r="B18" i="5" s="1"/>
  <c r="D17" i="5"/>
  <c r="C17" i="5"/>
  <c r="B17" i="5" s="1"/>
  <c r="P15" i="5"/>
  <c r="O15" i="5"/>
  <c r="N15" i="5"/>
  <c r="M15" i="5"/>
  <c r="L15" i="5"/>
  <c r="K15" i="5"/>
  <c r="J15" i="5"/>
  <c r="I15" i="5"/>
  <c r="H15" i="5"/>
  <c r="F15" i="5"/>
  <c r="E15" i="5"/>
  <c r="B22" i="5" l="1"/>
  <c r="B26" i="5"/>
  <c r="B28" i="5"/>
  <c r="B30" i="5"/>
  <c r="B37" i="5"/>
  <c r="B39" i="5"/>
  <c r="D15" i="5"/>
  <c r="C15" i="5"/>
  <c r="B35" i="5"/>
  <c r="S15" i="23"/>
  <c r="R15" i="23"/>
  <c r="Q15" i="23"/>
  <c r="N15" i="23"/>
  <c r="M15" i="23"/>
  <c r="L15" i="23"/>
  <c r="K15" i="23"/>
  <c r="J15" i="23"/>
  <c r="I15" i="23"/>
  <c r="B15" i="23"/>
  <c r="B15" i="5" l="1"/>
  <c r="Q14" i="24"/>
  <c r="P14" i="24"/>
  <c r="O14" i="24"/>
  <c r="N14" i="24"/>
  <c r="M14" i="24"/>
  <c r="L14" i="24"/>
  <c r="K14" i="24"/>
  <c r="J14" i="24"/>
  <c r="I14" i="24"/>
  <c r="H14" i="24"/>
  <c r="G14" i="24"/>
  <c r="F14" i="24"/>
  <c r="E14" i="24"/>
  <c r="D14" i="24"/>
  <c r="B41" i="19" l="1"/>
  <c r="F41" i="19"/>
  <c r="C14" i="24" l="1"/>
  <c r="N26" i="22" l="1"/>
  <c r="E26" i="22"/>
  <c r="N25" i="22"/>
  <c r="E25" i="22"/>
  <c r="N24" i="22"/>
  <c r="E24" i="22"/>
  <c r="N23" i="22"/>
  <c r="E23" i="22"/>
  <c r="N22" i="22"/>
  <c r="E22" i="22"/>
  <c r="N21" i="22"/>
  <c r="E21" i="22"/>
  <c r="N20" i="22"/>
  <c r="E20" i="22"/>
  <c r="N19" i="22"/>
  <c r="E19" i="22"/>
  <c r="N18" i="22"/>
  <c r="E18" i="22"/>
  <c r="Z16" i="22"/>
  <c r="Y16" i="22"/>
  <c r="X16" i="22"/>
  <c r="W16" i="22"/>
  <c r="V16" i="22"/>
  <c r="U16" i="22"/>
  <c r="T16" i="22"/>
  <c r="S16" i="22"/>
  <c r="R16" i="22"/>
  <c r="Q16" i="22"/>
  <c r="P16" i="22"/>
  <c r="O16" i="22"/>
  <c r="M16" i="22"/>
  <c r="K16" i="22"/>
  <c r="J16" i="22"/>
  <c r="I16" i="22"/>
  <c r="H16" i="22"/>
  <c r="G16" i="22"/>
  <c r="F16" i="22"/>
  <c r="N16" i="22" l="1"/>
  <c r="E16" i="22"/>
  <c r="D20" i="22"/>
  <c r="C20" i="22" s="1"/>
  <c r="D22" i="22"/>
  <c r="C22" i="22" s="1"/>
  <c r="D24" i="22"/>
  <c r="C24" i="22" s="1"/>
  <c r="D26" i="22"/>
  <c r="C26" i="22" s="1"/>
  <c r="D19" i="22"/>
  <c r="C19" i="22" s="1"/>
  <c r="D21" i="22"/>
  <c r="C21" i="22" s="1"/>
  <c r="D23" i="22"/>
  <c r="C23" i="22" s="1"/>
  <c r="D25" i="22"/>
  <c r="C25" i="22" s="1"/>
  <c r="D18" i="22"/>
  <c r="C18" i="22" l="1"/>
  <c r="C16" i="22" s="1"/>
  <c r="D16" i="22"/>
  <c r="C17" i="14" l="1"/>
  <c r="C18" i="14"/>
  <c r="C19" i="14"/>
  <c r="C20" i="14"/>
  <c r="C21" i="14"/>
  <c r="C22" i="14"/>
  <c r="C23" i="14"/>
  <c r="C24" i="14"/>
  <c r="C25" i="14"/>
  <c r="C16" i="14"/>
  <c r="F44" i="19"/>
  <c r="F43" i="19"/>
  <c r="F42" i="19"/>
  <c r="F40" i="19"/>
  <c r="F39" i="19"/>
  <c r="F38" i="19"/>
  <c r="F37" i="19"/>
  <c r="F36" i="19"/>
  <c r="F35" i="19"/>
  <c r="F33" i="19"/>
  <c r="F32" i="19"/>
  <c r="F31" i="19"/>
  <c r="F30" i="19"/>
  <c r="F29" i="19"/>
  <c r="F27" i="19"/>
  <c r="F26" i="19"/>
  <c r="F25" i="19"/>
  <c r="F23" i="19"/>
  <c r="F22" i="19" s="1"/>
  <c r="F21" i="19"/>
  <c r="F20" i="19"/>
  <c r="F19" i="19"/>
  <c r="F18" i="19"/>
  <c r="B44" i="19"/>
  <c r="B43" i="19"/>
  <c r="B42" i="19"/>
  <c r="B40" i="19"/>
  <c r="B39" i="19"/>
  <c r="B38" i="19"/>
  <c r="B37" i="19"/>
  <c r="B36" i="19"/>
  <c r="B35" i="19"/>
  <c r="B33" i="19"/>
  <c r="B32" i="19"/>
  <c r="B30" i="19"/>
  <c r="B31" i="19"/>
  <c r="B29" i="19"/>
  <c r="B27" i="19"/>
  <c r="B26" i="19"/>
  <c r="B25" i="19"/>
  <c r="B23" i="19"/>
  <c r="B22" i="19" s="1"/>
  <c r="E22" i="19" s="1"/>
  <c r="B19" i="19"/>
  <c r="B20" i="19"/>
  <c r="B21" i="19"/>
  <c r="B18" i="1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17" i="9"/>
  <c r="G25" i="8"/>
  <c r="G24" i="8"/>
  <c r="G23" i="8"/>
  <c r="G22" i="8"/>
  <c r="G21" i="8"/>
  <c r="G20" i="8"/>
  <c r="G19" i="8"/>
  <c r="G17" i="8"/>
  <c r="C19" i="8"/>
  <c r="C20" i="8"/>
  <c r="C21" i="8"/>
  <c r="C22" i="8"/>
  <c r="C23" i="8"/>
  <c r="C24" i="8"/>
  <c r="C25" i="8"/>
  <c r="C17" i="8"/>
  <c r="F24" i="19" l="1"/>
  <c r="C18" i="8"/>
  <c r="F17" i="19"/>
  <c r="F28" i="19"/>
  <c r="B34" i="19"/>
  <c r="B28" i="19"/>
  <c r="B24" i="19"/>
  <c r="G18" i="8"/>
  <c r="F34" i="19"/>
  <c r="B17" i="19"/>
  <c r="J69" i="19"/>
  <c r="J70" i="19"/>
  <c r="J71" i="19"/>
  <c r="E41" i="19" l="1"/>
  <c r="I33" i="19"/>
  <c r="J17" i="19"/>
  <c r="J18" i="19"/>
  <c r="J19" i="19"/>
  <c r="J20" i="19"/>
  <c r="J21" i="19"/>
  <c r="J22" i="19"/>
  <c r="J23" i="19"/>
  <c r="J24" i="19"/>
  <c r="J25" i="19"/>
  <c r="J26" i="19"/>
  <c r="J27" i="19"/>
  <c r="J28" i="19"/>
  <c r="J29" i="19"/>
  <c r="J30" i="19"/>
  <c r="J31" i="19"/>
  <c r="J32" i="19"/>
  <c r="J33" i="19"/>
  <c r="J34" i="19"/>
  <c r="J35" i="19"/>
  <c r="J36" i="19"/>
  <c r="J37" i="19"/>
  <c r="J38" i="19"/>
  <c r="J39" i="19"/>
  <c r="J40" i="19"/>
  <c r="J41" i="19"/>
  <c r="J42" i="19"/>
  <c r="J43" i="19"/>
  <c r="J44" i="19"/>
  <c r="J56" i="19"/>
  <c r="J57" i="19"/>
  <c r="J58" i="19"/>
  <c r="J59" i="19"/>
  <c r="J60" i="19"/>
  <c r="J61" i="19"/>
  <c r="J62" i="19"/>
  <c r="J63" i="19"/>
  <c r="J64" i="19"/>
  <c r="J65" i="19"/>
  <c r="J66" i="19"/>
  <c r="J67" i="19"/>
  <c r="J68" i="19"/>
  <c r="J72" i="19"/>
  <c r="J73" i="19"/>
  <c r="J74" i="19"/>
  <c r="J75" i="19"/>
  <c r="J76" i="19"/>
  <c r="J77" i="19"/>
  <c r="J78" i="19"/>
  <c r="J79" i="19"/>
  <c r="J80" i="19"/>
  <c r="J81" i="19"/>
  <c r="J82" i="19"/>
  <c r="J83" i="19"/>
  <c r="J84" i="19"/>
  <c r="J85" i="19"/>
  <c r="J86" i="19"/>
  <c r="J87" i="19"/>
  <c r="J88" i="19"/>
  <c r="J89" i="19"/>
  <c r="J90" i="19"/>
  <c r="K25" i="8"/>
  <c r="K24" i="8"/>
  <c r="K23" i="8"/>
  <c r="K22" i="8"/>
  <c r="K21" i="8"/>
  <c r="K20" i="8"/>
  <c r="K19" i="8"/>
  <c r="K18" i="8"/>
  <c r="K17" i="8"/>
  <c r="I15" i="8"/>
  <c r="H15" i="8"/>
  <c r="G15" i="8"/>
  <c r="J24" i="8" s="1"/>
  <c r="E15" i="8"/>
  <c r="D15" i="8"/>
  <c r="C15" i="8"/>
  <c r="F23" i="8" s="1"/>
  <c r="C14" i="6"/>
  <c r="K39" i="6"/>
  <c r="H39" i="6"/>
  <c r="E39" i="6"/>
  <c r="K38" i="6"/>
  <c r="H38" i="6"/>
  <c r="E38" i="6"/>
  <c r="K37" i="6"/>
  <c r="H37" i="6"/>
  <c r="E37" i="6"/>
  <c r="K36" i="6"/>
  <c r="H36" i="6"/>
  <c r="E36" i="6"/>
  <c r="K35" i="6"/>
  <c r="H35" i="6"/>
  <c r="E35" i="6"/>
  <c r="K34" i="6"/>
  <c r="H34" i="6"/>
  <c r="E34" i="6"/>
  <c r="K33" i="6"/>
  <c r="H33" i="6"/>
  <c r="E33" i="6"/>
  <c r="K32" i="6"/>
  <c r="H32" i="6"/>
  <c r="E32" i="6"/>
  <c r="K31" i="6"/>
  <c r="H31" i="6"/>
  <c r="E31" i="6"/>
  <c r="K30" i="6"/>
  <c r="H30" i="6"/>
  <c r="E30" i="6"/>
  <c r="K29" i="6"/>
  <c r="H29" i="6"/>
  <c r="E29" i="6"/>
  <c r="K28" i="6"/>
  <c r="H28" i="6"/>
  <c r="E28" i="6"/>
  <c r="K27" i="6"/>
  <c r="H27" i="6"/>
  <c r="E27" i="6"/>
  <c r="K26" i="6"/>
  <c r="H26" i="6"/>
  <c r="E26" i="6"/>
  <c r="K25" i="6"/>
  <c r="H25" i="6"/>
  <c r="E25" i="6"/>
  <c r="K24" i="6"/>
  <c r="H24" i="6"/>
  <c r="E24" i="6"/>
  <c r="K23" i="6"/>
  <c r="H23" i="6"/>
  <c r="E23" i="6"/>
  <c r="K22" i="6"/>
  <c r="H22" i="6"/>
  <c r="E22" i="6"/>
  <c r="K21" i="6"/>
  <c r="H21" i="6"/>
  <c r="E21" i="6"/>
  <c r="K20" i="6"/>
  <c r="H20" i="6"/>
  <c r="E20" i="6"/>
  <c r="K19" i="6"/>
  <c r="H19" i="6"/>
  <c r="E19" i="6"/>
  <c r="K18" i="6"/>
  <c r="H18" i="6"/>
  <c r="E18" i="6"/>
  <c r="K17" i="6"/>
  <c r="H17" i="6"/>
  <c r="E17" i="6"/>
  <c r="K16" i="6"/>
  <c r="H16" i="6"/>
  <c r="E16" i="6"/>
  <c r="I89" i="19" l="1"/>
  <c r="I67" i="19"/>
  <c r="E29" i="19"/>
  <c r="E26" i="19"/>
  <c r="E27" i="19"/>
  <c r="I36" i="19"/>
  <c r="I20" i="19"/>
  <c r="I70" i="19"/>
  <c r="I74" i="19"/>
  <c r="I78" i="19"/>
  <c r="I82" i="19"/>
  <c r="I86" i="19"/>
  <c r="I69" i="19"/>
  <c r="I73" i="19"/>
  <c r="I77" i="19"/>
  <c r="I81" i="19"/>
  <c r="I85" i="19"/>
  <c r="I72" i="19"/>
  <c r="I76" i="19"/>
  <c r="I80" i="19"/>
  <c r="I84" i="19"/>
  <c r="I71" i="19"/>
  <c r="I75" i="19"/>
  <c r="I79" i="19"/>
  <c r="I83" i="19"/>
  <c r="I40" i="19"/>
  <c r="I37" i="19"/>
  <c r="I66" i="19"/>
  <c r="I63" i="19"/>
  <c r="E33" i="19"/>
  <c r="E88" i="19"/>
  <c r="E89" i="19"/>
  <c r="E21" i="19"/>
  <c r="E56" i="19"/>
  <c r="E37" i="19"/>
  <c r="E18" i="19"/>
  <c r="E60" i="19"/>
  <c r="E64" i="19"/>
  <c r="E68" i="19"/>
  <c r="E72" i="19"/>
  <c r="E76" i="19"/>
  <c r="E80" i="19"/>
  <c r="E84" i="19"/>
  <c r="E59" i="19"/>
  <c r="E63" i="19"/>
  <c r="E67" i="19"/>
  <c r="E71" i="19"/>
  <c r="E75" i="19"/>
  <c r="E79" i="19"/>
  <c r="E83" i="19"/>
  <c r="E87" i="19"/>
  <c r="E65" i="19"/>
  <c r="E73" i="19"/>
  <c r="E81" i="19"/>
  <c r="E62" i="19"/>
  <c r="E66" i="19"/>
  <c r="E70" i="19"/>
  <c r="E74" i="19"/>
  <c r="E78" i="19"/>
  <c r="E82" i="19"/>
  <c r="E86" i="19"/>
  <c r="E61" i="19"/>
  <c r="E69" i="19"/>
  <c r="E77" i="19"/>
  <c r="E85" i="19"/>
  <c r="I62" i="19"/>
  <c r="I59" i="19"/>
  <c r="I56" i="19"/>
  <c r="I32" i="19"/>
  <c r="I29" i="19"/>
  <c r="I19" i="19"/>
  <c r="I90" i="19"/>
  <c r="I44" i="19"/>
  <c r="I41" i="19"/>
  <c r="I28" i="19"/>
  <c r="I25" i="19"/>
  <c r="I22" i="19"/>
  <c r="E20" i="19"/>
  <c r="E58" i="19"/>
  <c r="E44" i="19"/>
  <c r="E42" i="19"/>
  <c r="E39" i="19"/>
  <c r="E36" i="19"/>
  <c r="E34" i="19"/>
  <c r="E31" i="19"/>
  <c r="E28" i="19"/>
  <c r="E24" i="19"/>
  <c r="E19" i="19"/>
  <c r="E17" i="19"/>
  <c r="E90" i="19"/>
  <c r="E57" i="19"/>
  <c r="E43" i="19"/>
  <c r="E40" i="19"/>
  <c r="E38" i="19"/>
  <c r="E35" i="19"/>
  <c r="E32" i="19"/>
  <c r="E30" i="19"/>
  <c r="E25" i="19"/>
  <c r="E23" i="19"/>
  <c r="I21" i="19"/>
  <c r="I18" i="19"/>
  <c r="I88" i="19"/>
  <c r="I65" i="19"/>
  <c r="I61" i="19"/>
  <c r="I58" i="19"/>
  <c r="I43" i="19"/>
  <c r="I39" i="19"/>
  <c r="I35" i="19"/>
  <c r="I31" i="19"/>
  <c r="I27" i="19"/>
  <c r="I24" i="19"/>
  <c r="I17" i="19"/>
  <c r="I87" i="19"/>
  <c r="I68" i="19"/>
  <c r="I64" i="19"/>
  <c r="I60" i="19"/>
  <c r="I57" i="19"/>
  <c r="I42" i="19"/>
  <c r="I38" i="19"/>
  <c r="I34" i="19"/>
  <c r="I30" i="19"/>
  <c r="I26" i="19"/>
  <c r="I23" i="19"/>
  <c r="K15" i="8"/>
  <c r="F18" i="8"/>
  <c r="J19" i="8"/>
  <c r="F22" i="8"/>
  <c r="J23" i="8"/>
  <c r="F17" i="8"/>
  <c r="J18" i="8"/>
  <c r="F21" i="8"/>
  <c r="J22" i="8"/>
  <c r="F25" i="8"/>
  <c r="J17" i="8"/>
  <c r="F20" i="8"/>
  <c r="J21" i="8"/>
  <c r="F24" i="8"/>
  <c r="J25" i="8"/>
  <c r="F19" i="8"/>
  <c r="J20" i="8"/>
  <c r="J15" i="8" l="1"/>
  <c r="F15" i="8"/>
  <c r="C14" i="14" l="1"/>
  <c r="D14" i="14"/>
  <c r="E14" i="14"/>
  <c r="I15" i="9"/>
  <c r="G15" i="17" l="1"/>
  <c r="H15" i="17"/>
  <c r="I15" i="17"/>
  <c r="D15" i="17"/>
  <c r="E15" i="17"/>
  <c r="C15" i="17"/>
  <c r="B15" i="17"/>
  <c r="C14" i="16"/>
  <c r="D14" i="16"/>
  <c r="E14" i="16"/>
  <c r="F14" i="16"/>
  <c r="G14" i="16"/>
  <c r="B14" i="16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16" i="12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16" i="6"/>
  <c r="T14" i="12"/>
  <c r="U14" i="12"/>
  <c r="V14" i="12"/>
  <c r="W14" i="12"/>
  <c r="S14" i="12"/>
  <c r="D14" i="12"/>
  <c r="E14" i="12"/>
  <c r="F14" i="12"/>
  <c r="G14" i="12"/>
  <c r="H14" i="12"/>
  <c r="I14" i="12"/>
  <c r="J14" i="12"/>
  <c r="K14" i="12"/>
  <c r="L14" i="12"/>
  <c r="C15" i="9"/>
  <c r="D15" i="9"/>
  <c r="E15" i="9"/>
  <c r="F15" i="9"/>
  <c r="G15" i="9"/>
  <c r="H15" i="9"/>
  <c r="J15" i="9"/>
  <c r="D14" i="6"/>
  <c r="F14" i="6"/>
  <c r="G14" i="6"/>
  <c r="I14" i="6"/>
  <c r="J14" i="6"/>
  <c r="L14" i="6"/>
  <c r="M14" i="6"/>
  <c r="C14" i="4"/>
  <c r="D14" i="4"/>
  <c r="F14" i="4"/>
  <c r="E14" i="4" l="1"/>
  <c r="H14" i="6"/>
  <c r="E14" i="6"/>
  <c r="B14" i="6"/>
  <c r="K14" i="6"/>
  <c r="G14" i="4"/>
  <c r="C14" i="12"/>
</calcChain>
</file>

<file path=xl/comments1.xml><?xml version="1.0" encoding="utf-8"?>
<comments xmlns="http://schemas.openxmlformats.org/spreadsheetml/2006/main">
  <authors>
    <author>Windows 사용자</author>
    <author>user</author>
  </authors>
  <commentList>
    <comment ref="F8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표준서식에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맞게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항목순서변경함</t>
        </r>
      </text>
    </comment>
    <comment ref="J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도세→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시군세로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
영어수정</t>
        </r>
      </text>
    </comment>
    <comment ref="K8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표준서식에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맞게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항목순서변경함</t>
        </r>
      </text>
    </comment>
    <comment ref="A45" authorId="0" shapeId="0">
      <text>
        <r>
          <rPr>
            <b/>
            <sz val="9"/>
            <color indexed="81"/>
            <rFont val="돋움"/>
            <family val="3"/>
            <charset val="129"/>
          </rPr>
          <t>주석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</text>
    </comment>
    <comment ref="G45" authorId="0" shapeId="0">
      <text>
        <r>
          <rPr>
            <b/>
            <sz val="9"/>
            <color indexed="81"/>
            <rFont val="돋움"/>
            <family val="3"/>
            <charset val="129"/>
          </rPr>
          <t>주석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</text>
    </comment>
  </commentList>
</comments>
</file>

<file path=xl/comments2.xml><?xml version="1.0" encoding="utf-8"?>
<comments xmlns="http://schemas.openxmlformats.org/spreadsheetml/2006/main">
  <authors>
    <author>Windows 사용자</author>
  </authors>
  <commentList>
    <comment ref="A5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표준서식에
단위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천원임</t>
        </r>
        <r>
          <rPr>
            <b/>
            <sz val="9"/>
            <color indexed="81"/>
            <rFont val="Tahoma"/>
            <family val="2"/>
          </rPr>
          <t xml:space="preserve">.
</t>
        </r>
        <r>
          <rPr>
            <b/>
            <sz val="9"/>
            <color indexed="81"/>
            <rFont val="돋움"/>
            <family val="3"/>
            <charset val="129"/>
          </rPr>
          <t>확인필요</t>
        </r>
      </text>
    </comment>
  </commentList>
</comments>
</file>

<file path=xl/comments3.xml><?xml version="1.0" encoding="utf-8"?>
<comments xmlns="http://schemas.openxmlformats.org/spreadsheetml/2006/main">
  <authors>
    <author>Windows 사용자</author>
  </authors>
  <commentList>
    <comment ref="G7" authorId="0" shapeId="0">
      <text>
        <r>
          <rPr>
            <b/>
            <sz val="9"/>
            <color indexed="81"/>
            <rFont val="돋움"/>
            <family val="3"/>
            <charset val="129"/>
          </rPr>
          <t>영어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</text>
    </comment>
  </commentList>
</comments>
</file>

<file path=xl/comments4.xml><?xml version="1.0" encoding="utf-8"?>
<comments xmlns="http://schemas.openxmlformats.org/spreadsheetml/2006/main">
  <authors>
    <author>Windows 사용자</author>
  </authors>
  <commentList>
    <comment ref="W6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영어수정
</t>
        </r>
      </text>
    </comment>
  </commentList>
</comments>
</file>

<file path=xl/comments5.xml><?xml version="1.0" encoding="utf-8"?>
<comments xmlns="http://schemas.openxmlformats.org/spreadsheetml/2006/main">
  <authors>
    <author>Windows 사용자</author>
  </authors>
  <commentList>
    <comment ref="F28" authorId="0" shapeId="0">
      <text>
        <r>
          <rPr>
            <b/>
            <sz val="9"/>
            <color indexed="81"/>
            <rFont val="돋움"/>
            <family val="3"/>
            <charset val="129"/>
          </rPr>
          <t>확인요망</t>
        </r>
      </text>
    </comment>
  </commentList>
</comments>
</file>

<file path=xl/sharedStrings.xml><?xml version="1.0" encoding="utf-8"?>
<sst xmlns="http://schemas.openxmlformats.org/spreadsheetml/2006/main" count="1532" uniqueCount="648">
  <si>
    <t>1. 국세징수</t>
    <phoneticPr fontId="42" type="noConversion"/>
  </si>
  <si>
    <t>2. 지방세 부담</t>
    <phoneticPr fontId="42" type="noConversion"/>
  </si>
  <si>
    <t>3. 지방세 징수</t>
    <phoneticPr fontId="42" type="noConversion"/>
  </si>
  <si>
    <t>4. 예산결산 총괄</t>
    <phoneticPr fontId="42" type="noConversion"/>
  </si>
  <si>
    <t>5. 일반회계 세입예산 개요</t>
    <phoneticPr fontId="42" type="noConversion"/>
  </si>
  <si>
    <t>6. 일반회계 세입결산</t>
    <phoneticPr fontId="42" type="noConversion"/>
  </si>
  <si>
    <t>6-1. 시군별 일반회계 세입결산</t>
    <phoneticPr fontId="42" type="noConversion"/>
  </si>
  <si>
    <t>7. 일반회계 세출예산 개요</t>
    <phoneticPr fontId="42" type="noConversion"/>
  </si>
  <si>
    <t>8. 일반회계 세출결산</t>
    <phoneticPr fontId="42" type="noConversion"/>
  </si>
  <si>
    <t>8-1. 시군별 일반회계 세출결산</t>
    <phoneticPr fontId="42" type="noConversion"/>
  </si>
  <si>
    <t>9. 특별회계 예산결산</t>
    <phoneticPr fontId="42" type="noConversion"/>
  </si>
  <si>
    <t>10. 교육비특별회계 세입결산</t>
    <phoneticPr fontId="42" type="noConversion"/>
  </si>
  <si>
    <t>11. 교육비특별회계 세출결산</t>
    <phoneticPr fontId="42" type="noConversion"/>
  </si>
  <si>
    <t xml:space="preserve"> </t>
    <phoneticPr fontId="42" type="noConversion"/>
  </si>
  <si>
    <t>12. 도 공유재산</t>
    <phoneticPr fontId="42" type="noConversion"/>
  </si>
  <si>
    <t>1. 국세징수</t>
  </si>
  <si>
    <t>단위 : 백만원</t>
  </si>
  <si>
    <t>Pohang</t>
  </si>
  <si>
    <t>Gyeongju</t>
  </si>
  <si>
    <t>Gimcheon</t>
  </si>
  <si>
    <t>Andong</t>
  </si>
  <si>
    <t>Gumi</t>
  </si>
  <si>
    <t>Yeongju</t>
  </si>
  <si>
    <t>Sangju</t>
  </si>
  <si>
    <t>Gyeongsan</t>
  </si>
  <si>
    <t>Yeongdeok</t>
  </si>
  <si>
    <t>단위 : 백만원</t>
    <phoneticPr fontId="42" type="noConversion"/>
  </si>
  <si>
    <t>연별 및 시군별 
Year &amp; Si, Gun</t>
    <phoneticPr fontId="42" type="noConversion"/>
  </si>
  <si>
    <t>인구(외국인제외)
Population 
(excluding foreigners)</t>
    <phoneticPr fontId="42" type="noConversion"/>
  </si>
  <si>
    <t>1인당 부담액(원) 
Tax burden 
per capita(won)</t>
    <phoneticPr fontId="42" type="noConversion"/>
  </si>
  <si>
    <t>세대당 부담액(원)
Tax burden per household(won)</t>
    <phoneticPr fontId="42" type="noConversion"/>
  </si>
  <si>
    <t>포항시</t>
  </si>
  <si>
    <t>경주시</t>
  </si>
  <si>
    <t>김천시</t>
  </si>
  <si>
    <t>안동시</t>
  </si>
  <si>
    <t>구미시</t>
  </si>
  <si>
    <t>영주시</t>
  </si>
  <si>
    <t>영천시</t>
  </si>
  <si>
    <t>Yeongcheon</t>
  </si>
  <si>
    <t>상주시</t>
  </si>
  <si>
    <t>문경시</t>
  </si>
  <si>
    <t>Mungyeong</t>
  </si>
  <si>
    <t>경산시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</si>
  <si>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</si>
  <si>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</si>
  <si>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</si>
  <si>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</si>
  <si>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</si>
  <si>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</si>
  <si>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</si>
  <si>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</si>
  <si>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</si>
  <si>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</si>
  <si>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</si>
  <si>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</si>
  <si>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</si>
  <si>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</si>
  <si>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</si>
  <si>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</si>
  <si>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</si>
  <si>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</si>
  <si>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</si>
  <si>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</si>
  <si>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</si>
  <si>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</si>
  <si>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</si>
  <si>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</si>
  <si>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</si>
  <si>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예산현액 Budget</t>
  </si>
  <si>
    <t>세입 Revenue</t>
  </si>
  <si>
    <t>세출 Expenditure</t>
  </si>
  <si>
    <t>잉여 Surplus</t>
  </si>
  <si>
    <t>도</t>
  </si>
  <si>
    <t>Unit : million won</t>
  </si>
  <si>
    <t>지방세
Local tax</t>
  </si>
  <si>
    <t>Year &amp;
 Si, Gun</t>
  </si>
  <si>
    <t>지방교부세
Local share tax</t>
  </si>
  <si>
    <t>이자수입
Interest</t>
  </si>
  <si>
    <t>부담금
Allotment</t>
  </si>
  <si>
    <t>Province</t>
  </si>
  <si>
    <t>6. Settled Revenues of General Accounts</t>
  </si>
  <si>
    <t>세외수입
Non-tax revenue</t>
  </si>
  <si>
    <t>보조금
Subsidies</t>
  </si>
  <si>
    <t>지방채
Local borrowing</t>
  </si>
  <si>
    <t>합 계
Total</t>
  </si>
  <si>
    <t>문화 및 관광 Culture, Tourism</t>
  </si>
  <si>
    <t xml:space="preserve">사회복지 Social Welfare </t>
  </si>
  <si>
    <t xml:space="preserve">연별 및 과목별 </t>
  </si>
  <si>
    <t>Year &amp; Course</t>
  </si>
  <si>
    <t xml:space="preserve">일반공공행정 General public Administration </t>
  </si>
  <si>
    <t>농림해양수산 Agriculture, Forestry, Ocean, Marine</t>
  </si>
  <si>
    <t>수송 및 교통 Transportation, Traffic</t>
  </si>
  <si>
    <t>예비비 Contingency</t>
  </si>
  <si>
    <t>9. Settled Budget of Special Accounts</t>
  </si>
  <si>
    <t>토지(천㎡)</t>
  </si>
  <si>
    <t>건물(㎡)</t>
  </si>
  <si>
    <t>Building(㎡)</t>
  </si>
  <si>
    <t>입목죽(㎥)</t>
  </si>
  <si>
    <t>Vessel(M/T)</t>
  </si>
  <si>
    <t>항공기(대)</t>
  </si>
  <si>
    <t>유가증권(주)</t>
  </si>
  <si>
    <t>Securities(shares)</t>
  </si>
  <si>
    <t>연별 및 
시군별</t>
  </si>
  <si>
    <t>자료 : 경상북도교육청</t>
  </si>
  <si>
    <t xml:space="preserve">  Province</t>
  </si>
  <si>
    <t>Local Tax Revenue</t>
  </si>
  <si>
    <t>Non-Tax Revenue</t>
  </si>
  <si>
    <t xml:space="preserve">  - Current Revenue</t>
  </si>
  <si>
    <t xml:space="preserve">  - Temporary Revenue</t>
  </si>
  <si>
    <t>Local Share Tax</t>
  </si>
  <si>
    <t>Subsidies</t>
  </si>
  <si>
    <t>주 : 2008년 자료부터 서식 변경("직접세, 간접세" 항목 삭제)</t>
    <phoneticPr fontId="42" type="noConversion"/>
  </si>
  <si>
    <t>10. 교육비 특별회계 세입결산</t>
    <phoneticPr fontId="42" type="noConversion"/>
  </si>
  <si>
    <t>10. Settled Revenues of Special Accounts for Education</t>
    <phoneticPr fontId="42" type="noConversion"/>
  </si>
  <si>
    <t>11. 교육비 특별회계 세출결산</t>
    <phoneticPr fontId="42" type="noConversion"/>
  </si>
  <si>
    <t>Unit : million won</t>
    <phoneticPr fontId="42" type="noConversion"/>
  </si>
  <si>
    <t>4. 예산결산 총괄</t>
  </si>
  <si>
    <t>4. Summary of Budget &amp; Settlement</t>
  </si>
  <si>
    <t>연별 및
시군별</t>
  </si>
  <si>
    <t>Year &amp;
Si, Gun</t>
  </si>
  <si>
    <t>일반회계
General accounts</t>
  </si>
  <si>
    <t>특별회계
Special accounts</t>
  </si>
  <si>
    <t xml:space="preserve"> </t>
  </si>
  <si>
    <t>6. 일반회계 세입결산</t>
  </si>
  <si>
    <t>연별 및 과목별
Year &amp; Course</t>
  </si>
  <si>
    <t>예산현액  Budget</t>
  </si>
  <si>
    <t>결산  Settlement</t>
  </si>
  <si>
    <t>금액 Amount</t>
  </si>
  <si>
    <t>지방세수입</t>
  </si>
  <si>
    <t>세외수입</t>
  </si>
  <si>
    <t xml:space="preserve">  - 경상적세외수입</t>
  </si>
  <si>
    <t xml:space="preserve">  - 임시적세외수입</t>
  </si>
  <si>
    <t>지방교부세</t>
  </si>
  <si>
    <t>재정보전금</t>
  </si>
  <si>
    <t>보조금</t>
  </si>
  <si>
    <t>지방채</t>
  </si>
  <si>
    <t>6-1. 시·군별 일반회계 세입결산</t>
  </si>
  <si>
    <t>6-1. Settled Revenues of General Accounts by Si &amp; Gun</t>
  </si>
  <si>
    <t>연별 및 시군별</t>
  </si>
  <si>
    <t>조정교부금
Control grants</t>
  </si>
  <si>
    <t>Year &amp; Si, Gun</t>
  </si>
  <si>
    <t>8. 일반회계 세출결산</t>
  </si>
  <si>
    <t>Unit : milIion won</t>
  </si>
  <si>
    <t>결 산</t>
  </si>
  <si>
    <t xml:space="preserve">             Settlement</t>
  </si>
  <si>
    <t>예산대결산비율(%)
Budget / settlement ratio</t>
  </si>
  <si>
    <t>금액 Amounts</t>
  </si>
  <si>
    <t>금 액
Amounts</t>
  </si>
  <si>
    <t>시 · 군
Si, Gun</t>
  </si>
  <si>
    <t>일반공공행정</t>
  </si>
  <si>
    <t>General Public Administration</t>
  </si>
  <si>
    <t xml:space="preserve">  - 지방행정 · 재정지원</t>
  </si>
  <si>
    <t xml:space="preserve">  - Local Administration, Finance</t>
  </si>
  <si>
    <t xml:space="preserve">  - 재정 · 금융</t>
  </si>
  <si>
    <t xml:space="preserve">  - Finance</t>
  </si>
  <si>
    <t xml:space="preserve">  - 일반행정</t>
  </si>
  <si>
    <t xml:space="preserve">  - General Administration</t>
  </si>
  <si>
    <t>Public order Safety</t>
  </si>
  <si>
    <t xml:space="preserve">  - Disaster Prevention, Civil Defense</t>
  </si>
  <si>
    <t>교육</t>
  </si>
  <si>
    <t>Education</t>
  </si>
  <si>
    <t xml:space="preserve">  - Early Childhood &amp; Elementary</t>
  </si>
  <si>
    <t xml:space="preserve">  - 고등교육</t>
  </si>
  <si>
    <t xml:space="preserve">  - Higher Education </t>
  </si>
  <si>
    <t xml:space="preserve">  - 평생 · 직업교육</t>
  </si>
  <si>
    <t xml:space="preserve">  - Lifelong, Vocational Education</t>
  </si>
  <si>
    <t>Culture, Tourism</t>
  </si>
  <si>
    <t xml:space="preserve">  - 문화예술</t>
  </si>
  <si>
    <t xml:space="preserve">  - Culture Arts</t>
  </si>
  <si>
    <t xml:space="preserve">  - 관광</t>
  </si>
  <si>
    <t xml:space="preserve">  - Sightseeing</t>
  </si>
  <si>
    <t xml:space="preserve">  - 체육</t>
  </si>
  <si>
    <t xml:space="preserve">  - Sports </t>
  </si>
  <si>
    <t xml:space="preserve">  - 문화재</t>
  </si>
  <si>
    <t xml:space="preserve">  - Cultural Properties </t>
  </si>
  <si>
    <t xml:space="preserve">  - Cultural &amp; Sightseeing</t>
  </si>
  <si>
    <t>환경보호</t>
  </si>
  <si>
    <t>Protection of Environment</t>
  </si>
  <si>
    <t xml:space="preserve">  - 상하수도 · 수질</t>
  </si>
  <si>
    <t xml:space="preserve">  - 폐기물</t>
  </si>
  <si>
    <t xml:space="preserve">  - 대기</t>
  </si>
  <si>
    <t xml:space="preserve">  - Atmosphere</t>
  </si>
  <si>
    <t xml:space="preserve">  - 자연</t>
  </si>
  <si>
    <t xml:space="preserve">  - Nature</t>
  </si>
  <si>
    <t xml:space="preserve">  - 해양</t>
  </si>
  <si>
    <t xml:space="preserve">  - Sea</t>
  </si>
  <si>
    <t xml:space="preserve">  - 환경보호일반</t>
  </si>
  <si>
    <t xml:space="preserve">  - Protection of Environment </t>
  </si>
  <si>
    <t>사회복지</t>
  </si>
  <si>
    <t>Social Welfare</t>
  </si>
  <si>
    <t xml:space="preserve">  - 기초생활보장</t>
  </si>
  <si>
    <t xml:space="preserve">  - Basic Livelihood Security</t>
  </si>
  <si>
    <t xml:space="preserve">  - 취약계층지원</t>
  </si>
  <si>
    <t xml:space="preserve">  - low-income aid </t>
  </si>
  <si>
    <t xml:space="preserve">  - Health, Family &amp; Woman</t>
  </si>
  <si>
    <t>8. 일반회계 세출결산(계속)</t>
  </si>
  <si>
    <t>8. Settled Expenditure of General Accounts(Cont'd)</t>
  </si>
  <si>
    <t xml:space="preserve">  - 노인 · 청소년</t>
  </si>
  <si>
    <t xml:space="preserve">  - Senior, Young Adult</t>
  </si>
  <si>
    <t xml:space="preserve">  - 노동</t>
  </si>
  <si>
    <t xml:space="preserve">  - 보훈</t>
  </si>
  <si>
    <t xml:space="preserve">  - bohun</t>
  </si>
  <si>
    <t xml:space="preserve">  - 주택</t>
  </si>
  <si>
    <t xml:space="preserve">  - Housing</t>
  </si>
  <si>
    <t xml:space="preserve">  - 사회복지일반</t>
  </si>
  <si>
    <t xml:space="preserve">  - Housing Social Welfare</t>
  </si>
  <si>
    <t>보건</t>
  </si>
  <si>
    <t>Health</t>
  </si>
  <si>
    <t xml:space="preserve">  - 보건의료</t>
  </si>
  <si>
    <t xml:space="preserve">  - Health Medical Treatment</t>
  </si>
  <si>
    <t xml:space="preserve">  - 식품의약안전</t>
  </si>
  <si>
    <t xml:space="preserve">  - Food &amp; Drug</t>
  </si>
  <si>
    <t>농림해양수산</t>
  </si>
  <si>
    <t>Agriculture, Forestry, Ocean, Marine</t>
  </si>
  <si>
    <t xml:space="preserve">  - 농업 · 농촌</t>
  </si>
  <si>
    <t xml:space="preserve">  - Agriculture, Farm Village</t>
  </si>
  <si>
    <t xml:space="preserve">  - 임업 · 산촌</t>
  </si>
  <si>
    <t xml:space="preserve">  - Forestry, Mountain Village</t>
  </si>
  <si>
    <t xml:space="preserve">  - 해양수산 · 어촌</t>
  </si>
  <si>
    <t xml:space="preserve">  - Ocean Marine, Fishing Village</t>
  </si>
  <si>
    <t>산업 · 중소기업</t>
  </si>
  <si>
    <t>Industry, Small &amp; medium enterprises</t>
  </si>
  <si>
    <t xml:space="preserve">  - 산업금융지원</t>
  </si>
  <si>
    <t xml:space="preserve">  - Trade &amp; Investment Enticement </t>
  </si>
  <si>
    <t xml:space="preserve">  - 산업진흥 · 고도화</t>
  </si>
  <si>
    <t xml:space="preserve">  - Energy &amp; Resource Development</t>
  </si>
  <si>
    <t xml:space="preserve">  - 산업 · 중소기업일반</t>
  </si>
  <si>
    <t xml:space="preserve">  - Industry, Small &amp; medium enterprises</t>
  </si>
  <si>
    <t>Transportation &amp; Traffic</t>
  </si>
  <si>
    <t xml:space="preserve">  - 도로</t>
  </si>
  <si>
    <t xml:space="preserve">  - Roads</t>
  </si>
  <si>
    <t xml:space="preserve">  - 도시철도</t>
  </si>
  <si>
    <t xml:space="preserve">  - Underground Railway</t>
  </si>
  <si>
    <t xml:space="preserve">  - 해운 · 항만</t>
  </si>
  <si>
    <t xml:space="preserve">  - Marine Transport, Port </t>
  </si>
  <si>
    <t xml:space="preserve">  - Public Traffic, distribution etc.</t>
  </si>
  <si>
    <t>Corntry, Region Development</t>
  </si>
  <si>
    <t xml:space="preserve">  - 수자원</t>
  </si>
  <si>
    <t xml:space="preserve">  - Water Resource</t>
  </si>
  <si>
    <t xml:space="preserve">  - Region &amp; City</t>
  </si>
  <si>
    <t xml:space="preserve">  - 산업단지</t>
  </si>
  <si>
    <t xml:space="preserve">  - Industrial Estate</t>
  </si>
  <si>
    <t>과학기술</t>
  </si>
  <si>
    <t>Science Technology</t>
  </si>
  <si>
    <t xml:space="preserve">  - 과학기술일반</t>
  </si>
  <si>
    <t xml:space="preserve">  - General Science Technology</t>
  </si>
  <si>
    <t xml:space="preserve">  - 과학기술연구지원</t>
  </si>
  <si>
    <t xml:space="preserve">  - Scientific Research</t>
  </si>
  <si>
    <t>예비비</t>
  </si>
  <si>
    <t>Contingency</t>
  </si>
  <si>
    <t xml:space="preserve">  - 예비비</t>
  </si>
  <si>
    <t xml:space="preserve">  - Contingency</t>
  </si>
  <si>
    <t>기타</t>
  </si>
  <si>
    <t>Others</t>
  </si>
  <si>
    <t xml:space="preserve">  - 기타</t>
  </si>
  <si>
    <t xml:space="preserve">  - Others</t>
  </si>
  <si>
    <t>연별 및 시군별
Year &amp; Si, Gun</t>
  </si>
  <si>
    <t xml:space="preserve">공공질서 
및 안전 
Public order 
Safety </t>
  </si>
  <si>
    <t>교 육 
Education</t>
  </si>
  <si>
    <t>환경보호 Protection of Environment</t>
  </si>
  <si>
    <t xml:space="preserve">사회복지 
Social Welfare </t>
  </si>
  <si>
    <t>보 건
Health</t>
  </si>
  <si>
    <t>산업, 중소기업 Industry, Small and medium enterprises</t>
  </si>
  <si>
    <t xml:space="preserve">국토 및
 지역개발 Country, Region Development </t>
  </si>
  <si>
    <t>과학기술 
Science Technology</t>
  </si>
  <si>
    <t>연별 및 회계별
Year &amp; Account</t>
  </si>
  <si>
    <t>회계수
Accounts</t>
  </si>
  <si>
    <t>예산
Budget</t>
  </si>
  <si>
    <t>세입
Revenue</t>
  </si>
  <si>
    <t>세출
Expenditure</t>
  </si>
  <si>
    <t>공기업특별회계
Public Enterprise Special Account</t>
  </si>
  <si>
    <t xml:space="preserve">  -  지역개발기금
      Regional Development Fund</t>
  </si>
  <si>
    <t>기타특별회계
Orther Special Account</t>
  </si>
  <si>
    <t>주 : 2009년 자료부터 서식변경( 단위변경 "천원" → "백만원" )</t>
  </si>
  <si>
    <t>12. 도 공유재산</t>
  </si>
  <si>
    <t>연별 및 종별
Year &amp; Classificatlon</t>
  </si>
  <si>
    <t>총계
Total</t>
  </si>
  <si>
    <t>행정재산
Administrative property</t>
  </si>
  <si>
    <t>평가액
Appraisal value</t>
  </si>
  <si>
    <t>Land(1,000㎡)</t>
  </si>
  <si>
    <t>Standing Wood and Bamboo(㎥)</t>
  </si>
  <si>
    <t>공작물(점)</t>
  </si>
  <si>
    <t>기계·기구(점)</t>
  </si>
  <si>
    <t>선박(척)</t>
  </si>
  <si>
    <t>무체재산(건)</t>
  </si>
  <si>
    <t>용익물권(건)</t>
  </si>
  <si>
    <t>Real rights</t>
  </si>
  <si>
    <t>5. 일반회계 세입예산 개요</t>
  </si>
  <si>
    <t>5. Budget Revenues of General Accounts</t>
  </si>
  <si>
    <t>5. 일반회계 세입예산 개요(계속)</t>
  </si>
  <si>
    <t>5. Budget Revenues of General Accounts(Cont'd)</t>
  </si>
  <si>
    <t>합  계
Total</t>
  </si>
  <si>
    <t>세외수입 Non-tax revenue</t>
  </si>
  <si>
    <t>경상적 세외수입 Current non-tax revenues</t>
  </si>
  <si>
    <t>재산임대
수입
Property rents</t>
  </si>
  <si>
    <t>사용료수입
Rents</t>
  </si>
  <si>
    <t>재산매각수입
Property disposal</t>
  </si>
  <si>
    <t>연별 및          시군별</t>
  </si>
  <si>
    <t xml:space="preserve">공공질서 
및 안전 
Public order Safety </t>
  </si>
  <si>
    <t>교 육 Education</t>
  </si>
  <si>
    <t>기 타 
Others</t>
  </si>
  <si>
    <t>Year &amp;             Si, Gun</t>
  </si>
  <si>
    <t>자료 : 예산담당관실,  2008년 부터 서식 변경</t>
  </si>
  <si>
    <t>합계  Total</t>
    <phoneticPr fontId="42" type="noConversion"/>
  </si>
  <si>
    <t>Year &amp; Si, Gun</t>
    <phoneticPr fontId="42" type="noConversion"/>
  </si>
  <si>
    <t>지방소득세
Local income</t>
    <phoneticPr fontId="42" type="noConversion"/>
  </si>
  <si>
    <t>재산세
Property</t>
    <phoneticPr fontId="42" type="noConversion"/>
  </si>
  <si>
    <t>담배소비세
Tobacco consumption</t>
    <phoneticPr fontId="42" type="noConversion"/>
  </si>
  <si>
    <t>지방교육세
Local education</t>
    <phoneticPr fontId="42" type="noConversion"/>
  </si>
  <si>
    <t xml:space="preserve">주 : 2009년부터 서식변경(단위변경 "천원" → "백만원")     </t>
    <phoneticPr fontId="42" type="noConversion"/>
  </si>
  <si>
    <t>취득세
Acquisition</t>
  </si>
  <si>
    <t>레저세
Leisure</t>
  </si>
  <si>
    <t>지방소비세
Local consumption</t>
  </si>
  <si>
    <t>지방세
Local taxes</t>
    <phoneticPr fontId="42" type="noConversion"/>
  </si>
  <si>
    <t xml:space="preserve">      지방소비세가 2010년 도세로 신설되어 중앙정부로부터 세입금 전입</t>
    <phoneticPr fontId="20" type="noConversion"/>
  </si>
  <si>
    <t>3. 지방세 징수(계속)</t>
    <phoneticPr fontId="20" type="noConversion"/>
  </si>
  <si>
    <t>Unit : million won</t>
    <phoneticPr fontId="20" type="noConversion"/>
  </si>
  <si>
    <t>연별 및 시군별                  Year &amp; Si, Gun</t>
    <phoneticPr fontId="42" type="noConversion"/>
  </si>
  <si>
    <t>연별 및 
시군별</t>
    <phoneticPr fontId="20" type="noConversion"/>
  </si>
  <si>
    <t xml:space="preserve">      2010년부터 지방소비세, 지방소득세 신설</t>
    <phoneticPr fontId="20" type="noConversion"/>
  </si>
  <si>
    <t>예산대결산
비율(%)
Budget / settlement ratio</t>
  </si>
  <si>
    <t>시군
Si, Gun</t>
  </si>
  <si>
    <t xml:space="preserve">시 · 군
Si, Gun </t>
  </si>
  <si>
    <t>도</t>
    <phoneticPr fontId="42" type="noConversion"/>
  </si>
  <si>
    <t>Gyeongbuk</t>
    <phoneticPr fontId="42" type="noConversion"/>
  </si>
  <si>
    <t>연별 및 과목별</t>
  </si>
  <si>
    <t>예산①
Budget</t>
  </si>
  <si>
    <t>징수결정액
Estimated amount of collection</t>
  </si>
  <si>
    <t>수납액②
Amount received</t>
  </si>
  <si>
    <t>불납결손액
Deficit</t>
  </si>
  <si>
    <t>증감(②­①)
Increase or decrease</t>
  </si>
  <si>
    <t>중앙정부이전수입</t>
  </si>
  <si>
    <t>Government Transfer Revenues</t>
  </si>
  <si>
    <t>지방자치단체이전수입</t>
  </si>
  <si>
    <t>Local Transfer Revenues</t>
  </si>
  <si>
    <t>기타이전수입</t>
  </si>
  <si>
    <t>Others Transfer Revenues</t>
  </si>
  <si>
    <t>교수-학습활동수입</t>
  </si>
  <si>
    <t>Teaching-Learning Activities</t>
  </si>
  <si>
    <t>행정활동수입</t>
  </si>
  <si>
    <t>Administration Activities</t>
  </si>
  <si>
    <t>자산수입</t>
  </si>
  <si>
    <t>Asset Incomes</t>
  </si>
  <si>
    <t>이자수입</t>
  </si>
  <si>
    <t>Interest Incomes</t>
  </si>
  <si>
    <t>적립금수입</t>
  </si>
  <si>
    <t>Reserve Incomes</t>
  </si>
  <si>
    <t>금융자산회수</t>
  </si>
  <si>
    <t>Financial Asset Incomes</t>
  </si>
  <si>
    <t>잡수입</t>
  </si>
  <si>
    <t>Miscellaneous Incomes</t>
  </si>
  <si>
    <t>지방교육채 및 학교채</t>
  </si>
  <si>
    <t>Local Education Bond / School Bond</t>
  </si>
  <si>
    <t>전년도이월금</t>
  </si>
  <si>
    <t>Carry-Over from Perv. Year</t>
  </si>
  <si>
    <t>예산결정후 증감액②
Change in budget amount after budget finalization</t>
  </si>
  <si>
    <t>Year &amp; Classification</t>
  </si>
  <si>
    <t>전년도이월액
Carry-over from previous year</t>
  </si>
  <si>
    <t>예비비 지출결정액
Estimanted amount of emergency fund</t>
  </si>
  <si>
    <t>이용 및 이체
Use &amp; Transfer</t>
  </si>
  <si>
    <t>인적자원운용</t>
  </si>
  <si>
    <t>교수-학습활동지원</t>
  </si>
  <si>
    <t>교육복지지원</t>
  </si>
  <si>
    <t>보건/급식/체육활동</t>
  </si>
  <si>
    <t>학교재정지원관리</t>
  </si>
  <si>
    <t>학교교육여건개선시설</t>
  </si>
  <si>
    <t>평생교육</t>
  </si>
  <si>
    <t>Life-long Education</t>
  </si>
  <si>
    <t>직업교육</t>
  </si>
  <si>
    <t>Vocational Education</t>
  </si>
  <si>
    <t>교육행정일반</t>
  </si>
  <si>
    <t>Education Adiministration</t>
  </si>
  <si>
    <t>기관운영관리</t>
  </si>
  <si>
    <t>Organizational Management</t>
  </si>
  <si>
    <t>지방채상환 및 리스료</t>
  </si>
  <si>
    <t>Redemption of Municipal 
 Bond/Cost of Lease</t>
  </si>
  <si>
    <t>예비비 및 기타</t>
  </si>
  <si>
    <t>Reserves &amp; Others</t>
  </si>
  <si>
    <t>자료 : 회계과</t>
    <phoneticPr fontId="20" type="noConversion"/>
  </si>
  <si>
    <t>자료 : 회계과</t>
    <phoneticPr fontId="20" type="noConversion"/>
  </si>
  <si>
    <t xml:space="preserve">자료 : 회계과, 2008년 부터 서식 변경  </t>
    <phoneticPr fontId="20" type="noConversion"/>
  </si>
  <si>
    <t xml:space="preserve">     1) 재정자립도 = 자체수입(지방세+세외수입) / 일반회계 X 100</t>
  </si>
  <si>
    <t xml:space="preserve">     3) 기준재정수요충족도(재정력지수) = 기준재정수입액 / 기준재정수요액 X 100 ← 교부전기준</t>
  </si>
  <si>
    <t>Education welfare support</t>
    <phoneticPr fontId="42" type="noConversion"/>
  </si>
  <si>
    <t>Unit : million won</t>
    <phoneticPr fontId="42" type="noConversion"/>
  </si>
  <si>
    <t>영주시</t>
    <phoneticPr fontId="20" type="noConversion"/>
  </si>
  <si>
    <t>자료 : 회계과</t>
    <phoneticPr fontId="20" type="noConversion"/>
  </si>
  <si>
    <t>주 : 2013년 자료부터 "지방 잉여금" 항목 삭제</t>
    <phoneticPr fontId="20" type="noConversion"/>
  </si>
  <si>
    <t>자료 : 세정담당관</t>
  </si>
  <si>
    <t>자료 : 세정담당관</t>
    <phoneticPr fontId="42" type="noConversion"/>
  </si>
  <si>
    <t>Management of School Finance</t>
    <phoneticPr fontId="42" type="noConversion"/>
  </si>
  <si>
    <t>Teaching-Learning Activities</t>
    <phoneticPr fontId="42" type="noConversion"/>
  </si>
  <si>
    <t>Application of Human Resource</t>
    <phoneticPr fontId="42" type="noConversion"/>
  </si>
  <si>
    <t>2014</t>
  </si>
  <si>
    <t>보전수입 등 및 내부거래</t>
    <phoneticPr fontId="20" type="noConversion"/>
  </si>
  <si>
    <t>Control grants</t>
    <phoneticPr fontId="20" type="noConversion"/>
  </si>
  <si>
    <t>Local borrowing</t>
    <phoneticPr fontId="20" type="noConversion"/>
  </si>
  <si>
    <t>Conservation revenues and Internal transaction</t>
    <phoneticPr fontId="20" type="noConversion"/>
  </si>
  <si>
    <t>주 : 2014년 자료부터 "지방 잉여금" 항목 삭제, "보전수입 등 및 내부거래" 항목 추가</t>
    <phoneticPr fontId="20" type="noConversion"/>
  </si>
  <si>
    <r>
      <t>재정자립도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Financial independence</t>
    </r>
    <phoneticPr fontId="42" type="noConversion"/>
  </si>
  <si>
    <r>
      <t>재정자주도</t>
    </r>
    <r>
      <rPr>
        <vertAlign val="superscript"/>
        <sz val="9"/>
        <color theme="1"/>
        <rFont val="돋움"/>
        <family val="3"/>
        <charset val="129"/>
      </rPr>
      <t>2)</t>
    </r>
    <r>
      <rPr>
        <sz val="9"/>
        <color theme="1"/>
        <rFont val="돋움"/>
        <family val="3"/>
        <charset val="129"/>
      </rPr>
      <t xml:space="preserve">
Financial autonomy</t>
    </r>
    <phoneticPr fontId="42" type="noConversion"/>
  </si>
  <si>
    <r>
      <t>기준재정 수요충족도
(재정력지수)</t>
    </r>
    <r>
      <rPr>
        <vertAlign val="superscript"/>
        <sz val="9"/>
        <color theme="1"/>
        <rFont val="돋움"/>
        <family val="3"/>
        <charset val="129"/>
      </rPr>
      <t>3)</t>
    </r>
    <r>
      <rPr>
        <sz val="9"/>
        <color theme="1"/>
        <rFont val="돋움"/>
        <family val="3"/>
        <charset val="129"/>
      </rPr>
      <t xml:space="preserve">
Financia ability indices</t>
    </r>
    <phoneticPr fontId="42" type="noConversion"/>
  </si>
  <si>
    <r>
      <t>7. 일반회계 세출예산 개요</t>
    </r>
    <r>
      <rPr>
        <b/>
        <vertAlign val="superscript"/>
        <sz val="17"/>
        <color theme="1"/>
        <rFont val="굴림"/>
        <family val="3"/>
        <charset val="129"/>
      </rPr>
      <t>1)</t>
    </r>
  </si>
  <si>
    <r>
      <t xml:space="preserve">농림해양
수산 </t>
    </r>
    <r>
      <rPr>
        <sz val="8"/>
        <color theme="1"/>
        <rFont val="돋움"/>
        <family val="3"/>
        <charset val="129"/>
      </rPr>
      <t>Agriculture, Forestry, Ocean, Marine</t>
    </r>
    <phoneticPr fontId="20" type="noConversion"/>
  </si>
  <si>
    <r>
      <t xml:space="preserve">수송 및 
교통 </t>
    </r>
    <r>
      <rPr>
        <sz val="8"/>
        <color theme="1"/>
        <rFont val="돋움"/>
        <family val="3"/>
        <charset val="129"/>
      </rPr>
      <t>Transpor-
tation, 
Traffic</t>
    </r>
    <phoneticPr fontId="20" type="noConversion"/>
  </si>
  <si>
    <r>
      <t xml:space="preserve">국토 및
 지역개발 </t>
    </r>
    <r>
      <rPr>
        <sz val="8"/>
        <color theme="1"/>
        <rFont val="돋움"/>
        <family val="3"/>
        <charset val="129"/>
      </rPr>
      <t xml:space="preserve">Country, Region </t>
    </r>
    <r>
      <rPr>
        <sz val="7.5"/>
        <color theme="1"/>
        <rFont val="돋움"/>
        <family val="3"/>
        <charset val="129"/>
      </rPr>
      <t xml:space="preserve">Development </t>
    </r>
  </si>
  <si>
    <r>
      <t xml:space="preserve">과학기술 </t>
    </r>
    <r>
      <rPr>
        <sz val="8"/>
        <color theme="1"/>
        <rFont val="돋움"/>
        <family val="3"/>
        <charset val="129"/>
      </rPr>
      <t>Science Technology</t>
    </r>
  </si>
  <si>
    <r>
      <t xml:space="preserve">세대
(외국인세대제외)
</t>
    </r>
    <r>
      <rPr>
        <sz val="8"/>
        <color theme="1"/>
        <rFont val="돋움"/>
        <family val="3"/>
        <charset val="129"/>
      </rPr>
      <t xml:space="preserve"> Households (excluding foreign household)</t>
    </r>
    <phoneticPr fontId="42" type="noConversion"/>
  </si>
  <si>
    <t>보전수입 등 및 
내부거래
Conservation revenues and Internal transaction</t>
    <phoneticPr fontId="20" type="noConversion"/>
  </si>
  <si>
    <t>자료 : 회계과</t>
    <phoneticPr fontId="20" type="noConversion"/>
  </si>
  <si>
    <t xml:space="preserve">  - 지역및도시</t>
  </si>
  <si>
    <t>국토및지역개발</t>
  </si>
  <si>
    <t xml:space="preserve">  - 대중교통 · 물류등기타</t>
  </si>
  <si>
    <t>수송및교통</t>
  </si>
  <si>
    <t xml:space="preserve">  - 에너지및자원개발</t>
  </si>
  <si>
    <t xml:space="preserve">  - 무역및투자유치</t>
  </si>
  <si>
    <t xml:space="preserve">  - 산업기술지원</t>
    <phoneticPr fontId="20" type="noConversion"/>
  </si>
  <si>
    <t xml:space="preserve">  - 보육 · 가족및여성</t>
  </si>
  <si>
    <t>문화및관광</t>
    <phoneticPr fontId="20" type="noConversion"/>
  </si>
  <si>
    <t xml:space="preserve">  - 경찰 · 재난방재 · 민방위</t>
    <phoneticPr fontId="20" type="noConversion"/>
  </si>
  <si>
    <t>2015</t>
  </si>
  <si>
    <t>772</t>
    <phoneticPr fontId="42" type="noConversion"/>
  </si>
  <si>
    <t>Reconstruction of School 
 Education Environment</t>
    <phoneticPr fontId="42" type="noConversion"/>
  </si>
  <si>
    <t>Health/School Meal/Physical 
 Activities</t>
    <phoneticPr fontId="42" type="noConversion"/>
  </si>
  <si>
    <t xml:space="preserve">  - Legislation &amp; Election</t>
    <phoneticPr fontId="20" type="noConversion"/>
  </si>
  <si>
    <t>Source : Tax Affairs Division</t>
    <phoneticPr fontId="42" type="noConversion"/>
  </si>
  <si>
    <t>Source : Tax Affairs Division</t>
    <phoneticPr fontId="20" type="noConversion"/>
  </si>
  <si>
    <t>Source : Accounts Division</t>
    <phoneticPr fontId="20" type="noConversion"/>
  </si>
  <si>
    <t>Source : Budget Division</t>
    <phoneticPr fontId="20" type="noConversion"/>
  </si>
  <si>
    <t>Source : Gyeongsangbuk-Do Office of Education</t>
    <phoneticPr fontId="20" type="noConversion"/>
  </si>
  <si>
    <t>Source : Gyeongsangbuk-Do Office of Education</t>
    <phoneticPr fontId="42" type="noConversion"/>
  </si>
  <si>
    <t>2016</t>
  </si>
  <si>
    <t xml:space="preserve">  - 낙후지역발전</t>
    <phoneticPr fontId="20" type="noConversion"/>
  </si>
  <si>
    <t>1. 국세징수(계속)</t>
    <phoneticPr fontId="42" type="noConversion"/>
  </si>
  <si>
    <t>1. Collection of National Taxes(Cont'd)</t>
    <phoneticPr fontId="42" type="noConversion"/>
  </si>
  <si>
    <t>1. Collection of National Taxes</t>
    <phoneticPr fontId="42" type="noConversion"/>
  </si>
  <si>
    <t>Unit : million won</t>
    <phoneticPr fontId="42" type="noConversion"/>
  </si>
  <si>
    <t>연별 및
세무서별
Year &amp;
Tax Office</t>
    <phoneticPr fontId="42" type="noConversion"/>
  </si>
  <si>
    <t>연별 및
세무서별</t>
    <phoneticPr fontId="42" type="noConversion"/>
  </si>
  <si>
    <t>내국세 Internal taxes</t>
    <phoneticPr fontId="42" type="noConversion"/>
  </si>
  <si>
    <t xml:space="preserve">종합부동산세  Comprehensive Real estate
</t>
    <phoneticPr fontId="42" type="noConversion"/>
  </si>
  <si>
    <t>Year &amp;
Tax Office</t>
    <phoneticPr fontId="42" type="noConversion"/>
  </si>
  <si>
    <t>직접세   Direct taxes</t>
    <phoneticPr fontId="42" type="noConversion"/>
  </si>
  <si>
    <t>직접세</t>
    <phoneticPr fontId="42" type="noConversion"/>
  </si>
  <si>
    <t>간접세  Indirect Tax</t>
    <phoneticPr fontId="42" type="noConversion"/>
  </si>
  <si>
    <t>인지세
Stamp tax</t>
    <phoneticPr fontId="42" type="noConversion"/>
  </si>
  <si>
    <t>과년도수입
Revenues from previous year</t>
    <phoneticPr fontId="42" type="noConversion"/>
  </si>
  <si>
    <t>소득세
Income</t>
    <phoneticPr fontId="42" type="noConversion"/>
  </si>
  <si>
    <r>
      <t xml:space="preserve">법인세
</t>
    </r>
    <r>
      <rPr>
        <sz val="7.5"/>
        <color theme="1"/>
        <rFont val="돋움"/>
        <family val="3"/>
        <charset val="129"/>
      </rPr>
      <t>Corporation Profit tax</t>
    </r>
    <phoneticPr fontId="42" type="noConversion"/>
  </si>
  <si>
    <t xml:space="preserve">자산
재평가세
Asset Revaluation </t>
    <phoneticPr fontId="42" type="noConversion"/>
  </si>
  <si>
    <t xml:space="preserve">부가가치세
Value added </t>
    <phoneticPr fontId="42" type="noConversion"/>
  </si>
  <si>
    <t>개별소비세
Special excise</t>
    <phoneticPr fontId="42" type="noConversion"/>
  </si>
  <si>
    <t xml:space="preserve">증권거래세
Securities exchange </t>
    <phoneticPr fontId="42" type="noConversion"/>
  </si>
  <si>
    <t>자료 : 대구지방국세청</t>
    <phoneticPr fontId="42" type="noConversion"/>
  </si>
  <si>
    <t>Source : Daegu Regional Tax Offices</t>
    <phoneticPr fontId="42" type="noConversion"/>
  </si>
  <si>
    <t>주 : 2006년 자료부터 종합부동산세 추가</t>
    <phoneticPr fontId="42" type="noConversion"/>
  </si>
  <si>
    <t>세외수입</t>
    <phoneticPr fontId="20" type="noConversion"/>
  </si>
  <si>
    <t>조정교부금
Control grants</t>
    <phoneticPr fontId="20" type="noConversion"/>
  </si>
  <si>
    <t>보전수입 등 및 내부거래  Conservation revenues and Internal transaction</t>
    <phoneticPr fontId="20" type="noConversion"/>
  </si>
  <si>
    <t>임시적세외수입</t>
    <phoneticPr fontId="20" type="noConversion"/>
  </si>
  <si>
    <t>보전수입 등  Conservation revenues</t>
    <phoneticPr fontId="20" type="noConversion"/>
  </si>
  <si>
    <t>내부거래  Internal transaction</t>
    <phoneticPr fontId="20" type="noConversion"/>
  </si>
  <si>
    <t>수수료수입
 Fees</t>
    <phoneticPr fontId="20" type="noConversion"/>
  </si>
  <si>
    <t>사업수입
Business product</t>
    <phoneticPr fontId="20" type="noConversion"/>
  </si>
  <si>
    <t>징수교부금
수입
Collection grants</t>
    <phoneticPr fontId="20" type="noConversion"/>
  </si>
  <si>
    <t>기타수입
Other income</t>
    <phoneticPr fontId="20" type="noConversion"/>
  </si>
  <si>
    <t>지난년도수입
Revenue from previous year</t>
    <phoneticPr fontId="20" type="noConversion"/>
  </si>
  <si>
    <t>잉여금
Net
Surplus</t>
    <phoneticPr fontId="20" type="noConversion"/>
  </si>
  <si>
    <t>융자금
원금수입
Loan collection</t>
    <phoneticPr fontId="20" type="noConversion"/>
  </si>
  <si>
    <t>자료 : 예산담당관실</t>
    <phoneticPr fontId="20" type="noConversion"/>
  </si>
  <si>
    <t>Source : Budget Division</t>
    <phoneticPr fontId="20" type="noConversion"/>
  </si>
  <si>
    <t>자료 : 예산담당관실</t>
    <phoneticPr fontId="20" type="noConversion"/>
  </si>
  <si>
    <t>주 : 2005년 자료부터 서식 변경, 최종 예산액임.</t>
    <phoneticPr fontId="20" type="noConversion"/>
  </si>
  <si>
    <t>단위 :%</t>
    <phoneticPr fontId="42" type="noConversion"/>
  </si>
  <si>
    <t>Unit : %</t>
    <phoneticPr fontId="20" type="noConversion"/>
  </si>
  <si>
    <t>연별 및 시군별
Year &amp; Si, Gun</t>
    <phoneticPr fontId="42" type="noConversion"/>
  </si>
  <si>
    <t xml:space="preserve">자료 : 예산담당관실, 예산개요, 2016년 최종예산기준(자립도,자주도), 당초예산(재정력지수) </t>
    <phoneticPr fontId="20" type="noConversion"/>
  </si>
  <si>
    <t>주: 2011년부터 수록(2014년세입과목개편전기준)</t>
    <phoneticPr fontId="20" type="noConversion"/>
  </si>
  <si>
    <t>내국세   Internal taxes</t>
    <phoneticPr fontId="42" type="noConversion"/>
  </si>
  <si>
    <t>증여세
Gift</t>
    <phoneticPr fontId="42" type="noConversion"/>
  </si>
  <si>
    <t xml:space="preserve">상속세
Inheri-
tance </t>
    <phoneticPr fontId="42" type="noConversion"/>
  </si>
  <si>
    <t>주세
Liquor</t>
    <phoneticPr fontId="42" type="noConversion"/>
  </si>
  <si>
    <t xml:space="preserve">전화세
Telephone </t>
    <phoneticPr fontId="42" type="noConversion"/>
  </si>
  <si>
    <t>교   통
에너지
환경세
Traffic, Energy, Environment</t>
    <phoneticPr fontId="42" type="noConversion"/>
  </si>
  <si>
    <t>방위세
Defense tax</t>
    <phoneticPr fontId="42" type="noConversion"/>
  </si>
  <si>
    <t xml:space="preserve">교육세
Education </t>
    <phoneticPr fontId="42" type="noConversion"/>
  </si>
  <si>
    <t>농어촌특별세
Special tax 
for rural development</t>
    <phoneticPr fontId="42" type="noConversion"/>
  </si>
  <si>
    <r>
      <t xml:space="preserve">근로
장려금
</t>
    </r>
    <r>
      <rPr>
        <sz val="8"/>
        <color theme="1"/>
        <rFont val="돋움"/>
        <family val="3"/>
        <charset val="129"/>
      </rPr>
      <t>Earned Income Tax Credit</t>
    </r>
    <phoneticPr fontId="42" type="noConversion"/>
  </si>
  <si>
    <r>
      <t xml:space="preserve">자녀
장려금
</t>
    </r>
    <r>
      <rPr>
        <sz val="8"/>
        <color theme="1"/>
        <rFont val="돋움"/>
        <family val="3"/>
        <charset val="129"/>
      </rPr>
      <t>Earned income Tax Credit</t>
    </r>
    <phoneticPr fontId="42" type="noConversion"/>
  </si>
  <si>
    <t>자동차세
Auto mobile</t>
    <phoneticPr fontId="42" type="noConversion"/>
  </si>
  <si>
    <t>세외수입 Non-tax revenues</t>
    <phoneticPr fontId="20" type="noConversion"/>
  </si>
  <si>
    <t>임시적 세외수입 Temporary non-tax revenues</t>
    <phoneticPr fontId="20" type="noConversion"/>
  </si>
  <si>
    <t>과징금 및 
과태료 등
Fines and penalties etc</t>
    <phoneticPr fontId="20" type="noConversion"/>
  </si>
  <si>
    <t>전년도
이월금
Carry over</t>
    <phoneticPr fontId="20" type="noConversion"/>
  </si>
  <si>
    <t>전입금
Transferred from</t>
    <phoneticPr fontId="20" type="noConversion"/>
  </si>
  <si>
    <r>
      <t xml:space="preserve">예탁금 및
예수금
</t>
    </r>
    <r>
      <rPr>
        <sz val="7"/>
        <color theme="1"/>
        <rFont val="돋움"/>
        <family val="3"/>
        <charset val="129"/>
      </rPr>
      <t>Contribution</t>
    </r>
    <phoneticPr fontId="20" type="noConversion"/>
  </si>
  <si>
    <t>도
Province</t>
    <phoneticPr fontId="20" type="noConversion"/>
  </si>
  <si>
    <t>구성비(%) 
Percent distribution</t>
    <phoneticPr fontId="20" type="noConversion"/>
  </si>
  <si>
    <t>예비비 Contingency</t>
    <phoneticPr fontId="20" type="noConversion"/>
  </si>
  <si>
    <t xml:space="preserve">  - 입법 및 선거관계</t>
    <phoneticPr fontId="20" type="noConversion"/>
  </si>
  <si>
    <t>공공질서 및 안전</t>
    <phoneticPr fontId="20" type="noConversion"/>
  </si>
  <si>
    <t xml:space="preserve">  - 유아 및 초중등교육</t>
    <phoneticPr fontId="20" type="noConversion"/>
  </si>
  <si>
    <t xml:space="preserve">  - 문화  및관광일반</t>
    <phoneticPr fontId="20" type="noConversion"/>
  </si>
  <si>
    <t xml:space="preserve"> - water supply &amp; drainage, quality of water </t>
    <phoneticPr fontId="20" type="noConversion"/>
  </si>
  <si>
    <t xml:space="preserve"> - Waste</t>
    <phoneticPr fontId="20" type="noConversion"/>
  </si>
  <si>
    <t xml:space="preserve">  - Labor</t>
    <phoneticPr fontId="20" type="noConversion"/>
  </si>
  <si>
    <t xml:space="preserve">  - Industrial technology support</t>
    <phoneticPr fontId="20" type="noConversion"/>
  </si>
  <si>
    <t xml:space="preserve">  - Industrial finance support</t>
    <phoneticPr fontId="20" type="noConversion"/>
  </si>
  <si>
    <t xml:space="preserve">  - industry promotion</t>
    <phoneticPr fontId="20" type="noConversion"/>
  </si>
  <si>
    <t xml:space="preserve">  -  의료급여기금운영
      Medical Insurance Fund 
      Menagement</t>
    <phoneticPr fontId="20" type="noConversion"/>
  </si>
  <si>
    <t xml:space="preserve">  -  치수사업
      Management of Flood Control</t>
    <phoneticPr fontId="20" type="noConversion"/>
  </si>
  <si>
    <t>미수납액
Amount unpaid</t>
    <phoneticPr fontId="20" type="noConversion"/>
  </si>
  <si>
    <t>예산①
Budget</t>
    <phoneticPr fontId="42" type="noConversion"/>
  </si>
  <si>
    <t>예산현액
(①+②)
Budget amount</t>
    <phoneticPr fontId="42" type="noConversion"/>
  </si>
  <si>
    <t>지 출 액
Expenditure</t>
    <phoneticPr fontId="42" type="noConversion"/>
  </si>
  <si>
    <t>불 용 액
Unused</t>
    <phoneticPr fontId="42" type="noConversion"/>
  </si>
  <si>
    <t>다음년도 
이 월 액
Carry-over to 
next year</t>
    <phoneticPr fontId="42" type="noConversion"/>
  </si>
  <si>
    <t>일반재산
General property</t>
    <phoneticPr fontId="20" type="noConversion"/>
  </si>
  <si>
    <t>Intangible</t>
    <phoneticPr fontId="20" type="noConversion"/>
  </si>
  <si>
    <t>Machinery(piece)</t>
    <phoneticPr fontId="20" type="noConversion"/>
  </si>
  <si>
    <t>Construction(piece)</t>
    <phoneticPr fontId="20" type="noConversion"/>
  </si>
  <si>
    <t>Aircraft(each)</t>
    <phoneticPr fontId="20" type="noConversion"/>
  </si>
  <si>
    <t>재정
보전금
Control grants</t>
    <phoneticPr fontId="20" type="noConversion"/>
  </si>
  <si>
    <t xml:space="preserve">      2013년 자료부터 '근로장려금' 추가</t>
    <phoneticPr fontId="42" type="noConversion"/>
  </si>
  <si>
    <t xml:space="preserve">      2013년 자료부터 '자녀장려금' 추가</t>
    <phoneticPr fontId="42" type="noConversion"/>
  </si>
  <si>
    <t>주 : 2006년 자료부터 종합부동산세 추가</t>
    <phoneticPr fontId="42" type="noConversion"/>
  </si>
  <si>
    <t xml:space="preserve">      2011년부터 지방세법 개정('11년 1월)에 따른 세목 조정 및 도축세 폐지</t>
    <phoneticPr fontId="20" type="noConversion"/>
  </si>
  <si>
    <t xml:space="preserve">      2011년부터 지방세법 개정('11년 1월)에 따른 세목 조정</t>
    <phoneticPr fontId="20" type="noConversion"/>
  </si>
  <si>
    <t xml:space="preserve">      2008년 자료부터 서식 변경("재정보전금" 항목 추가)</t>
    <phoneticPr fontId="20" type="noConversion"/>
  </si>
  <si>
    <t xml:space="preserve">      2014년 자료부터 서식 변경("잉여금","전년도이월금","융자금원금수입","전입금","예탁금및예수금"을</t>
    <phoneticPr fontId="20" type="noConversion"/>
  </si>
  <si>
    <t xml:space="preserve">      2015년 자료부터 서식 변경(임시적세외수입에 "과징금 및 과태료 등" 항목추가, "잡수입"을 "기타수입"으로 변경)</t>
    <phoneticPr fontId="20" type="noConversion"/>
  </si>
  <si>
    <t xml:space="preserve">                                          "임시적세외수입"에서 "보전수입 등 및 내부거래"로 이동, "기부금 및 기금수입"은 "잡수입"에 포함)</t>
    <phoneticPr fontId="20" type="noConversion"/>
  </si>
  <si>
    <t xml:space="preserve">                                            "임시적세외수입"에서 "보전수입 등 및 내부거래"로 이동, "기부금 및 기금수입"은 "잡수입"에 포함)</t>
    <phoneticPr fontId="20" type="noConversion"/>
  </si>
  <si>
    <t xml:space="preserve">      2014년 자료부터 "보전수입 등 및 내부거래" 항목 추가</t>
    <phoneticPr fontId="20" type="noConversion"/>
  </si>
  <si>
    <t xml:space="preserve">  - 광역교통시설 
     Wide area traffic facilities </t>
    <phoneticPr fontId="20" type="noConversion"/>
  </si>
  <si>
    <t>주 : 2009년 자료부터 서식변경( 단위변경 "천원" → "백만원", 명칭변경 "잡종재산" → "일반재산", 항목삭제 "보존재산")</t>
    <phoneticPr fontId="20" type="noConversion"/>
  </si>
  <si>
    <t xml:space="preserve">      회계명칭변경 : 의료보험기금운영→의료급여기금운영, 원자력발전지역개발세 →발전소지역자원시설세</t>
    <phoneticPr fontId="20" type="noConversion"/>
  </si>
  <si>
    <t xml:space="preserve">      경북도립대학특별회계 삭제, 낙후지역발전특별회계 추가</t>
    <phoneticPr fontId="20" type="noConversion"/>
  </si>
  <si>
    <t xml:space="preserve">      2) 통계숫자의 단위표시 미만은 사사오입을 원칙으로 하였으며 총계숫자를 맞추기 위해 내용란의 단위숫자가 다를 수도 있음.</t>
    <phoneticPr fontId="20" type="noConversion"/>
  </si>
  <si>
    <t>…</t>
  </si>
  <si>
    <t>2017</t>
  </si>
  <si>
    <t>2. Household Local Tax</t>
    <phoneticPr fontId="42" type="noConversion"/>
  </si>
  <si>
    <t>단위 : 백만원,명,세대</t>
    <phoneticPr fontId="42" type="noConversion"/>
  </si>
  <si>
    <t>Unit :  million won, person, house</t>
    <phoneticPr fontId="42" type="noConversion"/>
  </si>
  <si>
    <t xml:space="preserve">등록면허세
Registration and license </t>
    <phoneticPr fontId="20" type="noConversion"/>
  </si>
  <si>
    <t>주민세Resident</t>
    <phoneticPr fontId="42" type="noConversion"/>
  </si>
  <si>
    <t>지역자원시설세
Local Resource and Facility</t>
    <phoneticPr fontId="42" type="noConversion"/>
  </si>
  <si>
    <t>과년도수입
Revenue from 
previous year</t>
    <phoneticPr fontId="20" type="noConversion"/>
  </si>
  <si>
    <t>도세 Province Tax</t>
    <phoneticPr fontId="20" type="noConversion"/>
  </si>
  <si>
    <t>보통세 Ordinary Tax</t>
    <phoneticPr fontId="20" type="noConversion"/>
  </si>
  <si>
    <t>도세 Province Tax</t>
    <phoneticPr fontId="20" type="noConversion"/>
  </si>
  <si>
    <t>시 · 군세 City County Tax</t>
    <phoneticPr fontId="42" type="noConversion"/>
  </si>
  <si>
    <t>도  세
Province Tax</t>
    <phoneticPr fontId="42" type="noConversion"/>
  </si>
  <si>
    <t>목적세 Earmarked Tax</t>
    <phoneticPr fontId="42" type="noConversion"/>
  </si>
  <si>
    <t>시 · 군세
City County
Tax</t>
    <phoneticPr fontId="20" type="noConversion"/>
  </si>
  <si>
    <t>도세
Province
 Tax</t>
    <phoneticPr fontId="42" type="noConversion"/>
  </si>
  <si>
    <t>3. Collection of Local Taxes</t>
    <phoneticPr fontId="20" type="noConversion"/>
  </si>
  <si>
    <t xml:space="preserve">      2018년 폐지세목 삭제 및 영문 수정</t>
    <phoneticPr fontId="20" type="noConversion"/>
  </si>
  <si>
    <t>금액  Amount</t>
    <phoneticPr fontId="20" type="noConversion"/>
  </si>
  <si>
    <t>주 : 1) 최종예산액 Final budget</t>
    <phoneticPr fontId="20" type="noConversion"/>
  </si>
  <si>
    <t>7. Budget Expenditures of General Accounts</t>
    <phoneticPr fontId="20" type="noConversion"/>
  </si>
  <si>
    <t>8. Settled Expenditures of General Accounts</t>
    <phoneticPr fontId="20" type="noConversion"/>
  </si>
  <si>
    <t>8-1. Settled Expenditures of General Accounts by Si, Gun</t>
    <phoneticPr fontId="20" type="noConversion"/>
  </si>
  <si>
    <t>8-1. Settled Expenditures of General Accounts by Si, Gun(Cont'd)</t>
    <phoneticPr fontId="20" type="noConversion"/>
  </si>
  <si>
    <t>기 타
 Other</t>
    <phoneticPr fontId="20" type="noConversion"/>
  </si>
  <si>
    <t>2018</t>
    <phoneticPr fontId="20" type="noConversion"/>
  </si>
  <si>
    <t xml:space="preserve">     2018년 자료부터 "수량"항목삭제</t>
    <phoneticPr fontId="20" type="noConversion"/>
  </si>
  <si>
    <t>12. Public Properties Owned by Province</t>
    <phoneticPr fontId="20" type="noConversion"/>
  </si>
  <si>
    <t>13. 지방재정자립지표</t>
    <phoneticPr fontId="20" type="noConversion"/>
  </si>
  <si>
    <t>13. Local Financial Independence Indicators</t>
    <phoneticPr fontId="20" type="noConversion"/>
  </si>
  <si>
    <t>9. 특별회계 예산결산</t>
    <phoneticPr fontId="20" type="noConversion"/>
  </si>
  <si>
    <t>13.지방재정자립지표</t>
    <phoneticPr fontId="42" type="noConversion"/>
  </si>
  <si>
    <t>-</t>
  </si>
  <si>
    <t>자료 : 국세청홈페이지 → 국세정보 → 국세통계  → 세무서별 · 세목별 세수실적</t>
    <phoneticPr fontId="42" type="noConversion"/>
  </si>
  <si>
    <t xml:space="preserve">     2) 재정자주도 = 자주재원(지방세+세외수입+지방교부세+조정교부금+재정보전금) / 일반회계 예산액 X 100</t>
    <phoneticPr fontId="20" type="noConversion"/>
  </si>
  <si>
    <t xml:space="preserve">  - 발전소지역자원시설세    
     The locial tax for nuclear
     energy's growth</t>
    <phoneticPr fontId="20" type="noConversion"/>
  </si>
  <si>
    <t xml:space="preserve">  - 학교용지부담금
    School land fee</t>
    <phoneticPr fontId="20" type="noConversion"/>
  </si>
  <si>
    <t xml:space="preserve">  - 소방안전</t>
    <phoneticPr fontId="20" type="noConversion"/>
  </si>
  <si>
    <t>영천시    Yeongcheon</t>
    <phoneticPr fontId="42" type="noConversion"/>
  </si>
  <si>
    <t>상주시    Sangju</t>
    <phoneticPr fontId="42" type="noConversion"/>
  </si>
  <si>
    <t>경산시    Gyeongsan</t>
    <phoneticPr fontId="42" type="noConversion"/>
  </si>
  <si>
    <t>의성군    Uiseong</t>
    <phoneticPr fontId="42" type="noConversion"/>
  </si>
  <si>
    <t>청송군    Cheongsong</t>
    <phoneticPr fontId="42" type="noConversion"/>
  </si>
  <si>
    <t>영양군    Yeongyang</t>
    <phoneticPr fontId="42" type="noConversion"/>
  </si>
  <si>
    <t>영덕군    Yeongdeok</t>
    <phoneticPr fontId="42" type="noConversion"/>
  </si>
  <si>
    <t>청도군    Cheongdo</t>
    <phoneticPr fontId="42" type="noConversion"/>
  </si>
  <si>
    <t>고령군    Goryeong</t>
    <phoneticPr fontId="42" type="noConversion"/>
  </si>
  <si>
    <t>Goryeong</t>
    <phoneticPr fontId="20" type="noConversion"/>
  </si>
  <si>
    <t>성주군    Seongju</t>
    <phoneticPr fontId="42" type="noConversion"/>
  </si>
  <si>
    <t>칠곡군    Chilgok</t>
    <phoneticPr fontId="42" type="noConversion"/>
  </si>
  <si>
    <t>예천군    Yecheon</t>
    <phoneticPr fontId="42" type="noConversion"/>
  </si>
  <si>
    <t>봉화군    Bonghwa</t>
    <phoneticPr fontId="42" type="noConversion"/>
  </si>
  <si>
    <t>울진군    Uljin</t>
    <phoneticPr fontId="42" type="noConversion"/>
  </si>
  <si>
    <t>울릉군    Ulleung</t>
    <phoneticPr fontId="42" type="noConversion"/>
  </si>
  <si>
    <t>2018</t>
    <phoneticPr fontId="20" type="noConversion"/>
  </si>
  <si>
    <t xml:space="preserve">     도      Gyeongbuk</t>
    <phoneticPr fontId="42" type="noConversion"/>
  </si>
  <si>
    <t>도</t>
    <phoneticPr fontId="20" type="noConversion"/>
  </si>
  <si>
    <t>포항시    Pohang</t>
    <phoneticPr fontId="42" type="noConversion"/>
  </si>
  <si>
    <t>경주시    Gyeongju</t>
    <phoneticPr fontId="42" type="noConversion"/>
  </si>
  <si>
    <t>김천시    Gimcheon</t>
    <phoneticPr fontId="42" type="noConversion"/>
  </si>
  <si>
    <t>안동시    Andong</t>
    <phoneticPr fontId="42" type="noConversion"/>
  </si>
  <si>
    <t>구미시    Gumi</t>
    <phoneticPr fontId="42" type="noConversion"/>
  </si>
  <si>
    <t>영주시    Yeongju</t>
    <phoneticPr fontId="42" type="noConversion"/>
  </si>
  <si>
    <t>문경시    Mungyeong</t>
    <phoneticPr fontId="42" type="noConversion"/>
  </si>
  <si>
    <t>군위군    Gunwi</t>
    <phoneticPr fontId="42" type="noConversion"/>
  </si>
  <si>
    <t>Gunwi</t>
    <phoneticPr fontId="20" type="noConversion"/>
  </si>
  <si>
    <t>ⅩⅤ. Public Finance / 729</t>
    <phoneticPr fontId="42" type="noConversion"/>
  </si>
  <si>
    <t>730 / ⅩⅤ. 재정</t>
    <phoneticPr fontId="42" type="noConversion"/>
  </si>
  <si>
    <t>ⅩⅤ. Public Finance / 731</t>
    <phoneticPr fontId="42" type="noConversion"/>
  </si>
  <si>
    <t>732 / ⅩⅤ. 재정</t>
    <phoneticPr fontId="42" type="noConversion"/>
  </si>
  <si>
    <t>ⅩⅤ. Public Finance / 733</t>
    <phoneticPr fontId="20" type="noConversion"/>
  </si>
  <si>
    <t>734 / ⅩⅤ. 재정</t>
    <phoneticPr fontId="42" type="noConversion"/>
  </si>
  <si>
    <t>ⅩⅤ. Public Finance / 735</t>
    <phoneticPr fontId="20" type="noConversion"/>
  </si>
  <si>
    <t>736 / ⅩⅤ. 재정</t>
    <phoneticPr fontId="20" type="noConversion"/>
  </si>
  <si>
    <t>ⅩⅤ. Public Finance / 737</t>
    <phoneticPr fontId="20" type="noConversion"/>
  </si>
  <si>
    <t>738 / ⅩⅤ. 재정</t>
    <phoneticPr fontId="20" type="noConversion"/>
  </si>
  <si>
    <t>ⅩⅤ. Public Finance / 739</t>
    <phoneticPr fontId="20" type="noConversion"/>
  </si>
  <si>
    <t>740 / ⅩⅤ. 재정</t>
    <phoneticPr fontId="20" type="noConversion"/>
  </si>
  <si>
    <t>ⅩⅤ. Public Finance / 741</t>
    <phoneticPr fontId="20" type="noConversion"/>
  </si>
  <si>
    <t>742 / ⅩⅤ. 재정</t>
    <phoneticPr fontId="20" type="noConversion"/>
  </si>
  <si>
    <t>ⅩⅤ. Public Finance / 743</t>
    <phoneticPr fontId="20" type="noConversion"/>
  </si>
  <si>
    <t>744 / ⅩⅤ. 재정</t>
    <phoneticPr fontId="20" type="noConversion"/>
  </si>
  <si>
    <t>ⅩⅤ. Public Finance / 745</t>
    <phoneticPr fontId="20" type="noConversion"/>
  </si>
  <si>
    <t>746 / ⅩⅤ. 재정</t>
    <phoneticPr fontId="20" type="noConversion"/>
  </si>
  <si>
    <t>ⅩⅤ. Public Finance / 747</t>
    <phoneticPr fontId="20" type="noConversion"/>
  </si>
  <si>
    <t>748 / ⅩⅤ. 재정</t>
    <phoneticPr fontId="20" type="noConversion"/>
  </si>
  <si>
    <t>ⅩⅤ. Public Finance / 749</t>
    <phoneticPr fontId="20" type="noConversion"/>
  </si>
  <si>
    <t>752 / ⅩⅤ. 재정</t>
    <phoneticPr fontId="20" type="noConversion"/>
  </si>
  <si>
    <t>ⅩⅤ. Public Finance / 753</t>
    <phoneticPr fontId="20" type="noConversion"/>
  </si>
  <si>
    <t>2018</t>
    <phoneticPr fontId="20" type="noConversion"/>
  </si>
  <si>
    <t>합계
Grand 
Total</t>
    <phoneticPr fontId="42" type="noConversion"/>
  </si>
  <si>
    <t>3. Collection of Local Taxes(Cont'd)</t>
    <phoneticPr fontId="20" type="noConversion"/>
  </si>
  <si>
    <t>보통세 Ordinary Tax</t>
  </si>
  <si>
    <t>시 · 군세 City County Tax</t>
  </si>
  <si>
    <t>750 / ⅩⅤ. 재정</t>
    <phoneticPr fontId="20" type="noConversion"/>
  </si>
  <si>
    <t>ⅩⅤ. Public Finance / 751</t>
    <phoneticPr fontId="20" type="noConversion"/>
  </si>
  <si>
    <t>754 / ⅩⅤ. 재정</t>
    <phoneticPr fontId="20" type="noConversion"/>
  </si>
  <si>
    <t>ⅩⅤ. Public Finance / 755</t>
    <phoneticPr fontId="20" type="noConversion"/>
  </si>
  <si>
    <t>756 / ⅩⅤ. 재정</t>
    <phoneticPr fontId="42" type="noConversion"/>
  </si>
  <si>
    <t>ⅩⅤ. Public Finance / 757</t>
    <phoneticPr fontId="42" type="noConversion"/>
  </si>
  <si>
    <t>758 / ⅩⅤ. 재정</t>
    <phoneticPr fontId="42" type="noConversion"/>
  </si>
  <si>
    <t>ⅩⅤ. Public Finance / 759</t>
    <phoneticPr fontId="42" type="noConversion"/>
  </si>
  <si>
    <t>760 / ⅩⅤ. 재정</t>
    <phoneticPr fontId="20" type="noConversion"/>
  </si>
  <si>
    <t>ⅩⅤ. Public Finance / 761</t>
    <phoneticPr fontId="42" type="noConversion"/>
  </si>
  <si>
    <r>
      <t xml:space="preserve">8-1. 시 </t>
    </r>
    <r>
      <rPr>
        <b/>
        <sz val="17"/>
        <color theme="1"/>
        <rFont val="나눔고딕 ExtraBold"/>
        <family val="3"/>
        <charset val="129"/>
      </rPr>
      <t>·</t>
    </r>
    <r>
      <rPr>
        <b/>
        <sz val="17"/>
        <color theme="1"/>
        <rFont val="굴림"/>
        <family val="3"/>
        <charset val="129"/>
      </rPr>
      <t xml:space="preserve"> 군별 일반회계 세출결산</t>
    </r>
    <phoneticPr fontId="20" type="noConversion"/>
  </si>
  <si>
    <t>8-1. 시 · 군별 일반회계 세출결산(계속)</t>
    <phoneticPr fontId="20" type="noConversion"/>
  </si>
  <si>
    <t>11. Settled Expenditure of Special Accounts for Education</t>
    <phoneticPr fontId="42" type="noConversion"/>
  </si>
  <si>
    <t xml:space="preserve"> </t>
    <phoneticPr fontId="4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</si>
</sst>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9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_ ;_ * \!\-#,##0_ ;_ * &quot;-&quot;_ ;_ @_ "/>
    <numFmt numFmtId="178" formatCode="_-* #,##0_-;\!\-* #,##0_-;_-* &quot;-&quot;_-;_-@_-"/>
    <numFmt numFmtId="179" formatCode="#,##0_);[Red]\!\(#,##0\!\)"/>
    <numFmt numFmtId="180" formatCode="#,##0_ "/>
    <numFmt numFmtId="181" formatCode="#,##0_);[Red]\(#,##0\)"/>
    <numFmt numFmtId="182" formatCode="_-[$€-2]* #,##0.00_-;\-[$€-2]* #,##0.00_-;_-[$€-2]* &quot;-&quot;??_-"/>
    <numFmt numFmtId="183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4" formatCode="&quot;₩&quot;#,##0;[Red]&quot;₩&quot;&quot;₩&quot;\-#,##0"/>
    <numFmt numFmtId="185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8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9" formatCode="_ * #,##0.00_ ;_ * \-#,##0.00_ ;_ * &quot;-&quot;??_ ;_ @_ "/>
    <numFmt numFmtId="190" formatCode="&quot;₩&quot;#,##0.00;&quot;₩&quot;\-#,##0.00"/>
    <numFmt numFmtId="191" formatCode="_-* #,##0.0_-;\-* #,##0.0_-;_-* &quot;-&quot;?_-;_-@_-"/>
    <numFmt numFmtId="192" formatCode="&quot;₩&quot;#,##0.00;[Red]&quot;₩&quot;\-#,##0.00"/>
    <numFmt numFmtId="193" formatCode="_ &quot;₩&quot;* #,##0_ ;_ &quot;₩&quot;* \-#,##0_ ;_ &quot;₩&quot;* &quot;-&quot;_ ;_ @_ "/>
    <numFmt numFmtId="194" formatCode="&quot;$&quot;#,##0_);[Red]\(&quot;$&quot;#,##0\)"/>
    <numFmt numFmtId="195" formatCode="&quot;₩&quot;#,##0;[Red]&quot;₩&quot;\-#,##0"/>
    <numFmt numFmtId="196" formatCode="_ &quot;₩&quot;* #,##0.00_ ;_ &quot;₩&quot;* \-#,##0.00_ ;_ &quot;₩&quot;* &quot;-&quot;??_ ;_ @_ "/>
    <numFmt numFmtId="197" formatCode="&quot;$&quot;#,##0.00_);[Red]\(&quot;$&quot;#,##0.00\)"/>
    <numFmt numFmtId="198" formatCode="#,##0;[Red]&quot;-&quot;#,##0"/>
    <numFmt numFmtId="199" formatCode="#,##0.00;[Red]&quot;-&quot;#,##0.00"/>
    <numFmt numFmtId="200" formatCode="_(* #,##0_);_(* \(#,##0\);_(* &quot;-&quot;_);_(@_)"/>
    <numFmt numFmtId="201" formatCode="_ * #,##0_ ;_ * &quot;₩&quot;&quot;₩&quot;\-#,##0_ ;_ * &quot;-&quot;_ ;_ @_ "/>
    <numFmt numFmtId="202" formatCode="_ &quot;₩&quot;* #,##0.00_ ;_ &quot;₩&quot;* &quot;₩&quot;&quot;₩&quot;\-#,##0.00_ ;_ &quot;₩&quot;* &quot;-&quot;??_ ;_ @_ "/>
    <numFmt numFmtId="203" formatCode="_ &quot;₩&quot;* #,##0_ ;_ &quot;₩&quot;* &quot;₩&quot;&quot;₩&quot;\-#,##0_ ;_ &quot;₩&quot;* &quot;-&quot;_ ;_ @_ "/>
    <numFmt numFmtId="204" formatCode="&quot;₩&quot;#,##0.00;[Red]&quot;₩&quot;&quot;₩&quot;&quot;₩&quot;\-#,##0.00"/>
    <numFmt numFmtId="205" formatCode="_ * #,##0.00_ ;_ * &quot;₩&quot;&quot;₩&quot;\-#,##0.00_ ;_ * &quot;-&quot;??_ ;_ @_ "/>
    <numFmt numFmtId="206" formatCode="&quot;R$&quot;#,##0_);[Red]\(&quot;R$&quot;#,##0\)"/>
    <numFmt numFmtId="207" formatCode="&quot;₩&quot;#,##0.00;&quot;₩&quot;&quot;₩&quot;&quot;₩&quot;&quot;₩&quot;&quot;₩&quot;&quot;₩&quot;\-#,##0.00"/>
    <numFmt numFmtId="208" formatCode="_ &quot;₩&quot;* #,##0.00_ ;_ &quot;₩&quot;* &quot;₩&quot;\-#,##0.00_ ;_ &quot;₩&quot;* &quot;-&quot;??_ ;_ @_ "/>
    <numFmt numFmtId="209" formatCode="&quot;₩&quot;#,##0;&quot;₩&quot;&quot;₩&quot;&quot;₩&quot;\-#,##0"/>
    <numFmt numFmtId="210" formatCode="&quot;R$&quot;#,##0_);\(&quot;R$&quot;#,##0\)"/>
    <numFmt numFmtId="211" formatCode="#,##0&quot; / XⅡ. 보건 및 사회보장&quot;"/>
    <numFmt numFmtId="212" formatCode="#,##0_-;\-#,##0_-;&quot;-&quot;_-;@_-"/>
    <numFmt numFmtId="213" formatCode="#,##0;\-#,##0;&quot;-&quot;;@"/>
    <numFmt numFmtId="214" formatCode="#,##0\ ;\-#,##0\ ;&quot;-&quot;\ ;@\ "/>
    <numFmt numFmtId="215" formatCode="#,##0\ ;\-#,##0\ ;&quot;-&quot;\ ;\ @"/>
    <numFmt numFmtId="216" formatCode="_-* #,##0.0_-;\-* #,##0.0_-;_-* &quot;-&quot;_-;_-@_-"/>
    <numFmt numFmtId="217" formatCode="#,##0\ "/>
    <numFmt numFmtId="218" formatCode="\ @"/>
    <numFmt numFmtId="219" formatCode="0_ "/>
    <numFmt numFmtId="220" formatCode="0_);[Red]\(0\)"/>
    <numFmt numFmtId="221" formatCode="0.0%"/>
    <numFmt numFmtId="222" formatCode="_-* #,##0.00000_-;\-* #,##0.00000_-;_-* &quot;-&quot;??_-;_-@_-"/>
  </numFmts>
  <fonts count="206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1"/>
      <name val="뼻뮝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2"/>
      <name val="Arial"/>
      <family val="2"/>
    </font>
    <font>
      <u/>
      <sz val="12"/>
      <color indexed="12"/>
      <name val="Arial"/>
      <family val="2"/>
    </font>
    <font>
      <u/>
      <sz val="12"/>
      <color indexed="20"/>
      <name val="Arial"/>
      <family val="2"/>
    </font>
    <font>
      <b/>
      <sz val="11"/>
      <color indexed="10"/>
      <name val="맑은 고딕"/>
      <family val="3"/>
      <charset val="129"/>
    </font>
    <font>
      <sz val="11"/>
      <color indexed="19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u/>
      <sz val="12"/>
      <color indexed="12"/>
      <name val="바탕체"/>
      <family val="1"/>
      <charset val="129"/>
    </font>
    <font>
      <sz val="10"/>
      <name val="돋움체"/>
      <family val="3"/>
      <charset val="129"/>
    </font>
    <font>
      <sz val="10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0"/>
      <name val="Helv"/>
      <family val="2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u/>
      <sz val="11"/>
      <color indexed="12"/>
      <name val="돋움"/>
      <family val="3"/>
      <charset val="129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0"/>
      <color indexed="8"/>
      <name val="Arial"/>
      <family val="2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vertAlign val="superscript"/>
      <sz val="9"/>
      <color theme="1"/>
      <name val="돋움"/>
      <family val="3"/>
      <charset val="129"/>
    </font>
    <font>
      <sz val="9"/>
      <color theme="1"/>
      <name val="바탕체"/>
      <family val="1"/>
      <charset val="129"/>
    </font>
    <font>
      <sz val="12"/>
      <color theme="1"/>
      <name val="Arial"/>
      <family val="2"/>
    </font>
    <font>
      <sz val="17"/>
      <color theme="1"/>
      <name val="돋움"/>
      <family val="3"/>
      <charset val="129"/>
    </font>
    <font>
      <sz val="8"/>
      <color theme="1"/>
      <name val="바탕체"/>
      <family val="1"/>
      <charset val="129"/>
    </font>
    <font>
      <sz val="9"/>
      <color theme="1"/>
      <name val="Arial Narrow"/>
      <family val="2"/>
    </font>
    <font>
      <b/>
      <vertAlign val="superscript"/>
      <sz val="17"/>
      <color theme="1"/>
      <name val="굴림"/>
      <family val="3"/>
      <charset val="129"/>
    </font>
    <font>
      <sz val="7.5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b/>
      <sz val="12"/>
      <color theme="1"/>
      <name val="바탕체"/>
      <family val="1"/>
      <charset val="129"/>
    </font>
    <font>
      <sz val="8.5"/>
      <color theme="1"/>
      <name val="돋움"/>
      <family val="3"/>
      <charset val="129"/>
    </font>
    <font>
      <b/>
      <sz val="17"/>
      <color theme="1"/>
      <name val="나눔고딕 ExtraBold"/>
      <family val="3"/>
      <charset val="129"/>
    </font>
    <font>
      <sz val="9"/>
      <name val="바탕체"/>
      <family val="1"/>
      <charset val="129"/>
    </font>
    <font>
      <b/>
      <sz val="17"/>
      <name val="굴림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b/>
      <sz val="12"/>
      <name val="바탕체"/>
      <family val="1"/>
      <charset val="129"/>
    </font>
    <font>
      <sz val="9"/>
      <color rgb="FF000000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9"/>
      <name val="돋움체"/>
      <family val="3"/>
      <charset val="129"/>
    </font>
  </fonts>
  <fills count="6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537">
    <xf numFmtId="0" fontId="0" fillId="0" borderId="0"/>
    <xf numFmtId="0" fontId="4" fillId="0" borderId="0" applyFont="0" applyFill="0" applyBorder="0" applyAlignment="0" applyProtection="0"/>
    <xf numFmtId="0" fontId="143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91" fillId="0" borderId="0"/>
    <xf numFmtId="0" fontId="91" fillId="0" borderId="0"/>
    <xf numFmtId="0" fontId="12" fillId="0" borderId="0" applyNumberFormat="0" applyFill="0" applyBorder="0" applyAlignment="0" applyProtection="0"/>
    <xf numFmtId="0" fontId="14" fillId="0" borderId="0"/>
    <xf numFmtId="0" fontId="14" fillId="0" borderId="0"/>
    <xf numFmtId="0" fontId="67" fillId="0" borderId="0"/>
    <xf numFmtId="0" fontId="3" fillId="2" borderId="0" applyNumberFormat="0" applyBorder="0" applyAlignment="0" applyProtection="0">
      <alignment vertical="center"/>
    </xf>
    <xf numFmtId="0" fontId="116" fillId="2" borderId="0" applyNumberFormat="0" applyBorder="0" applyAlignment="0" applyProtection="0"/>
    <xf numFmtId="0" fontId="3" fillId="3" borderId="0" applyNumberFormat="0" applyBorder="0" applyAlignment="0" applyProtection="0">
      <alignment vertical="center"/>
    </xf>
    <xf numFmtId="0" fontId="116" fillId="3" borderId="0" applyNumberFormat="0" applyBorder="0" applyAlignment="0" applyProtection="0"/>
    <xf numFmtId="0" fontId="3" fillId="4" borderId="0" applyNumberFormat="0" applyBorder="0" applyAlignment="0" applyProtection="0">
      <alignment vertical="center"/>
    </xf>
    <xf numFmtId="0" fontId="116" fillId="4" borderId="0" applyNumberFormat="0" applyBorder="0" applyAlignment="0" applyProtection="0"/>
    <xf numFmtId="0" fontId="3" fillId="5" borderId="0" applyNumberFormat="0" applyBorder="0" applyAlignment="0" applyProtection="0">
      <alignment vertical="center"/>
    </xf>
    <xf numFmtId="0" fontId="116" fillId="5" borderId="0" applyNumberFormat="0" applyBorder="0" applyAlignment="0" applyProtection="0"/>
    <xf numFmtId="0" fontId="3" fillId="6" borderId="0" applyNumberFormat="0" applyBorder="0" applyAlignment="0" applyProtection="0">
      <alignment vertical="center"/>
    </xf>
    <xf numFmtId="0" fontId="116" fillId="6" borderId="0" applyNumberFormat="0" applyBorder="0" applyAlignment="0" applyProtection="0"/>
    <xf numFmtId="0" fontId="3" fillId="7" borderId="0" applyNumberFormat="0" applyBorder="0" applyAlignment="0" applyProtection="0">
      <alignment vertical="center"/>
    </xf>
    <xf numFmtId="0" fontId="116" fillId="7" borderId="0" applyNumberFormat="0" applyBorder="0" applyAlignment="0" applyProtection="0"/>
    <xf numFmtId="0" fontId="5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8" fillId="2" borderId="0" applyNumberFormat="0" applyBorder="0" applyAlignment="0" applyProtection="0">
      <alignment vertical="center"/>
    </xf>
    <xf numFmtId="0" fontId="160" fillId="3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97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8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8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5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160" fillId="3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97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160" fillId="3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15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160" fillId="3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97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15" fillId="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8" fillId="6" borderId="0" applyNumberFormat="0" applyBorder="0" applyAlignment="0" applyProtection="0">
      <alignment vertical="center"/>
    </xf>
    <xf numFmtId="0" fontId="160" fillId="3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97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8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8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1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160" fillId="3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97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5" fillId="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6" fillId="8" borderId="0" applyNumberFormat="0" applyBorder="0" applyAlignment="0" applyProtection="0"/>
    <xf numFmtId="0" fontId="3" fillId="9" borderId="0" applyNumberFormat="0" applyBorder="0" applyAlignment="0" applyProtection="0">
      <alignment vertical="center"/>
    </xf>
    <xf numFmtId="0" fontId="116" fillId="9" borderId="0" applyNumberFormat="0" applyBorder="0" applyAlignment="0" applyProtection="0"/>
    <xf numFmtId="0" fontId="3" fillId="11" borderId="0" applyNumberFormat="0" applyBorder="0" applyAlignment="0" applyProtection="0">
      <alignment vertical="center"/>
    </xf>
    <xf numFmtId="0" fontId="116" fillId="11" borderId="0" applyNumberFormat="0" applyBorder="0" applyAlignment="0" applyProtection="0"/>
    <xf numFmtId="0" fontId="3" fillId="5" borderId="0" applyNumberFormat="0" applyBorder="0" applyAlignment="0" applyProtection="0">
      <alignment vertical="center"/>
    </xf>
    <xf numFmtId="0" fontId="116" fillId="5" borderId="0" applyNumberFormat="0" applyBorder="0" applyAlignment="0" applyProtection="0"/>
    <xf numFmtId="0" fontId="3" fillId="8" borderId="0" applyNumberFormat="0" applyBorder="0" applyAlignment="0" applyProtection="0">
      <alignment vertical="center"/>
    </xf>
    <xf numFmtId="0" fontId="116" fillId="8" borderId="0" applyNumberFormat="0" applyBorder="0" applyAlignment="0" applyProtection="0"/>
    <xf numFmtId="0" fontId="3" fillId="12" borderId="0" applyNumberFormat="0" applyBorder="0" applyAlignment="0" applyProtection="0">
      <alignment vertical="center"/>
    </xf>
    <xf numFmtId="0" fontId="116" fillId="12" borderId="0" applyNumberFormat="0" applyBorder="0" applyAlignment="0" applyProtection="0"/>
    <xf numFmtId="0" fontId="5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160" fillId="3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97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5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160" fillId="3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97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1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160" fillId="3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97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15" fillId="1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160" fillId="4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97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15" fillId="5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160" fillId="4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97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5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160" fillId="4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97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15" fillId="1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/>
    <xf numFmtId="0" fontId="6" fillId="9" borderId="0" applyNumberFormat="0" applyBorder="0" applyAlignment="0" applyProtection="0">
      <alignment vertical="center"/>
    </xf>
    <xf numFmtId="0" fontId="117" fillId="9" borderId="0" applyNumberFormat="0" applyBorder="0" applyAlignment="0" applyProtection="0"/>
    <xf numFmtId="0" fontId="6" fillId="11" borderId="0" applyNumberFormat="0" applyBorder="0" applyAlignment="0" applyProtection="0">
      <alignment vertical="center"/>
    </xf>
    <xf numFmtId="0" fontId="117" fillId="11" borderId="0" applyNumberFormat="0" applyBorder="0" applyAlignment="0" applyProtection="0"/>
    <xf numFmtId="0" fontId="6" fillId="15" borderId="0" applyNumberFormat="0" applyBorder="0" applyAlignment="0" applyProtection="0">
      <alignment vertical="center"/>
    </xf>
    <xf numFmtId="0" fontId="117" fillId="15" borderId="0" applyNumberFormat="0" applyBorder="0" applyAlignment="0" applyProtection="0"/>
    <xf numFmtId="0" fontId="6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/>
    <xf numFmtId="0" fontId="6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/>
    <xf numFmtId="0" fontId="6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1" fillId="43" borderId="0" applyNumberFormat="0" applyBorder="0" applyAlignment="0" applyProtection="0">
      <alignment vertical="center"/>
    </xf>
    <xf numFmtId="0" fontId="98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61" fillId="44" borderId="0" applyNumberFormat="0" applyBorder="0" applyAlignment="0" applyProtection="0">
      <alignment vertical="center"/>
    </xf>
    <xf numFmtId="0" fontId="98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131" fillId="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31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61" fillId="45" borderId="0" applyNumberFormat="0" applyBorder="0" applyAlignment="0" applyProtection="0">
      <alignment vertical="center"/>
    </xf>
    <xf numFmtId="0" fontId="98" fillId="11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131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1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61" fillId="46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1" fillId="47" borderId="0" applyNumberFormat="0" applyBorder="0" applyAlignment="0" applyProtection="0">
      <alignment vertical="center"/>
    </xf>
    <xf numFmtId="0" fontId="98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61" fillId="48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131" fillId="1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1" fillId="17" borderId="0" applyNumberFormat="0" applyBorder="0" applyAlignment="0" applyProtection="0">
      <alignment vertical="center"/>
    </xf>
    <xf numFmtId="0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19" borderId="0" applyNumberFormat="0" applyBorder="0" applyAlignment="0" applyProtection="0">
      <alignment vertical="center"/>
    </xf>
    <xf numFmtId="0" fontId="117" fillId="19" borderId="0" applyNumberFormat="0" applyBorder="0" applyAlignment="0" applyProtection="0"/>
    <xf numFmtId="0" fontId="6" fillId="20" borderId="0" applyNumberFormat="0" applyBorder="0" applyAlignment="0" applyProtection="0">
      <alignment vertical="center"/>
    </xf>
    <xf numFmtId="0" fontId="117" fillId="20" borderId="0" applyNumberFormat="0" applyBorder="0" applyAlignment="0" applyProtection="0"/>
    <xf numFmtId="0" fontId="6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/>
    <xf numFmtId="0" fontId="6" fillId="15" borderId="0" applyNumberFormat="0" applyBorder="0" applyAlignment="0" applyProtection="0">
      <alignment vertical="center"/>
    </xf>
    <xf numFmtId="0" fontId="117" fillId="15" borderId="0" applyNumberFormat="0" applyBorder="0" applyAlignment="0" applyProtection="0"/>
    <xf numFmtId="0" fontId="6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/>
    <xf numFmtId="0" fontId="6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/>
    <xf numFmtId="0" fontId="51" fillId="0" borderId="0" applyFont="0" applyFill="0" applyBorder="0" applyAlignment="0" applyProtection="0"/>
    <xf numFmtId="192" fontId="46" fillId="0" borderId="0" applyFont="0" applyFill="0" applyBorder="0" applyAlignment="0" applyProtection="0"/>
    <xf numFmtId="192" fontId="47" fillId="0" borderId="0" applyFont="0" applyFill="0" applyBorder="0" applyAlignment="0" applyProtection="0"/>
    <xf numFmtId="193" fontId="48" fillId="0" borderId="0" applyFont="0" applyFill="0" applyBorder="0" applyAlignment="0" applyProtection="0"/>
    <xf numFmtId="192" fontId="47" fillId="0" borderId="0" applyFont="0" applyFill="0" applyBorder="0" applyAlignment="0" applyProtection="0"/>
    <xf numFmtId="193" fontId="48" fillId="0" borderId="0" applyFont="0" applyFill="0" applyBorder="0" applyAlignment="0" applyProtection="0"/>
    <xf numFmtId="192" fontId="9" fillId="0" borderId="0" applyFont="0" applyFill="0" applyBorder="0" applyAlignment="0" applyProtection="0"/>
    <xf numFmtId="192" fontId="49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193" fontId="9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0" fontId="51" fillId="0" borderId="0" applyFont="0" applyFill="0" applyBorder="0" applyAlignment="0" applyProtection="0"/>
    <xf numFmtId="195" fontId="46" fillId="0" borderId="0" applyFont="0" applyFill="0" applyBorder="0" applyAlignment="0" applyProtection="0"/>
    <xf numFmtId="195" fontId="47" fillId="0" borderId="0" applyFont="0" applyFill="0" applyBorder="0" applyAlignment="0" applyProtection="0"/>
    <xf numFmtId="196" fontId="48" fillId="0" borderId="0" applyFont="0" applyFill="0" applyBorder="0" applyAlignment="0" applyProtection="0"/>
    <xf numFmtId="195" fontId="47" fillId="0" borderId="0" applyFont="0" applyFill="0" applyBorder="0" applyAlignment="0" applyProtection="0"/>
    <xf numFmtId="196" fontId="48" fillId="0" borderId="0" applyFont="0" applyFill="0" applyBorder="0" applyAlignment="0" applyProtection="0"/>
    <xf numFmtId="195" fontId="9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196" fontId="9" fillId="0" borderId="0" applyFont="0" applyFill="0" applyBorder="0" applyAlignment="0" applyProtection="0"/>
    <xf numFmtId="196" fontId="49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9" fillId="0" borderId="0" applyFont="0" applyFill="0" applyBorder="0" applyAlignment="0" applyProtection="0"/>
    <xf numFmtId="196" fontId="49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6" fillId="0" borderId="0"/>
    <xf numFmtId="0" fontId="51" fillId="0" borderId="0" applyFont="0" applyFill="0" applyBorder="0" applyAlignment="0" applyProtection="0"/>
    <xf numFmtId="198" fontId="46" fillId="0" borderId="0" applyFont="0" applyFill="0" applyBorder="0" applyAlignment="0" applyProtection="0"/>
    <xf numFmtId="198" fontId="47" fillId="0" borderId="0" applyFont="0" applyFill="0" applyBorder="0" applyAlignment="0" applyProtection="0"/>
    <xf numFmtId="176" fontId="48" fillId="0" borderId="0" applyFont="0" applyFill="0" applyBorder="0" applyAlignment="0" applyProtection="0"/>
    <xf numFmtId="198" fontId="47" fillId="0" borderId="0" applyFont="0" applyFill="0" applyBorder="0" applyAlignment="0" applyProtection="0"/>
    <xf numFmtId="176" fontId="48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0" fontId="51" fillId="0" borderId="0" applyFont="0" applyFill="0" applyBorder="0" applyAlignment="0" applyProtection="0"/>
    <xf numFmtId="199" fontId="46" fillId="0" borderId="0" applyFont="0" applyFill="0" applyBorder="0" applyAlignment="0" applyProtection="0"/>
    <xf numFmtId="199" fontId="47" fillId="0" borderId="0" applyFont="0" applyFill="0" applyBorder="0" applyAlignment="0" applyProtection="0"/>
    <xf numFmtId="189" fontId="48" fillId="0" borderId="0" applyFont="0" applyFill="0" applyBorder="0" applyAlignment="0" applyProtection="0"/>
    <xf numFmtId="199" fontId="47" fillId="0" borderId="0" applyFont="0" applyFill="0" applyBorder="0" applyAlignment="0" applyProtection="0"/>
    <xf numFmtId="189" fontId="48" fillId="0" borderId="0" applyFont="0" applyFill="0" applyBorder="0" applyAlignment="0" applyProtection="0"/>
    <xf numFmtId="40" fontId="9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49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49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24" fillId="3" borderId="0" applyNumberFormat="0" applyBorder="0" applyAlignment="0" applyProtection="0">
      <alignment vertical="center"/>
    </xf>
    <xf numFmtId="0" fontId="119" fillId="3" borderId="0" applyNumberFormat="0" applyBorder="0" applyAlignment="0" applyProtection="0"/>
    <xf numFmtId="0" fontId="10" fillId="0" borderId="0"/>
    <xf numFmtId="0" fontId="52" fillId="0" borderId="0"/>
    <xf numFmtId="0" fontId="46" fillId="0" borderId="0"/>
    <xf numFmtId="0" fontId="47" fillId="0" borderId="0"/>
    <xf numFmtId="0" fontId="48" fillId="0" borderId="0"/>
    <xf numFmtId="0" fontId="47" fillId="0" borderId="0"/>
    <xf numFmtId="0" fontId="49" fillId="0" borderId="0"/>
    <xf numFmtId="0" fontId="51" fillId="0" borderId="0"/>
    <xf numFmtId="0" fontId="48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9" fillId="0" borderId="0"/>
    <xf numFmtId="0" fontId="49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9" fillId="0" borderId="0"/>
    <xf numFmtId="0" fontId="49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51" fillId="0" borderId="0"/>
    <xf numFmtId="0" fontId="48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52" fillId="0" borderId="0"/>
    <xf numFmtId="0" fontId="53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50" fillId="0" borderId="0"/>
    <xf numFmtId="0" fontId="50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52" fillId="0" borderId="0"/>
    <xf numFmtId="0" fontId="53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9" fillId="0" borderId="0"/>
    <xf numFmtId="0" fontId="49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2" fillId="22" borderId="1" applyNumberFormat="0" applyAlignment="0" applyProtection="0">
      <alignment vertical="center"/>
    </xf>
    <xf numFmtId="0" fontId="120" fillId="22" borderId="1" applyNumberFormat="0" applyAlignment="0" applyProtection="0"/>
    <xf numFmtId="0" fontId="11" fillId="0" borderId="0"/>
    <xf numFmtId="0" fontId="153" fillId="0" borderId="0"/>
    <xf numFmtId="0" fontId="30" fillId="23" borderId="2" applyNumberFormat="0" applyAlignment="0" applyProtection="0">
      <alignment vertical="center"/>
    </xf>
    <xf numFmtId="0" fontId="121" fillId="23" borderId="2" applyNumberFormat="0" applyAlignment="0" applyProtection="0"/>
    <xf numFmtId="0" fontId="12" fillId="0" borderId="0" applyFont="0" applyFill="0" applyBorder="0" applyAlignment="0" applyProtection="0"/>
    <xf numFmtId="0" fontId="13" fillId="0" borderId="0"/>
    <xf numFmtId="0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4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68" fillId="0" borderId="0" applyFont="0" applyFill="0" applyBorder="0" applyAlignment="0" applyProtection="0"/>
    <xf numFmtId="0" fontId="94" fillId="0" borderId="0"/>
    <xf numFmtId="0" fontId="12" fillId="0" borderId="0" applyFont="0" applyFill="0" applyBorder="0" applyAlignment="0" applyProtection="0"/>
    <xf numFmtId="0" fontId="147" fillId="0" borderId="0" applyFont="0" applyFill="0" applyBorder="0" applyAlignment="0" applyProtection="0"/>
    <xf numFmtId="0" fontId="94" fillId="0" borderId="0"/>
    <xf numFmtId="182" fontId="14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/>
    <xf numFmtId="2" fontId="12" fillId="0" borderId="0" applyFont="0" applyFill="0" applyBorder="0" applyAlignment="0" applyProtection="0"/>
    <xf numFmtId="2" fontId="147" fillId="0" borderId="0" applyFon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39" fillId="4" borderId="0" applyNumberFormat="0" applyBorder="0" applyAlignment="0" applyProtection="0">
      <alignment vertical="center"/>
    </xf>
    <xf numFmtId="0" fontId="123" fillId="4" borderId="0" applyNumberFormat="0" applyBorder="0" applyAlignment="0" applyProtection="0"/>
    <xf numFmtId="38" fontId="15" fillId="24" borderId="0" applyNumberFormat="0" applyBorder="0" applyAlignment="0" applyProtection="0"/>
    <xf numFmtId="38" fontId="15" fillId="24" borderId="0" applyNumberFormat="0" applyBorder="0" applyAlignment="0" applyProtection="0"/>
    <xf numFmtId="38" fontId="154" fillId="24" borderId="0" applyNumberFormat="0" applyBorder="0" applyAlignment="0" applyProtection="0"/>
    <xf numFmtId="38" fontId="15" fillId="25" borderId="0" applyNumberFormat="0" applyBorder="0" applyAlignment="0" applyProtection="0"/>
    <xf numFmtId="0" fontId="16" fillId="0" borderId="0">
      <alignment horizontal="left"/>
    </xf>
    <xf numFmtId="0" fontId="155" fillId="0" borderId="0">
      <alignment horizontal="left"/>
    </xf>
    <xf numFmtId="0" fontId="17" fillId="0" borderId="3" applyNumberFormat="0" applyAlignment="0" applyProtection="0">
      <alignment horizontal="left" vertical="center"/>
    </xf>
    <xf numFmtId="0" fontId="156" fillId="0" borderId="3" applyNumberFormat="0" applyAlignment="0" applyProtection="0">
      <alignment horizontal="left" vertical="center"/>
    </xf>
    <xf numFmtId="0" fontId="17" fillId="0" borderId="4">
      <alignment horizontal="left" vertical="center"/>
    </xf>
    <xf numFmtId="0" fontId="17" fillId="0" borderId="4">
      <alignment horizontal="left" vertical="center"/>
    </xf>
    <xf numFmtId="0" fontId="156" fillId="0" borderId="4">
      <alignment horizontal="left" vertical="center"/>
    </xf>
    <xf numFmtId="0" fontId="17" fillId="0" borderId="4">
      <alignment horizontal="left" vertical="center"/>
    </xf>
    <xf numFmtId="0" fontId="156" fillId="0" borderId="4">
      <alignment horizontal="left" vertical="center"/>
    </xf>
    <xf numFmtId="0" fontId="156" fillId="0" borderId="4">
      <alignment horizontal="left" vertical="center"/>
    </xf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36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37" fillId="0" borderId="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24" fillId="0" borderId="7" applyNumberFormat="0" applyFill="0" applyAlignment="0" applyProtection="0"/>
    <xf numFmtId="0" fontId="38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59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33" fillId="7" borderId="1" applyNumberFormat="0" applyAlignment="0" applyProtection="0">
      <alignment vertical="center"/>
    </xf>
    <xf numFmtId="10" fontId="15" fillId="24" borderId="8" applyNumberFormat="0" applyBorder="0" applyAlignment="0" applyProtection="0"/>
    <xf numFmtId="10" fontId="15" fillId="24" borderId="8" applyNumberFormat="0" applyBorder="0" applyAlignment="0" applyProtection="0"/>
    <xf numFmtId="10" fontId="154" fillId="24" borderId="8" applyNumberFormat="0" applyBorder="0" applyAlignment="0" applyProtection="0"/>
    <xf numFmtId="10" fontId="15" fillId="24" borderId="8" applyNumberFormat="0" applyBorder="0" applyAlignment="0" applyProtection="0"/>
    <xf numFmtId="10" fontId="154" fillId="24" borderId="8" applyNumberFormat="0" applyBorder="0" applyAlignment="0" applyProtection="0"/>
    <xf numFmtId="10" fontId="15" fillId="24" borderId="8" applyNumberFormat="0" applyBorder="0" applyAlignment="0" applyProtection="0"/>
    <xf numFmtId="10" fontId="154" fillId="24" borderId="8" applyNumberFormat="0" applyBorder="0" applyAlignment="0" applyProtection="0"/>
    <xf numFmtId="10" fontId="15" fillId="26" borderId="8" applyNumberFormat="0" applyBorder="0" applyAlignment="0" applyProtection="0"/>
    <xf numFmtId="10" fontId="154" fillId="24" borderId="8" applyNumberFormat="0" applyBorder="0" applyAlignment="0" applyProtection="0"/>
    <xf numFmtId="0" fontId="125" fillId="7" borderId="1" applyNumberFormat="0" applyAlignment="0" applyProtection="0"/>
    <xf numFmtId="0" fontId="31" fillId="0" borderId="9" applyNumberFormat="0" applyFill="0" applyAlignment="0" applyProtection="0">
      <alignment vertical="center"/>
    </xf>
    <xf numFmtId="0" fontId="126" fillId="0" borderId="9" applyNumberFormat="0" applyFill="0" applyAlignment="0" applyProtection="0"/>
    <xf numFmtId="176" fontId="12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0" fontId="19" fillId="0" borderId="10"/>
    <xf numFmtId="0" fontId="158" fillId="0" borderId="1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8" fillId="13" borderId="0" applyNumberFormat="0" applyBorder="0" applyAlignment="0" applyProtection="0">
      <alignment vertical="center"/>
    </xf>
    <xf numFmtId="0" fontId="127" fillId="13" borderId="0" applyNumberFormat="0" applyBorder="0" applyAlignment="0" applyProtection="0"/>
    <xf numFmtId="0" fontId="14" fillId="0" borderId="0"/>
    <xf numFmtId="0" fontId="14" fillId="0" borderId="0"/>
    <xf numFmtId="207" fontId="14" fillId="0" borderId="0"/>
    <xf numFmtId="0" fontId="12" fillId="0" borderId="0"/>
    <xf numFmtId="0" fontId="13" fillId="10" borderId="11" applyNumberFormat="0" applyFont="0" applyAlignment="0" applyProtection="0">
      <alignment vertical="center"/>
    </xf>
    <xf numFmtId="0" fontId="13" fillId="10" borderId="11" applyNumberFormat="0" applyFont="0" applyAlignment="0" applyProtection="0"/>
    <xf numFmtId="0" fontId="40" fillId="22" borderId="12" applyNumberFormat="0" applyAlignment="0" applyProtection="0">
      <alignment vertical="center"/>
    </xf>
    <xf numFmtId="0" fontId="128" fillId="22" borderId="12" applyNumberFormat="0" applyAlignment="0" applyProtection="0"/>
    <xf numFmtId="10" fontId="12" fillId="0" borderId="0" applyFont="0" applyFill="0" applyBorder="0" applyAlignment="0" applyProtection="0"/>
    <xf numFmtId="10" fontId="147" fillId="0" borderId="0" applyFont="0" applyFill="0" applyBorder="0" applyAlignment="0" applyProtection="0"/>
    <xf numFmtId="0" fontId="19" fillId="0" borderId="0"/>
    <xf numFmtId="0" fontId="158" fillId="0" borderId="0"/>
    <xf numFmtId="0" fontId="35" fillId="0" borderId="0" applyNumberFormat="0" applyFill="0" applyBorder="0" applyAlignment="0" applyProtection="0">
      <alignment vertical="center"/>
    </xf>
    <xf numFmtId="0" fontId="87" fillId="0" borderId="0" applyFill="0" applyBorder="0" applyProtection="0">
      <alignment horizontal="centerContinuous" vertical="center"/>
    </xf>
    <xf numFmtId="0" fontId="88" fillId="24" borderId="0" applyFill="0" applyBorder="0" applyProtection="0">
      <alignment horizontal="center" vertical="center"/>
    </xf>
    <xf numFmtId="0" fontId="129" fillId="0" borderId="0" applyNumberFormat="0" applyFill="0" applyBorder="0" applyAlignment="0" applyProtection="0"/>
    <xf numFmtId="0" fontId="12" fillId="0" borderId="13" applyNumberFormat="0" applyFont="0" applyFill="0" applyAlignment="0" applyProtection="0"/>
    <xf numFmtId="0" fontId="12" fillId="0" borderId="13" applyNumberFormat="0" applyFont="0" applyFill="0" applyAlignment="0" applyProtection="0"/>
    <xf numFmtId="0" fontId="147" fillId="0" borderId="13" applyNumberFormat="0" applyFont="0" applyFill="0" applyAlignment="0" applyProtection="0"/>
    <xf numFmtId="0" fontId="32" fillId="0" borderId="14" applyNumberFormat="0" applyFill="0" applyAlignment="0" applyProtection="0">
      <alignment vertical="center"/>
    </xf>
    <xf numFmtId="0" fontId="20" fillId="0" borderId="15">
      <alignment horizontal="left"/>
    </xf>
    <xf numFmtId="0" fontId="159" fillId="0" borderId="15">
      <alignment horizontal="left"/>
    </xf>
    <xf numFmtId="0" fontId="21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/>
    <xf numFmtId="0" fontId="6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61" fillId="49" borderId="0" applyNumberFormat="0" applyBorder="0" applyAlignment="0" applyProtection="0">
      <alignment vertical="center"/>
    </xf>
    <xf numFmtId="0" fontId="98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131" fillId="1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31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61" fillId="5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131" fillId="2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31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1" fillId="51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131" fillId="2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1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61" fillId="52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1" fillId="53" borderId="0" applyNumberFormat="0" applyBorder="0" applyAlignment="0" applyProtection="0">
      <alignment vertical="center"/>
    </xf>
    <xf numFmtId="0" fontId="98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61" fillId="54" borderId="0" applyNumberFormat="0" applyBorder="0" applyAlignment="0" applyProtection="0">
      <alignment vertical="center"/>
    </xf>
    <xf numFmtId="0" fontId="98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131" fillId="1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3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22" fillId="22" borderId="1" applyNumberFormat="0" applyAlignment="0" applyProtection="0">
      <alignment vertical="center"/>
    </xf>
    <xf numFmtId="0" fontId="71" fillId="22" borderId="1" applyNumberFormat="0" applyAlignment="0" applyProtection="0">
      <alignment vertical="center"/>
    </xf>
    <xf numFmtId="0" fontId="71" fillId="22" borderId="1" applyNumberFormat="0" applyAlignment="0" applyProtection="0">
      <alignment vertical="center"/>
    </xf>
    <xf numFmtId="0" fontId="22" fillId="22" borderId="1" applyNumberFormat="0" applyAlignment="0" applyProtection="0">
      <alignment vertical="center"/>
    </xf>
    <xf numFmtId="0" fontId="71" fillId="25" borderId="1" applyNumberFormat="0" applyAlignment="0" applyProtection="0">
      <alignment vertical="center"/>
    </xf>
    <xf numFmtId="0" fontId="71" fillId="22" borderId="1" applyNumberFormat="0" applyAlignment="0" applyProtection="0">
      <alignment vertical="center"/>
    </xf>
    <xf numFmtId="0" fontId="71" fillId="25" borderId="1" applyNumberFormat="0" applyAlignment="0" applyProtection="0">
      <alignment vertical="center"/>
    </xf>
    <xf numFmtId="0" fontId="100" fillId="22" borderId="1" applyNumberFormat="0" applyAlignment="0" applyProtection="0">
      <alignment vertical="center"/>
    </xf>
    <xf numFmtId="0" fontId="163" fillId="55" borderId="85" applyNumberFormat="0" applyAlignment="0" applyProtection="0">
      <alignment vertical="center"/>
    </xf>
    <xf numFmtId="0" fontId="71" fillId="22" borderId="1" applyNumberFormat="0" applyAlignment="0" applyProtection="0">
      <alignment vertical="center"/>
    </xf>
    <xf numFmtId="0" fontId="133" fillId="22" borderId="1" applyNumberFormat="0" applyAlignment="0" applyProtection="0">
      <alignment vertical="center"/>
    </xf>
    <xf numFmtId="0" fontId="61" fillId="29" borderId="1" applyNumberFormat="0" applyAlignment="0" applyProtection="0">
      <alignment vertical="center"/>
    </xf>
    <xf numFmtId="0" fontId="133" fillId="22" borderId="1" applyNumberFormat="0" applyAlignment="0" applyProtection="0">
      <alignment vertical="center"/>
    </xf>
    <xf numFmtId="183" fontId="14" fillId="0" borderId="0">
      <protection locked="0"/>
    </xf>
    <xf numFmtId="201" fontId="13" fillId="0" borderId="0">
      <protection locked="0"/>
    </xf>
    <xf numFmtId="0" fontId="23" fillId="0" borderId="0">
      <protection locked="0"/>
    </xf>
    <xf numFmtId="0" fontId="144" fillId="0" borderId="0">
      <protection locked="0"/>
    </xf>
    <xf numFmtId="0" fontId="23" fillId="0" borderId="0">
      <protection locked="0"/>
    </xf>
    <xf numFmtId="0" fontId="144" fillId="0" borderId="0">
      <protection locked="0"/>
    </xf>
    <xf numFmtId="0" fontId="24" fillId="3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64" fillId="56" borderId="0" applyNumberFormat="0" applyBorder="0" applyAlignment="0" applyProtection="0">
      <alignment vertical="center"/>
    </xf>
    <xf numFmtId="0" fontId="101" fillId="3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25" fillId="0" borderId="0">
      <protection locked="0"/>
    </xf>
    <xf numFmtId="0" fontId="145" fillId="0" borderId="0">
      <protection locked="0"/>
    </xf>
    <xf numFmtId="0" fontId="25" fillId="0" borderId="0">
      <protection locked="0"/>
    </xf>
    <xf numFmtId="0" fontId="145" fillId="0" borderId="0">
      <protection locked="0"/>
    </xf>
    <xf numFmtId="0" fontId="90" fillId="0" borderId="0" applyNumberFormat="0" applyFill="0" applyBorder="0" applyAlignment="0" applyProtection="0">
      <alignment vertical="top"/>
      <protection locked="0"/>
    </xf>
    <xf numFmtId="40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0" fontId="14" fillId="10" borderId="11" applyNumberFormat="0" applyFont="0" applyAlignment="0" applyProtection="0">
      <alignment vertical="center"/>
    </xf>
    <xf numFmtId="0" fontId="14" fillId="10" borderId="11" applyNumberFormat="0" applyFont="0" applyAlignment="0" applyProtection="0">
      <alignment vertical="center"/>
    </xf>
    <xf numFmtId="0" fontId="14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14" fillId="26" borderId="11" applyNumberFormat="0" applyFont="0" applyAlignment="0" applyProtection="0">
      <alignment vertical="center"/>
    </xf>
    <xf numFmtId="0" fontId="14" fillId="10" borderId="11" applyNumberFormat="0" applyFont="0" applyAlignment="0" applyProtection="0">
      <alignment vertical="center"/>
    </xf>
    <xf numFmtId="0" fontId="14" fillId="26" borderId="11" applyNumberFormat="0" applyFont="0" applyAlignment="0" applyProtection="0">
      <alignment vertical="center"/>
    </xf>
    <xf numFmtId="0" fontId="13" fillId="10" borderId="11" applyNumberFormat="0" applyFont="0" applyAlignment="0" applyProtection="0">
      <alignment vertical="center"/>
    </xf>
    <xf numFmtId="0" fontId="3" fillId="57" borderId="86" applyNumberFormat="0" applyFont="0" applyAlignment="0" applyProtection="0">
      <alignment vertical="center"/>
    </xf>
    <xf numFmtId="0" fontId="97" fillId="10" borderId="11" applyNumberFormat="0" applyFont="0" applyAlignment="0" applyProtection="0">
      <alignment vertical="center"/>
    </xf>
    <xf numFmtId="0" fontId="14" fillId="10" borderId="11" applyNumberFormat="0" applyFont="0" applyAlignment="0" applyProtection="0">
      <alignment vertical="center"/>
    </xf>
    <xf numFmtId="0" fontId="13" fillId="10" borderId="11" applyNumberFormat="0" applyFont="0" applyAlignment="0" applyProtection="0">
      <alignment vertical="center"/>
    </xf>
    <xf numFmtId="0" fontId="14" fillId="10" borderId="11" applyNumberFormat="0" applyFont="0" applyAlignment="0" applyProtection="0">
      <alignment vertical="center"/>
    </xf>
    <xf numFmtId="0" fontId="14" fillId="26" borderId="11" applyNumberFormat="0" applyFont="0" applyAlignment="0" applyProtection="0">
      <alignment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7" fillId="0" borderId="0">
      <alignment vertical="center"/>
    </xf>
    <xf numFmtId="0" fontId="146" fillId="0" borderId="0">
      <alignment vertical="center"/>
    </xf>
    <xf numFmtId="9" fontId="14" fillId="0" borderId="0" applyFont="0" applyFill="0" applyBorder="0" applyAlignment="0" applyProtection="0"/>
    <xf numFmtId="9" fontId="89" fillId="24" borderId="0" applyFill="0" applyBorder="0" applyProtection="0">
      <alignment horizontal="right"/>
    </xf>
    <xf numFmtId="10" fontId="89" fillId="0" borderId="0" applyFill="0" applyBorder="0" applyProtection="0">
      <alignment horizontal="right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60" fillId="0" borderId="0" applyFont="0" applyFill="0" applyBorder="0" applyAlignment="0" applyProtection="0"/>
    <xf numFmtId="0" fontId="28" fillId="13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65" fillId="58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135" fillId="13" borderId="0" applyNumberFormat="0" applyBorder="0" applyAlignment="0" applyProtection="0">
      <alignment vertical="center"/>
    </xf>
    <xf numFmtId="0" fontId="62" fillId="13" borderId="0" applyNumberFormat="0" applyBorder="0" applyAlignment="0" applyProtection="0">
      <alignment vertical="center"/>
    </xf>
    <xf numFmtId="0" fontId="135" fillId="13" borderId="0" applyNumberFormat="0" applyBorder="0" applyAlignment="0" applyProtection="0">
      <alignment vertical="center"/>
    </xf>
    <xf numFmtId="0" fontId="45" fillId="0" borderId="0">
      <alignment horizontal="center" vertical="center"/>
    </xf>
    <xf numFmtId="0" fontId="92" fillId="0" borderId="0">
      <alignment horizontal="center" vertical="center"/>
    </xf>
    <xf numFmtId="0" fontId="54" fillId="0" borderId="0"/>
    <xf numFmtId="0" fontId="29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30" fillId="23" borderId="2" applyNumberFormat="0" applyAlignment="0" applyProtection="0">
      <alignment vertical="center"/>
    </xf>
    <xf numFmtId="0" fontId="75" fillId="23" borderId="2" applyNumberFormat="0" applyAlignment="0" applyProtection="0">
      <alignment vertical="center"/>
    </xf>
    <xf numFmtId="0" fontId="30" fillId="23" borderId="2" applyNumberFormat="0" applyAlignment="0" applyProtection="0">
      <alignment vertical="center"/>
    </xf>
    <xf numFmtId="0" fontId="167" fillId="59" borderId="87" applyNumberFormat="0" applyAlignment="0" applyProtection="0">
      <alignment vertical="center"/>
    </xf>
    <xf numFmtId="0" fontId="104" fillId="23" borderId="2" applyNumberFormat="0" applyAlignment="0" applyProtection="0">
      <alignment vertical="center"/>
    </xf>
    <xf numFmtId="0" fontId="75" fillId="23" borderId="2" applyNumberFormat="0" applyAlignment="0" applyProtection="0">
      <alignment vertical="center"/>
    </xf>
    <xf numFmtId="0" fontId="137" fillId="23" borderId="2" applyNumberFormat="0" applyAlignment="0" applyProtection="0">
      <alignment vertical="center"/>
    </xf>
    <xf numFmtId="0" fontId="137" fillId="23" borderId="2" applyNumberFormat="0" applyAlignment="0" applyProtection="0">
      <alignment vertical="center"/>
    </xf>
    <xf numFmtId="184" fontId="12" fillId="0" borderId="0">
      <alignment vertical="center"/>
    </xf>
    <xf numFmtId="184" fontId="147" fillId="0" borderId="0">
      <alignment vertical="center"/>
    </xf>
    <xf numFmtId="178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60" fillId="0" borderId="0" applyFont="0" applyFill="0" applyBorder="0" applyAlignment="0" applyProtection="0"/>
    <xf numFmtId="0" fontId="14" fillId="0" borderId="0" applyProtection="0"/>
    <xf numFmtId="200" fontId="12" fillId="0" borderId="0" applyFont="0" applyFill="0" applyBorder="0" applyAlignment="0" applyProtection="0"/>
    <xf numFmtId="41" fontId="8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10" fontId="14" fillId="0" borderId="0" applyFont="0" applyFill="0" applyBorder="0" applyAlignment="0" applyProtection="0"/>
    <xf numFmtId="176" fontId="14" fillId="0" borderId="0" applyProtection="0"/>
    <xf numFmtId="41" fontId="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114" fillId="0" borderId="0" applyFont="0" applyFill="0" applyBorder="0" applyAlignment="0" applyProtection="0"/>
    <xf numFmtId="176" fontId="14" fillId="0" borderId="0" applyProtection="0"/>
    <xf numFmtId="196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14" fillId="0" borderId="0" applyProtection="0"/>
    <xf numFmtId="196" fontId="1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4" fillId="0" borderId="0" applyProtection="0"/>
    <xf numFmtId="41" fontId="3" fillId="0" borderId="0" applyFont="0" applyFill="0" applyBorder="0" applyAlignment="0" applyProtection="0">
      <alignment vertical="center"/>
    </xf>
    <xf numFmtId="196" fontId="14" fillId="0" borderId="0" applyProtection="0"/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96" fontId="14" fillId="0" borderId="0" applyProtection="0"/>
    <xf numFmtId="41" fontId="13" fillId="0" borderId="0" applyFont="0" applyFill="0" applyBorder="0" applyAlignment="0" applyProtection="0"/>
    <xf numFmtId="196" fontId="14" fillId="0" borderId="0" applyProtection="0"/>
    <xf numFmtId="41" fontId="160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176" fontId="14" fillId="0" borderId="0" applyProtection="0"/>
    <xf numFmtId="0" fontId="14" fillId="0" borderId="0" applyProtection="0"/>
    <xf numFmtId="41" fontId="13" fillId="0" borderId="0" applyFont="0" applyFill="0" applyBorder="0" applyAlignment="0" applyProtection="0">
      <alignment vertical="center"/>
    </xf>
    <xf numFmtId="0" fontId="14" fillId="0" borderId="0" applyProtection="0"/>
    <xf numFmtId="176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6" fontId="14" fillId="0" borderId="0" applyProtection="0"/>
    <xf numFmtId="211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8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8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3" fillId="0" borderId="0" applyFont="0" applyFill="0" applyBorder="0" applyAlignment="0" applyProtection="0"/>
    <xf numFmtId="0" fontId="12" fillId="0" borderId="0"/>
    <xf numFmtId="0" fontId="31" fillId="0" borderId="9" applyNumberFormat="0" applyFill="0" applyAlignment="0" applyProtection="0">
      <alignment vertical="center"/>
    </xf>
    <xf numFmtId="0" fontId="76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168" fillId="0" borderId="88" applyNumberFormat="0" applyFill="0" applyAlignment="0" applyProtection="0">
      <alignment vertical="center"/>
    </xf>
    <xf numFmtId="0" fontId="105" fillId="0" borderId="9" applyNumberFormat="0" applyFill="0" applyAlignment="0" applyProtection="0">
      <alignment vertical="center"/>
    </xf>
    <xf numFmtId="0" fontId="76" fillId="0" borderId="9" applyNumberFormat="0" applyFill="0" applyAlignment="0" applyProtection="0">
      <alignment vertical="center"/>
    </xf>
    <xf numFmtId="0" fontId="138" fillId="0" borderId="9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138" fillId="0" borderId="9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106" fillId="0" borderId="14" applyNumberFormat="0" applyFill="0" applyAlignment="0" applyProtection="0">
      <alignment vertical="center"/>
    </xf>
    <xf numFmtId="0" fontId="169" fillId="0" borderId="89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139" fillId="0" borderId="14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139" fillId="0" borderId="14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8" fillId="7" borderId="1" applyNumberFormat="0" applyAlignment="0" applyProtection="0">
      <alignment vertical="center"/>
    </xf>
    <xf numFmtId="0" fontId="78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8" fillId="30" borderId="1" applyNumberFormat="0" applyAlignment="0" applyProtection="0">
      <alignment vertical="center"/>
    </xf>
    <xf numFmtId="0" fontId="78" fillId="7" borderId="1" applyNumberFormat="0" applyAlignment="0" applyProtection="0">
      <alignment vertical="center"/>
    </xf>
    <xf numFmtId="0" fontId="78" fillId="30" borderId="1" applyNumberFormat="0" applyAlignment="0" applyProtection="0">
      <alignment vertical="center"/>
    </xf>
    <xf numFmtId="0" fontId="107" fillId="7" borderId="1" applyNumberFormat="0" applyAlignment="0" applyProtection="0">
      <alignment vertical="center"/>
    </xf>
    <xf numFmtId="0" fontId="170" fillId="60" borderId="85" applyNumberFormat="0" applyAlignment="0" applyProtection="0">
      <alignment vertical="center"/>
    </xf>
    <xf numFmtId="0" fontId="78" fillId="7" borderId="1" applyNumberFormat="0" applyAlignment="0" applyProtection="0">
      <alignment vertical="center"/>
    </xf>
    <xf numFmtId="0" fontId="140" fillId="7" borderId="1" applyNumberFormat="0" applyAlignment="0" applyProtection="0">
      <alignment vertical="center"/>
    </xf>
    <xf numFmtId="0" fontId="33" fillId="13" borderId="1" applyNumberFormat="0" applyAlignment="0" applyProtection="0">
      <alignment vertical="center"/>
    </xf>
    <xf numFmtId="0" fontId="140" fillId="7" borderId="1" applyNumberFormat="0" applyAlignment="0" applyProtection="0">
      <alignment vertical="center"/>
    </xf>
    <xf numFmtId="4" fontId="25" fillId="0" borderId="0">
      <protection locked="0"/>
    </xf>
    <xf numFmtId="4" fontId="145" fillId="0" borderId="0">
      <protection locked="0"/>
    </xf>
    <xf numFmtId="185" fontId="14" fillId="0" borderId="0">
      <protection locked="0"/>
    </xf>
    <xf numFmtId="202" fontId="13" fillId="0" borderId="0">
      <protection locked="0"/>
    </xf>
    <xf numFmtId="0" fontId="34" fillId="0" borderId="0">
      <alignment vertical="center"/>
    </xf>
    <xf numFmtId="0" fontId="148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79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171" fillId="0" borderId="90" applyNumberFormat="0" applyFill="0" applyAlignment="0" applyProtection="0">
      <alignment vertical="center"/>
    </xf>
    <xf numFmtId="0" fontId="108" fillId="0" borderId="5" applyNumberFormat="0" applyFill="0" applyAlignment="0" applyProtection="0">
      <alignment vertical="center"/>
    </xf>
    <xf numFmtId="0" fontId="79" fillId="0" borderId="5" applyNumberFormat="0" applyFill="0" applyAlignment="0" applyProtection="0">
      <alignment vertical="center"/>
    </xf>
    <xf numFmtId="0" fontId="79" fillId="0" borderId="5" applyNumberFormat="0" applyFill="0" applyAlignment="0" applyProtection="0">
      <alignment vertical="center"/>
    </xf>
    <xf numFmtId="0" fontId="64" fillId="0" borderId="18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80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172" fillId="0" borderId="91" applyNumberFormat="0" applyFill="0" applyAlignment="0" applyProtection="0">
      <alignment vertical="center"/>
    </xf>
    <xf numFmtId="0" fontId="109" fillId="0" borderId="6" applyNumberFormat="0" applyFill="0" applyAlignment="0" applyProtection="0">
      <alignment vertical="center"/>
    </xf>
    <xf numFmtId="0" fontId="80" fillId="0" borderId="6" applyNumberFormat="0" applyFill="0" applyAlignment="0" applyProtection="0">
      <alignment vertical="center"/>
    </xf>
    <xf numFmtId="0" fontId="80" fillId="0" borderId="6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73" fillId="0" borderId="92" applyNumberFormat="0" applyFill="0" applyAlignment="0" applyProtection="0">
      <alignment vertical="center"/>
    </xf>
    <xf numFmtId="0" fontId="110" fillId="0" borderId="7" applyNumberFormat="0" applyFill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66" fillId="0" borderId="20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175" fillId="61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141" fillId="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141" fillId="4" borderId="0" applyNumberFormat="0" applyBorder="0" applyAlignment="0" applyProtection="0">
      <alignment vertical="center"/>
    </xf>
    <xf numFmtId="0" fontId="40" fillId="22" borderId="12" applyNumberFormat="0" applyAlignment="0" applyProtection="0">
      <alignment vertical="center"/>
    </xf>
    <xf numFmtId="0" fontId="83" fillId="22" borderId="12" applyNumberFormat="0" applyAlignment="0" applyProtection="0">
      <alignment vertical="center"/>
    </xf>
    <xf numFmtId="0" fontId="83" fillId="22" borderId="12" applyNumberFormat="0" applyAlignment="0" applyProtection="0">
      <alignment vertical="center"/>
    </xf>
    <xf numFmtId="0" fontId="40" fillId="22" borderId="12" applyNumberFormat="0" applyAlignment="0" applyProtection="0">
      <alignment vertical="center"/>
    </xf>
    <xf numFmtId="0" fontId="83" fillId="25" borderId="12" applyNumberFormat="0" applyAlignment="0" applyProtection="0">
      <alignment vertical="center"/>
    </xf>
    <xf numFmtId="0" fontId="83" fillId="22" borderId="12" applyNumberFormat="0" applyAlignment="0" applyProtection="0">
      <alignment vertical="center"/>
    </xf>
    <xf numFmtId="0" fontId="83" fillId="25" borderId="12" applyNumberFormat="0" applyAlignment="0" applyProtection="0">
      <alignment vertical="center"/>
    </xf>
    <xf numFmtId="0" fontId="112" fillId="22" borderId="12" applyNumberFormat="0" applyAlignment="0" applyProtection="0">
      <alignment vertical="center"/>
    </xf>
    <xf numFmtId="0" fontId="176" fillId="55" borderId="93" applyNumberFormat="0" applyAlignment="0" applyProtection="0">
      <alignment vertical="center"/>
    </xf>
    <xf numFmtId="0" fontId="83" fillId="22" borderId="12" applyNumberFormat="0" applyAlignment="0" applyProtection="0">
      <alignment vertical="center"/>
    </xf>
    <xf numFmtId="0" fontId="142" fillId="22" borderId="12" applyNumberFormat="0" applyAlignment="0" applyProtection="0">
      <alignment vertical="center"/>
    </xf>
    <xf numFmtId="0" fontId="40" fillId="29" borderId="12" applyNumberFormat="0" applyAlignment="0" applyProtection="0">
      <alignment vertical="center"/>
    </xf>
    <xf numFmtId="0" fontId="142" fillId="22" borderId="12" applyNumberForma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6" fontId="14" fillId="0" borderId="0" applyProtection="0"/>
    <xf numFmtId="177" fontId="14" fillId="0" borderId="0" applyFont="0" applyFill="0" applyBorder="0" applyAlignment="0" applyProtection="0"/>
    <xf numFmtId="177" fontId="14" fillId="0" borderId="0" applyProtection="0"/>
    <xf numFmtId="177" fontId="14" fillId="0" borderId="0" applyProtection="0"/>
    <xf numFmtId="176" fontId="14" fillId="0" borderId="0" applyProtection="0"/>
    <xf numFmtId="206" fontId="13" fillId="24" borderId="0" applyFill="0" applyBorder="0" applyProtection="0">
      <alignment horizontal="right"/>
    </xf>
    <xf numFmtId="0" fontId="14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149" fillId="0" borderId="0">
      <alignment vertical="center"/>
    </xf>
    <xf numFmtId="0" fontId="93" fillId="0" borderId="0"/>
    <xf numFmtId="42" fontId="13" fillId="0" borderId="0" applyFont="0" applyFill="0" applyBorder="0" applyAlignment="0" applyProtection="0"/>
    <xf numFmtId="193" fontId="14" fillId="0" borderId="0" applyFont="0" applyFill="0" applyBorder="0" applyAlignment="0" applyProtection="0"/>
    <xf numFmtId="186" fontId="14" fillId="0" borderId="0">
      <protection locked="0"/>
    </xf>
    <xf numFmtId="203" fontId="13" fillId="0" borderId="0">
      <protection locked="0"/>
    </xf>
    <xf numFmtId="0" fontId="13" fillId="0" borderId="0">
      <alignment vertical="center"/>
    </xf>
    <xf numFmtId="0" fontId="3" fillId="0" borderId="0">
      <alignment vertical="center"/>
    </xf>
    <xf numFmtId="0" fontId="13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60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13" fillId="0" borderId="0">
      <alignment vertical="center"/>
    </xf>
    <xf numFmtId="0" fontId="160" fillId="0" borderId="0">
      <alignment vertical="center"/>
    </xf>
    <xf numFmtId="0" fontId="160" fillId="0" borderId="0">
      <alignment vertical="center"/>
    </xf>
    <xf numFmtId="0" fontId="160" fillId="0" borderId="0">
      <alignment vertical="center"/>
    </xf>
    <xf numFmtId="0" fontId="13" fillId="0" borderId="0">
      <alignment vertical="center"/>
    </xf>
    <xf numFmtId="0" fontId="13" fillId="0" borderId="0"/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/>
    <xf numFmtId="0" fontId="12" fillId="0" borderId="0"/>
    <xf numFmtId="0" fontId="13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60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>
      <alignment vertical="center"/>
    </xf>
    <xf numFmtId="0" fontId="14" fillId="0" borderId="0"/>
    <xf numFmtId="0" fontId="14" fillId="0" borderId="0"/>
    <xf numFmtId="0" fontId="160" fillId="0" borderId="0">
      <alignment vertical="center"/>
    </xf>
    <xf numFmtId="0" fontId="13" fillId="0" borderId="0"/>
    <xf numFmtId="0" fontId="14" fillId="0" borderId="0"/>
    <xf numFmtId="0" fontId="58" fillId="0" borderId="0" applyBorder="0"/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89" fillId="0" borderId="0"/>
    <xf numFmtId="0" fontId="3" fillId="0" borderId="0">
      <alignment vertical="center"/>
    </xf>
    <xf numFmtId="0" fontId="14" fillId="0" borderId="0"/>
    <xf numFmtId="0" fontId="13" fillId="0" borderId="0">
      <alignment vertical="center"/>
    </xf>
    <xf numFmtId="0" fontId="14" fillId="0" borderId="0"/>
    <xf numFmtId="0" fontId="14" fillId="0" borderId="0"/>
    <xf numFmtId="0" fontId="160" fillId="0" borderId="0">
      <alignment vertical="center"/>
    </xf>
    <xf numFmtId="0" fontId="13" fillId="0" borderId="0"/>
    <xf numFmtId="0" fontId="3" fillId="0" borderId="0">
      <alignment vertical="center"/>
    </xf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0" fillId="0" borderId="0">
      <alignment vertical="center"/>
    </xf>
    <xf numFmtId="0" fontId="160" fillId="0" borderId="0">
      <alignment vertical="center"/>
    </xf>
    <xf numFmtId="0" fontId="3" fillId="0" borderId="0">
      <alignment vertical="center"/>
    </xf>
    <xf numFmtId="0" fontId="13" fillId="0" borderId="0"/>
    <xf numFmtId="0" fontId="97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60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2" fillId="0" borderId="0"/>
    <xf numFmtId="0" fontId="13" fillId="0" borderId="0">
      <alignment vertical="center"/>
    </xf>
    <xf numFmtId="0" fontId="160" fillId="0" borderId="0">
      <alignment vertical="center"/>
    </xf>
    <xf numFmtId="0" fontId="3" fillId="0" borderId="0">
      <alignment vertical="center"/>
    </xf>
    <xf numFmtId="0" fontId="12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6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0" fillId="0" borderId="0">
      <alignment vertical="center"/>
    </xf>
    <xf numFmtId="0" fontId="1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/>
    <xf numFmtId="0" fontId="12" fillId="0" borderId="0"/>
    <xf numFmtId="0" fontId="13" fillId="0" borderId="0">
      <alignment vertical="center"/>
    </xf>
    <xf numFmtId="0" fontId="160" fillId="0" borderId="0">
      <alignment vertical="center"/>
    </xf>
    <xf numFmtId="0" fontId="13" fillId="0" borderId="0"/>
    <xf numFmtId="0" fontId="3" fillId="0" borderId="0">
      <alignment vertical="center"/>
    </xf>
    <xf numFmtId="0" fontId="13" fillId="0" borderId="0"/>
    <xf numFmtId="0" fontId="13" fillId="0" borderId="0"/>
    <xf numFmtId="0" fontId="16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60" fillId="0" borderId="0">
      <alignment vertical="center"/>
    </xf>
    <xf numFmtId="0" fontId="160" fillId="0" borderId="0">
      <alignment vertical="center"/>
    </xf>
    <xf numFmtId="0" fontId="14" fillId="0" borderId="0"/>
    <xf numFmtId="0" fontId="13" fillId="0" borderId="0"/>
    <xf numFmtId="0" fontId="160" fillId="0" borderId="0"/>
    <xf numFmtId="0" fontId="13" fillId="0" borderId="0">
      <alignment vertical="center"/>
    </xf>
    <xf numFmtId="0" fontId="160" fillId="0" borderId="0">
      <alignment vertical="center"/>
    </xf>
    <xf numFmtId="0" fontId="160" fillId="0" borderId="0"/>
    <xf numFmtId="0" fontId="160" fillId="0" borderId="0">
      <alignment vertical="center"/>
    </xf>
    <xf numFmtId="0" fontId="160" fillId="0" borderId="0">
      <alignment vertical="center"/>
    </xf>
    <xf numFmtId="0" fontId="14" fillId="0" borderId="0"/>
    <xf numFmtId="0" fontId="3" fillId="0" borderId="0">
      <alignment vertical="center"/>
    </xf>
    <xf numFmtId="0" fontId="14" fillId="0" borderId="0" applyProtection="0"/>
    <xf numFmtId="0" fontId="3" fillId="0" borderId="0">
      <alignment vertical="center"/>
    </xf>
    <xf numFmtId="0" fontId="3" fillId="0" borderId="0">
      <alignment vertical="center"/>
    </xf>
    <xf numFmtId="0" fontId="14" fillId="0" borderId="0"/>
    <xf numFmtId="0" fontId="3" fillId="0" borderId="0">
      <alignment vertical="center"/>
    </xf>
    <xf numFmtId="0" fontId="13" fillId="0" borderId="0">
      <alignment vertical="center"/>
    </xf>
    <xf numFmtId="0" fontId="85" fillId="0" borderId="0"/>
    <xf numFmtId="0" fontId="160" fillId="0" borderId="0">
      <alignment vertical="center"/>
    </xf>
    <xf numFmtId="0" fontId="13" fillId="0" borderId="0">
      <alignment vertical="center"/>
    </xf>
    <xf numFmtId="0" fontId="160" fillId="0" borderId="0">
      <alignment vertical="center"/>
    </xf>
    <xf numFmtId="0" fontId="13" fillId="0" borderId="0"/>
    <xf numFmtId="0" fontId="14" fillId="0" borderId="0"/>
    <xf numFmtId="0" fontId="160" fillId="0" borderId="0">
      <alignment vertical="center"/>
    </xf>
    <xf numFmtId="0" fontId="160" fillId="0" borderId="0">
      <alignment vertical="center"/>
    </xf>
    <xf numFmtId="0" fontId="13" fillId="0" borderId="0">
      <alignment vertical="center"/>
    </xf>
    <xf numFmtId="0" fontId="160" fillId="0" borderId="0">
      <alignment vertical="center"/>
    </xf>
    <xf numFmtId="0" fontId="13" fillId="0" borderId="0"/>
    <xf numFmtId="0" fontId="14" fillId="0" borderId="0"/>
    <xf numFmtId="0" fontId="160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3" fillId="0" borderId="0">
      <alignment vertical="center"/>
    </xf>
    <xf numFmtId="0" fontId="13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84" fillId="0" borderId="0" applyNumberFormat="0" applyFill="0" applyBorder="0" applyAlignment="0" applyProtection="0">
      <alignment vertical="top"/>
      <protection locked="0"/>
    </xf>
    <xf numFmtId="0" fontId="96" fillId="0" borderId="0" applyNumberFormat="0" applyFill="0" applyBorder="0" applyAlignment="0" applyProtection="0">
      <alignment vertical="top"/>
      <protection locked="0"/>
    </xf>
    <xf numFmtId="0" fontId="118" fillId="0" borderId="0" applyNumberFormat="0" applyFill="0" applyBorder="0" applyAlignment="0" applyProtection="0">
      <alignment vertical="top"/>
      <protection locked="0"/>
    </xf>
    <xf numFmtId="0" fontId="25" fillId="0" borderId="13">
      <protection locked="0"/>
    </xf>
    <xf numFmtId="0" fontId="145" fillId="0" borderId="13">
      <protection locked="0"/>
    </xf>
    <xf numFmtId="187" fontId="14" fillId="0" borderId="0">
      <protection locked="0"/>
    </xf>
    <xf numFmtId="204" fontId="13" fillId="0" borderId="0">
      <protection locked="0"/>
    </xf>
    <xf numFmtId="188" fontId="14" fillId="0" borderId="0">
      <protection locked="0"/>
    </xf>
    <xf numFmtId="205" fontId="13" fillId="0" borderId="0">
      <protection locked="0"/>
    </xf>
    <xf numFmtId="0" fontId="2" fillId="0" borderId="0">
      <alignment vertical="center"/>
    </xf>
    <xf numFmtId="0" fontId="2" fillId="0" borderId="0">
      <alignment vertical="center"/>
    </xf>
    <xf numFmtId="41" fontId="16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</cellStyleXfs>
  <cellXfs count="1020">
    <xf numFmtId="0" fontId="0" fillId="0" borderId="0" xfId="0"/>
    <xf numFmtId="49" fontId="43" fillId="24" borderId="0" xfId="0" applyNumberFormat="1" applyFont="1" applyFill="1" applyBorder="1" applyAlignment="1" applyProtection="1">
      <alignment horizontal="center" vertical="center"/>
      <protection hidden="1"/>
    </xf>
    <xf numFmtId="0" fontId="43" fillId="24" borderId="0" xfId="0" applyFont="1" applyFill="1" applyBorder="1" applyAlignment="1" applyProtection="1">
      <alignment horizontal="center" vertical="center"/>
      <protection hidden="1"/>
    </xf>
    <xf numFmtId="49" fontId="0" fillId="24" borderId="0" xfId="0" applyNumberFormat="1" applyFill="1" applyBorder="1" applyAlignment="1" applyProtection="1">
      <alignment horizontal="center" vertical="center"/>
      <protection hidden="1"/>
    </xf>
    <xf numFmtId="0" fontId="0" fillId="24" borderId="0" xfId="0" applyFill="1" applyBorder="1" applyAlignment="1" applyProtection="1">
      <alignment horizontal="center" vertical="center"/>
      <protection hidden="1"/>
    </xf>
    <xf numFmtId="49" fontId="44" fillId="24" borderId="0" xfId="0" applyNumberFormat="1" applyFont="1" applyFill="1" applyBorder="1" applyAlignment="1" applyProtection="1">
      <alignment horizontal="left" vertical="center"/>
      <protection hidden="1"/>
    </xf>
    <xf numFmtId="49" fontId="44" fillId="24" borderId="0" xfId="0" applyNumberFormat="1" applyFont="1" applyFill="1" applyBorder="1" applyAlignment="1" applyProtection="1">
      <alignment horizontal="center" vertical="center"/>
      <protection hidden="1"/>
    </xf>
    <xf numFmtId="0" fontId="44" fillId="24" borderId="0" xfId="0" applyFont="1" applyFill="1" applyBorder="1" applyAlignment="1" applyProtection="1">
      <alignment horizontal="center" vertical="center"/>
      <protection hidden="1"/>
    </xf>
    <xf numFmtId="49" fontId="44" fillId="24" borderId="0" xfId="0" applyNumberFormat="1" applyFont="1" applyFill="1" applyBorder="1" applyAlignment="1" applyProtection="1">
      <alignment horizontal="right" vertical="center"/>
      <protection hidden="1"/>
    </xf>
    <xf numFmtId="41" fontId="177" fillId="24" borderId="21" xfId="1153" quotePrefix="1" applyNumberFormat="1" applyFont="1" applyFill="1" applyBorder="1" applyAlignment="1" applyProtection="1">
      <alignment horizontal="center" vertical="center"/>
      <protection hidden="1"/>
    </xf>
    <xf numFmtId="41" fontId="177" fillId="24" borderId="0" xfId="0" applyNumberFormat="1" applyFont="1" applyFill="1" applyAlignment="1" applyProtection="1">
      <alignment horizontal="right" vertical="center"/>
      <protection hidden="1"/>
    </xf>
    <xf numFmtId="41" fontId="177" fillId="24" borderId="23" xfId="1153" quotePrefix="1" applyNumberFormat="1" applyFont="1" applyFill="1" applyBorder="1" applyAlignment="1" applyProtection="1">
      <alignment horizontal="center" vertical="center"/>
      <protection hidden="1"/>
    </xf>
    <xf numFmtId="178" fontId="177" fillId="24" borderId="0" xfId="1153" applyFont="1" applyFill="1" applyBorder="1" applyAlignment="1" applyProtection="1">
      <alignment horizontal="right" vertical="center"/>
      <protection hidden="1"/>
    </xf>
    <xf numFmtId="41" fontId="178" fillId="24" borderId="0" xfId="0" applyNumberFormat="1" applyFont="1" applyFill="1" applyAlignment="1" applyProtection="1">
      <alignment horizontal="right" vertical="center"/>
      <protection hidden="1"/>
    </xf>
    <xf numFmtId="41" fontId="177" fillId="24" borderId="0" xfId="0" applyNumberFormat="1" applyFont="1" applyFill="1" applyBorder="1" applyAlignment="1" applyProtection="1">
      <alignment horizontal="center" vertical="center"/>
      <protection hidden="1"/>
    </xf>
    <xf numFmtId="41" fontId="177" fillId="24" borderId="21" xfId="0" applyNumberFormat="1" applyFont="1" applyFill="1" applyBorder="1" applyAlignment="1" applyProtection="1">
      <alignment horizontal="center" vertical="center"/>
      <protection hidden="1"/>
    </xf>
    <xf numFmtId="180" fontId="177" fillId="24" borderId="0" xfId="0" applyNumberFormat="1" applyFont="1" applyFill="1" applyBorder="1" applyAlignment="1" applyProtection="1">
      <alignment horizontal="right" vertical="center"/>
      <protection hidden="1"/>
    </xf>
    <xf numFmtId="0" fontId="177" fillId="24" borderId="21" xfId="0" applyNumberFormat="1" applyFont="1" applyFill="1" applyBorder="1" applyAlignment="1" applyProtection="1">
      <alignment vertical="center" shrinkToFit="1"/>
      <protection hidden="1"/>
    </xf>
    <xf numFmtId="41" fontId="177" fillId="24" borderId="0" xfId="0" applyNumberFormat="1" applyFont="1" applyFill="1" applyBorder="1" applyAlignment="1" applyProtection="1">
      <alignment horizontal="left" vertical="center"/>
      <protection hidden="1"/>
    </xf>
    <xf numFmtId="41" fontId="177" fillId="24" borderId="0" xfId="1325" applyNumberFormat="1" applyFont="1" applyFill="1" applyBorder="1" applyAlignment="1" applyProtection="1">
      <alignment horizontal="left" vertical="center"/>
      <protection hidden="1"/>
    </xf>
    <xf numFmtId="41" fontId="177" fillId="24" borderId="23" xfId="0" applyNumberFormat="1" applyFont="1" applyFill="1" applyBorder="1" applyAlignment="1" applyProtection="1">
      <alignment horizontal="left" vertical="center"/>
      <protection hidden="1"/>
    </xf>
    <xf numFmtId="176" fontId="177" fillId="24" borderId="0" xfId="1153" applyNumberFormat="1" applyFont="1" applyFill="1" applyBorder="1" applyAlignment="1" applyProtection="1">
      <alignment horizontal="right" vertical="center"/>
      <protection hidden="1"/>
    </xf>
    <xf numFmtId="41" fontId="177" fillId="24" borderId="0" xfId="0" applyNumberFormat="1" applyFont="1" applyFill="1" applyBorder="1" applyAlignment="1" applyProtection="1">
      <alignment horizontal="right" vertical="center"/>
      <protection hidden="1"/>
    </xf>
    <xf numFmtId="212" fontId="177" fillId="24" borderId="0" xfId="0" applyNumberFormat="1" applyFont="1" applyFill="1" applyAlignment="1" applyProtection="1">
      <alignment horizontal="right" vertical="center"/>
      <protection hidden="1"/>
    </xf>
    <xf numFmtId="212" fontId="178" fillId="24" borderId="0" xfId="0" applyNumberFormat="1" applyFont="1" applyFill="1" applyAlignment="1" applyProtection="1">
      <alignment horizontal="right" vertical="center"/>
      <protection hidden="1"/>
    </xf>
    <xf numFmtId="180" fontId="177" fillId="24" borderId="45" xfId="0" applyNumberFormat="1" applyFont="1" applyFill="1" applyBorder="1" applyAlignment="1" applyProtection="1">
      <alignment horizontal="center" vertical="center"/>
      <protection hidden="1"/>
    </xf>
    <xf numFmtId="0" fontId="177" fillId="24" borderId="0" xfId="0" applyFont="1" applyFill="1" applyAlignment="1" applyProtection="1">
      <alignment horizontal="center" vertical="center"/>
      <protection hidden="1"/>
    </xf>
    <xf numFmtId="0" fontId="177" fillId="24" borderId="0" xfId="0" applyFont="1" applyFill="1" applyAlignment="1" applyProtection="1">
      <alignment vertical="center"/>
      <protection hidden="1"/>
    </xf>
    <xf numFmtId="3" fontId="177" fillId="24" borderId="0" xfId="0" applyNumberFormat="1" applyFont="1" applyFill="1" applyAlignment="1" applyProtection="1">
      <alignment horizontal="center" vertical="center"/>
      <protection hidden="1"/>
    </xf>
    <xf numFmtId="3" fontId="177" fillId="24" borderId="0" xfId="0" applyNumberFormat="1" applyFont="1" applyFill="1" applyAlignment="1" applyProtection="1">
      <alignment horizontal="right" vertical="center"/>
      <protection hidden="1"/>
    </xf>
    <xf numFmtId="3" fontId="177" fillId="24" borderId="0" xfId="0" applyNumberFormat="1" applyFont="1" applyFill="1" applyBorder="1" applyAlignment="1" applyProtection="1">
      <alignment horizontal="left" vertical="center"/>
      <protection hidden="1"/>
    </xf>
    <xf numFmtId="180" fontId="177" fillId="24" borderId="0" xfId="0" applyNumberFormat="1" applyFont="1" applyFill="1" applyBorder="1" applyAlignment="1" applyProtection="1">
      <alignment horizontal="center" vertical="center"/>
      <protection hidden="1"/>
    </xf>
    <xf numFmtId="0" fontId="177" fillId="24" borderId="0" xfId="0" applyFont="1" applyFill="1" applyBorder="1" applyAlignment="1" applyProtection="1">
      <alignment horizontal="center" vertical="center"/>
      <protection hidden="1"/>
    </xf>
    <xf numFmtId="0" fontId="179" fillId="24" borderId="0" xfId="0" applyFont="1" applyFill="1" applyBorder="1" applyAlignment="1" applyProtection="1">
      <alignment horizontal="center" vertical="center"/>
      <protection hidden="1"/>
    </xf>
    <xf numFmtId="180" fontId="180" fillId="24" borderId="0" xfId="0" applyNumberFormat="1" applyFont="1" applyFill="1" applyBorder="1" applyAlignment="1" applyProtection="1">
      <alignment horizontal="center" vertical="center"/>
      <protection hidden="1"/>
    </xf>
    <xf numFmtId="177" fontId="180" fillId="24" borderId="0" xfId="1325" applyFont="1" applyFill="1" applyBorder="1" applyAlignment="1" applyProtection="1">
      <alignment horizontal="center" vertical="center"/>
      <protection hidden="1"/>
    </xf>
    <xf numFmtId="3" fontId="180" fillId="24" borderId="0" xfId="0" applyNumberFormat="1" applyFont="1" applyFill="1" applyBorder="1" applyAlignment="1" applyProtection="1">
      <alignment horizontal="center" vertical="center"/>
      <protection hidden="1"/>
    </xf>
    <xf numFmtId="0" fontId="180" fillId="24" borderId="0" xfId="0" applyFont="1" applyFill="1" applyBorder="1" applyAlignment="1" applyProtection="1">
      <alignment horizontal="center" vertical="center"/>
      <protection hidden="1"/>
    </xf>
    <xf numFmtId="0" fontId="177" fillId="24" borderId="0" xfId="0" applyFont="1" applyFill="1" applyBorder="1" applyAlignment="1" applyProtection="1">
      <alignment horizontal="left" vertical="center"/>
      <protection hidden="1"/>
    </xf>
    <xf numFmtId="180" fontId="177" fillId="24" borderId="0" xfId="0" applyNumberFormat="1" applyFont="1" applyFill="1" applyBorder="1" applyAlignment="1" applyProtection="1">
      <alignment horizontal="left" vertical="center"/>
      <protection hidden="1"/>
    </xf>
    <xf numFmtId="177" fontId="177" fillId="24" borderId="0" xfId="1325" applyFont="1" applyFill="1" applyBorder="1" applyAlignment="1" applyProtection="1">
      <alignment horizontal="left" vertical="center"/>
      <protection hidden="1"/>
    </xf>
    <xf numFmtId="41" fontId="178" fillId="24" borderId="0" xfId="0" applyNumberFormat="1" applyFont="1" applyFill="1" applyBorder="1" applyAlignment="1" applyProtection="1">
      <alignment horizontal="center" vertical="center"/>
      <protection hidden="1"/>
    </xf>
    <xf numFmtId="0" fontId="181" fillId="24" borderId="31" xfId="0" applyNumberFormat="1" applyFont="1" applyFill="1" applyBorder="1" applyAlignment="1" applyProtection="1">
      <alignment horizontal="left"/>
      <protection hidden="1"/>
    </xf>
    <xf numFmtId="0" fontId="181" fillId="24" borderId="31" xfId="0" applyNumberFormat="1" applyFont="1" applyFill="1" applyBorder="1" applyAlignment="1" applyProtection="1">
      <alignment horizontal="right"/>
      <protection hidden="1"/>
    </xf>
    <xf numFmtId="0" fontId="181" fillId="24" borderId="0" xfId="0" applyNumberFormat="1" applyFont="1" applyFill="1" applyBorder="1" applyAlignment="1" applyProtection="1">
      <alignment horizontal="left"/>
      <protection hidden="1"/>
    </xf>
    <xf numFmtId="0" fontId="181" fillId="24" borderId="0" xfId="0" applyNumberFormat="1" applyFont="1" applyFill="1" applyBorder="1" applyAlignment="1" applyProtection="1">
      <alignment horizontal="right"/>
      <protection hidden="1"/>
    </xf>
    <xf numFmtId="0" fontId="181" fillId="24" borderId="0" xfId="0" applyFont="1" applyFill="1" applyAlignment="1" applyProtection="1">
      <alignment horizontal="left" vertical="center"/>
      <protection hidden="1"/>
    </xf>
    <xf numFmtId="0" fontId="182" fillId="24" borderId="0" xfId="0" applyFont="1" applyFill="1" applyAlignment="1" applyProtection="1">
      <alignment horizontal="center" vertical="center"/>
      <protection hidden="1"/>
    </xf>
    <xf numFmtId="0" fontId="183" fillId="24" borderId="0" xfId="0" applyFont="1" applyFill="1" applyProtection="1">
      <protection hidden="1"/>
    </xf>
    <xf numFmtId="3" fontId="183" fillId="24" borderId="0" xfId="0" applyNumberFormat="1" applyFont="1" applyFill="1" applyAlignment="1" applyProtection="1">
      <alignment horizontal="center" vertical="center"/>
      <protection hidden="1"/>
    </xf>
    <xf numFmtId="3" fontId="182" fillId="24" borderId="0" xfId="0" applyNumberFormat="1" applyFont="1" applyFill="1" applyAlignment="1" applyProtection="1">
      <alignment horizontal="center" vertical="center"/>
      <protection hidden="1"/>
    </xf>
    <xf numFmtId="180" fontId="183" fillId="24" borderId="0" xfId="0" applyNumberFormat="1" applyFont="1" applyFill="1" applyBorder="1" applyAlignment="1" applyProtection="1">
      <alignment horizontal="center" vertical="center"/>
      <protection hidden="1"/>
    </xf>
    <xf numFmtId="0" fontId="183" fillId="24" borderId="0" xfId="0" applyFont="1" applyFill="1" applyBorder="1" applyAlignment="1" applyProtection="1">
      <alignment horizontal="center" vertical="center"/>
      <protection hidden="1"/>
    </xf>
    <xf numFmtId="0" fontId="182" fillId="24" borderId="0" xfId="0" applyFont="1" applyFill="1" applyBorder="1" applyAlignment="1" applyProtection="1">
      <alignment horizontal="center" vertical="center"/>
      <protection hidden="1"/>
    </xf>
    <xf numFmtId="3" fontId="177" fillId="62" borderId="0" xfId="0" applyNumberFormat="1" applyFont="1" applyFill="1" applyAlignment="1" applyProtection="1">
      <alignment horizontal="left" vertical="center"/>
      <protection hidden="1"/>
    </xf>
    <xf numFmtId="3" fontId="177" fillId="62" borderId="0" xfId="0" applyNumberFormat="1" applyFont="1" applyFill="1" applyAlignment="1" applyProtection="1">
      <alignment horizontal="center" vertical="center"/>
      <protection hidden="1"/>
    </xf>
    <xf numFmtId="0" fontId="177" fillId="62" borderId="0" xfId="0" applyFont="1" applyFill="1" applyBorder="1" applyAlignment="1" applyProtection="1">
      <alignment horizontal="center" vertical="center"/>
      <protection hidden="1"/>
    </xf>
    <xf numFmtId="177" fontId="177" fillId="62" borderId="0" xfId="1325" applyFont="1" applyFill="1" applyBorder="1" applyAlignment="1" applyProtection="1">
      <alignment horizontal="left" vertical="center"/>
      <protection hidden="1"/>
    </xf>
    <xf numFmtId="3" fontId="177" fillId="62" borderId="0" xfId="0" applyNumberFormat="1" applyFont="1" applyFill="1" applyBorder="1" applyAlignment="1" applyProtection="1">
      <alignment horizontal="left" vertical="center"/>
      <protection hidden="1"/>
    </xf>
    <xf numFmtId="3" fontId="177" fillId="62" borderId="0" xfId="0" applyNumberFormat="1" applyFont="1" applyFill="1" applyBorder="1" applyAlignment="1" applyProtection="1">
      <alignment horizontal="right" vertical="center"/>
      <protection hidden="1"/>
    </xf>
    <xf numFmtId="0" fontId="177" fillId="62" borderId="0" xfId="0" applyFont="1" applyFill="1" applyBorder="1" applyAlignment="1" applyProtection="1">
      <alignment horizontal="left" vertical="center"/>
      <protection hidden="1"/>
    </xf>
    <xf numFmtId="3" fontId="177" fillId="62" borderId="28" xfId="0" applyNumberFormat="1" applyFont="1" applyFill="1" applyBorder="1" applyAlignment="1" applyProtection="1">
      <alignment horizontal="center" vertical="center" wrapText="1"/>
      <protection hidden="1"/>
    </xf>
    <xf numFmtId="3" fontId="177" fillId="62" borderId="29" xfId="0" applyNumberFormat="1" applyFont="1" applyFill="1" applyBorder="1" applyAlignment="1" applyProtection="1">
      <alignment horizontal="center" vertical="center" wrapText="1"/>
      <protection hidden="1"/>
    </xf>
    <xf numFmtId="3" fontId="177" fillId="62" borderId="30" xfId="0" applyNumberFormat="1" applyFont="1" applyFill="1" applyBorder="1" applyAlignment="1" applyProtection="1">
      <alignment horizontal="center" vertical="center" wrapText="1"/>
      <protection hidden="1"/>
    </xf>
    <xf numFmtId="0" fontId="178" fillId="62" borderId="0" xfId="0" applyFont="1" applyFill="1" applyBorder="1" applyAlignment="1" applyProtection="1">
      <alignment horizontal="center" vertical="center"/>
      <protection hidden="1"/>
    </xf>
    <xf numFmtId="216" fontId="177" fillId="62" borderId="0" xfId="0" applyNumberFormat="1" applyFont="1" applyFill="1" applyBorder="1" applyAlignment="1" applyProtection="1">
      <alignment horizontal="right" vertical="center" shrinkToFit="1"/>
      <protection hidden="1"/>
    </xf>
    <xf numFmtId="41" fontId="178" fillId="24" borderId="0" xfId="0" applyNumberFormat="1" applyFont="1" applyFill="1" applyBorder="1" applyAlignment="1" applyProtection="1">
      <alignment horizontal="right" vertical="center" shrinkToFit="1"/>
      <protection hidden="1"/>
    </xf>
    <xf numFmtId="1" fontId="177" fillId="24" borderId="21" xfId="0" applyNumberFormat="1" applyFont="1" applyFill="1" applyBorder="1" applyAlignment="1" applyProtection="1">
      <alignment horizontal="left" vertical="center"/>
      <protection hidden="1"/>
    </xf>
    <xf numFmtId="41" fontId="177" fillId="62" borderId="0" xfId="0" applyNumberFormat="1" applyFont="1" applyFill="1" applyBorder="1" applyAlignment="1" applyProtection="1">
      <alignment horizontal="center" vertical="center"/>
      <protection hidden="1"/>
    </xf>
    <xf numFmtId="179" fontId="177" fillId="62" borderId="21" xfId="0" quotePrefix="1" applyNumberFormat="1" applyFont="1" applyFill="1" applyBorder="1" applyAlignment="1" applyProtection="1">
      <alignment horizontal="left" vertical="center"/>
      <protection hidden="1"/>
    </xf>
    <xf numFmtId="179" fontId="177" fillId="0" borderId="21" xfId="0" quotePrefix="1" applyNumberFormat="1" applyFont="1" applyFill="1" applyBorder="1" applyAlignment="1" applyProtection="1">
      <alignment horizontal="left" vertical="center"/>
      <protection hidden="1"/>
    </xf>
    <xf numFmtId="0" fontId="181" fillId="24" borderId="0" xfId="1214" applyNumberFormat="1" applyFont="1" applyFill="1" applyBorder="1" applyAlignment="1" applyProtection="1">
      <alignment horizontal="right"/>
      <protection hidden="1"/>
    </xf>
    <xf numFmtId="0" fontId="181" fillId="62" borderId="0" xfId="0" applyNumberFormat="1" applyFont="1" applyFill="1" applyBorder="1" applyAlignment="1" applyProtection="1">
      <alignment horizontal="center"/>
      <protection hidden="1"/>
    </xf>
    <xf numFmtId="0" fontId="181" fillId="24" borderId="0" xfId="1518" applyFont="1" applyFill="1" applyAlignment="1" applyProtection="1">
      <alignment horizontal="left"/>
      <protection hidden="1"/>
    </xf>
    <xf numFmtId="0" fontId="181" fillId="24" borderId="0" xfId="1325" applyNumberFormat="1" applyFont="1" applyFill="1" applyBorder="1" applyAlignment="1" applyProtection="1">
      <alignment horizontal="left"/>
      <protection hidden="1"/>
    </xf>
    <xf numFmtId="0" fontId="177" fillId="62" borderId="0" xfId="0" applyFont="1" applyFill="1" applyAlignment="1" applyProtection="1">
      <alignment horizontal="center" vertical="center"/>
      <protection hidden="1"/>
    </xf>
    <xf numFmtId="181" fontId="177" fillId="24" borderId="0" xfId="0" applyNumberFormat="1" applyFont="1" applyFill="1" applyBorder="1" applyAlignment="1" applyProtection="1">
      <alignment horizontal="center" vertical="center"/>
      <protection hidden="1"/>
    </xf>
    <xf numFmtId="0" fontId="181" fillId="62" borderId="0" xfId="0" applyFont="1" applyFill="1" applyBorder="1" applyAlignment="1" applyProtection="1">
      <alignment horizontal="center" vertical="center"/>
      <protection hidden="1"/>
    </xf>
    <xf numFmtId="0" fontId="181" fillId="62" borderId="0" xfId="0" applyFont="1" applyFill="1" applyAlignment="1" applyProtection="1">
      <alignment horizontal="center" vertical="center"/>
      <protection hidden="1"/>
    </xf>
    <xf numFmtId="0" fontId="182" fillId="62" borderId="0" xfId="0" applyFont="1" applyFill="1" applyAlignment="1" applyProtection="1">
      <alignment horizontal="center" vertical="center"/>
      <protection hidden="1"/>
    </xf>
    <xf numFmtId="3" fontId="183" fillId="62" borderId="0" xfId="0" applyNumberFormat="1" applyFont="1" applyFill="1" applyAlignment="1" applyProtection="1">
      <alignment horizontal="center" vertical="center"/>
      <protection hidden="1"/>
    </xf>
    <xf numFmtId="0" fontId="183" fillId="62" borderId="0" xfId="0" applyFont="1" applyFill="1" applyBorder="1" applyAlignment="1" applyProtection="1">
      <alignment horizontal="center" vertical="center"/>
      <protection hidden="1"/>
    </xf>
    <xf numFmtId="3" fontId="177" fillId="24" borderId="0" xfId="0" applyNumberFormat="1" applyFont="1" applyFill="1" applyAlignment="1" applyProtection="1">
      <alignment horizontal="left" vertical="center"/>
      <protection hidden="1"/>
    </xf>
    <xf numFmtId="3" fontId="177" fillId="24" borderId="0" xfId="0" applyNumberFormat="1" applyFont="1" applyFill="1" applyBorder="1" applyAlignment="1" applyProtection="1">
      <alignment horizontal="right" vertical="center"/>
      <protection hidden="1"/>
    </xf>
    <xf numFmtId="179" fontId="177" fillId="24" borderId="23" xfId="0" quotePrefix="1" applyNumberFormat="1" applyFont="1" applyFill="1" applyBorder="1" applyAlignment="1" applyProtection="1">
      <alignment horizontal="center" vertical="center"/>
      <protection hidden="1"/>
    </xf>
    <xf numFmtId="0" fontId="178" fillId="24" borderId="0" xfId="0" applyFont="1" applyFill="1" applyBorder="1" applyAlignment="1" applyProtection="1">
      <alignment horizontal="center" vertical="center"/>
      <protection hidden="1"/>
    </xf>
    <xf numFmtId="1" fontId="178" fillId="24" borderId="21" xfId="0" quotePrefix="1" applyNumberFormat="1" applyFont="1" applyFill="1" applyBorder="1" applyAlignment="1" applyProtection="1">
      <alignment horizontal="center" vertical="center"/>
      <protection hidden="1"/>
    </xf>
    <xf numFmtId="179" fontId="177" fillId="24" borderId="23" xfId="0" applyNumberFormat="1" applyFont="1" applyFill="1" applyBorder="1" applyAlignment="1" applyProtection="1">
      <alignment horizontal="center" vertical="center"/>
      <protection hidden="1"/>
    </xf>
    <xf numFmtId="0" fontId="181" fillId="62" borderId="0" xfId="1518" applyFont="1" applyFill="1" applyAlignment="1" applyProtection="1">
      <alignment horizontal="left"/>
      <protection hidden="1"/>
    </xf>
    <xf numFmtId="3" fontId="177" fillId="24" borderId="0" xfId="0" applyNumberFormat="1" applyFont="1" applyFill="1" applyBorder="1" applyAlignment="1" applyProtection="1">
      <alignment horizontal="center" vertical="center"/>
      <protection hidden="1"/>
    </xf>
    <xf numFmtId="3" fontId="185" fillId="24" borderId="0" xfId="0" applyNumberFormat="1" applyFont="1" applyFill="1" applyAlignment="1" applyProtection="1">
      <alignment horizontal="center" vertical="center"/>
      <protection hidden="1"/>
    </xf>
    <xf numFmtId="0" fontId="185" fillId="24" borderId="0" xfId="0" applyFont="1" applyFill="1" applyBorder="1" applyAlignment="1" applyProtection="1">
      <alignment horizontal="center" vertical="center"/>
      <protection hidden="1"/>
    </xf>
    <xf numFmtId="3" fontId="177" fillId="24" borderId="21" xfId="0" applyNumberFormat="1" applyFont="1" applyFill="1" applyBorder="1" applyAlignment="1" applyProtection="1">
      <alignment horizontal="left" vertical="center" wrapText="1"/>
      <protection hidden="1"/>
    </xf>
    <xf numFmtId="3" fontId="177" fillId="24" borderId="22" xfId="0" applyNumberFormat="1" applyFont="1" applyFill="1" applyBorder="1" applyAlignment="1" applyProtection="1">
      <alignment horizontal="left" vertical="center" wrapText="1"/>
      <protection hidden="1"/>
    </xf>
    <xf numFmtId="0" fontId="181" fillId="24" borderId="0" xfId="0" applyFont="1" applyFill="1" applyBorder="1" applyAlignment="1" applyProtection="1">
      <alignment horizontal="left"/>
      <protection hidden="1"/>
    </xf>
    <xf numFmtId="3" fontId="181" fillId="24" borderId="0" xfId="0" applyNumberFormat="1" applyFont="1" applyFill="1" applyBorder="1" applyAlignment="1" applyProtection="1">
      <alignment horizontal="left"/>
      <protection hidden="1"/>
    </xf>
    <xf numFmtId="0" fontId="181" fillId="62" borderId="0" xfId="0" applyFont="1" applyFill="1" applyBorder="1" applyAlignment="1" applyProtection="1">
      <alignment horizontal="left"/>
      <protection hidden="1"/>
    </xf>
    <xf numFmtId="179" fontId="177" fillId="24" borderId="0" xfId="0" applyNumberFormat="1" applyFont="1" applyFill="1" applyAlignment="1" applyProtection="1">
      <alignment horizontal="center" vertical="center"/>
      <protection hidden="1"/>
    </xf>
    <xf numFmtId="179" fontId="177" fillId="24" borderId="0" xfId="0" applyNumberFormat="1" applyFont="1" applyFill="1" applyBorder="1" applyAlignment="1" applyProtection="1">
      <alignment horizontal="center" vertical="center"/>
      <protection hidden="1"/>
    </xf>
    <xf numFmtId="179" fontId="177" fillId="62" borderId="0" xfId="0" applyNumberFormat="1" applyFont="1" applyFill="1" applyBorder="1" applyAlignment="1" applyProtection="1">
      <alignment horizontal="left" vertical="center"/>
      <protection hidden="1"/>
    </xf>
    <xf numFmtId="180" fontId="177" fillId="62" borderId="0" xfId="0" applyNumberFormat="1" applyFont="1" applyFill="1" applyBorder="1" applyAlignment="1" applyProtection="1">
      <alignment horizontal="left" vertical="center"/>
      <protection hidden="1"/>
    </xf>
    <xf numFmtId="0" fontId="177" fillId="62" borderId="0" xfId="0" applyFont="1" applyFill="1" applyBorder="1" applyAlignment="1" applyProtection="1">
      <alignment horizontal="right" vertical="center"/>
      <protection hidden="1"/>
    </xf>
    <xf numFmtId="41" fontId="177" fillId="62" borderId="0" xfId="0" applyNumberFormat="1" applyFont="1" applyFill="1" applyBorder="1" applyAlignment="1" applyProtection="1">
      <alignment horizontal="right" vertical="center"/>
      <protection hidden="1"/>
    </xf>
    <xf numFmtId="41" fontId="177" fillId="62" borderId="21" xfId="0" applyNumberFormat="1" applyFont="1" applyFill="1" applyBorder="1" applyAlignment="1" applyProtection="1">
      <alignment horizontal="center" vertical="center"/>
      <protection hidden="1"/>
    </xf>
    <xf numFmtId="41" fontId="177" fillId="24" borderId="23" xfId="1325" applyNumberFormat="1" applyFont="1" applyFill="1" applyBorder="1" applyAlignment="1" applyProtection="1">
      <alignment horizontal="center" vertical="center"/>
      <protection hidden="1"/>
    </xf>
    <xf numFmtId="41" fontId="177" fillId="24" borderId="0" xfId="0" applyNumberFormat="1" applyFont="1" applyFill="1" applyBorder="1" applyAlignment="1" applyProtection="1">
      <alignment horizontal="left" vertical="center" wrapText="1"/>
      <protection hidden="1"/>
    </xf>
    <xf numFmtId="215" fontId="177" fillId="0" borderId="0" xfId="0" applyNumberFormat="1" applyFont="1" applyAlignment="1" applyProtection="1">
      <alignment horizontal="left" vertical="center"/>
      <protection hidden="1"/>
    </xf>
    <xf numFmtId="0" fontId="186" fillId="0" borderId="0" xfId="0" applyFont="1" applyAlignment="1" applyProtection="1">
      <alignment horizontal="left" indent="1"/>
      <protection hidden="1"/>
    </xf>
    <xf numFmtId="41" fontId="177" fillId="24" borderId="0" xfId="1325" applyNumberFormat="1" applyFont="1" applyFill="1" applyBorder="1" applyAlignment="1" applyProtection="1">
      <alignment horizontal="left" vertical="center" wrapText="1"/>
      <protection hidden="1"/>
    </xf>
    <xf numFmtId="41" fontId="177" fillId="24" borderId="94" xfId="0" applyNumberFormat="1" applyFont="1" applyFill="1" applyBorder="1" applyAlignment="1" applyProtection="1">
      <alignment horizontal="left" vertical="center"/>
      <protection hidden="1"/>
    </xf>
    <xf numFmtId="41" fontId="177" fillId="24" borderId="94" xfId="0" applyNumberFormat="1" applyFont="1" applyFill="1" applyBorder="1" applyAlignment="1" applyProtection="1">
      <alignment horizontal="left" vertical="center" wrapText="1"/>
      <protection hidden="1"/>
    </xf>
    <xf numFmtId="0" fontId="181" fillId="24" borderId="0" xfId="0" applyFont="1" applyFill="1" applyBorder="1" applyAlignment="1" applyProtection="1">
      <alignment horizontal="left" vertical="center"/>
      <protection hidden="1"/>
    </xf>
    <xf numFmtId="179" fontId="181" fillId="24" borderId="0" xfId="0" applyNumberFormat="1" applyFont="1" applyFill="1" applyBorder="1" applyAlignment="1" applyProtection="1">
      <alignment horizontal="left" vertical="center"/>
      <protection hidden="1"/>
    </xf>
    <xf numFmtId="180" fontId="181" fillId="24" borderId="0" xfId="0" applyNumberFormat="1" applyFont="1" applyFill="1" applyBorder="1" applyAlignment="1" applyProtection="1">
      <alignment horizontal="left" vertical="center"/>
      <protection hidden="1"/>
    </xf>
    <xf numFmtId="0" fontId="181" fillId="24" borderId="0" xfId="0" applyFont="1" applyFill="1" applyBorder="1" applyAlignment="1" applyProtection="1">
      <alignment horizontal="right" vertical="center"/>
      <protection hidden="1"/>
    </xf>
    <xf numFmtId="0" fontId="177" fillId="24" borderId="0" xfId="0" applyFont="1" applyFill="1" applyAlignment="1" applyProtection="1">
      <alignment horizontal="left" vertical="center"/>
      <protection hidden="1"/>
    </xf>
    <xf numFmtId="179" fontId="177" fillId="24" borderId="0" xfId="0" applyNumberFormat="1" applyFont="1" applyFill="1" applyAlignment="1" applyProtection="1">
      <alignment horizontal="left" vertical="center"/>
      <protection hidden="1"/>
    </xf>
    <xf numFmtId="179" fontId="177" fillId="24" borderId="0" xfId="0" applyNumberFormat="1" applyFont="1" applyFill="1" applyBorder="1" applyAlignment="1" applyProtection="1">
      <alignment horizontal="left" vertical="center"/>
      <protection hidden="1"/>
    </xf>
    <xf numFmtId="179" fontId="183" fillId="24" borderId="0" xfId="0" applyNumberFormat="1" applyFont="1" applyFill="1" applyAlignment="1" applyProtection="1">
      <alignment horizontal="center" vertical="center"/>
      <protection hidden="1"/>
    </xf>
    <xf numFmtId="179" fontId="183" fillId="24" borderId="0" xfId="0" applyNumberFormat="1" applyFont="1" applyFill="1" applyBorder="1" applyAlignment="1" applyProtection="1">
      <alignment horizontal="center" vertical="center"/>
      <protection hidden="1"/>
    </xf>
    <xf numFmtId="0" fontId="177" fillId="62" borderId="10" xfId="0" applyFont="1" applyFill="1" applyBorder="1" applyAlignment="1" applyProtection="1">
      <alignment horizontal="left" vertical="center"/>
      <protection hidden="1"/>
    </xf>
    <xf numFmtId="179" fontId="177" fillId="24" borderId="21" xfId="0" quotePrefix="1" applyNumberFormat="1" applyFont="1" applyFill="1" applyBorder="1" applyAlignment="1" applyProtection="1">
      <alignment horizontal="center" vertical="center"/>
      <protection hidden="1"/>
    </xf>
    <xf numFmtId="0" fontId="178" fillId="24" borderId="0" xfId="0" applyNumberFormat="1" applyFont="1" applyFill="1" applyBorder="1" applyAlignment="1" applyProtection="1">
      <alignment horizontal="center" vertical="center"/>
      <protection hidden="1"/>
    </xf>
    <xf numFmtId="41" fontId="178" fillId="62" borderId="0" xfId="1153" applyNumberFormat="1" applyFont="1" applyFill="1" applyAlignment="1" applyProtection="1">
      <alignment horizontal="right" vertical="center"/>
      <protection hidden="1"/>
    </xf>
    <xf numFmtId="41" fontId="177" fillId="24" borderId="0" xfId="1153" applyNumberFormat="1" applyFont="1" applyFill="1" applyAlignment="1" applyProtection="1">
      <alignment horizontal="right" vertical="center"/>
      <protection hidden="1"/>
    </xf>
    <xf numFmtId="0" fontId="177" fillId="24" borderId="0" xfId="0" applyNumberFormat="1" applyFont="1" applyFill="1" applyBorder="1" applyAlignment="1" applyProtection="1">
      <alignment horizontal="center" vertical="center"/>
      <protection hidden="1"/>
    </xf>
    <xf numFmtId="41" fontId="177" fillId="24" borderId="21" xfId="0" applyNumberFormat="1" applyFont="1" applyFill="1" applyBorder="1" applyAlignment="1" applyProtection="1">
      <alignment horizontal="left" vertical="center" wrapText="1"/>
      <protection hidden="1"/>
    </xf>
    <xf numFmtId="215" fontId="177" fillId="24" borderId="23" xfId="0" applyNumberFormat="1" applyFont="1" applyFill="1" applyBorder="1" applyAlignment="1" applyProtection="1">
      <alignment horizontal="left" vertical="center" wrapText="1"/>
      <protection hidden="1"/>
    </xf>
    <xf numFmtId="178" fontId="177" fillId="24" borderId="0" xfId="1153" applyFont="1" applyFill="1" applyAlignment="1" applyProtection="1">
      <alignment horizontal="right" vertical="center"/>
      <protection hidden="1"/>
    </xf>
    <xf numFmtId="215" fontId="177" fillId="24" borderId="23" xfId="0" applyNumberFormat="1" applyFont="1" applyFill="1" applyBorder="1" applyAlignment="1" applyProtection="1">
      <alignment horizontal="left" vertical="center"/>
      <protection hidden="1"/>
    </xf>
    <xf numFmtId="41" fontId="177" fillId="24" borderId="22" xfId="0" applyNumberFormat="1" applyFont="1" applyFill="1" applyBorder="1" applyAlignment="1" applyProtection="1">
      <alignment horizontal="left" vertical="center" wrapText="1"/>
      <protection hidden="1"/>
    </xf>
    <xf numFmtId="181" fontId="181" fillId="24" borderId="0" xfId="0" applyNumberFormat="1" applyFont="1" applyFill="1" applyBorder="1" applyAlignment="1" applyProtection="1">
      <alignment horizontal="left"/>
      <protection hidden="1"/>
    </xf>
    <xf numFmtId="179" fontId="181" fillId="24" borderId="0" xfId="0" applyNumberFormat="1" applyFont="1" applyFill="1" applyBorder="1" applyAlignment="1" applyProtection="1">
      <alignment horizontal="left"/>
      <protection hidden="1"/>
    </xf>
    <xf numFmtId="0" fontId="181" fillId="24" borderId="0" xfId="0" applyFont="1" applyFill="1" applyBorder="1" applyAlignment="1" applyProtection="1">
      <alignment horizontal="right"/>
      <protection hidden="1"/>
    </xf>
    <xf numFmtId="0" fontId="181" fillId="24" borderId="0" xfId="0" applyFont="1" applyFill="1" applyAlignment="1" applyProtection="1">
      <alignment horizontal="center" vertical="center"/>
      <protection hidden="1"/>
    </xf>
    <xf numFmtId="181" fontId="181" fillId="24" borderId="0" xfId="0" applyNumberFormat="1" applyFont="1" applyFill="1" applyAlignment="1" applyProtection="1">
      <alignment horizontal="center" vertical="center"/>
      <protection hidden="1"/>
    </xf>
    <xf numFmtId="0" fontId="181" fillId="24" borderId="0" xfId="0" applyFont="1" applyFill="1" applyBorder="1" applyAlignment="1" applyProtection="1">
      <alignment horizontal="center" vertical="center"/>
      <protection hidden="1"/>
    </xf>
    <xf numFmtId="179" fontId="181" fillId="24" borderId="0" xfId="0" applyNumberFormat="1" applyFont="1" applyFill="1" applyBorder="1" applyAlignment="1" applyProtection="1">
      <alignment horizontal="center" vertical="center"/>
      <protection hidden="1"/>
    </xf>
    <xf numFmtId="180" fontId="181" fillId="24" borderId="0" xfId="0" applyNumberFormat="1" applyFont="1" applyFill="1" applyBorder="1" applyAlignment="1" applyProtection="1">
      <alignment horizontal="center" vertical="center"/>
      <protection hidden="1"/>
    </xf>
    <xf numFmtId="0" fontId="183" fillId="24" borderId="0" xfId="0" applyFont="1" applyFill="1" applyAlignment="1" applyProtection="1">
      <alignment horizontal="center" vertical="center"/>
      <protection hidden="1"/>
    </xf>
    <xf numFmtId="0" fontId="177" fillId="24" borderId="10" xfId="0" applyFont="1" applyFill="1" applyBorder="1" applyAlignment="1" applyProtection="1">
      <alignment horizontal="left" vertical="center"/>
      <protection hidden="1"/>
    </xf>
    <xf numFmtId="3" fontId="177" fillId="24" borderId="10" xfId="0" applyNumberFormat="1" applyFont="1" applyFill="1" applyBorder="1" applyAlignment="1" applyProtection="1">
      <alignment horizontal="left" vertical="center"/>
      <protection hidden="1"/>
    </xf>
    <xf numFmtId="3" fontId="177" fillId="24" borderId="10" xfId="0" applyNumberFormat="1" applyFont="1" applyFill="1" applyBorder="1" applyAlignment="1" applyProtection="1">
      <alignment horizontal="right" vertical="center"/>
      <protection hidden="1"/>
    </xf>
    <xf numFmtId="0" fontId="177" fillId="24" borderId="21" xfId="0" quotePrefix="1" applyFont="1" applyFill="1" applyBorder="1" applyAlignment="1" applyProtection="1">
      <alignment horizontal="center" vertical="center"/>
      <protection hidden="1"/>
    </xf>
    <xf numFmtId="0" fontId="178" fillId="24" borderId="21" xfId="0" quotePrefix="1" applyNumberFormat="1" applyFont="1" applyFill="1" applyBorder="1" applyAlignment="1" applyProtection="1">
      <alignment horizontal="center" vertical="center"/>
      <protection hidden="1"/>
    </xf>
    <xf numFmtId="178" fontId="178" fillId="62" borderId="0" xfId="0" applyNumberFormat="1" applyFont="1" applyFill="1" applyBorder="1" applyAlignment="1" applyProtection="1">
      <alignment horizontal="center" vertical="center"/>
      <protection hidden="1"/>
    </xf>
    <xf numFmtId="179" fontId="177" fillId="24" borderId="21" xfId="0" applyNumberFormat="1" applyFont="1" applyFill="1" applyBorder="1" applyAlignment="1" applyProtection="1">
      <alignment horizontal="left" vertical="center" wrapText="1"/>
      <protection hidden="1"/>
    </xf>
    <xf numFmtId="49" fontId="177" fillId="24" borderId="21" xfId="0" applyNumberFormat="1" applyFont="1" applyFill="1" applyBorder="1" applyAlignment="1" applyProtection="1">
      <alignment horizontal="left" vertical="center" wrapText="1"/>
      <protection hidden="1"/>
    </xf>
    <xf numFmtId="0" fontId="181" fillId="24" borderId="0" xfId="1516" applyFont="1" applyFill="1" applyBorder="1" applyAlignment="1" applyProtection="1">
      <alignment horizontal="left"/>
      <protection hidden="1"/>
    </xf>
    <xf numFmtId="0" fontId="177" fillId="24" borderId="0" xfId="1515" applyFont="1" applyFill="1" applyAlignment="1" applyProtection="1">
      <alignment horizontal="center" vertical="center"/>
      <protection hidden="1"/>
    </xf>
    <xf numFmtId="0" fontId="180" fillId="24" borderId="0" xfId="1515" applyFont="1" applyFill="1" applyAlignment="1" applyProtection="1">
      <alignment vertical="center"/>
      <protection hidden="1"/>
    </xf>
    <xf numFmtId="0" fontId="180" fillId="24" borderId="0" xfId="1515" applyFont="1" applyFill="1" applyBorder="1" applyAlignment="1" applyProtection="1">
      <alignment vertical="center"/>
      <protection hidden="1"/>
    </xf>
    <xf numFmtId="0" fontId="180" fillId="24" borderId="0" xfId="1515" applyFont="1" applyFill="1" applyBorder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right" vertical="center"/>
      <protection hidden="1"/>
    </xf>
    <xf numFmtId="0" fontId="177" fillId="24" borderId="10" xfId="1515" applyFont="1" applyFill="1" applyBorder="1" applyAlignment="1" applyProtection="1">
      <alignment horizontal="right" vertical="center"/>
      <protection hidden="1"/>
    </xf>
    <xf numFmtId="41" fontId="177" fillId="24" borderId="0" xfId="1515" applyNumberFormat="1" applyFont="1" applyFill="1" applyAlignment="1" applyProtection="1">
      <alignment horizontal="right" vertical="center"/>
      <protection hidden="1"/>
    </xf>
    <xf numFmtId="41" fontId="178" fillId="24" borderId="0" xfId="1515" applyNumberFormat="1" applyFont="1" applyFill="1" applyAlignment="1" applyProtection="1">
      <alignment horizontal="right" vertical="center"/>
      <protection hidden="1"/>
    </xf>
    <xf numFmtId="0" fontId="177" fillId="24" borderId="0" xfId="1515" applyNumberFormat="1" applyFont="1" applyFill="1" applyBorder="1" applyAlignment="1" applyProtection="1">
      <alignment horizontal="center" vertical="center"/>
      <protection hidden="1"/>
    </xf>
    <xf numFmtId="41" fontId="177" fillId="24" borderId="0" xfId="1515" applyNumberFormat="1" applyFont="1" applyFill="1" applyBorder="1" applyAlignment="1" applyProtection="1">
      <alignment horizontal="right" vertical="center"/>
      <protection hidden="1"/>
    </xf>
    <xf numFmtId="0" fontId="177" fillId="24" borderId="23" xfId="1519" applyFont="1" applyFill="1" applyBorder="1" applyAlignment="1" applyProtection="1">
      <alignment horizontal="center" vertical="center"/>
      <protection hidden="1"/>
    </xf>
    <xf numFmtId="181" fontId="177" fillId="24" borderId="0" xfId="1515" applyNumberFormat="1" applyFont="1" applyFill="1" applyBorder="1" applyAlignment="1" applyProtection="1">
      <alignment horizontal="center" vertical="center"/>
      <protection hidden="1"/>
    </xf>
    <xf numFmtId="0" fontId="181" fillId="24" borderId="31" xfId="1516" applyFont="1" applyFill="1" applyBorder="1" applyAlignment="1" applyProtection="1">
      <alignment horizontal="left"/>
      <protection hidden="1"/>
    </xf>
    <xf numFmtId="179" fontId="181" fillId="24" borderId="31" xfId="1516" applyNumberFormat="1" applyFont="1" applyFill="1" applyBorder="1" applyAlignment="1" applyProtection="1">
      <alignment horizontal="left"/>
      <protection hidden="1"/>
    </xf>
    <xf numFmtId="0" fontId="181" fillId="24" borderId="31" xfId="1516" applyFont="1" applyFill="1" applyBorder="1" applyAlignment="1" applyProtection="1">
      <alignment horizontal="right"/>
      <protection hidden="1"/>
    </xf>
    <xf numFmtId="0" fontId="181" fillId="24" borderId="31" xfId="0" applyFont="1" applyFill="1" applyBorder="1" applyAlignment="1" applyProtection="1">
      <alignment horizontal="right"/>
      <protection hidden="1"/>
    </xf>
    <xf numFmtId="0" fontId="181" fillId="24" borderId="0" xfId="1516" applyFont="1" applyFill="1" applyBorder="1" applyAlignment="1" applyProtection="1">
      <alignment horizontal="right"/>
      <protection hidden="1"/>
    </xf>
    <xf numFmtId="0" fontId="181" fillId="24" borderId="0" xfId="1515" applyFont="1" applyFill="1" applyAlignment="1" applyProtection="1">
      <alignment horizontal="center" vertical="center"/>
      <protection hidden="1"/>
    </xf>
    <xf numFmtId="0" fontId="181" fillId="24" borderId="0" xfId="1515" applyFont="1" applyFill="1" applyBorder="1" applyAlignment="1" applyProtection="1">
      <alignment horizontal="center" vertical="center"/>
      <protection hidden="1"/>
    </xf>
    <xf numFmtId="0" fontId="182" fillId="24" borderId="0" xfId="1515" applyFont="1" applyFill="1" applyAlignment="1" applyProtection="1">
      <alignment horizontal="center" vertical="center"/>
      <protection hidden="1"/>
    </xf>
    <xf numFmtId="0" fontId="183" fillId="24" borderId="0" xfId="1515" applyFont="1" applyFill="1" applyAlignment="1" applyProtection="1">
      <alignment horizontal="center" vertical="center"/>
      <protection hidden="1"/>
    </xf>
    <xf numFmtId="0" fontId="183" fillId="24" borderId="0" xfId="1515" applyFont="1" applyFill="1" applyBorder="1" applyAlignment="1" applyProtection="1">
      <alignment horizontal="center" vertical="center"/>
      <protection hidden="1"/>
    </xf>
    <xf numFmtId="179" fontId="177" fillId="24" borderId="0" xfId="1325" applyNumberFormat="1" applyFont="1" applyFill="1" applyBorder="1" applyAlignment="1" applyProtection="1">
      <alignment horizontal="center" vertical="center"/>
      <protection hidden="1"/>
    </xf>
    <xf numFmtId="179" fontId="180" fillId="24" borderId="0" xfId="1325" applyNumberFormat="1" applyFont="1" applyFill="1" applyBorder="1" applyAlignment="1" applyProtection="1">
      <alignment horizontal="center" vertical="center"/>
      <protection hidden="1"/>
    </xf>
    <xf numFmtId="179" fontId="177" fillId="24" borderId="0" xfId="1325" applyNumberFormat="1" applyFont="1" applyFill="1" applyBorder="1" applyAlignment="1" applyProtection="1">
      <alignment horizontal="left" vertical="center"/>
      <protection hidden="1"/>
    </xf>
    <xf numFmtId="0" fontId="177" fillId="24" borderId="0" xfId="0" applyFont="1" applyFill="1" applyBorder="1" applyAlignment="1" applyProtection="1">
      <alignment horizontal="right" vertical="center"/>
      <protection hidden="1"/>
    </xf>
    <xf numFmtId="179" fontId="177" fillId="24" borderId="25" xfId="1325" applyNumberFormat="1" applyFont="1" applyFill="1" applyBorder="1" applyAlignment="1" applyProtection="1">
      <alignment horizontal="center" vertical="center"/>
      <protection hidden="1"/>
    </xf>
    <xf numFmtId="191" fontId="177" fillId="24" borderId="0" xfId="1113" applyNumberFormat="1" applyFont="1" applyFill="1" applyAlignment="1" applyProtection="1">
      <alignment horizontal="right" vertical="center"/>
      <protection hidden="1"/>
    </xf>
    <xf numFmtId="216" fontId="178" fillId="24" borderId="0" xfId="0" applyNumberFormat="1" applyFont="1" applyFill="1" applyAlignment="1" applyProtection="1">
      <alignment horizontal="right" vertical="center"/>
      <protection hidden="1"/>
    </xf>
    <xf numFmtId="191" fontId="178" fillId="24" borderId="0" xfId="1517" applyNumberFormat="1" applyFont="1" applyFill="1" applyAlignment="1" applyProtection="1">
      <alignment horizontal="right" vertical="center"/>
      <protection hidden="1"/>
    </xf>
    <xf numFmtId="191" fontId="178" fillId="24" borderId="0" xfId="1113" applyNumberFormat="1" applyFont="1" applyFill="1" applyAlignment="1" applyProtection="1">
      <alignment horizontal="right" vertical="center"/>
      <protection hidden="1"/>
    </xf>
    <xf numFmtId="191" fontId="177" fillId="24" borderId="0" xfId="1517" applyNumberFormat="1" applyFont="1" applyFill="1" applyAlignment="1" applyProtection="1">
      <alignment horizontal="right" vertical="center"/>
      <protection hidden="1"/>
    </xf>
    <xf numFmtId="0" fontId="177" fillId="24" borderId="23" xfId="0" applyFont="1" applyFill="1" applyBorder="1" applyAlignment="1" applyProtection="1">
      <alignment horizontal="left" vertical="center"/>
      <protection hidden="1"/>
    </xf>
    <xf numFmtId="3" fontId="177" fillId="24" borderId="23" xfId="0" applyNumberFormat="1" applyFont="1" applyFill="1" applyBorder="1" applyAlignment="1" applyProtection="1">
      <alignment horizontal="left" vertical="center"/>
      <protection hidden="1"/>
    </xf>
    <xf numFmtId="49" fontId="177" fillId="24" borderId="23" xfId="0" applyNumberFormat="1" applyFont="1" applyFill="1" applyBorder="1" applyAlignment="1" applyProtection="1">
      <alignment horizontal="left" vertical="center"/>
      <protection hidden="1"/>
    </xf>
    <xf numFmtId="0" fontId="181" fillId="24" borderId="31" xfId="0" applyFont="1" applyFill="1" applyBorder="1" applyAlignment="1" applyProtection="1">
      <alignment horizontal="left"/>
      <protection hidden="1"/>
    </xf>
    <xf numFmtId="179" fontId="181" fillId="24" borderId="31" xfId="0" applyNumberFormat="1" applyFont="1" applyFill="1" applyBorder="1" applyAlignment="1" applyProtection="1">
      <alignment horizontal="left"/>
      <protection hidden="1"/>
    </xf>
    <xf numFmtId="179" fontId="181" fillId="0" borderId="31" xfId="0" applyNumberFormat="1" applyFont="1" applyFill="1" applyBorder="1" applyAlignment="1" applyProtection="1">
      <alignment horizontal="left"/>
      <protection hidden="1"/>
    </xf>
    <xf numFmtId="179" fontId="181" fillId="24" borderId="31" xfId="1325" applyNumberFormat="1" applyFont="1" applyFill="1" applyBorder="1" applyAlignment="1" applyProtection="1">
      <alignment horizontal="left"/>
      <protection hidden="1"/>
    </xf>
    <xf numFmtId="191" fontId="181" fillId="24" borderId="31" xfId="0" applyNumberFormat="1" applyFont="1" applyFill="1" applyBorder="1" applyAlignment="1" applyProtection="1">
      <alignment horizontal="left"/>
      <protection hidden="1"/>
    </xf>
    <xf numFmtId="0" fontId="181" fillId="24" borderId="0" xfId="0" applyFont="1" applyFill="1" applyBorder="1" applyAlignment="1" applyProtection="1">
      <alignment horizontal="center"/>
      <protection hidden="1"/>
    </xf>
    <xf numFmtId="0" fontId="187" fillId="24" borderId="0" xfId="0" applyFont="1" applyFill="1" applyBorder="1" applyAlignment="1" applyProtection="1">
      <alignment horizontal="center" vertical="center"/>
      <protection hidden="1"/>
    </xf>
    <xf numFmtId="0" fontId="177" fillId="24" borderId="23" xfId="0" applyFont="1" applyFill="1" applyBorder="1" applyAlignment="1" applyProtection="1">
      <alignment horizontal="left" vertical="center" wrapText="1"/>
      <protection hidden="1"/>
    </xf>
    <xf numFmtId="0" fontId="181" fillId="24" borderId="31" xfId="0" applyFont="1" applyFill="1" applyBorder="1" applyAlignment="1" applyProtection="1">
      <alignment horizontal="left" vertical="center"/>
      <protection hidden="1"/>
    </xf>
    <xf numFmtId="179" fontId="181" fillId="24" borderId="31" xfId="0" applyNumberFormat="1" applyFont="1" applyFill="1" applyBorder="1" applyAlignment="1" applyProtection="1">
      <alignment horizontal="left" vertical="center"/>
      <protection hidden="1"/>
    </xf>
    <xf numFmtId="179" fontId="181" fillId="24" borderId="31" xfId="1325" applyNumberFormat="1" applyFont="1" applyFill="1" applyBorder="1" applyAlignment="1" applyProtection="1">
      <alignment horizontal="left" vertical="center"/>
      <protection hidden="1"/>
    </xf>
    <xf numFmtId="0" fontId="188" fillId="24" borderId="0" xfId="0" applyFont="1" applyFill="1" applyBorder="1" applyAlignment="1" applyProtection="1">
      <alignment horizontal="center" vertical="center"/>
      <protection hidden="1"/>
    </xf>
    <xf numFmtId="179" fontId="189" fillId="24" borderId="0" xfId="1325" applyNumberFormat="1" applyFont="1" applyFill="1" applyBorder="1" applyAlignment="1" applyProtection="1">
      <alignment horizontal="center" vertical="center"/>
      <protection hidden="1"/>
    </xf>
    <xf numFmtId="0" fontId="177" fillId="24" borderId="0" xfId="1516" applyFont="1" applyFill="1" applyBorder="1" applyAlignment="1" applyProtection="1">
      <alignment horizontal="right" vertical="center"/>
      <protection hidden="1"/>
    </xf>
    <xf numFmtId="0" fontId="178" fillId="24" borderId="0" xfId="1515" applyFont="1" applyFill="1" applyBorder="1" applyAlignment="1" applyProtection="1">
      <alignment horizontal="center" vertical="center"/>
      <protection hidden="1"/>
    </xf>
    <xf numFmtId="0" fontId="194" fillId="24" borderId="0" xfId="1519" applyFont="1" applyFill="1" applyBorder="1" applyAlignment="1" applyProtection="1">
      <alignment horizontal="center" vertical="center"/>
      <protection hidden="1"/>
    </xf>
    <xf numFmtId="180" fontId="181" fillId="24" borderId="31" xfId="1515" applyNumberFormat="1" applyFont="1" applyFill="1" applyBorder="1" applyAlignment="1" applyProtection="1">
      <alignment horizontal="right"/>
      <protection hidden="1"/>
    </xf>
    <xf numFmtId="0" fontId="181" fillId="24" borderId="0" xfId="1516" applyFont="1" applyFill="1" applyBorder="1" applyAlignment="1" applyProtection="1">
      <alignment horizontal="left" vertical="center"/>
      <protection hidden="1"/>
    </xf>
    <xf numFmtId="0" fontId="181" fillId="24" borderId="0" xfId="1515" applyFont="1" applyFill="1" applyAlignment="1" applyProtection="1">
      <alignment horizontal="left"/>
      <protection hidden="1"/>
    </xf>
    <xf numFmtId="0" fontId="181" fillId="24" borderId="0" xfId="1515" applyFont="1" applyFill="1" applyAlignment="1" applyProtection="1">
      <alignment horizontal="center"/>
      <protection hidden="1"/>
    </xf>
    <xf numFmtId="0" fontId="181" fillId="24" borderId="0" xfId="1515" applyFont="1" applyFill="1" applyBorder="1" applyAlignment="1" applyProtection="1">
      <alignment horizontal="left"/>
      <protection hidden="1"/>
    </xf>
    <xf numFmtId="0" fontId="181" fillId="24" borderId="0" xfId="1515" applyFont="1" applyFill="1" applyBorder="1" applyAlignment="1" applyProtection="1">
      <alignment horizontal="center"/>
      <protection hidden="1"/>
    </xf>
    <xf numFmtId="0" fontId="181" fillId="24" borderId="0" xfId="1515" applyFont="1" applyFill="1" applyAlignment="1" applyProtection="1">
      <alignment horizontal="left" vertical="center"/>
      <protection hidden="1"/>
    </xf>
    <xf numFmtId="3" fontId="177" fillId="24" borderId="0" xfId="0" applyNumberFormat="1" applyFont="1" applyFill="1" applyAlignment="1" applyProtection="1">
      <alignment horizontal="left" vertical="top"/>
      <protection hidden="1"/>
    </xf>
    <xf numFmtId="0" fontId="177" fillId="24" borderId="0" xfId="1516" applyFont="1" applyFill="1" applyAlignment="1" applyProtection="1">
      <alignment horizontal="center" vertical="center"/>
      <protection hidden="1"/>
    </xf>
    <xf numFmtId="0" fontId="177" fillId="24" borderId="0" xfId="1516" applyFont="1" applyFill="1" applyBorder="1" applyAlignment="1" applyProtection="1">
      <alignment horizontal="center" vertical="center"/>
      <protection hidden="1"/>
    </xf>
    <xf numFmtId="3" fontId="177" fillId="24" borderId="0" xfId="0" applyNumberFormat="1" applyFont="1" applyFill="1" applyAlignment="1" applyProtection="1">
      <alignment horizontal="right" vertical="top"/>
      <protection hidden="1"/>
    </xf>
    <xf numFmtId="0" fontId="177" fillId="24" borderId="0" xfId="1516" applyFont="1" applyFill="1" applyBorder="1" applyAlignment="1" applyProtection="1">
      <alignment horizontal="center" vertical="top"/>
      <protection hidden="1"/>
    </xf>
    <xf numFmtId="0" fontId="177" fillId="24" borderId="0" xfId="1516" applyFont="1" applyFill="1" applyAlignment="1" applyProtection="1">
      <alignment horizontal="center" vertical="top"/>
      <protection hidden="1"/>
    </xf>
    <xf numFmtId="0" fontId="180" fillId="24" borderId="0" xfId="1516" applyFont="1" applyFill="1" applyBorder="1" applyAlignment="1" applyProtection="1">
      <alignment vertical="center"/>
      <protection hidden="1"/>
    </xf>
    <xf numFmtId="0" fontId="177" fillId="24" borderId="0" xfId="1516" applyFont="1" applyFill="1" applyBorder="1" applyAlignment="1" applyProtection="1">
      <alignment horizontal="left" vertical="center"/>
      <protection hidden="1"/>
    </xf>
    <xf numFmtId="0" fontId="177" fillId="24" borderId="10" xfId="1516" applyFont="1" applyFill="1" applyBorder="1" applyAlignment="1" applyProtection="1">
      <alignment vertical="center"/>
      <protection hidden="1"/>
    </xf>
    <xf numFmtId="41" fontId="177" fillId="24" borderId="0" xfId="1516" applyNumberFormat="1" applyFont="1" applyFill="1" applyAlignment="1" applyProtection="1">
      <alignment horizontal="right" vertical="center"/>
      <protection hidden="1"/>
    </xf>
    <xf numFmtId="41" fontId="177" fillId="24" borderId="0" xfId="1516" applyNumberFormat="1" applyFont="1" applyFill="1" applyBorder="1" applyAlignment="1" applyProtection="1">
      <alignment horizontal="right" vertical="center"/>
      <protection hidden="1"/>
    </xf>
    <xf numFmtId="0" fontId="178" fillId="24" borderId="0" xfId="1516" applyFont="1" applyFill="1" applyBorder="1" applyAlignment="1" applyProtection="1">
      <alignment horizontal="center" vertical="center"/>
      <protection hidden="1"/>
    </xf>
    <xf numFmtId="41" fontId="178" fillId="24" borderId="0" xfId="1153" applyNumberFormat="1" applyFont="1" applyFill="1" applyAlignment="1" applyProtection="1">
      <alignment horizontal="right" vertical="center"/>
      <protection hidden="1"/>
    </xf>
    <xf numFmtId="41" fontId="177" fillId="24" borderId="0" xfId="1516" applyNumberFormat="1" applyFont="1" applyFill="1" applyBorder="1" applyAlignment="1" applyProtection="1">
      <alignment horizontal="center" vertical="center" shrinkToFit="1"/>
      <protection hidden="1"/>
    </xf>
    <xf numFmtId="41" fontId="177" fillId="24" borderId="21" xfId="1326" applyNumberFormat="1" applyFont="1" applyFill="1" applyBorder="1" applyAlignment="1" applyProtection="1">
      <alignment horizontal="center" vertical="center" shrinkToFit="1"/>
      <protection hidden="1"/>
    </xf>
    <xf numFmtId="41" fontId="177" fillId="24" borderId="23" xfId="1516" applyNumberFormat="1" applyFont="1" applyFill="1" applyBorder="1" applyAlignment="1" applyProtection="1">
      <alignment horizontal="center" vertical="center" shrinkToFit="1"/>
      <protection hidden="1"/>
    </xf>
    <xf numFmtId="41" fontId="177" fillId="24" borderId="0" xfId="1326" applyNumberFormat="1" applyFont="1" applyFill="1" applyBorder="1" applyAlignment="1" applyProtection="1">
      <alignment horizontal="center" vertical="center" shrinkToFit="1"/>
      <protection hidden="1"/>
    </xf>
    <xf numFmtId="41" fontId="177" fillId="24" borderId="0" xfId="1516" applyNumberFormat="1" applyFont="1" applyFill="1" applyBorder="1" applyAlignment="1" applyProtection="1">
      <alignment horizontal="center" vertical="center"/>
      <protection hidden="1"/>
    </xf>
    <xf numFmtId="41" fontId="181" fillId="24" borderId="0" xfId="1516" applyNumberFormat="1" applyFont="1" applyFill="1" applyAlignment="1" applyProtection="1">
      <alignment horizontal="right" vertical="center"/>
      <protection hidden="1"/>
    </xf>
    <xf numFmtId="41" fontId="181" fillId="24" borderId="0" xfId="1516" applyNumberFormat="1" applyFont="1" applyFill="1" applyBorder="1" applyAlignment="1" applyProtection="1">
      <alignment horizontal="right" vertical="center"/>
      <protection hidden="1"/>
    </xf>
    <xf numFmtId="179" fontId="181" fillId="24" borderId="31" xfId="1516" quotePrefix="1" applyNumberFormat="1" applyFont="1" applyFill="1" applyBorder="1" applyAlignment="1" applyProtection="1">
      <alignment horizontal="center" vertical="center"/>
      <protection hidden="1"/>
    </xf>
    <xf numFmtId="0" fontId="193" fillId="24" borderId="0" xfId="1516" applyFont="1" applyFill="1" applyBorder="1" applyAlignment="1" applyProtection="1">
      <alignment horizontal="center" vertical="center"/>
      <protection hidden="1"/>
    </xf>
    <xf numFmtId="0" fontId="181" fillId="24" borderId="0" xfId="1516" applyFont="1" applyFill="1" applyAlignment="1" applyProtection="1">
      <alignment horizontal="left" vertical="center"/>
      <protection hidden="1"/>
    </xf>
    <xf numFmtId="179" fontId="177" fillId="24" borderId="0" xfId="1516" applyNumberFormat="1" applyFont="1" applyFill="1" applyAlignment="1" applyProtection="1">
      <alignment horizontal="center" vertical="center"/>
      <protection hidden="1"/>
    </xf>
    <xf numFmtId="179" fontId="177" fillId="24" borderId="0" xfId="1516" applyNumberFormat="1" applyFont="1" applyFill="1" applyBorder="1" applyAlignment="1" applyProtection="1">
      <alignment horizontal="center" vertical="center"/>
      <protection hidden="1"/>
    </xf>
    <xf numFmtId="0" fontId="182" fillId="24" borderId="0" xfId="1516" applyFont="1" applyFill="1" applyAlignment="1" applyProtection="1">
      <alignment horizontal="center" vertical="center"/>
      <protection hidden="1"/>
    </xf>
    <xf numFmtId="0" fontId="183" fillId="24" borderId="0" xfId="1516" applyFont="1" applyFill="1" applyAlignment="1" applyProtection="1">
      <alignment horizontal="center" vertical="center"/>
      <protection hidden="1"/>
    </xf>
    <xf numFmtId="0" fontId="183" fillId="24" borderId="0" xfId="1516" applyFont="1" applyFill="1" applyBorder="1" applyAlignment="1" applyProtection="1">
      <alignment horizontal="center" vertical="center"/>
      <protection hidden="1"/>
    </xf>
    <xf numFmtId="179" fontId="177" fillId="62" borderId="0" xfId="0" applyNumberFormat="1" applyFont="1" applyFill="1" applyAlignment="1" applyProtection="1">
      <alignment horizontal="center" vertical="center"/>
      <protection hidden="1"/>
    </xf>
    <xf numFmtId="179" fontId="177" fillId="62" borderId="0" xfId="0" applyNumberFormat="1" applyFont="1" applyFill="1" applyBorder="1" applyAlignment="1" applyProtection="1">
      <alignment horizontal="center" vertical="center"/>
      <protection hidden="1"/>
    </xf>
    <xf numFmtId="3" fontId="177" fillId="62" borderId="0" xfId="0" applyNumberFormat="1" applyFont="1" applyFill="1" applyAlignment="1" applyProtection="1">
      <alignment horizontal="right" vertical="center"/>
      <protection hidden="1"/>
    </xf>
    <xf numFmtId="191" fontId="177" fillId="62" borderId="0" xfId="1113" applyNumberFormat="1" applyFont="1" applyFill="1" applyBorder="1" applyAlignment="1" applyProtection="1">
      <alignment horizontal="right" vertical="center"/>
      <protection hidden="1"/>
    </xf>
    <xf numFmtId="191" fontId="178" fillId="62" borderId="0" xfId="0" applyNumberFormat="1" applyFont="1" applyFill="1" applyBorder="1" applyAlignment="1" applyProtection="1">
      <alignment horizontal="center" vertical="center"/>
      <protection hidden="1"/>
    </xf>
    <xf numFmtId="41" fontId="178" fillId="62" borderId="0" xfId="0" applyNumberFormat="1" applyFont="1" applyFill="1" applyBorder="1" applyAlignment="1" applyProtection="1">
      <alignment horizontal="center" vertical="center"/>
      <protection hidden="1"/>
    </xf>
    <xf numFmtId="191" fontId="177" fillId="62" borderId="0" xfId="0" applyNumberFormat="1" applyFont="1" applyFill="1" applyBorder="1" applyAlignment="1" applyProtection="1">
      <alignment horizontal="right" vertical="center"/>
      <protection hidden="1"/>
    </xf>
    <xf numFmtId="191" fontId="177" fillId="62" borderId="0" xfId="0" applyNumberFormat="1" applyFont="1" applyFill="1" applyBorder="1" applyAlignment="1" applyProtection="1">
      <alignment horizontal="center" vertical="center"/>
      <protection hidden="1"/>
    </xf>
    <xf numFmtId="41" fontId="178" fillId="62" borderId="0" xfId="0" applyNumberFormat="1" applyFont="1" applyFill="1" applyBorder="1" applyAlignment="1" applyProtection="1">
      <alignment horizontal="right" vertical="center"/>
      <protection hidden="1"/>
    </xf>
    <xf numFmtId="191" fontId="178" fillId="62" borderId="0" xfId="0" applyNumberFormat="1" applyFont="1" applyFill="1" applyBorder="1" applyAlignment="1" applyProtection="1">
      <alignment horizontal="right" vertical="center"/>
      <protection hidden="1"/>
    </xf>
    <xf numFmtId="191" fontId="178" fillId="62" borderId="0" xfId="1113" applyNumberFormat="1" applyFont="1" applyFill="1" applyBorder="1" applyAlignment="1" applyProtection="1">
      <alignment horizontal="right" vertical="center"/>
      <protection hidden="1"/>
    </xf>
    <xf numFmtId="41" fontId="177" fillId="62" borderId="23" xfId="0" applyNumberFormat="1" applyFont="1" applyFill="1" applyBorder="1" applyAlignment="1" applyProtection="1">
      <alignment horizontal="center" vertical="center"/>
      <protection hidden="1"/>
    </xf>
    <xf numFmtId="0" fontId="181" fillId="62" borderId="0" xfId="1516" applyNumberFormat="1" applyFont="1" applyFill="1" applyBorder="1" applyAlignment="1" applyProtection="1">
      <protection hidden="1"/>
    </xf>
    <xf numFmtId="0" fontId="181" fillId="62" borderId="0" xfId="1516" applyFont="1" applyFill="1" applyBorder="1" applyAlignment="1" applyProtection="1">
      <alignment horizontal="left"/>
      <protection hidden="1"/>
    </xf>
    <xf numFmtId="179" fontId="181" fillId="62" borderId="0" xfId="0" applyNumberFormat="1" applyFont="1" applyFill="1" applyBorder="1" applyAlignment="1" applyProtection="1">
      <alignment horizontal="left"/>
      <protection hidden="1"/>
    </xf>
    <xf numFmtId="0" fontId="181" fillId="62" borderId="0" xfId="0" applyFont="1" applyFill="1" applyBorder="1" applyAlignment="1" applyProtection="1">
      <alignment horizontal="right"/>
      <protection hidden="1"/>
    </xf>
    <xf numFmtId="179" fontId="181" fillId="62" borderId="0" xfId="1325" applyNumberFormat="1" applyFont="1" applyFill="1" applyBorder="1" applyAlignment="1" applyProtection="1">
      <alignment horizontal="left"/>
      <protection hidden="1"/>
    </xf>
    <xf numFmtId="179" fontId="177" fillId="62" borderId="0" xfId="1325" applyNumberFormat="1" applyFont="1" applyFill="1" applyBorder="1" applyAlignment="1" applyProtection="1">
      <alignment horizontal="center" vertical="center"/>
      <protection hidden="1"/>
    </xf>
    <xf numFmtId="179" fontId="183" fillId="62" borderId="0" xfId="0" applyNumberFormat="1" applyFont="1" applyFill="1" applyAlignment="1" applyProtection="1">
      <alignment horizontal="center" vertical="center"/>
      <protection hidden="1"/>
    </xf>
    <xf numFmtId="0" fontId="183" fillId="62" borderId="0" xfId="0" applyFont="1" applyFill="1" applyAlignment="1" applyProtection="1">
      <alignment horizontal="center" vertical="center"/>
      <protection hidden="1"/>
    </xf>
    <xf numFmtId="179" fontId="189" fillId="62" borderId="0" xfId="1325" applyNumberFormat="1" applyFont="1" applyFill="1" applyBorder="1" applyAlignment="1" applyProtection="1">
      <alignment horizontal="center" vertical="center"/>
      <protection hidden="1"/>
    </xf>
    <xf numFmtId="179" fontId="183" fillId="62" borderId="0" xfId="0" applyNumberFormat="1" applyFont="1" applyFill="1" applyBorder="1" applyAlignment="1" applyProtection="1">
      <alignment horizontal="center" vertical="center"/>
      <protection hidden="1"/>
    </xf>
    <xf numFmtId="0" fontId="180" fillId="24" borderId="0" xfId="1516" applyFont="1" applyFill="1" applyAlignment="1" applyProtection="1">
      <alignment vertical="top"/>
      <protection hidden="1"/>
    </xf>
    <xf numFmtId="41" fontId="177" fillId="24" borderId="26" xfId="1516" applyNumberFormat="1" applyFont="1" applyFill="1" applyBorder="1" applyAlignment="1" applyProtection="1">
      <alignment horizontal="center" vertical="center"/>
      <protection hidden="1"/>
    </xf>
    <xf numFmtId="41" fontId="177" fillId="24" borderId="61" xfId="1516" applyNumberFormat="1" applyFont="1" applyFill="1" applyBorder="1" applyAlignment="1" applyProtection="1">
      <alignment horizontal="center" vertical="center"/>
      <protection hidden="1"/>
    </xf>
    <xf numFmtId="41" fontId="177" fillId="24" borderId="21" xfId="1516" quotePrefix="1" applyNumberFormat="1" applyFont="1" applyFill="1" applyBorder="1" applyAlignment="1" applyProtection="1">
      <alignment horizontal="center" vertical="center"/>
      <protection hidden="1"/>
    </xf>
    <xf numFmtId="41" fontId="177" fillId="24" borderId="23" xfId="1516" quotePrefix="1" applyNumberFormat="1" applyFont="1" applyFill="1" applyBorder="1" applyAlignment="1" applyProtection="1">
      <alignment horizontal="center" vertical="center"/>
      <protection hidden="1"/>
    </xf>
    <xf numFmtId="41" fontId="178" fillId="24" borderId="0" xfId="1516" applyNumberFormat="1" applyFont="1" applyFill="1" applyBorder="1" applyAlignment="1" applyProtection="1">
      <alignment horizontal="center" vertical="center"/>
      <protection hidden="1"/>
    </xf>
    <xf numFmtId="41" fontId="178" fillId="24" borderId="0" xfId="1516" applyNumberFormat="1" applyFont="1" applyFill="1" applyBorder="1" applyAlignment="1" applyProtection="1">
      <alignment horizontal="right" vertical="center"/>
      <protection hidden="1"/>
    </xf>
    <xf numFmtId="41" fontId="177" fillId="24" borderId="21" xfId="1516" applyNumberFormat="1" applyFont="1" applyFill="1" applyBorder="1" applyAlignment="1" applyProtection="1">
      <alignment horizontal="center" vertical="center"/>
      <protection hidden="1"/>
    </xf>
    <xf numFmtId="41" fontId="177" fillId="24" borderId="23" xfId="1326" applyNumberFormat="1" applyFont="1" applyFill="1" applyBorder="1" applyAlignment="1" applyProtection="1">
      <alignment horizontal="center" vertical="center"/>
      <protection hidden="1"/>
    </xf>
    <xf numFmtId="41" fontId="177" fillId="24" borderId="23" xfId="1516" applyNumberFormat="1" applyFont="1" applyFill="1" applyBorder="1" applyAlignment="1" applyProtection="1">
      <alignment horizontal="left" vertical="center"/>
      <protection hidden="1"/>
    </xf>
    <xf numFmtId="41" fontId="177" fillId="62" borderId="21" xfId="1516" applyNumberFormat="1" applyFont="1" applyFill="1" applyBorder="1" applyAlignment="1" applyProtection="1">
      <alignment horizontal="center" vertical="center"/>
      <protection hidden="1"/>
    </xf>
    <xf numFmtId="41" fontId="177" fillId="62" borderId="23" xfId="1516" applyNumberFormat="1" applyFont="1" applyFill="1" applyBorder="1" applyAlignment="1" applyProtection="1">
      <alignment horizontal="left" vertical="center"/>
      <protection hidden="1"/>
    </xf>
    <xf numFmtId="41" fontId="177" fillId="62" borderId="0" xfId="1516" applyNumberFormat="1" applyFont="1" applyFill="1" applyBorder="1" applyAlignment="1" applyProtection="1">
      <alignment horizontal="center" vertical="center"/>
      <protection hidden="1"/>
    </xf>
    <xf numFmtId="0" fontId="181" fillId="24" borderId="0" xfId="1516" applyNumberFormat="1" applyFont="1" applyFill="1" applyBorder="1" applyAlignment="1" applyProtection="1">
      <alignment horizontal="left"/>
      <protection hidden="1"/>
    </xf>
    <xf numFmtId="0" fontId="181" fillId="24" borderId="0" xfId="1516" applyNumberFormat="1" applyFont="1" applyFill="1" applyBorder="1" applyAlignment="1" applyProtection="1">
      <alignment horizontal="right"/>
      <protection hidden="1"/>
    </xf>
    <xf numFmtId="0" fontId="181" fillId="24" borderId="31" xfId="1516" applyNumberFormat="1" applyFont="1" applyFill="1" applyBorder="1" applyAlignment="1" applyProtection="1">
      <protection hidden="1"/>
    </xf>
    <xf numFmtId="0" fontId="181" fillId="24" borderId="31" xfId="1516" applyNumberFormat="1" applyFont="1" applyFill="1" applyBorder="1" applyAlignment="1" applyProtection="1">
      <alignment horizontal="right"/>
      <protection hidden="1"/>
    </xf>
    <xf numFmtId="0" fontId="181" fillId="24" borderId="0" xfId="1515" applyNumberFormat="1" applyFont="1" applyFill="1" applyAlignment="1" applyProtection="1">
      <alignment horizontal="right"/>
      <protection hidden="1"/>
    </xf>
    <xf numFmtId="0" fontId="181" fillId="24" borderId="0" xfId="1518" applyFont="1" applyFill="1" applyBorder="1" applyAlignment="1" applyProtection="1">
      <alignment horizontal="left"/>
      <protection hidden="1"/>
    </xf>
    <xf numFmtId="0" fontId="181" fillId="24" borderId="0" xfId="1516" applyFont="1" applyFill="1" applyBorder="1" applyAlignment="1" applyProtection="1">
      <alignment horizontal="center"/>
      <protection hidden="1"/>
    </xf>
    <xf numFmtId="0" fontId="181" fillId="24" borderId="0" xfId="1516" applyFont="1" applyFill="1" applyAlignment="1" applyProtection="1">
      <alignment horizontal="center"/>
      <protection hidden="1"/>
    </xf>
    <xf numFmtId="0" fontId="177" fillId="24" borderId="0" xfId="0" applyNumberFormat="1" applyFont="1" applyFill="1" applyAlignment="1" applyProtection="1">
      <alignment horizontal="left" vertical="center"/>
      <protection hidden="1"/>
    </xf>
    <xf numFmtId="0" fontId="185" fillId="24" borderId="0" xfId="0" applyNumberFormat="1" applyFont="1" applyFill="1" applyAlignment="1" applyProtection="1">
      <alignment horizontal="center" vertical="center"/>
      <protection hidden="1"/>
    </xf>
    <xf numFmtId="0" fontId="185" fillId="24" borderId="0" xfId="0" applyNumberFormat="1" applyFont="1" applyFill="1" applyBorder="1" applyAlignment="1" applyProtection="1">
      <alignment horizontal="center" vertical="center"/>
      <protection hidden="1"/>
    </xf>
    <xf numFmtId="0" fontId="177" fillId="24" borderId="0" xfId="0" applyNumberFormat="1" applyFont="1" applyFill="1" applyAlignment="1" applyProtection="1">
      <alignment horizontal="right" vertical="center"/>
      <protection hidden="1"/>
    </xf>
    <xf numFmtId="178" fontId="178" fillId="24" borderId="0" xfId="1153" applyFont="1" applyFill="1" applyAlignment="1" applyProtection="1">
      <alignment horizontal="right" vertical="center"/>
      <protection hidden="1"/>
    </xf>
    <xf numFmtId="179" fontId="177" fillId="24" borderId="0" xfId="0" quotePrefix="1" applyNumberFormat="1" applyFont="1" applyFill="1" applyBorder="1" applyAlignment="1" applyProtection="1">
      <alignment horizontal="center" vertical="center"/>
      <protection hidden="1"/>
    </xf>
    <xf numFmtId="41" fontId="177" fillId="24" borderId="23" xfId="1516" applyNumberFormat="1" applyFont="1" applyFill="1" applyBorder="1" applyAlignment="1" applyProtection="1">
      <alignment horizontal="center" vertical="center"/>
      <protection hidden="1"/>
    </xf>
    <xf numFmtId="0" fontId="177" fillId="24" borderId="0" xfId="0" applyNumberFormat="1" applyFont="1" applyFill="1" applyBorder="1" applyAlignment="1" applyProtection="1">
      <alignment horizontal="left" vertical="center"/>
      <protection hidden="1"/>
    </xf>
    <xf numFmtId="41" fontId="177" fillId="24" borderId="0" xfId="1153" applyNumberFormat="1" applyFont="1" applyFill="1" applyBorder="1" applyAlignment="1" applyProtection="1">
      <alignment horizontal="right" vertical="center"/>
      <protection hidden="1"/>
    </xf>
    <xf numFmtId="41" fontId="178" fillId="24" borderId="0" xfId="1153" applyNumberFormat="1" applyFont="1" applyFill="1" applyBorder="1" applyAlignment="1" applyProtection="1">
      <alignment horizontal="right" vertical="center"/>
      <protection hidden="1"/>
    </xf>
    <xf numFmtId="1" fontId="178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177" fillId="24" borderId="21" xfId="0" applyNumberFormat="1" applyFont="1" applyFill="1" applyBorder="1" applyAlignment="1" applyProtection="1">
      <alignment vertical="center"/>
      <protection hidden="1"/>
    </xf>
    <xf numFmtId="0" fontId="177" fillId="24" borderId="21" xfId="1516" applyNumberFormat="1" applyFont="1" applyFill="1" applyBorder="1" applyAlignment="1" applyProtection="1">
      <alignment vertical="center"/>
      <protection hidden="1"/>
    </xf>
    <xf numFmtId="179" fontId="177" fillId="24" borderId="10" xfId="0" applyNumberFormat="1" applyFont="1" applyFill="1" applyBorder="1" applyAlignment="1" applyProtection="1">
      <alignment horizontal="center" vertical="center"/>
      <protection hidden="1"/>
    </xf>
    <xf numFmtId="0" fontId="177" fillId="24" borderId="22" xfId="1516" applyNumberFormat="1" applyFont="1" applyFill="1" applyBorder="1" applyAlignment="1" applyProtection="1">
      <alignment vertical="center"/>
      <protection hidden="1"/>
    </xf>
    <xf numFmtId="41" fontId="177" fillId="62" borderId="10" xfId="0" applyNumberFormat="1" applyFont="1" applyFill="1" applyBorder="1" applyAlignment="1" applyProtection="1">
      <alignment horizontal="right" vertical="center"/>
      <protection hidden="1"/>
    </xf>
    <xf numFmtId="0" fontId="181" fillId="24" borderId="0" xfId="0" applyFont="1" applyFill="1" applyAlignment="1" applyProtection="1">
      <alignment vertical="center"/>
      <protection hidden="1"/>
    </xf>
    <xf numFmtId="212" fontId="177" fillId="24" borderId="21" xfId="0" applyNumberFormat="1" applyFont="1" applyFill="1" applyBorder="1" applyAlignment="1" applyProtection="1">
      <alignment horizontal="right" vertical="center"/>
      <protection hidden="1"/>
    </xf>
    <xf numFmtId="212" fontId="177" fillId="24" borderId="96" xfId="1153" applyNumberFormat="1" applyFont="1" applyFill="1" applyBorder="1" applyAlignment="1" applyProtection="1">
      <alignment horizontal="right" vertical="center"/>
      <protection hidden="1"/>
    </xf>
    <xf numFmtId="41" fontId="45" fillId="24" borderId="0" xfId="0" applyNumberFormat="1" applyFont="1" applyFill="1" applyAlignment="1" applyProtection="1">
      <alignment horizontal="right" vertical="center"/>
      <protection hidden="1"/>
    </xf>
    <xf numFmtId="191" fontId="177" fillId="62" borderId="94" xfId="1113" applyNumberFormat="1" applyFont="1" applyFill="1" applyBorder="1" applyAlignment="1" applyProtection="1">
      <alignment horizontal="right" vertical="center"/>
      <protection hidden="1"/>
    </xf>
    <xf numFmtId="191" fontId="177" fillId="62" borderId="96" xfId="1113" applyNumberFormat="1" applyFont="1" applyFill="1" applyBorder="1" applyAlignment="1" applyProtection="1">
      <alignment horizontal="right" vertical="center"/>
      <protection hidden="1"/>
    </xf>
    <xf numFmtId="214" fontId="177" fillId="24" borderId="0" xfId="1515" applyNumberFormat="1" applyFont="1" applyFill="1" applyAlignment="1" applyProtection="1">
      <alignment horizontal="right" vertical="center"/>
      <protection hidden="1"/>
    </xf>
    <xf numFmtId="214" fontId="177" fillId="24" borderId="0" xfId="1515" applyNumberFormat="1" applyFont="1" applyFill="1" applyBorder="1" applyAlignment="1" applyProtection="1">
      <alignment vertical="center"/>
      <protection hidden="1"/>
    </xf>
    <xf numFmtId="214" fontId="177" fillId="24" borderId="0" xfId="1515" applyNumberFormat="1" applyFont="1" applyFill="1" applyAlignment="1" applyProtection="1">
      <alignment vertical="center"/>
      <protection hidden="1"/>
    </xf>
    <xf numFmtId="0" fontId="177" fillId="24" borderId="95" xfId="0" applyFont="1" applyFill="1" applyBorder="1" applyAlignment="1" applyProtection="1">
      <alignment horizontal="left" vertical="center"/>
      <protection hidden="1"/>
    </xf>
    <xf numFmtId="191" fontId="177" fillId="62" borderId="0" xfId="0" applyNumberFormat="1" applyFont="1" applyFill="1" applyBorder="1" applyAlignment="1" applyProtection="1">
      <alignment horizontal="right" vertical="center" shrinkToFit="1"/>
      <protection hidden="1"/>
    </xf>
    <xf numFmtId="178" fontId="177" fillId="24" borderId="0" xfId="1153" applyNumberFormat="1" applyFont="1" applyFill="1" applyAlignment="1" applyProtection="1">
      <alignment horizontal="right" vertical="center"/>
      <protection hidden="1"/>
    </xf>
    <xf numFmtId="41" fontId="177" fillId="62" borderId="0" xfId="1517" applyNumberFormat="1" applyFont="1" applyFill="1" applyAlignment="1" applyProtection="1">
      <alignment horizontal="right" vertical="center"/>
      <protection hidden="1"/>
    </xf>
    <xf numFmtId="41" fontId="177" fillId="24" borderId="0" xfId="1517" applyNumberFormat="1" applyFont="1" applyFill="1" applyAlignment="1" applyProtection="1">
      <alignment horizontal="right" vertical="center"/>
      <protection hidden="1"/>
    </xf>
    <xf numFmtId="41" fontId="177" fillId="24" borderId="23" xfId="1213" applyNumberFormat="1" applyFont="1" applyFill="1" applyBorder="1" applyAlignment="1" applyProtection="1">
      <alignment horizontal="right" vertical="center" shrinkToFit="1"/>
      <protection hidden="1"/>
    </xf>
    <xf numFmtId="41" fontId="177" fillId="24" borderId="0" xfId="1213" applyNumberFormat="1" applyFont="1" applyFill="1" applyBorder="1" applyAlignment="1" applyProtection="1">
      <alignment horizontal="right" vertical="center" shrinkToFit="1"/>
      <protection hidden="1"/>
    </xf>
    <xf numFmtId="41" fontId="177" fillId="24" borderId="95" xfId="1213" applyNumberFormat="1" applyFont="1" applyFill="1" applyBorder="1" applyAlignment="1" applyProtection="1">
      <alignment horizontal="right" vertical="center" shrinkToFit="1"/>
      <protection hidden="1"/>
    </xf>
    <xf numFmtId="41" fontId="177" fillId="24" borderId="94" xfId="1213" applyNumberFormat="1" applyFont="1" applyFill="1" applyBorder="1" applyAlignment="1" applyProtection="1">
      <alignment horizontal="right" vertical="center" shrinkToFit="1"/>
      <protection hidden="1"/>
    </xf>
    <xf numFmtId="212" fontId="177" fillId="24" borderId="0" xfId="1153" applyNumberFormat="1" applyFont="1" applyFill="1" applyBorder="1" applyAlignment="1" applyProtection="1">
      <alignment horizontal="right" vertical="center"/>
      <protection locked="0" hidden="1"/>
    </xf>
    <xf numFmtId="212" fontId="177" fillId="24" borderId="0" xfId="1153" applyNumberFormat="1" applyFont="1" applyFill="1" applyAlignment="1" applyProtection="1">
      <alignment horizontal="right" vertical="center"/>
      <protection locked="0" hidden="1"/>
    </xf>
    <xf numFmtId="178" fontId="177" fillId="24" borderId="0" xfId="1153" applyFont="1" applyFill="1" applyBorder="1" applyAlignment="1" applyProtection="1">
      <alignment horizontal="right" vertical="center"/>
      <protection locked="0" hidden="1"/>
    </xf>
    <xf numFmtId="180" fontId="177" fillId="24" borderId="0" xfId="1153" applyNumberFormat="1" applyFont="1" applyFill="1" applyBorder="1" applyAlignment="1" applyProtection="1">
      <alignment horizontal="right" vertical="center"/>
      <protection locked="0" hidden="1"/>
    </xf>
    <xf numFmtId="212" fontId="177" fillId="24" borderId="21" xfId="1153" applyNumberFormat="1" applyFont="1" applyFill="1" applyBorder="1" applyAlignment="1" applyProtection="1">
      <alignment horizontal="right" vertical="center"/>
      <protection locked="0" hidden="1"/>
    </xf>
    <xf numFmtId="0" fontId="181" fillId="24" borderId="0" xfId="1516" applyNumberFormat="1" applyFont="1" applyFill="1" applyBorder="1" applyAlignment="1" applyProtection="1">
      <protection hidden="1"/>
    </xf>
    <xf numFmtId="41" fontId="177" fillId="24" borderId="0" xfId="1153" applyNumberFormat="1" applyFont="1" applyFill="1" applyBorder="1" applyAlignment="1" applyProtection="1">
      <alignment horizontal="right" vertical="center"/>
      <protection locked="0" hidden="1"/>
    </xf>
    <xf numFmtId="41" fontId="177" fillId="62" borderId="0" xfId="0" applyNumberFormat="1" applyFont="1" applyFill="1" applyBorder="1" applyAlignment="1" applyProtection="1">
      <alignment horizontal="right" vertical="center"/>
      <protection locked="0" hidden="1"/>
    </xf>
    <xf numFmtId="41" fontId="177" fillId="24" borderId="0" xfId="0" applyNumberFormat="1" applyFont="1" applyFill="1" applyAlignment="1" applyProtection="1">
      <alignment horizontal="right" vertical="center"/>
      <protection locked="0" hidden="1"/>
    </xf>
    <xf numFmtId="41" fontId="45" fillId="24" borderId="0" xfId="0" applyNumberFormat="1" applyFont="1" applyFill="1" applyAlignment="1" applyProtection="1">
      <alignment horizontal="right" vertical="center"/>
      <protection locked="0" hidden="1"/>
    </xf>
    <xf numFmtId="41" fontId="45" fillId="62" borderId="0" xfId="0" applyNumberFormat="1" applyFont="1" applyFill="1" applyBorder="1" applyAlignment="1" applyProtection="1">
      <alignment horizontal="right" vertical="center"/>
      <protection locked="0" hidden="1"/>
    </xf>
    <xf numFmtId="41" fontId="45" fillId="24" borderId="21" xfId="0" applyNumberFormat="1" applyFont="1" applyFill="1" applyBorder="1" applyAlignment="1" applyProtection="1">
      <alignment horizontal="right" vertical="center"/>
      <protection locked="0" hidden="1"/>
    </xf>
    <xf numFmtId="41" fontId="177" fillId="62" borderId="95" xfId="0" applyNumberFormat="1" applyFont="1" applyFill="1" applyBorder="1" applyAlignment="1" applyProtection="1">
      <alignment horizontal="right" vertical="center"/>
      <protection hidden="1"/>
    </xf>
    <xf numFmtId="41" fontId="177" fillId="62" borderId="94" xfId="0" applyNumberFormat="1" applyFont="1" applyFill="1" applyBorder="1" applyAlignment="1" applyProtection="1">
      <alignment horizontal="right" vertical="center"/>
      <protection locked="0" hidden="1"/>
    </xf>
    <xf numFmtId="41" fontId="177" fillId="24" borderId="0" xfId="1516" applyNumberFormat="1" applyFont="1" applyFill="1" applyAlignment="1" applyProtection="1">
      <alignment horizontal="right" vertical="center"/>
      <protection locked="0" hidden="1"/>
    </xf>
    <xf numFmtId="41" fontId="177" fillId="24" borderId="0" xfId="1516" applyNumberFormat="1" applyFont="1" applyFill="1" applyBorder="1" applyAlignment="1" applyProtection="1">
      <alignment horizontal="right" vertical="center"/>
      <protection locked="0" hidden="1"/>
    </xf>
    <xf numFmtId="41" fontId="177" fillId="62" borderId="0" xfId="1517" applyNumberFormat="1" applyFont="1" applyFill="1" applyAlignment="1" applyProtection="1">
      <alignment horizontal="right" vertical="center"/>
      <protection locked="0" hidden="1"/>
    </xf>
    <xf numFmtId="41" fontId="177" fillId="24" borderId="0" xfId="1517" applyNumberFormat="1" applyFont="1" applyFill="1" applyAlignment="1" applyProtection="1">
      <alignment horizontal="right" vertical="center"/>
      <protection locked="0" hidden="1"/>
    </xf>
    <xf numFmtId="178" fontId="177" fillId="62" borderId="0" xfId="1153" applyFont="1" applyFill="1" applyBorder="1" applyAlignment="1" applyProtection="1">
      <alignment horizontal="right" vertical="center"/>
      <protection locked="0" hidden="1"/>
    </xf>
    <xf numFmtId="178" fontId="177" fillId="62" borderId="0" xfId="1153" applyFont="1" applyFill="1" applyAlignment="1" applyProtection="1">
      <alignment horizontal="right" vertical="center"/>
      <protection locked="0" hidden="1"/>
    </xf>
    <xf numFmtId="41" fontId="177" fillId="24" borderId="0" xfId="1515" applyNumberFormat="1" applyFont="1" applyFill="1" applyAlignment="1" applyProtection="1">
      <alignment horizontal="right" vertical="center"/>
      <protection locked="0" hidden="1"/>
    </xf>
    <xf numFmtId="178" fontId="177" fillId="24" borderId="0" xfId="1153" applyNumberFormat="1" applyFont="1" applyFill="1" applyAlignment="1" applyProtection="1">
      <alignment horizontal="right" vertical="center"/>
      <protection locked="0" hidden="1"/>
    </xf>
    <xf numFmtId="41" fontId="177" fillId="24" borderId="0" xfId="1153" applyNumberFormat="1" applyFont="1" applyFill="1" applyAlignment="1" applyProtection="1">
      <alignment horizontal="right" vertical="center"/>
      <protection locked="0" hidden="1"/>
    </xf>
    <xf numFmtId="41" fontId="177" fillId="24" borderId="23" xfId="1153" quotePrefix="1" applyNumberFormat="1" applyFont="1" applyFill="1" applyBorder="1" applyAlignment="1" applyProtection="1">
      <alignment horizontal="right" vertical="center"/>
      <protection locked="0" hidden="1"/>
    </xf>
    <xf numFmtId="41" fontId="177" fillId="24" borderId="0" xfId="1153" quotePrefix="1" applyNumberFormat="1" applyFont="1" applyFill="1" applyBorder="1" applyAlignment="1" applyProtection="1">
      <alignment horizontal="right" vertical="center"/>
      <protection locked="0" hidden="1"/>
    </xf>
    <xf numFmtId="41" fontId="177" fillId="24" borderId="95" xfId="1153" quotePrefix="1" applyNumberFormat="1" applyFont="1" applyFill="1" applyBorder="1" applyAlignment="1" applyProtection="1">
      <alignment horizontal="right" vertical="center"/>
      <protection locked="0" hidden="1"/>
    </xf>
    <xf numFmtId="41" fontId="177" fillId="24" borderId="94" xfId="1153" quotePrefix="1" applyNumberFormat="1" applyFont="1" applyFill="1" applyBorder="1" applyAlignment="1" applyProtection="1">
      <alignment horizontal="right" vertical="center"/>
      <protection locked="0" hidden="1"/>
    </xf>
    <xf numFmtId="212" fontId="177" fillId="24" borderId="94" xfId="1153" applyNumberFormat="1" applyFont="1" applyFill="1" applyBorder="1" applyAlignment="1" applyProtection="1">
      <alignment horizontal="right" vertical="center"/>
      <protection locked="0" hidden="1"/>
    </xf>
    <xf numFmtId="41" fontId="177" fillId="24" borderId="21" xfId="1153" quotePrefix="1" applyNumberFormat="1" applyFont="1" applyFill="1" applyBorder="1" applyAlignment="1" applyProtection="1">
      <alignment horizontal="right" vertical="center"/>
      <protection locked="0" hidden="1"/>
    </xf>
    <xf numFmtId="41" fontId="177" fillId="24" borderId="21" xfId="1153" applyNumberFormat="1" applyFont="1" applyFill="1" applyBorder="1" applyAlignment="1" applyProtection="1">
      <alignment horizontal="right" vertical="center"/>
      <protection locked="0" hidden="1"/>
    </xf>
    <xf numFmtId="41" fontId="177" fillId="24" borderId="96" xfId="1153" quotePrefix="1" applyNumberFormat="1" applyFont="1" applyFill="1" applyBorder="1" applyAlignment="1" applyProtection="1">
      <alignment horizontal="right" vertical="center"/>
      <protection locked="0" hidden="1"/>
    </xf>
    <xf numFmtId="41" fontId="177" fillId="24" borderId="96" xfId="1516" applyNumberFormat="1" applyFont="1" applyFill="1" applyBorder="1" applyAlignment="1" applyProtection="1">
      <alignment horizontal="center" vertical="center"/>
      <protection hidden="1"/>
    </xf>
    <xf numFmtId="41" fontId="177" fillId="24" borderId="95" xfId="1516" applyNumberFormat="1" applyFont="1" applyFill="1" applyBorder="1" applyAlignment="1" applyProtection="1">
      <alignment horizontal="left" vertical="center"/>
      <protection hidden="1"/>
    </xf>
    <xf numFmtId="179" fontId="177" fillId="24" borderId="0" xfId="0" applyNumberFormat="1" applyFont="1" applyFill="1" applyAlignment="1" applyProtection="1">
      <alignment horizontal="center" vertical="top"/>
      <protection hidden="1"/>
    </xf>
    <xf numFmtId="0" fontId="177" fillId="24" borderId="0" xfId="0" applyFont="1" applyFill="1" applyAlignment="1" applyProtection="1">
      <alignment horizontal="center" vertical="top"/>
      <protection hidden="1"/>
    </xf>
    <xf numFmtId="179" fontId="177" fillId="24" borderId="0" xfId="1325" applyNumberFormat="1" applyFont="1" applyFill="1" applyBorder="1" applyAlignment="1" applyProtection="1">
      <alignment horizontal="center" vertical="top"/>
      <protection hidden="1"/>
    </xf>
    <xf numFmtId="179" fontId="177" fillId="24" borderId="0" xfId="0" applyNumberFormat="1" applyFont="1" applyFill="1" applyBorder="1" applyAlignment="1" applyProtection="1">
      <alignment horizontal="center" vertical="top"/>
      <protection hidden="1"/>
    </xf>
    <xf numFmtId="0" fontId="177" fillId="24" borderId="0" xfId="0" applyFont="1" applyFill="1" applyBorder="1" applyAlignment="1" applyProtection="1">
      <alignment horizontal="center" vertical="top"/>
      <protection hidden="1"/>
    </xf>
    <xf numFmtId="0" fontId="177" fillId="24" borderId="0" xfId="0" applyFont="1" applyFill="1" applyAlignment="1" applyProtection="1">
      <alignment vertical="top"/>
      <protection hidden="1"/>
    </xf>
    <xf numFmtId="3" fontId="177" fillId="24" borderId="0" xfId="0" applyNumberFormat="1" applyFont="1" applyFill="1" applyAlignment="1" applyProtection="1">
      <alignment horizontal="center" vertical="top"/>
      <protection hidden="1"/>
    </xf>
    <xf numFmtId="3" fontId="177" fillId="24" borderId="0" xfId="0" applyNumberFormat="1" applyFont="1" applyFill="1" applyBorder="1" applyAlignment="1" applyProtection="1">
      <alignment horizontal="left" vertical="top"/>
      <protection hidden="1"/>
    </xf>
    <xf numFmtId="180" fontId="177" fillId="24" borderId="0" xfId="0" applyNumberFormat="1" applyFont="1" applyFill="1" applyBorder="1" applyAlignment="1" applyProtection="1">
      <alignment horizontal="center" vertical="top"/>
      <protection hidden="1"/>
    </xf>
    <xf numFmtId="3" fontId="177" fillId="62" borderId="0" xfId="0" applyNumberFormat="1" applyFont="1" applyFill="1" applyAlignment="1" applyProtection="1">
      <alignment horizontal="left" vertical="top"/>
      <protection hidden="1"/>
    </xf>
    <xf numFmtId="3" fontId="177" fillId="62" borderId="0" xfId="0" applyNumberFormat="1" applyFont="1" applyFill="1" applyAlignment="1" applyProtection="1">
      <alignment horizontal="center" vertical="top"/>
      <protection hidden="1"/>
    </xf>
    <xf numFmtId="0" fontId="177" fillId="62" borderId="0" xfId="0" applyFont="1" applyFill="1" applyBorder="1" applyAlignment="1" applyProtection="1">
      <alignment horizontal="center" vertical="top"/>
      <protection hidden="1"/>
    </xf>
    <xf numFmtId="3" fontId="177" fillId="24" borderId="0" xfId="0" applyNumberFormat="1" applyFont="1" applyFill="1" applyBorder="1" applyAlignment="1" applyProtection="1">
      <alignment horizontal="right" vertical="top"/>
      <protection hidden="1"/>
    </xf>
    <xf numFmtId="0" fontId="177" fillId="24" borderId="0" xfId="1515" applyFont="1" applyFill="1" applyAlignment="1" applyProtection="1">
      <alignment horizontal="center" vertical="top"/>
      <protection hidden="1"/>
    </xf>
    <xf numFmtId="0" fontId="177" fillId="24" borderId="0" xfId="1515" applyFont="1" applyFill="1" applyBorder="1" applyAlignment="1" applyProtection="1">
      <alignment horizontal="center" vertical="top"/>
      <protection hidden="1"/>
    </xf>
    <xf numFmtId="179" fontId="177" fillId="62" borderId="0" xfId="0" applyNumberFormat="1" applyFont="1" applyFill="1" applyAlignment="1" applyProtection="1">
      <alignment horizontal="center" vertical="top"/>
      <protection hidden="1"/>
    </xf>
    <xf numFmtId="179" fontId="177" fillId="62" borderId="0" xfId="0" applyNumberFormat="1" applyFont="1" applyFill="1" applyBorder="1" applyAlignment="1" applyProtection="1">
      <alignment horizontal="center" vertical="top"/>
      <protection hidden="1"/>
    </xf>
    <xf numFmtId="3" fontId="177" fillId="62" borderId="0" xfId="0" applyNumberFormat="1" applyFont="1" applyFill="1" applyAlignment="1" applyProtection="1">
      <alignment horizontal="right" vertical="top"/>
      <protection hidden="1"/>
    </xf>
    <xf numFmtId="0" fontId="177" fillId="24" borderId="0" xfId="0" applyNumberFormat="1" applyFont="1" applyFill="1" applyAlignment="1" applyProtection="1">
      <alignment horizontal="left" vertical="top"/>
      <protection hidden="1"/>
    </xf>
    <xf numFmtId="0" fontId="177" fillId="24" borderId="0" xfId="0" applyNumberFormat="1" applyFont="1" applyFill="1" applyAlignment="1" applyProtection="1">
      <alignment horizontal="right" vertical="top"/>
      <protection hidden="1"/>
    </xf>
    <xf numFmtId="0" fontId="177" fillId="24" borderId="0" xfId="0" applyNumberFormat="1" applyFont="1" applyFill="1" applyBorder="1" applyAlignment="1" applyProtection="1">
      <alignment horizontal="left" vertical="top"/>
      <protection hidden="1"/>
    </xf>
    <xf numFmtId="0" fontId="177" fillId="24" borderId="0" xfId="0" applyNumberFormat="1" applyFont="1" applyFill="1" applyAlignment="1" applyProtection="1">
      <alignment horizontal="center" vertical="top"/>
      <protection hidden="1"/>
    </xf>
    <xf numFmtId="0" fontId="177" fillId="24" borderId="0" xfId="0" applyNumberFormat="1" applyFont="1" applyFill="1" applyBorder="1" applyAlignment="1" applyProtection="1">
      <alignment horizontal="center" vertical="top"/>
      <protection hidden="1"/>
    </xf>
    <xf numFmtId="214" fontId="177" fillId="24" borderId="0" xfId="1516" applyNumberFormat="1" applyFont="1" applyFill="1" applyBorder="1" applyAlignment="1" applyProtection="1">
      <alignment horizontal="right" vertical="center"/>
      <protection hidden="1"/>
    </xf>
    <xf numFmtId="214" fontId="178" fillId="24" borderId="0" xfId="1516" applyNumberFormat="1" applyFont="1" applyFill="1" applyBorder="1" applyAlignment="1" applyProtection="1">
      <alignment horizontal="right" vertical="center"/>
      <protection hidden="1"/>
    </xf>
    <xf numFmtId="214" fontId="177" fillId="24" borderId="0" xfId="1153" applyNumberFormat="1" applyFont="1" applyFill="1" applyBorder="1" applyAlignment="1" applyProtection="1">
      <alignment horizontal="right" vertical="center" shrinkToFit="1"/>
      <protection hidden="1"/>
    </xf>
    <xf numFmtId="214" fontId="177" fillId="24" borderId="0" xfId="1213" applyNumberFormat="1" applyFont="1" applyFill="1" applyBorder="1" applyAlignment="1" applyProtection="1">
      <alignment horizontal="right" vertical="center" shrinkToFit="1"/>
      <protection hidden="1"/>
    </xf>
    <xf numFmtId="214" fontId="177" fillId="24" borderId="94" xfId="1213" applyNumberFormat="1" applyFont="1" applyFill="1" applyBorder="1" applyAlignment="1" applyProtection="1">
      <alignment horizontal="right" vertical="center" shrinkToFit="1"/>
      <protection hidden="1"/>
    </xf>
    <xf numFmtId="41" fontId="177" fillId="62" borderId="94" xfId="0" applyNumberFormat="1" applyFont="1" applyFill="1" applyBorder="1" applyAlignment="1" applyProtection="1">
      <alignment horizontal="right" vertical="center"/>
      <protection hidden="1"/>
    </xf>
    <xf numFmtId="213" fontId="177" fillId="24" borderId="0" xfId="0" applyNumberFormat="1" applyFont="1" applyFill="1" applyBorder="1" applyAlignment="1" applyProtection="1">
      <alignment vertical="center"/>
      <protection hidden="1"/>
    </xf>
    <xf numFmtId="213" fontId="178" fillId="24" borderId="0" xfId="0" applyNumberFormat="1" applyFont="1" applyFill="1" applyBorder="1" applyAlignment="1" applyProtection="1">
      <alignment vertical="center" shrinkToFit="1"/>
      <protection hidden="1"/>
    </xf>
    <xf numFmtId="213" fontId="177" fillId="62" borderId="0" xfId="0" applyNumberFormat="1" applyFont="1" applyFill="1" applyBorder="1" applyAlignment="1" applyProtection="1">
      <alignment vertical="center"/>
      <protection hidden="1"/>
    </xf>
    <xf numFmtId="213" fontId="177" fillId="62" borderId="94" xfId="0" applyNumberFormat="1" applyFont="1" applyFill="1" applyBorder="1" applyAlignment="1" applyProtection="1">
      <alignment vertical="center"/>
      <protection hidden="1"/>
    </xf>
    <xf numFmtId="217" fontId="177" fillId="24" borderId="0" xfId="1153" applyNumberFormat="1" applyFont="1" applyFill="1" applyBorder="1" applyAlignment="1" applyProtection="1">
      <alignment horizontal="right" vertical="center"/>
      <protection hidden="1"/>
    </xf>
    <xf numFmtId="214" fontId="178" fillId="24" borderId="0" xfId="0" applyNumberFormat="1" applyFont="1" applyFill="1" applyAlignment="1" applyProtection="1">
      <alignment horizontal="right" vertical="center"/>
      <protection hidden="1"/>
    </xf>
    <xf numFmtId="218" fontId="177" fillId="24" borderId="23" xfId="0" applyNumberFormat="1" applyFont="1" applyFill="1" applyBorder="1" applyAlignment="1" applyProtection="1">
      <alignment horizontal="left" vertical="center"/>
      <protection hidden="1"/>
    </xf>
    <xf numFmtId="218" fontId="177" fillId="24" borderId="23" xfId="0" applyNumberFormat="1" applyFont="1" applyFill="1" applyBorder="1" applyAlignment="1" applyProtection="1">
      <alignment vertical="center"/>
      <protection hidden="1"/>
    </xf>
    <xf numFmtId="0" fontId="179" fillId="24" borderId="0" xfId="1516" applyFont="1" applyFill="1" applyBorder="1" applyAlignment="1" applyProtection="1">
      <alignment horizontal="center" vertical="center"/>
      <protection hidden="1"/>
    </xf>
    <xf numFmtId="41" fontId="177" fillId="62" borderId="23" xfId="0" quotePrefix="1" applyNumberFormat="1" applyFont="1" applyFill="1" applyBorder="1" applyAlignment="1" applyProtection="1">
      <alignment horizontal="center" vertical="center"/>
      <protection hidden="1"/>
    </xf>
    <xf numFmtId="41" fontId="177" fillId="62" borderId="21" xfId="0" quotePrefix="1" applyNumberFormat="1" applyFont="1" applyFill="1" applyBorder="1" applyAlignment="1" applyProtection="1">
      <alignment horizontal="center" vertical="center"/>
      <protection hidden="1"/>
    </xf>
    <xf numFmtId="0" fontId="180" fillId="24" borderId="0" xfId="1516" applyFont="1" applyFill="1" applyBorder="1" applyAlignment="1" applyProtection="1">
      <alignment horizontal="center" vertical="center"/>
      <protection hidden="1"/>
    </xf>
    <xf numFmtId="0" fontId="177" fillId="24" borderId="0" xfId="1519" applyFont="1" applyFill="1" applyBorder="1" applyAlignment="1" applyProtection="1">
      <alignment horizontal="center" vertical="center"/>
      <protection hidden="1"/>
    </xf>
    <xf numFmtId="0" fontId="177" fillId="24" borderId="21" xfId="1519" applyFont="1" applyFill="1" applyBorder="1" applyAlignment="1" applyProtection="1">
      <alignment horizontal="center" vertical="center"/>
      <protection hidden="1"/>
    </xf>
    <xf numFmtId="0" fontId="180" fillId="24" borderId="0" xfId="0" applyFont="1" applyFill="1" applyAlignment="1" applyProtection="1">
      <alignment horizontal="center" vertical="center"/>
      <protection hidden="1"/>
    </xf>
    <xf numFmtId="179" fontId="177" fillId="24" borderId="21" xfId="0" applyNumberFormat="1" applyFont="1" applyFill="1" applyBorder="1" applyAlignment="1" applyProtection="1">
      <alignment horizontal="center" vertical="center"/>
      <protection hidden="1"/>
    </xf>
    <xf numFmtId="1" fontId="177" fillId="24" borderId="0" xfId="0" applyNumberFormat="1" applyFont="1" applyFill="1" applyBorder="1" applyAlignment="1" applyProtection="1">
      <alignment horizontal="center" vertical="center"/>
      <protection hidden="1"/>
    </xf>
    <xf numFmtId="41" fontId="177" fillId="24" borderId="95" xfId="1516" applyNumberFormat="1" applyFont="1" applyFill="1" applyBorder="1" applyAlignment="1" applyProtection="1">
      <alignment horizontal="right" vertical="center"/>
      <protection hidden="1"/>
    </xf>
    <xf numFmtId="191" fontId="177" fillId="62" borderId="0" xfId="0" applyNumberFormat="1" applyFont="1" applyFill="1" applyBorder="1" applyAlignment="1" applyProtection="1">
      <alignment horizontal="right" vertical="center" shrinkToFit="1"/>
      <protection locked="0" hidden="1"/>
    </xf>
    <xf numFmtId="41" fontId="177" fillId="0" borderId="0" xfId="0" applyNumberFormat="1" applyFont="1" applyFill="1" applyAlignment="1" applyProtection="1">
      <alignment horizontal="right" vertical="center" shrinkToFit="1"/>
      <protection locked="0" hidden="1"/>
    </xf>
    <xf numFmtId="41" fontId="45" fillId="0" borderId="0" xfId="0" applyNumberFormat="1" applyFont="1" applyFill="1" applyAlignment="1" applyProtection="1">
      <alignment horizontal="right" vertical="center" shrinkToFit="1"/>
      <protection locked="0" hidden="1"/>
    </xf>
    <xf numFmtId="41" fontId="45" fillId="0" borderId="21" xfId="0" applyNumberFormat="1" applyFont="1" applyFill="1" applyBorder="1" applyAlignment="1" applyProtection="1">
      <alignment horizontal="right" vertical="center" shrinkToFit="1"/>
      <protection locked="0" hidden="1"/>
    </xf>
    <xf numFmtId="41" fontId="177" fillId="0" borderId="0" xfId="1516" applyNumberFormat="1" applyFont="1" applyFill="1" applyAlignment="1" applyProtection="1">
      <alignment horizontal="right" vertical="center"/>
      <protection locked="0" hidden="1"/>
    </xf>
    <xf numFmtId="41" fontId="177" fillId="0" borderId="0" xfId="1516" applyNumberFormat="1" applyFont="1" applyFill="1" applyBorder="1" applyAlignment="1" applyProtection="1">
      <alignment horizontal="right" vertical="center"/>
      <protection locked="0" hidden="1"/>
    </xf>
    <xf numFmtId="41" fontId="177" fillId="62" borderId="21" xfId="0" applyNumberFormat="1" applyFont="1" applyFill="1" applyBorder="1" applyAlignment="1" applyProtection="1">
      <alignment horizontal="right" vertical="center"/>
      <protection locked="0" hidden="1"/>
    </xf>
    <xf numFmtId="41" fontId="177" fillId="24" borderId="94" xfId="1516" applyNumberFormat="1" applyFont="1" applyFill="1" applyBorder="1" applyAlignment="1" applyProtection="1">
      <alignment horizontal="right" vertical="center"/>
      <protection locked="0" hidden="1"/>
    </xf>
    <xf numFmtId="41" fontId="177" fillId="24" borderId="94" xfId="1516" quotePrefix="1" applyNumberFormat="1" applyFont="1" applyFill="1" applyBorder="1" applyAlignment="1" applyProtection="1">
      <alignment horizontal="right" vertical="center"/>
      <protection locked="0" hidden="1"/>
    </xf>
    <xf numFmtId="41" fontId="177" fillId="0" borderId="0" xfId="1517" applyNumberFormat="1" applyFont="1" applyFill="1" applyAlignment="1" applyProtection="1">
      <alignment horizontal="right" vertical="center"/>
      <protection locked="0" hidden="1"/>
    </xf>
    <xf numFmtId="41" fontId="177" fillId="0" borderId="0" xfId="1515" applyNumberFormat="1" applyFont="1" applyFill="1" applyAlignment="1" applyProtection="1">
      <alignment horizontal="right" vertical="center"/>
      <protection locked="0" hidden="1"/>
    </xf>
    <xf numFmtId="180" fontId="180" fillId="24" borderId="0" xfId="0" applyNumberFormat="1" applyFont="1" applyFill="1" applyAlignment="1" applyProtection="1">
      <alignment horizontal="center" vertical="center"/>
      <protection hidden="1"/>
    </xf>
    <xf numFmtId="191" fontId="177" fillId="24" borderId="94" xfId="0" applyNumberFormat="1" applyFont="1" applyFill="1" applyBorder="1" applyAlignment="1" applyProtection="1">
      <alignment horizontal="right" vertical="center" shrinkToFit="1"/>
      <protection locked="0" hidden="1"/>
    </xf>
    <xf numFmtId="41" fontId="177" fillId="24" borderId="96" xfId="0" applyNumberFormat="1" applyFont="1" applyFill="1" applyBorder="1" applyAlignment="1" applyProtection="1">
      <alignment horizontal="center" vertical="center"/>
      <protection hidden="1"/>
    </xf>
    <xf numFmtId="0" fontId="179" fillId="62" borderId="0" xfId="0" applyFont="1" applyFill="1" applyBorder="1" applyAlignment="1" applyProtection="1">
      <alignment horizontal="center" vertical="center"/>
      <protection hidden="1"/>
    </xf>
    <xf numFmtId="0" fontId="180" fillId="62" borderId="0" xfId="0" applyFont="1" applyFill="1" applyBorder="1" applyAlignment="1" applyProtection="1">
      <alignment horizontal="center" vertical="center"/>
      <protection hidden="1"/>
    </xf>
    <xf numFmtId="1" fontId="178" fillId="62" borderId="21" xfId="0" quotePrefix="1" applyNumberFormat="1" applyFont="1" applyFill="1" applyBorder="1" applyAlignment="1" applyProtection="1">
      <alignment horizontal="center" vertical="center"/>
      <protection hidden="1"/>
    </xf>
    <xf numFmtId="0" fontId="179" fillId="24" borderId="0" xfId="1516" applyFont="1" applyFill="1" applyBorder="1" applyAlignment="1" applyProtection="1">
      <alignment horizontal="center" vertical="center"/>
      <protection hidden="1"/>
    </xf>
    <xf numFmtId="0" fontId="180" fillId="24" borderId="0" xfId="1516" applyFont="1" applyFill="1" applyBorder="1" applyAlignment="1" applyProtection="1">
      <alignment horizontal="center" vertical="center"/>
      <protection hidden="1"/>
    </xf>
    <xf numFmtId="0" fontId="180" fillId="24" borderId="0" xfId="1516" applyFont="1" applyFill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left" vertical="center"/>
      <protection hidden="1"/>
    </xf>
    <xf numFmtId="0" fontId="179" fillId="24" borderId="0" xfId="1515" applyFont="1" applyFill="1" applyBorder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center" vertical="center"/>
      <protection hidden="1"/>
    </xf>
    <xf numFmtId="1" fontId="178" fillId="62" borderId="0" xfId="0" quotePrefix="1" applyNumberFormat="1" applyFont="1" applyFill="1" applyBorder="1" applyAlignment="1" applyProtection="1">
      <alignment horizontal="center" vertical="center"/>
      <protection hidden="1"/>
    </xf>
    <xf numFmtId="41" fontId="177" fillId="24" borderId="94" xfId="1153" applyNumberFormat="1" applyFont="1" applyFill="1" applyBorder="1" applyAlignment="1" applyProtection="1">
      <alignment horizontal="right" vertical="center"/>
      <protection locked="0" hidden="1"/>
    </xf>
    <xf numFmtId="178" fontId="177" fillId="24" borderId="0" xfId="1153" applyNumberFormat="1" applyFont="1" applyFill="1" applyBorder="1" applyAlignment="1" applyProtection="1">
      <alignment horizontal="right" vertical="center"/>
      <protection locked="0" hidden="1"/>
    </xf>
    <xf numFmtId="0" fontId="177" fillId="24" borderId="94" xfId="0" applyFont="1" applyFill="1" applyBorder="1" applyAlignment="1" applyProtection="1">
      <alignment horizontal="left" vertical="center"/>
      <protection hidden="1"/>
    </xf>
    <xf numFmtId="178" fontId="177" fillId="24" borderId="95" xfId="1153" applyFont="1" applyFill="1" applyBorder="1" applyAlignment="1" applyProtection="1">
      <alignment horizontal="right" vertical="center"/>
      <protection hidden="1"/>
    </xf>
    <xf numFmtId="178" fontId="177" fillId="24" borderId="94" xfId="1153" applyFont="1" applyFill="1" applyBorder="1" applyAlignment="1" applyProtection="1">
      <alignment horizontal="right" vertical="center"/>
      <protection hidden="1"/>
    </xf>
    <xf numFmtId="179" fontId="177" fillId="62" borderId="96" xfId="0" quotePrefix="1" applyNumberFormat="1" applyFont="1" applyFill="1" applyBorder="1" applyAlignment="1" applyProtection="1">
      <alignment horizontal="left" vertical="center"/>
      <protection hidden="1"/>
    </xf>
    <xf numFmtId="0" fontId="45" fillId="24" borderId="0" xfId="0" applyFont="1" applyFill="1" applyBorder="1" applyAlignment="1" applyProtection="1">
      <alignment horizontal="center" vertical="center"/>
      <protection hidden="1"/>
    </xf>
    <xf numFmtId="3" fontId="45" fillId="24" borderId="0" xfId="0" applyNumberFormat="1" applyFont="1" applyFill="1" applyAlignment="1" applyProtection="1">
      <alignment horizontal="center" vertical="top"/>
      <protection hidden="1"/>
    </xf>
    <xf numFmtId="0" fontId="45" fillId="24" borderId="0" xfId="0" applyFont="1" applyFill="1" applyBorder="1" applyAlignment="1" applyProtection="1">
      <alignment horizontal="center" vertical="top"/>
      <protection hidden="1"/>
    </xf>
    <xf numFmtId="3" fontId="197" fillId="24" borderId="0" xfId="0" applyNumberFormat="1" applyFont="1" applyFill="1" applyAlignment="1" applyProtection="1">
      <alignment horizontal="center" vertical="center"/>
      <protection hidden="1"/>
    </xf>
    <xf numFmtId="0" fontId="197" fillId="24" borderId="0" xfId="0" applyFont="1" applyFill="1" applyBorder="1" applyAlignment="1" applyProtection="1">
      <alignment horizontal="center" vertical="center"/>
      <protection hidden="1"/>
    </xf>
    <xf numFmtId="0" fontId="198" fillId="24" borderId="0" xfId="0" applyFont="1" applyFill="1" applyBorder="1" applyAlignment="1" applyProtection="1">
      <alignment horizontal="center" vertical="center"/>
      <protection hidden="1"/>
    </xf>
    <xf numFmtId="3" fontId="45" fillId="24" borderId="0" xfId="0" applyNumberFormat="1" applyFont="1" applyFill="1" applyBorder="1" applyAlignment="1" applyProtection="1">
      <alignment horizontal="left" vertical="center"/>
      <protection hidden="1"/>
    </xf>
    <xf numFmtId="3" fontId="45" fillId="24" borderId="0" xfId="0" applyNumberFormat="1" applyFont="1" applyFill="1" applyBorder="1" applyAlignment="1" applyProtection="1">
      <alignment horizontal="right" vertical="center"/>
      <protection hidden="1"/>
    </xf>
    <xf numFmtId="0" fontId="45" fillId="24" borderId="0" xfId="0" applyFont="1" applyFill="1" applyBorder="1" applyAlignment="1" applyProtection="1">
      <alignment horizontal="left" vertical="center"/>
      <protection hidden="1"/>
    </xf>
    <xf numFmtId="213" fontId="45" fillId="24" borderId="0" xfId="0" applyNumberFormat="1" applyFont="1" applyFill="1" applyBorder="1" applyAlignment="1" applyProtection="1">
      <alignment vertical="center"/>
      <protection hidden="1"/>
    </xf>
    <xf numFmtId="0" fontId="199" fillId="24" borderId="0" xfId="0" applyFont="1" applyFill="1" applyBorder="1" applyAlignment="1" applyProtection="1">
      <alignment horizontal="center" vertical="center"/>
      <protection hidden="1"/>
    </xf>
    <xf numFmtId="213" fontId="199" fillId="24" borderId="0" xfId="0" applyNumberFormat="1" applyFont="1" applyFill="1" applyBorder="1" applyAlignment="1" applyProtection="1">
      <alignment vertical="center" shrinkToFit="1"/>
      <protection hidden="1"/>
    </xf>
    <xf numFmtId="3" fontId="200" fillId="24" borderId="0" xfId="0" applyNumberFormat="1" applyFont="1" applyFill="1" applyBorder="1" applyAlignment="1" applyProtection="1">
      <alignment horizontal="left"/>
      <protection hidden="1"/>
    </xf>
    <xf numFmtId="177" fontId="200" fillId="24" borderId="0" xfId="1324" applyFont="1" applyFill="1" applyBorder="1" applyAlignment="1" applyProtection="1">
      <alignment horizontal="left"/>
      <protection hidden="1"/>
    </xf>
    <xf numFmtId="0" fontId="200" fillId="24" borderId="31" xfId="0" applyFont="1" applyFill="1" applyBorder="1" applyAlignment="1" applyProtection="1">
      <alignment horizontal="right"/>
      <protection hidden="1"/>
    </xf>
    <xf numFmtId="0" fontId="200" fillId="24" borderId="0" xfId="0" applyFont="1" applyFill="1" applyBorder="1" applyAlignment="1" applyProtection="1">
      <alignment horizontal="left"/>
      <protection hidden="1"/>
    </xf>
    <xf numFmtId="3" fontId="45" fillId="24" borderId="0" xfId="0" applyNumberFormat="1" applyFont="1" applyFill="1" applyAlignment="1" applyProtection="1">
      <alignment horizontal="center" vertical="center"/>
      <protection hidden="1"/>
    </xf>
    <xf numFmtId="3" fontId="0" fillId="24" borderId="0" xfId="0" applyNumberFormat="1" applyFont="1" applyFill="1" applyAlignment="1" applyProtection="1">
      <alignment horizontal="center" vertical="center"/>
      <protection hidden="1"/>
    </xf>
    <xf numFmtId="0" fontId="0" fillId="24" borderId="0" xfId="0" applyFont="1" applyFill="1" applyBorder="1" applyAlignment="1" applyProtection="1">
      <alignment horizontal="center" vertical="center"/>
      <protection hidden="1"/>
    </xf>
    <xf numFmtId="179" fontId="45" fillId="62" borderId="21" xfId="0" quotePrefix="1" applyNumberFormat="1" applyFont="1" applyFill="1" applyBorder="1" applyAlignment="1" applyProtection="1">
      <alignment horizontal="left" vertical="center"/>
      <protection hidden="1"/>
    </xf>
    <xf numFmtId="191" fontId="45" fillId="62" borderId="0" xfId="0" applyNumberFormat="1" applyFont="1" applyFill="1" applyBorder="1" applyAlignment="1" applyProtection="1">
      <alignment horizontal="right" vertical="center" shrinkToFit="1"/>
      <protection locked="0" hidden="1"/>
    </xf>
    <xf numFmtId="0" fontId="199" fillId="62" borderId="0" xfId="0" applyFont="1" applyFill="1" applyBorder="1" applyAlignment="1" applyProtection="1">
      <alignment horizontal="center" vertical="center"/>
      <protection hidden="1"/>
    </xf>
    <xf numFmtId="41" fontId="177" fillId="62" borderId="21" xfId="0" quotePrefix="1" applyNumberFormat="1" applyFont="1" applyFill="1" applyBorder="1" applyAlignment="1" applyProtection="1">
      <alignment horizontal="center" vertical="center"/>
      <protection hidden="1"/>
    </xf>
    <xf numFmtId="219" fontId="178" fillId="24" borderId="23" xfId="1153" quotePrefix="1" applyNumberFormat="1" applyFont="1" applyFill="1" applyBorder="1" applyAlignment="1" applyProtection="1">
      <alignment horizontal="center" vertical="center"/>
      <protection hidden="1"/>
    </xf>
    <xf numFmtId="219" fontId="178" fillId="24" borderId="21" xfId="1153" quotePrefix="1" applyNumberFormat="1" applyFont="1" applyFill="1" applyBorder="1" applyAlignment="1" applyProtection="1">
      <alignment horizontal="center" vertical="center"/>
      <protection hidden="1"/>
    </xf>
    <xf numFmtId="220" fontId="178" fillId="24" borderId="21" xfId="0" quotePrefix="1" applyNumberFormat="1" applyFont="1" applyFill="1" applyBorder="1" applyAlignment="1" applyProtection="1">
      <alignment horizontal="center" vertical="center"/>
      <protection hidden="1"/>
    </xf>
    <xf numFmtId="220" fontId="178" fillId="24" borderId="23" xfId="0" quotePrefix="1" applyNumberFormat="1" applyFont="1" applyFill="1" applyBorder="1" applyAlignment="1" applyProtection="1">
      <alignment horizontal="center" vertical="center"/>
      <protection hidden="1"/>
    </xf>
    <xf numFmtId="219" fontId="178" fillId="24" borderId="23" xfId="1516" quotePrefix="1" applyNumberFormat="1" applyFont="1" applyFill="1" applyBorder="1" applyAlignment="1" applyProtection="1">
      <alignment horizontal="center" vertical="center"/>
      <protection hidden="1"/>
    </xf>
    <xf numFmtId="219" fontId="178" fillId="24" borderId="21" xfId="1516" quotePrefix="1" applyNumberFormat="1" applyFont="1" applyFill="1" applyBorder="1" applyAlignment="1" applyProtection="1">
      <alignment horizontal="center" vertical="center"/>
      <protection hidden="1"/>
    </xf>
    <xf numFmtId="219" fontId="178" fillId="62" borderId="23" xfId="0" quotePrefix="1" applyNumberFormat="1" applyFont="1" applyFill="1" applyBorder="1" applyAlignment="1" applyProtection="1">
      <alignment horizontal="center" vertical="center"/>
      <protection hidden="1"/>
    </xf>
    <xf numFmtId="1" fontId="178" fillId="24" borderId="23" xfId="1519" quotePrefix="1" applyNumberFormat="1" applyFont="1" applyFill="1" applyBorder="1" applyAlignment="1" applyProtection="1">
      <alignment horizontal="center" vertical="center"/>
      <protection hidden="1"/>
    </xf>
    <xf numFmtId="41" fontId="45" fillId="24" borderId="0" xfId="1213" applyNumberFormat="1" applyFont="1" applyFill="1" applyBorder="1" applyAlignment="1" applyProtection="1">
      <alignment horizontal="right" vertical="center" shrinkToFit="1"/>
      <protection locked="0" hidden="1"/>
    </xf>
    <xf numFmtId="41" fontId="45" fillId="62" borderId="0" xfId="1213" applyNumberFormat="1" applyFont="1" applyFill="1" applyBorder="1" applyAlignment="1" applyProtection="1">
      <alignment horizontal="right" vertical="center" shrinkToFit="1"/>
      <protection locked="0" hidden="1"/>
    </xf>
    <xf numFmtId="41" fontId="45" fillId="24" borderId="94" xfId="1213" applyNumberFormat="1" applyFont="1" applyFill="1" applyBorder="1" applyAlignment="1" applyProtection="1">
      <alignment horizontal="right" vertical="center" shrinkToFit="1"/>
      <protection locked="0" hidden="1"/>
    </xf>
    <xf numFmtId="41" fontId="45" fillId="0" borderId="94" xfId="1213" applyNumberFormat="1" applyFont="1" applyFill="1" applyBorder="1" applyAlignment="1" applyProtection="1">
      <alignment horizontal="right" vertical="center" shrinkToFit="1"/>
      <protection locked="0" hidden="1"/>
    </xf>
    <xf numFmtId="41" fontId="45" fillId="24" borderId="0" xfId="1516" applyNumberFormat="1" applyFont="1" applyFill="1" applyBorder="1" applyAlignment="1" applyProtection="1">
      <alignment horizontal="center" vertical="center"/>
      <protection locked="0" hidden="1"/>
    </xf>
    <xf numFmtId="41" fontId="45" fillId="62" borderId="0" xfId="1516" applyNumberFormat="1" applyFont="1" applyFill="1" applyBorder="1" applyAlignment="1" applyProtection="1">
      <alignment horizontal="center" vertical="center"/>
      <protection locked="0" hidden="1"/>
    </xf>
    <xf numFmtId="41" fontId="45" fillId="24" borderId="94" xfId="1516" applyNumberFormat="1" applyFont="1" applyFill="1" applyBorder="1" applyAlignment="1" applyProtection="1">
      <alignment horizontal="center" vertical="center"/>
      <protection locked="0" hidden="1"/>
    </xf>
    <xf numFmtId="214" fontId="45" fillId="24" borderId="0" xfId="1213" applyNumberFormat="1" applyFont="1" applyFill="1" applyBorder="1" applyAlignment="1" applyProtection="1">
      <alignment horizontal="right" vertical="center" shrinkToFit="1"/>
      <protection locked="0" hidden="1"/>
    </xf>
    <xf numFmtId="214" fontId="45" fillId="62" borderId="0" xfId="1213" applyNumberFormat="1" applyFont="1" applyFill="1" applyBorder="1" applyAlignment="1" applyProtection="1">
      <alignment horizontal="right" vertical="center" shrinkToFit="1"/>
      <protection locked="0" hidden="1"/>
    </xf>
    <xf numFmtId="214" fontId="45" fillId="24" borderId="94" xfId="1213" applyNumberFormat="1" applyFont="1" applyFill="1" applyBorder="1" applyAlignment="1" applyProtection="1">
      <alignment horizontal="right" vertical="center" shrinkToFit="1"/>
      <protection locked="0" hidden="1"/>
    </xf>
    <xf numFmtId="214" fontId="45" fillId="24" borderId="96" xfId="1213" applyNumberFormat="1" applyFont="1" applyFill="1" applyBorder="1" applyAlignment="1" applyProtection="1">
      <alignment horizontal="right" vertical="center" shrinkToFit="1"/>
      <protection locked="0" hidden="1"/>
    </xf>
    <xf numFmtId="214" fontId="45" fillId="24" borderId="0" xfId="1153" applyNumberFormat="1" applyFont="1" applyFill="1" applyAlignment="1" applyProtection="1">
      <alignment horizontal="right" vertical="center"/>
      <protection locked="0" hidden="1"/>
    </xf>
    <xf numFmtId="214" fontId="45" fillId="24" borderId="0" xfId="1153" applyNumberFormat="1" applyFont="1" applyFill="1" applyBorder="1" applyAlignment="1" applyProtection="1">
      <alignment vertical="center"/>
      <protection locked="0" hidden="1"/>
    </xf>
    <xf numFmtId="214" fontId="45" fillId="24" borderId="0" xfId="1153" applyNumberFormat="1" applyFont="1" applyFill="1" applyAlignment="1" applyProtection="1">
      <alignment vertical="center"/>
      <protection locked="0" hidden="1"/>
    </xf>
    <xf numFmtId="214" fontId="45" fillId="24" borderId="0" xfId="1515" applyNumberFormat="1" applyFont="1" applyFill="1" applyBorder="1" applyAlignment="1" applyProtection="1">
      <alignment vertical="center"/>
      <protection locked="0" hidden="1"/>
    </xf>
    <xf numFmtId="214" fontId="45" fillId="24" borderId="94" xfId="1153" applyNumberFormat="1" applyFont="1" applyFill="1" applyBorder="1" applyAlignment="1" applyProtection="1">
      <alignment vertical="center"/>
      <protection locked="0" hidden="1"/>
    </xf>
    <xf numFmtId="214" fontId="45" fillId="24" borderId="94" xfId="1515" applyNumberFormat="1" applyFont="1" applyFill="1" applyBorder="1" applyAlignment="1" applyProtection="1">
      <alignment vertical="center"/>
      <protection locked="0" hidden="1"/>
    </xf>
    <xf numFmtId="214" fontId="199" fillId="24" borderId="0" xfId="1153" applyNumberFormat="1" applyFont="1" applyFill="1" applyAlignment="1" applyProtection="1">
      <alignment horizontal="right" vertical="center"/>
      <protection hidden="1"/>
    </xf>
    <xf numFmtId="1" fontId="199" fillId="24" borderId="0" xfId="1519" quotePrefix="1" applyNumberFormat="1" applyFont="1" applyFill="1" applyBorder="1" applyAlignment="1" applyProtection="1">
      <alignment horizontal="center" vertical="center"/>
      <protection hidden="1"/>
    </xf>
    <xf numFmtId="0" fontId="201" fillId="24" borderId="21" xfId="1519" applyFont="1" applyFill="1" applyBorder="1" applyAlignment="1" applyProtection="1">
      <alignment horizontal="center" vertical="center"/>
      <protection hidden="1"/>
    </xf>
    <xf numFmtId="214" fontId="45" fillId="24" borderId="0" xfId="1153" applyNumberFormat="1" applyFont="1" applyFill="1" applyAlignment="1" applyProtection="1">
      <alignment horizontal="right" vertical="center"/>
      <protection hidden="1"/>
    </xf>
    <xf numFmtId="191" fontId="45" fillId="62" borderId="0" xfId="0" applyNumberFormat="1" applyFont="1" applyFill="1" applyBorder="1" applyAlignment="1" applyProtection="1">
      <alignment horizontal="right" vertical="center"/>
      <protection locked="0" hidden="1"/>
    </xf>
    <xf numFmtId="191" fontId="199" fillId="24" borderId="0" xfId="0" applyNumberFormat="1" applyFont="1" applyFill="1" applyBorder="1" applyAlignment="1" applyProtection="1">
      <alignment horizontal="right" vertical="center" shrinkToFit="1"/>
      <protection hidden="1"/>
    </xf>
    <xf numFmtId="3" fontId="202" fillId="0" borderId="97" xfId="0" applyNumberFormat="1" applyFont="1" applyBorder="1" applyAlignment="1" applyProtection="1">
      <alignment horizontal="right" vertical="center" wrapText="1"/>
      <protection locked="0"/>
    </xf>
    <xf numFmtId="3" fontId="202" fillId="0" borderId="98" xfId="0" applyNumberFormat="1" applyFont="1" applyBorder="1" applyAlignment="1" applyProtection="1">
      <alignment horizontal="right" vertical="center" wrapText="1"/>
      <protection locked="0"/>
    </xf>
    <xf numFmtId="213" fontId="177" fillId="24" borderId="0" xfId="1195" applyNumberFormat="1" applyFont="1" applyFill="1" applyBorder="1" applyAlignment="1" applyProtection="1">
      <alignment vertical="center"/>
      <protection locked="0" hidden="1"/>
    </xf>
    <xf numFmtId="213" fontId="177" fillId="24" borderId="94" xfId="1195" applyNumberFormat="1" applyFont="1" applyFill="1" applyBorder="1" applyAlignment="1" applyProtection="1">
      <alignment vertical="center"/>
      <protection locked="0" hidden="1"/>
    </xf>
    <xf numFmtId="41" fontId="177" fillId="62" borderId="0" xfId="1517" applyNumberFormat="1" applyFont="1" applyFill="1" applyBorder="1" applyAlignment="1" applyProtection="1">
      <alignment horizontal="right" vertical="center"/>
      <protection locked="0" hidden="1"/>
    </xf>
    <xf numFmtId="41" fontId="177" fillId="24" borderId="0" xfId="1517" applyNumberFormat="1" applyFont="1" applyFill="1" applyBorder="1" applyAlignment="1" applyProtection="1">
      <alignment horizontal="right" vertical="center"/>
      <protection locked="0" hidden="1"/>
    </xf>
    <xf numFmtId="191" fontId="177" fillId="24" borderId="0" xfId="1517" applyNumberFormat="1" applyFont="1" applyFill="1" applyBorder="1" applyAlignment="1" applyProtection="1">
      <alignment horizontal="right" vertical="center"/>
      <protection hidden="1"/>
    </xf>
    <xf numFmtId="41" fontId="177" fillId="62" borderId="0" xfId="1517" applyNumberFormat="1" applyFont="1" applyFill="1" applyBorder="1" applyAlignment="1" applyProtection="1">
      <alignment horizontal="right" vertical="center"/>
      <protection hidden="1"/>
    </xf>
    <xf numFmtId="216" fontId="177" fillId="24" borderId="0" xfId="1517" applyNumberFormat="1" applyFont="1" applyFill="1" applyBorder="1" applyAlignment="1" applyProtection="1">
      <alignment horizontal="right" vertical="center"/>
      <protection hidden="1"/>
    </xf>
    <xf numFmtId="41" fontId="177" fillId="62" borderId="94" xfId="1517" applyNumberFormat="1" applyFont="1" applyFill="1" applyBorder="1" applyAlignment="1" applyProtection="1">
      <alignment horizontal="right" vertical="center"/>
      <protection locked="0" hidden="1"/>
    </xf>
    <xf numFmtId="41" fontId="177" fillId="24" borderId="94" xfId="1517" applyNumberFormat="1" applyFont="1" applyFill="1" applyBorder="1" applyAlignment="1" applyProtection="1">
      <alignment horizontal="right" vertical="center"/>
      <protection locked="0" hidden="1"/>
    </xf>
    <xf numFmtId="191" fontId="177" fillId="24" borderId="94" xfId="1517" applyNumberFormat="1" applyFont="1" applyFill="1" applyBorder="1" applyAlignment="1" applyProtection="1">
      <alignment horizontal="right" vertical="center"/>
      <protection hidden="1"/>
    </xf>
    <xf numFmtId="0" fontId="181" fillId="24" borderId="0" xfId="1516" applyFont="1" applyFill="1" applyBorder="1" applyAlignment="1" applyProtection="1">
      <protection hidden="1"/>
    </xf>
    <xf numFmtId="3" fontId="181" fillId="24" borderId="0" xfId="0" applyNumberFormat="1" applyFont="1" applyFill="1" applyBorder="1" applyAlignment="1" applyProtection="1">
      <protection hidden="1"/>
    </xf>
    <xf numFmtId="0" fontId="181" fillId="24" borderId="0" xfId="0" applyFont="1" applyFill="1" applyBorder="1" applyAlignment="1" applyProtection="1">
      <protection hidden="1"/>
    </xf>
    <xf numFmtId="3" fontId="181" fillId="24" borderId="0" xfId="0" applyNumberFormat="1" applyFont="1" applyFill="1" applyAlignment="1" applyProtection="1">
      <alignment vertical="center"/>
      <protection hidden="1"/>
    </xf>
    <xf numFmtId="0" fontId="181" fillId="24" borderId="0" xfId="0" applyFont="1" applyFill="1" applyBorder="1" applyAlignment="1" applyProtection="1">
      <alignment vertical="center"/>
      <protection hidden="1"/>
    </xf>
    <xf numFmtId="219" fontId="178" fillId="62" borderId="21" xfId="0" quotePrefix="1" applyNumberFormat="1" applyFont="1" applyFill="1" applyBorder="1" applyAlignment="1" applyProtection="1">
      <alignment horizontal="center" vertical="center"/>
      <protection hidden="1"/>
    </xf>
    <xf numFmtId="41" fontId="177" fillId="62" borderId="23" xfId="0" quotePrefix="1" applyNumberFormat="1" applyFont="1" applyFill="1" applyBorder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center" vertical="center"/>
      <protection hidden="1"/>
    </xf>
    <xf numFmtId="178" fontId="177" fillId="24" borderId="0" xfId="1153" quotePrefix="1" applyFont="1" applyFill="1" applyBorder="1" applyAlignment="1" applyProtection="1">
      <alignment horizontal="right" vertical="center"/>
      <protection locked="0" hidden="1"/>
    </xf>
    <xf numFmtId="212" fontId="177" fillId="24" borderId="0" xfId="1153" quotePrefix="1" applyNumberFormat="1" applyFont="1" applyFill="1" applyBorder="1" applyAlignment="1" applyProtection="1">
      <alignment horizontal="right" vertical="center"/>
      <protection locked="0" hidden="1"/>
    </xf>
    <xf numFmtId="179" fontId="177" fillId="24" borderId="21" xfId="0" applyNumberFormat="1" applyFont="1" applyFill="1" applyBorder="1" applyAlignment="1" applyProtection="1">
      <alignment horizontal="center" vertical="center"/>
      <protection hidden="1"/>
    </xf>
    <xf numFmtId="191" fontId="204" fillId="63" borderId="0" xfId="0" applyNumberFormat="1" applyFont="1" applyFill="1" applyBorder="1" applyAlignment="1" applyProtection="1">
      <alignment horizontal="right" vertical="center" shrinkToFit="1"/>
      <protection locked="0" hidden="1"/>
    </xf>
    <xf numFmtId="191" fontId="178" fillId="63" borderId="0" xfId="0" applyNumberFormat="1" applyFont="1" applyFill="1" applyBorder="1" applyAlignment="1" applyProtection="1">
      <alignment horizontal="right" vertical="center" shrinkToFit="1"/>
      <protection locked="0" hidden="1"/>
    </xf>
    <xf numFmtId="41" fontId="177" fillId="62" borderId="0" xfId="0" applyNumberFormat="1" applyFont="1" applyFill="1" applyBorder="1" applyAlignment="1" applyProtection="1">
      <alignment horizontal="left" vertical="center"/>
      <protection hidden="1"/>
    </xf>
    <xf numFmtId="41" fontId="177" fillId="62" borderId="10" xfId="0" applyNumberFormat="1" applyFont="1" applyFill="1" applyBorder="1" applyAlignment="1" applyProtection="1">
      <alignment horizontal="left" vertical="center"/>
      <protection hidden="1"/>
    </xf>
    <xf numFmtId="177" fontId="177" fillId="24" borderId="0" xfId="1324" applyFont="1" applyFill="1" applyAlignment="1" applyProtection="1">
      <alignment horizontal="center" vertical="center"/>
      <protection hidden="1"/>
    </xf>
    <xf numFmtId="178" fontId="177" fillId="24" borderId="0" xfId="0" applyNumberFormat="1" applyFont="1" applyFill="1" applyBorder="1" applyAlignment="1" applyProtection="1">
      <alignment horizontal="center" vertical="center"/>
      <protection hidden="1"/>
    </xf>
    <xf numFmtId="178" fontId="177" fillId="24" borderId="23" xfId="1153" applyFont="1" applyFill="1" applyBorder="1" applyAlignment="1" applyProtection="1">
      <alignment horizontal="right" vertical="center"/>
      <protection hidden="1"/>
    </xf>
    <xf numFmtId="0" fontId="177" fillId="62" borderId="21" xfId="1516" applyNumberFormat="1" applyFont="1" applyFill="1" applyBorder="1" applyAlignment="1" applyProtection="1">
      <alignment vertical="center"/>
      <protection hidden="1"/>
    </xf>
    <xf numFmtId="41" fontId="177" fillId="62" borderId="0" xfId="1153" applyNumberFormat="1" applyFont="1" applyFill="1" applyBorder="1" applyAlignment="1" applyProtection="1">
      <alignment horizontal="right" vertical="center"/>
      <protection locked="0" hidden="1"/>
    </xf>
    <xf numFmtId="3" fontId="202" fillId="62" borderId="97" xfId="0" applyNumberFormat="1" applyFont="1" applyFill="1" applyBorder="1" applyAlignment="1" applyProtection="1">
      <alignment horizontal="right" vertical="center" wrapText="1"/>
      <protection locked="0"/>
    </xf>
    <xf numFmtId="41" fontId="177" fillId="62" borderId="0" xfId="1153" applyNumberFormat="1" applyFont="1" applyFill="1" applyBorder="1" applyAlignment="1" applyProtection="1">
      <alignment horizontal="right" vertical="center"/>
      <protection hidden="1"/>
    </xf>
    <xf numFmtId="212" fontId="45" fillId="62" borderId="0" xfId="0" applyNumberFormat="1" applyFont="1" applyFill="1" applyBorder="1" applyAlignment="1" applyProtection="1">
      <alignment horizontal="right" vertical="center"/>
      <protection locked="0" hidden="1"/>
    </xf>
    <xf numFmtId="0" fontId="180" fillId="62" borderId="0" xfId="0" applyFont="1" applyFill="1" applyBorder="1" applyAlignment="1" applyProtection="1">
      <alignment horizontal="center" vertical="center"/>
      <protection hidden="1"/>
    </xf>
    <xf numFmtId="0" fontId="180" fillId="62" borderId="0" xfId="0" applyFont="1" applyFill="1" applyAlignment="1" applyProtection="1">
      <alignment horizontal="center" vertical="center"/>
      <protection hidden="1"/>
    </xf>
    <xf numFmtId="221" fontId="177" fillId="24" borderId="23" xfId="1113" applyNumberFormat="1" applyFont="1" applyFill="1" applyBorder="1" applyAlignment="1" applyProtection="1">
      <alignment horizontal="right" vertical="center" shrinkToFit="1"/>
      <protection hidden="1"/>
    </xf>
    <xf numFmtId="221" fontId="177" fillId="24" borderId="0" xfId="1113" applyNumberFormat="1" applyFont="1" applyFill="1" applyBorder="1" applyAlignment="1" applyProtection="1">
      <alignment horizontal="right" vertical="center" shrinkToFit="1"/>
      <protection hidden="1"/>
    </xf>
    <xf numFmtId="221" fontId="177" fillId="24" borderId="0" xfId="1113" applyNumberFormat="1" applyFont="1" applyFill="1" applyBorder="1" applyAlignment="1" applyProtection="1">
      <alignment horizontal="center" vertical="center"/>
      <protection hidden="1"/>
    </xf>
    <xf numFmtId="221" fontId="177" fillId="24" borderId="21" xfId="1113" applyNumberFormat="1" applyFont="1" applyFill="1" applyBorder="1" applyAlignment="1" applyProtection="1">
      <alignment horizontal="center" vertical="center"/>
      <protection hidden="1"/>
    </xf>
    <xf numFmtId="221" fontId="178" fillId="24" borderId="0" xfId="1113" applyNumberFormat="1" applyFont="1" applyFill="1" applyBorder="1" applyAlignment="1" applyProtection="1">
      <alignment horizontal="right" vertical="center" shrinkToFit="1"/>
      <protection hidden="1"/>
    </xf>
    <xf numFmtId="221" fontId="45" fillId="24" borderId="0" xfId="1113" applyNumberFormat="1" applyFont="1" applyFill="1" applyAlignment="1" applyProtection="1">
      <alignment horizontal="right" vertical="center"/>
      <protection hidden="1"/>
    </xf>
    <xf numFmtId="0" fontId="179" fillId="62" borderId="0" xfId="0" applyFont="1" applyFill="1" applyBorder="1" applyAlignment="1" applyProtection="1">
      <alignment horizontal="center" vertical="center"/>
      <protection hidden="1"/>
    </xf>
    <xf numFmtId="0" fontId="180" fillId="62" borderId="0" xfId="0" applyFont="1" applyFill="1" applyBorder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left" vertical="center"/>
      <protection hidden="1"/>
    </xf>
    <xf numFmtId="0" fontId="179" fillId="24" borderId="0" xfId="1515" applyFont="1" applyFill="1" applyBorder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center" vertical="center"/>
      <protection hidden="1"/>
    </xf>
    <xf numFmtId="0" fontId="180" fillId="62" borderId="0" xfId="0" applyFont="1" applyFill="1" applyAlignment="1" applyProtection="1">
      <alignment horizontal="center" vertical="center"/>
      <protection hidden="1"/>
    </xf>
    <xf numFmtId="214" fontId="45" fillId="62" borderId="0" xfId="1153" applyNumberFormat="1" applyFont="1" applyFill="1" applyAlignment="1" applyProtection="1">
      <alignment horizontal="right" vertical="center"/>
      <protection hidden="1"/>
    </xf>
    <xf numFmtId="214" fontId="45" fillId="62" borderId="0" xfId="1153" applyNumberFormat="1" applyFont="1" applyFill="1" applyAlignment="1" applyProtection="1">
      <alignment horizontal="right" vertical="center"/>
      <protection locked="0" hidden="1"/>
    </xf>
    <xf numFmtId="214" fontId="45" fillId="62" borderId="0" xfId="1153" applyNumberFormat="1" applyFont="1" applyFill="1" applyBorder="1" applyAlignment="1" applyProtection="1">
      <alignment vertical="center"/>
      <protection locked="0" hidden="1"/>
    </xf>
    <xf numFmtId="214" fontId="45" fillId="62" borderId="0" xfId="1153" applyNumberFormat="1" applyFont="1" applyFill="1" applyAlignment="1" applyProtection="1">
      <alignment vertical="center"/>
      <protection locked="0" hidden="1"/>
    </xf>
    <xf numFmtId="214" fontId="45" fillId="62" borderId="0" xfId="1515" applyNumberFormat="1" applyFont="1" applyFill="1" applyBorder="1" applyAlignment="1" applyProtection="1">
      <alignment vertical="center"/>
      <protection locked="0" hidden="1"/>
    </xf>
    <xf numFmtId="0" fontId="177" fillId="62" borderId="0" xfId="1515" applyFont="1" applyFill="1" applyBorder="1" applyAlignment="1" applyProtection="1">
      <alignment horizontal="center" vertical="center"/>
      <protection hidden="1"/>
    </xf>
    <xf numFmtId="41" fontId="178" fillId="62" borderId="0" xfId="1153" applyNumberFormat="1" applyFont="1" applyFill="1" applyBorder="1" applyAlignment="1" applyProtection="1">
      <alignment horizontal="right" vertical="center"/>
      <protection hidden="1"/>
    </xf>
    <xf numFmtId="0" fontId="177" fillId="62" borderId="0" xfId="0" applyNumberFormat="1" applyFont="1" applyFill="1" applyBorder="1" applyAlignment="1" applyProtection="1">
      <alignment horizontal="center" vertical="top"/>
      <protection hidden="1"/>
    </xf>
    <xf numFmtId="0" fontId="185" fillId="62" borderId="0" xfId="0" applyNumberFormat="1" applyFont="1" applyFill="1" applyBorder="1" applyAlignment="1" applyProtection="1">
      <alignment horizontal="center" vertical="center"/>
      <protection hidden="1"/>
    </xf>
    <xf numFmtId="178" fontId="178" fillId="62" borderId="0" xfId="1153" applyFont="1" applyFill="1" applyAlignment="1" applyProtection="1">
      <alignment horizontal="right" vertical="center"/>
      <protection hidden="1"/>
    </xf>
    <xf numFmtId="41" fontId="177" fillId="62" borderId="0" xfId="0" applyNumberFormat="1" applyFont="1" applyFill="1" applyAlignment="1" applyProtection="1">
      <alignment horizontal="right" vertical="center"/>
      <protection hidden="1"/>
    </xf>
    <xf numFmtId="41" fontId="45" fillId="62" borderId="0" xfId="0" applyNumberFormat="1" applyFont="1" applyFill="1" applyAlignment="1" applyProtection="1">
      <alignment horizontal="right" vertical="center"/>
      <protection hidden="1"/>
    </xf>
    <xf numFmtId="41" fontId="45" fillId="62" borderId="0" xfId="0" applyNumberFormat="1" applyFont="1" applyFill="1" applyAlignment="1" applyProtection="1">
      <alignment horizontal="right" vertical="center"/>
      <protection locked="0" hidden="1"/>
    </xf>
    <xf numFmtId="41" fontId="45" fillId="62" borderId="0" xfId="0" applyNumberFormat="1" applyFont="1" applyFill="1" applyAlignment="1" applyProtection="1">
      <alignment horizontal="right" vertical="center" shrinkToFit="1"/>
      <protection locked="0" hidden="1"/>
    </xf>
    <xf numFmtId="41" fontId="177" fillId="62" borderId="0" xfId="0" applyNumberFormat="1" applyFont="1" applyFill="1" applyAlignment="1" applyProtection="1">
      <alignment horizontal="right" vertical="center"/>
      <protection locked="0" hidden="1"/>
    </xf>
    <xf numFmtId="179" fontId="181" fillId="62" borderId="31" xfId="0" applyNumberFormat="1" applyFont="1" applyFill="1" applyBorder="1" applyAlignment="1" applyProtection="1">
      <alignment horizontal="left"/>
      <protection hidden="1"/>
    </xf>
    <xf numFmtId="0" fontId="181" fillId="62" borderId="31" xfId="0" applyFont="1" applyFill="1" applyBorder="1" applyAlignment="1" applyProtection="1">
      <alignment horizontal="left"/>
      <protection hidden="1"/>
    </xf>
    <xf numFmtId="41" fontId="177" fillId="62" borderId="23" xfId="1213" applyNumberFormat="1" applyFont="1" applyFill="1" applyBorder="1" applyAlignment="1" applyProtection="1">
      <alignment horizontal="right" vertical="center" shrinkToFit="1"/>
      <protection hidden="1"/>
    </xf>
    <xf numFmtId="41" fontId="177" fillId="62" borderId="0" xfId="1213" applyNumberFormat="1" applyFont="1" applyFill="1" applyBorder="1" applyAlignment="1" applyProtection="1">
      <alignment horizontal="right" vertical="center" shrinkToFit="1"/>
      <protection hidden="1"/>
    </xf>
    <xf numFmtId="214" fontId="177" fillId="62" borderId="0" xfId="1213" applyNumberFormat="1" applyFont="1" applyFill="1" applyBorder="1" applyAlignment="1" applyProtection="1">
      <alignment horizontal="right" vertical="center" shrinkToFit="1"/>
      <protection hidden="1"/>
    </xf>
    <xf numFmtId="41" fontId="177" fillId="62" borderId="23" xfId="1519" applyNumberFormat="1" applyFont="1" applyFill="1" applyBorder="1" applyAlignment="1" applyProtection="1">
      <alignment horizontal="left" vertical="center"/>
      <protection hidden="1"/>
    </xf>
    <xf numFmtId="213" fontId="181" fillId="24" borderId="0" xfId="0" applyNumberFormat="1" applyFont="1" applyFill="1" applyAlignment="1" applyProtection="1">
      <alignment horizontal="right" vertical="center"/>
      <protection hidden="1"/>
    </xf>
    <xf numFmtId="213" fontId="193" fillId="24" borderId="0" xfId="0" applyNumberFormat="1" applyFont="1" applyFill="1" applyAlignment="1" applyProtection="1">
      <alignment horizontal="right" vertical="center"/>
      <protection hidden="1"/>
    </xf>
    <xf numFmtId="213" fontId="181" fillId="24" borderId="0" xfId="0" applyNumberFormat="1" applyFont="1" applyFill="1" applyBorder="1" applyAlignment="1" applyProtection="1">
      <alignment horizontal="center" vertical="center"/>
      <protection hidden="1"/>
    </xf>
    <xf numFmtId="213" fontId="181" fillId="24" borderId="0" xfId="1153" applyNumberFormat="1" applyFont="1" applyFill="1" applyAlignment="1" applyProtection="1">
      <alignment horizontal="right" vertical="center"/>
      <protection hidden="1"/>
    </xf>
    <xf numFmtId="213" fontId="181" fillId="24" borderId="0" xfId="1153" applyNumberFormat="1" applyFont="1" applyFill="1" applyBorder="1" applyAlignment="1" applyProtection="1">
      <alignment horizontal="right" vertical="center"/>
      <protection locked="0" hidden="1"/>
    </xf>
    <xf numFmtId="213" fontId="181" fillId="24" borderId="0" xfId="1153" applyNumberFormat="1" applyFont="1" applyFill="1" applyAlignment="1" applyProtection="1">
      <alignment horizontal="right" vertical="center"/>
      <protection locked="0" hidden="1"/>
    </xf>
    <xf numFmtId="3" fontId="177" fillId="62" borderId="0" xfId="0" applyNumberFormat="1" applyFont="1" applyFill="1" applyBorder="1" applyAlignment="1" applyProtection="1">
      <alignment horizontal="left" vertical="top"/>
      <protection hidden="1"/>
    </xf>
    <xf numFmtId="3" fontId="177" fillId="62" borderId="0" xfId="0" applyNumberFormat="1" applyFont="1" applyFill="1" applyBorder="1" applyAlignment="1" applyProtection="1">
      <alignment horizontal="center" vertical="top"/>
      <protection hidden="1"/>
    </xf>
    <xf numFmtId="0" fontId="177" fillId="62" borderId="0" xfId="0" applyFont="1" applyFill="1" applyBorder="1" applyAlignment="1" applyProtection="1">
      <alignment horizontal="right" vertical="top"/>
      <protection hidden="1"/>
    </xf>
    <xf numFmtId="177" fontId="177" fillId="62" borderId="0" xfId="1325" applyFont="1" applyFill="1" applyBorder="1" applyAlignment="1" applyProtection="1">
      <alignment horizontal="center" vertical="top"/>
      <protection hidden="1"/>
    </xf>
    <xf numFmtId="3" fontId="177" fillId="62" borderId="0" xfId="0" applyNumberFormat="1" applyFont="1" applyFill="1" applyBorder="1" applyAlignment="1" applyProtection="1">
      <alignment horizontal="center" vertical="center"/>
      <protection hidden="1"/>
    </xf>
    <xf numFmtId="177" fontId="177" fillId="62" borderId="0" xfId="1325" applyFont="1" applyFill="1" applyBorder="1" applyAlignment="1" applyProtection="1">
      <alignment horizontal="center" vertical="center"/>
      <protection hidden="1"/>
    </xf>
    <xf numFmtId="179" fontId="177" fillId="62" borderId="21" xfId="0" quotePrefix="1" applyNumberFormat="1" applyFont="1" applyFill="1" applyBorder="1" applyAlignment="1" applyProtection="1">
      <alignment horizontal="center" vertical="center"/>
      <protection hidden="1"/>
    </xf>
    <xf numFmtId="212" fontId="177" fillId="62" borderId="0" xfId="0" applyNumberFormat="1" applyFont="1" applyFill="1" applyAlignment="1" applyProtection="1">
      <alignment horizontal="right" vertical="center"/>
      <protection hidden="1"/>
    </xf>
    <xf numFmtId="179" fontId="177" fillId="62" borderId="23" xfId="0" quotePrefix="1" applyNumberFormat="1" applyFont="1" applyFill="1" applyBorder="1" applyAlignment="1" applyProtection="1">
      <alignment horizontal="center" vertical="center"/>
      <protection hidden="1"/>
    </xf>
    <xf numFmtId="220" fontId="178" fillId="62" borderId="21" xfId="0" quotePrefix="1" applyNumberFormat="1" applyFont="1" applyFill="1" applyBorder="1" applyAlignment="1" applyProtection="1">
      <alignment horizontal="center" vertical="center"/>
      <protection hidden="1"/>
    </xf>
    <xf numFmtId="41" fontId="199" fillId="62" borderId="0" xfId="0" applyNumberFormat="1" applyFont="1" applyFill="1" applyBorder="1" applyAlignment="1" applyProtection="1">
      <alignment horizontal="right" vertical="center"/>
      <protection hidden="1"/>
    </xf>
    <xf numFmtId="49" fontId="178" fillId="62" borderId="21" xfId="0" quotePrefix="1" applyNumberFormat="1" applyFont="1" applyFill="1" applyBorder="1" applyAlignment="1" applyProtection="1">
      <alignment horizontal="center" vertical="center"/>
      <protection hidden="1"/>
    </xf>
    <xf numFmtId="212" fontId="178" fillId="62" borderId="0" xfId="0" applyNumberFormat="1" applyFont="1" applyFill="1" applyBorder="1" applyAlignment="1" applyProtection="1">
      <alignment horizontal="right" vertical="center"/>
      <protection hidden="1"/>
    </xf>
    <xf numFmtId="220" fontId="178" fillId="62" borderId="23" xfId="0" quotePrefix="1" applyNumberFormat="1" applyFont="1" applyFill="1" applyBorder="1" applyAlignment="1" applyProtection="1">
      <alignment horizontal="center" vertical="center"/>
      <protection hidden="1"/>
    </xf>
    <xf numFmtId="179" fontId="178" fillId="62" borderId="21" xfId="0" quotePrefix="1" applyNumberFormat="1" applyFont="1" applyFill="1" applyBorder="1" applyAlignment="1" applyProtection="1">
      <alignment horizontal="center" vertical="center"/>
      <protection hidden="1"/>
    </xf>
    <xf numFmtId="221" fontId="178" fillId="62" borderId="0" xfId="1113" applyNumberFormat="1" applyFont="1" applyFill="1" applyBorder="1" applyAlignment="1" applyProtection="1">
      <alignment horizontal="right" vertical="center"/>
      <protection hidden="1"/>
    </xf>
    <xf numFmtId="221" fontId="178" fillId="62" borderId="21" xfId="1113" quotePrefix="1" applyNumberFormat="1" applyFont="1" applyFill="1" applyBorder="1" applyAlignment="1" applyProtection="1">
      <alignment horizontal="center" vertical="center"/>
      <protection hidden="1"/>
    </xf>
    <xf numFmtId="221" fontId="178" fillId="62" borderId="0" xfId="1113" applyNumberFormat="1" applyFont="1" applyFill="1" applyAlignment="1" applyProtection="1">
      <alignment horizontal="right" vertical="center"/>
      <protection hidden="1"/>
    </xf>
    <xf numFmtId="179" fontId="178" fillId="62" borderId="23" xfId="0" quotePrefix="1" applyNumberFormat="1" applyFont="1" applyFill="1" applyBorder="1" applyAlignment="1" applyProtection="1">
      <alignment horizontal="center" vertical="center"/>
      <protection hidden="1"/>
    </xf>
    <xf numFmtId="222" fontId="178" fillId="62" borderId="0" xfId="0" applyNumberFormat="1" applyFont="1" applyFill="1" applyBorder="1" applyAlignment="1" applyProtection="1">
      <alignment horizontal="center" vertical="center"/>
      <protection hidden="1"/>
    </xf>
    <xf numFmtId="179" fontId="45" fillId="62" borderId="21" xfId="0" applyNumberFormat="1" applyFont="1" applyFill="1" applyBorder="1" applyAlignment="1" applyProtection="1">
      <alignment horizontal="left" vertical="center"/>
      <protection hidden="1"/>
    </xf>
    <xf numFmtId="41" fontId="45" fillId="62" borderId="0" xfId="0" applyNumberFormat="1" applyFont="1" applyFill="1" applyBorder="1" applyAlignment="1" applyProtection="1">
      <alignment horizontal="right" vertical="center"/>
      <protection hidden="1"/>
    </xf>
    <xf numFmtId="179" fontId="45" fillId="62" borderId="21" xfId="0" applyNumberFormat="1" applyFont="1" applyFill="1" applyBorder="1" applyAlignment="1" applyProtection="1">
      <alignment horizontal="center" vertical="center"/>
      <protection hidden="1"/>
    </xf>
    <xf numFmtId="1" fontId="45" fillId="62" borderId="23" xfId="0" quotePrefix="1" applyNumberFormat="1" applyFont="1" applyFill="1" applyBorder="1" applyAlignment="1" applyProtection="1">
      <alignment horizontal="left" vertical="center"/>
      <protection hidden="1"/>
    </xf>
    <xf numFmtId="0" fontId="45" fillId="62" borderId="0" xfId="0" applyFont="1" applyFill="1" applyBorder="1" applyAlignment="1" applyProtection="1">
      <alignment horizontal="center" vertical="center"/>
      <protection hidden="1"/>
    </xf>
    <xf numFmtId="42" fontId="45" fillId="62" borderId="21" xfId="0" applyNumberFormat="1" applyFont="1" applyFill="1" applyBorder="1" applyAlignment="1" applyProtection="1">
      <alignment horizontal="left" vertical="center"/>
      <protection hidden="1"/>
    </xf>
    <xf numFmtId="180" fontId="205" fillId="62" borderId="97" xfId="0" applyNumberFormat="1" applyFont="1" applyFill="1" applyBorder="1" applyAlignment="1">
      <alignment horizontal="right" vertical="center" wrapText="1"/>
    </xf>
    <xf numFmtId="41" fontId="45" fillId="62" borderId="23" xfId="1516" applyNumberFormat="1" applyFont="1" applyFill="1" applyBorder="1" applyAlignment="1" applyProtection="1">
      <alignment horizontal="left" vertical="center"/>
      <protection hidden="1"/>
    </xf>
    <xf numFmtId="0" fontId="45" fillId="62" borderId="0" xfId="0" applyNumberFormat="1" applyFont="1" applyFill="1" applyBorder="1" applyAlignment="1" applyProtection="1">
      <alignment horizontal="center" vertical="center"/>
      <protection hidden="1"/>
    </xf>
    <xf numFmtId="42" fontId="45" fillId="62" borderId="96" xfId="0" applyNumberFormat="1" applyFont="1" applyFill="1" applyBorder="1" applyAlignment="1" applyProtection="1">
      <alignment horizontal="left" vertical="center"/>
      <protection hidden="1"/>
    </xf>
    <xf numFmtId="41" fontId="45" fillId="62" borderId="94" xfId="0" applyNumberFormat="1" applyFont="1" applyFill="1" applyBorder="1" applyAlignment="1" applyProtection="1">
      <alignment horizontal="right" vertical="center"/>
      <protection hidden="1"/>
    </xf>
    <xf numFmtId="180" fontId="205" fillId="62" borderId="94" xfId="0" applyNumberFormat="1" applyFont="1" applyFill="1" applyBorder="1" applyAlignment="1">
      <alignment horizontal="right" vertical="center" wrapText="1"/>
    </xf>
    <xf numFmtId="41" fontId="45" fillId="62" borderId="94" xfId="0" applyNumberFormat="1" applyFont="1" applyFill="1" applyBorder="1" applyAlignment="1" applyProtection="1">
      <alignment horizontal="right" vertical="center"/>
      <protection locked="0" hidden="1"/>
    </xf>
    <xf numFmtId="179" fontId="45" fillId="62" borderId="96" xfId="0" applyNumberFormat="1" applyFont="1" applyFill="1" applyBorder="1" applyAlignment="1" applyProtection="1">
      <alignment horizontal="center" vertical="center"/>
      <protection hidden="1"/>
    </xf>
    <xf numFmtId="212" fontId="45" fillId="62" borderId="94" xfId="0" applyNumberFormat="1" applyFont="1" applyFill="1" applyBorder="1" applyAlignment="1" applyProtection="1">
      <alignment horizontal="right" vertical="center"/>
      <protection locked="0" hidden="1"/>
    </xf>
    <xf numFmtId="41" fontId="45" fillId="62" borderId="95" xfId="1516" applyNumberFormat="1" applyFont="1" applyFill="1" applyBorder="1" applyAlignment="1" applyProtection="1">
      <alignment horizontal="left" vertical="center"/>
      <protection hidden="1"/>
    </xf>
    <xf numFmtId="0" fontId="181" fillId="62" borderId="0" xfId="0" applyNumberFormat="1" applyFont="1" applyFill="1" applyBorder="1" applyAlignment="1" applyProtection="1">
      <alignment horizontal="left"/>
      <protection hidden="1"/>
    </xf>
    <xf numFmtId="0" fontId="181" fillId="62" borderId="0" xfId="0" applyNumberFormat="1" applyFont="1" applyFill="1" applyBorder="1" applyAlignment="1" applyProtection="1">
      <alignment horizontal="right"/>
      <protection hidden="1"/>
    </xf>
    <xf numFmtId="0" fontId="181" fillId="62" borderId="0" xfId="0" applyNumberFormat="1" applyFont="1" applyFill="1" applyBorder="1" applyAlignment="1" applyProtection="1">
      <alignment horizontal="left" wrapText="1"/>
      <protection hidden="1"/>
    </xf>
    <xf numFmtId="0" fontId="181" fillId="62" borderId="0" xfId="1325" applyNumberFormat="1" applyFont="1" applyFill="1" applyBorder="1" applyAlignment="1" applyProtection="1">
      <alignment horizontal="left"/>
      <protection hidden="1"/>
    </xf>
    <xf numFmtId="0" fontId="181" fillId="62" borderId="0" xfId="0" applyNumberFormat="1" applyFont="1" applyFill="1" applyAlignment="1" applyProtection="1">
      <alignment vertical="center"/>
      <protection hidden="1"/>
    </xf>
    <xf numFmtId="0" fontId="181" fillId="62" borderId="0" xfId="0" applyNumberFormat="1" applyFont="1" applyFill="1" applyAlignment="1" applyProtection="1">
      <alignment horizontal="center"/>
      <protection hidden="1"/>
    </xf>
    <xf numFmtId="0" fontId="181" fillId="62" borderId="0" xfId="0" applyNumberFormat="1" applyFont="1" applyFill="1" applyAlignment="1" applyProtection="1">
      <alignment horizontal="left" wrapText="1"/>
      <protection hidden="1"/>
    </xf>
    <xf numFmtId="177" fontId="181" fillId="62" borderId="0" xfId="1325" applyFont="1" applyFill="1" applyBorder="1" applyAlignment="1" applyProtection="1">
      <alignment horizontal="center" vertical="center"/>
      <protection hidden="1"/>
    </xf>
    <xf numFmtId="3" fontId="181" fillId="62" borderId="0" xfId="0" applyNumberFormat="1" applyFont="1" applyFill="1" applyBorder="1" applyAlignment="1" applyProtection="1">
      <alignment horizontal="center" vertical="center"/>
      <protection hidden="1"/>
    </xf>
    <xf numFmtId="177" fontId="189" fillId="62" borderId="0" xfId="1325" applyFont="1" applyFill="1" applyBorder="1" applyAlignment="1" applyProtection="1">
      <alignment horizontal="center" vertical="center"/>
      <protection hidden="1"/>
    </xf>
    <xf numFmtId="3" fontId="182" fillId="62" borderId="0" xfId="0" applyNumberFormat="1" applyFont="1" applyFill="1" applyBorder="1" applyAlignment="1" applyProtection="1">
      <alignment horizontal="center" vertical="center"/>
      <protection hidden="1"/>
    </xf>
    <xf numFmtId="3" fontId="177" fillId="62" borderId="0" xfId="0" applyNumberFormat="1" applyFont="1" applyFill="1" applyBorder="1" applyAlignment="1" applyProtection="1">
      <alignment horizontal="right" vertical="top"/>
      <protection hidden="1"/>
    </xf>
    <xf numFmtId="0" fontId="181" fillId="62" borderId="0" xfId="0" applyNumberFormat="1" applyFont="1" applyFill="1" applyBorder="1" applyAlignment="1" applyProtection="1">
      <alignment vertical="center"/>
      <protection hidden="1"/>
    </xf>
    <xf numFmtId="0" fontId="181" fillId="62" borderId="0" xfId="0" applyNumberFormat="1" applyFont="1" applyFill="1" applyBorder="1" applyAlignment="1" applyProtection="1">
      <alignment horizontal="left" vertical="center"/>
      <protection hidden="1"/>
    </xf>
    <xf numFmtId="0" fontId="181" fillId="62" borderId="0" xfId="0" applyNumberFormat="1" applyFont="1" applyFill="1" applyBorder="1" applyAlignment="1" applyProtection="1">
      <alignment wrapText="1"/>
      <protection hidden="1"/>
    </xf>
    <xf numFmtId="221" fontId="177" fillId="24" borderId="23" xfId="1113" applyNumberFormat="1" applyFont="1" applyFill="1" applyBorder="1" applyAlignment="1" applyProtection="1">
      <alignment horizontal="center" vertical="center"/>
      <protection hidden="1"/>
    </xf>
    <xf numFmtId="179" fontId="177" fillId="62" borderId="94" xfId="0" applyNumberFormat="1" applyFont="1" applyFill="1" applyBorder="1" applyAlignment="1" applyProtection="1">
      <alignment horizontal="left" vertical="center"/>
      <protection hidden="1"/>
    </xf>
    <xf numFmtId="3" fontId="177" fillId="24" borderId="94" xfId="0" applyNumberFormat="1" applyFont="1" applyFill="1" applyBorder="1" applyAlignment="1" applyProtection="1">
      <alignment horizontal="right" vertical="center"/>
      <protection hidden="1"/>
    </xf>
    <xf numFmtId="212" fontId="177" fillId="24" borderId="0" xfId="1153" applyNumberFormat="1" applyFont="1" applyFill="1" applyBorder="1" applyAlignment="1" applyProtection="1">
      <alignment horizontal="right" vertical="center"/>
      <protection hidden="1"/>
    </xf>
    <xf numFmtId="215" fontId="177" fillId="24" borderId="95" xfId="0" applyNumberFormat="1" applyFont="1" applyFill="1" applyBorder="1" applyAlignment="1" applyProtection="1">
      <alignment horizontal="left" vertical="center" wrapText="1"/>
      <protection hidden="1"/>
    </xf>
    <xf numFmtId="213" fontId="193" fillId="63" borderId="0" xfId="0" applyNumberFormat="1" applyFont="1" applyFill="1" applyAlignment="1" applyProtection="1">
      <alignment horizontal="right" vertical="center"/>
      <protection hidden="1"/>
    </xf>
    <xf numFmtId="214" fontId="178" fillId="63" borderId="0" xfId="0" applyNumberFormat="1" applyFont="1" applyFill="1" applyAlignment="1" applyProtection="1">
      <alignment horizontal="right" vertical="center"/>
      <protection hidden="1"/>
    </xf>
    <xf numFmtId="41" fontId="177" fillId="24" borderId="0" xfId="0" quotePrefix="1" applyNumberFormat="1" applyFont="1" applyFill="1" applyBorder="1" applyAlignment="1" applyProtection="1">
      <alignment horizontal="center" vertical="center"/>
      <protection hidden="1"/>
    </xf>
    <xf numFmtId="41" fontId="177" fillId="24" borderId="21" xfId="0" quotePrefix="1" applyNumberFormat="1" applyFont="1" applyFill="1" applyBorder="1" applyAlignment="1" applyProtection="1">
      <alignment horizontal="center" vertical="center"/>
      <protection hidden="1"/>
    </xf>
    <xf numFmtId="219" fontId="178" fillId="24" borderId="0" xfId="0" quotePrefix="1" applyNumberFormat="1" applyFont="1" applyFill="1" applyBorder="1" applyAlignment="1" applyProtection="1">
      <alignment horizontal="center" vertical="center"/>
      <protection hidden="1"/>
    </xf>
    <xf numFmtId="219" fontId="178" fillId="24" borderId="21" xfId="0" quotePrefix="1" applyNumberFormat="1" applyFont="1" applyFill="1" applyBorder="1" applyAlignment="1" applyProtection="1">
      <alignment horizontal="center" vertical="center"/>
      <protection hidden="1"/>
    </xf>
    <xf numFmtId="181" fontId="177" fillId="24" borderId="27" xfId="1325" applyNumberFormat="1" applyFont="1" applyFill="1" applyBorder="1" applyAlignment="1" applyProtection="1">
      <alignment horizontal="center" vertical="center" wrapText="1"/>
      <protection hidden="1"/>
    </xf>
    <xf numFmtId="181" fontId="177" fillId="24" borderId="37" xfId="1325" applyNumberFormat="1" applyFont="1" applyFill="1" applyBorder="1" applyAlignment="1" applyProtection="1">
      <alignment horizontal="center" vertical="center" wrapText="1"/>
      <protection hidden="1"/>
    </xf>
    <xf numFmtId="181" fontId="177" fillId="24" borderId="27" xfId="1325" applyNumberFormat="1" applyFont="1" applyFill="1" applyBorder="1" applyAlignment="1" applyProtection="1">
      <alignment horizontal="center" vertical="center"/>
      <protection hidden="1"/>
    </xf>
    <xf numFmtId="181" fontId="177" fillId="24" borderId="37" xfId="1325" applyNumberFormat="1" applyFont="1" applyFill="1" applyBorder="1" applyAlignment="1" applyProtection="1">
      <alignment horizontal="center" vertical="center"/>
      <protection hidden="1"/>
    </xf>
    <xf numFmtId="3" fontId="177" fillId="24" borderId="27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37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36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58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15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59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40" xfId="0" applyNumberFormat="1" applyFont="1" applyFill="1" applyBorder="1" applyAlignment="1" applyProtection="1">
      <alignment horizontal="center" vertical="center" wrapText="1"/>
      <protection hidden="1"/>
    </xf>
    <xf numFmtId="0" fontId="177" fillId="24" borderId="35" xfId="0" applyFont="1" applyFill="1" applyBorder="1" applyAlignment="1" applyProtection="1">
      <alignment horizontal="center" vertical="center"/>
      <protection hidden="1"/>
    </xf>
    <xf numFmtId="0" fontId="177" fillId="24" borderId="27" xfId="0" applyFont="1" applyFill="1" applyBorder="1" applyAlignment="1" applyProtection="1">
      <alignment horizontal="center" vertical="center"/>
      <protection hidden="1"/>
    </xf>
    <xf numFmtId="0" fontId="177" fillId="24" borderId="36" xfId="0" applyFont="1" applyFill="1" applyBorder="1" applyAlignment="1" applyProtection="1">
      <alignment horizontal="center" vertical="center"/>
      <protection hidden="1"/>
    </xf>
    <xf numFmtId="181" fontId="177" fillId="24" borderId="38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39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27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27" xfId="0" applyNumberFormat="1" applyFont="1" applyFill="1" applyBorder="1" applyAlignment="1" applyProtection="1">
      <alignment horizontal="center" vertical="center"/>
      <protection hidden="1"/>
    </xf>
    <xf numFmtId="181" fontId="177" fillId="24" borderId="37" xfId="0" applyNumberFormat="1" applyFont="1" applyFill="1" applyBorder="1" applyAlignment="1" applyProtection="1">
      <alignment horizontal="center" vertical="center"/>
      <protection hidden="1"/>
    </xf>
    <xf numFmtId="0" fontId="177" fillId="24" borderId="40" xfId="0" applyFont="1" applyFill="1" applyBorder="1" applyAlignment="1" applyProtection="1">
      <alignment horizontal="center" vertical="center" wrapText="1"/>
      <protection hidden="1"/>
    </xf>
    <xf numFmtId="0" fontId="177" fillId="24" borderId="27" xfId="0" applyFont="1" applyFill="1" applyBorder="1" applyAlignment="1" applyProtection="1">
      <alignment horizontal="center" vertical="center" wrapText="1"/>
      <protection hidden="1"/>
    </xf>
    <xf numFmtId="0" fontId="177" fillId="24" borderId="37" xfId="0" applyFont="1" applyFill="1" applyBorder="1" applyAlignment="1" applyProtection="1">
      <alignment horizontal="center" vertical="center" wrapText="1"/>
      <protection hidden="1"/>
    </xf>
    <xf numFmtId="3" fontId="177" fillId="62" borderId="27" xfId="0" applyNumberFormat="1" applyFont="1" applyFill="1" applyBorder="1" applyAlignment="1" applyProtection="1">
      <alignment horizontal="center" vertical="center" wrapText="1"/>
      <protection hidden="1"/>
    </xf>
    <xf numFmtId="3" fontId="177" fillId="62" borderId="37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27" xfId="0" applyNumberFormat="1" applyFont="1" applyFill="1" applyBorder="1" applyAlignment="1" applyProtection="1">
      <alignment horizontal="center" vertical="center"/>
      <protection hidden="1"/>
    </xf>
    <xf numFmtId="3" fontId="177" fillId="24" borderId="37" xfId="0" applyNumberFormat="1" applyFont="1" applyFill="1" applyBorder="1" applyAlignment="1" applyProtection="1">
      <alignment horizontal="center" vertical="center"/>
      <protection hidden="1"/>
    </xf>
    <xf numFmtId="181" fontId="177" fillId="24" borderId="56" xfId="1325" applyNumberFormat="1" applyFont="1" applyFill="1" applyBorder="1" applyAlignment="1" applyProtection="1">
      <alignment horizontal="center" vertical="center" wrapText="1"/>
      <protection hidden="1"/>
    </xf>
    <xf numFmtId="181" fontId="177" fillId="24" borderId="57" xfId="1325" applyNumberFormat="1" applyFont="1" applyFill="1" applyBorder="1" applyAlignment="1" applyProtection="1">
      <alignment horizontal="center" vertical="center" wrapText="1"/>
      <protection hidden="1"/>
    </xf>
    <xf numFmtId="181" fontId="177" fillId="24" borderId="40" xfId="0" applyNumberFormat="1" applyFont="1" applyFill="1" applyBorder="1" applyAlignment="1" applyProtection="1">
      <alignment horizontal="center" vertical="center" wrapText="1"/>
      <protection hidden="1"/>
    </xf>
    <xf numFmtId="180" fontId="177" fillId="24" borderId="27" xfId="0" applyNumberFormat="1" applyFont="1" applyFill="1" applyBorder="1" applyAlignment="1" applyProtection="1">
      <alignment horizontal="center" vertical="center" wrapText="1"/>
      <protection hidden="1"/>
    </xf>
    <xf numFmtId="0" fontId="177" fillId="24" borderId="37" xfId="0" applyFont="1" applyFill="1" applyBorder="1" applyAlignment="1" applyProtection="1">
      <alignment horizontal="center" vertical="center"/>
      <protection hidden="1"/>
    </xf>
    <xf numFmtId="180" fontId="177" fillId="24" borderId="35" xfId="0" applyNumberFormat="1" applyFont="1" applyFill="1" applyBorder="1" applyAlignment="1" applyProtection="1">
      <alignment horizontal="center" vertical="center"/>
      <protection hidden="1"/>
    </xf>
    <xf numFmtId="180" fontId="177" fillId="24" borderId="27" xfId="0" applyNumberFormat="1" applyFont="1" applyFill="1" applyBorder="1" applyAlignment="1" applyProtection="1">
      <alignment horizontal="center" vertical="center"/>
      <protection hidden="1"/>
    </xf>
    <xf numFmtId="180" fontId="177" fillId="24" borderId="36" xfId="0" applyNumberFormat="1" applyFont="1" applyFill="1" applyBorder="1" applyAlignment="1" applyProtection="1">
      <alignment horizontal="center" vertical="center"/>
      <protection hidden="1"/>
    </xf>
    <xf numFmtId="177" fontId="177" fillId="24" borderId="44" xfId="1325" applyFont="1" applyFill="1" applyBorder="1" applyAlignment="1" applyProtection="1">
      <alignment horizontal="center" vertical="center" wrapText="1"/>
      <protection hidden="1"/>
    </xf>
    <xf numFmtId="177" fontId="177" fillId="24" borderId="45" xfId="1325" applyFont="1" applyFill="1" applyBorder="1" applyAlignment="1" applyProtection="1">
      <alignment horizontal="center" vertical="center"/>
      <protection hidden="1"/>
    </xf>
    <xf numFmtId="177" fontId="177" fillId="24" borderId="46" xfId="1325" applyFont="1" applyFill="1" applyBorder="1" applyAlignment="1" applyProtection="1">
      <alignment horizontal="center" vertical="center"/>
      <protection hidden="1"/>
    </xf>
    <xf numFmtId="0" fontId="179" fillId="24" borderId="0" xfId="0" applyFont="1" applyFill="1" applyAlignment="1" applyProtection="1">
      <alignment horizontal="center" vertical="center"/>
      <protection hidden="1"/>
    </xf>
    <xf numFmtId="180" fontId="179" fillId="24" borderId="0" xfId="0" applyNumberFormat="1" applyFont="1" applyFill="1" applyBorder="1" applyAlignment="1" applyProtection="1">
      <alignment horizontal="center" vertical="center"/>
      <protection hidden="1"/>
    </xf>
    <xf numFmtId="3" fontId="179" fillId="24" borderId="0" xfId="0" applyNumberFormat="1" applyFont="1" applyFill="1" applyAlignment="1" applyProtection="1">
      <alignment horizontal="center" vertical="center"/>
      <protection hidden="1"/>
    </xf>
    <xf numFmtId="180" fontId="180" fillId="24" borderId="0" xfId="0" applyNumberFormat="1" applyFont="1" applyFill="1" applyAlignment="1" applyProtection="1">
      <alignment horizontal="center" vertical="center"/>
      <protection hidden="1"/>
    </xf>
    <xf numFmtId="0" fontId="177" fillId="24" borderId="49" xfId="1325" applyNumberFormat="1" applyFont="1" applyFill="1" applyBorder="1" applyAlignment="1" applyProtection="1">
      <alignment horizontal="center" vertical="center" wrapText="1"/>
      <protection hidden="1"/>
    </xf>
    <xf numFmtId="0" fontId="177" fillId="24" borderId="50" xfId="1325" applyNumberFormat="1" applyFont="1" applyFill="1" applyBorder="1" applyAlignment="1" applyProtection="1">
      <alignment horizontal="center" vertical="center" wrapText="1"/>
      <protection hidden="1"/>
    </xf>
    <xf numFmtId="0" fontId="177" fillId="24" borderId="38" xfId="1325" applyNumberFormat="1" applyFont="1" applyFill="1" applyBorder="1" applyAlignment="1" applyProtection="1">
      <alignment horizontal="center" vertical="center" wrapText="1"/>
      <protection hidden="1"/>
    </xf>
    <xf numFmtId="0" fontId="177" fillId="24" borderId="51" xfId="1325" applyNumberFormat="1" applyFont="1" applyFill="1" applyBorder="1" applyAlignment="1" applyProtection="1">
      <alignment horizontal="center" vertical="center" wrapText="1"/>
      <protection hidden="1"/>
    </xf>
    <xf numFmtId="0" fontId="177" fillId="24" borderId="39" xfId="1325" applyNumberFormat="1" applyFont="1" applyFill="1" applyBorder="1" applyAlignment="1" applyProtection="1">
      <alignment horizontal="center" vertical="center" wrapText="1"/>
      <protection hidden="1"/>
    </xf>
    <xf numFmtId="0" fontId="177" fillId="24" borderId="52" xfId="1325" applyNumberFormat="1" applyFont="1" applyFill="1" applyBorder="1" applyAlignment="1" applyProtection="1">
      <alignment horizontal="center" vertical="center" wrapText="1"/>
      <protection hidden="1"/>
    </xf>
    <xf numFmtId="3" fontId="177" fillId="24" borderId="49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38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39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53" xfId="0" applyNumberFormat="1" applyFont="1" applyFill="1" applyBorder="1" applyAlignment="1" applyProtection="1">
      <alignment horizontal="center" vertical="center"/>
      <protection hidden="1"/>
    </xf>
    <xf numFmtId="3" fontId="177" fillId="24" borderId="47" xfId="0" applyNumberFormat="1" applyFont="1" applyFill="1" applyBorder="1" applyAlignment="1" applyProtection="1">
      <alignment horizontal="center" vertical="center"/>
      <protection hidden="1"/>
    </xf>
    <xf numFmtId="3" fontId="177" fillId="24" borderId="25" xfId="0" applyNumberFormat="1" applyFont="1" applyFill="1" applyBorder="1" applyAlignment="1" applyProtection="1">
      <alignment horizontal="center" vertical="center"/>
      <protection hidden="1"/>
    </xf>
    <xf numFmtId="177" fontId="177" fillId="24" borderId="41" xfId="1325" applyFont="1" applyFill="1" applyBorder="1" applyAlignment="1" applyProtection="1">
      <alignment horizontal="center" vertical="center" wrapText="1"/>
      <protection hidden="1"/>
    </xf>
    <xf numFmtId="177" fontId="177" fillId="24" borderId="42" xfId="1325" applyFont="1" applyFill="1" applyBorder="1" applyAlignment="1" applyProtection="1">
      <alignment horizontal="center" vertical="center"/>
      <protection hidden="1"/>
    </xf>
    <xf numFmtId="177" fontId="177" fillId="24" borderId="43" xfId="1325" applyFont="1" applyFill="1" applyBorder="1" applyAlignment="1" applyProtection="1">
      <alignment horizontal="center" vertical="center"/>
      <protection hidden="1"/>
    </xf>
    <xf numFmtId="180" fontId="177" fillId="24" borderId="44" xfId="0" applyNumberFormat="1" applyFont="1" applyFill="1" applyBorder="1" applyAlignment="1" applyProtection="1">
      <alignment horizontal="center" vertical="center"/>
      <protection hidden="1"/>
    </xf>
    <xf numFmtId="180" fontId="177" fillId="24" borderId="48" xfId="0" applyNumberFormat="1" applyFont="1" applyFill="1" applyBorder="1" applyAlignment="1" applyProtection="1">
      <alignment horizontal="center" vertical="center"/>
      <protection hidden="1"/>
    </xf>
    <xf numFmtId="181" fontId="177" fillId="24" borderId="48" xfId="1325" applyNumberFormat="1" applyFont="1" applyFill="1" applyBorder="1" applyAlignment="1" applyProtection="1">
      <alignment horizontal="center" vertical="center"/>
      <protection hidden="1"/>
    </xf>
    <xf numFmtId="181" fontId="177" fillId="24" borderId="49" xfId="1325" applyNumberFormat="1" applyFont="1" applyFill="1" applyBorder="1" applyAlignment="1" applyProtection="1">
      <alignment horizontal="center" vertical="center"/>
      <protection hidden="1"/>
    </xf>
    <xf numFmtId="3" fontId="177" fillId="24" borderId="53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26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54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47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37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47" xfId="0" applyNumberFormat="1" applyFont="1" applyFill="1" applyBorder="1" applyAlignment="1" applyProtection="1">
      <alignment horizontal="center" vertical="center" wrapText="1"/>
      <protection hidden="1"/>
    </xf>
    <xf numFmtId="180" fontId="177" fillId="24" borderId="55" xfId="0" applyNumberFormat="1" applyFont="1" applyFill="1" applyBorder="1" applyAlignment="1" applyProtection="1">
      <alignment horizontal="center" vertical="center" wrapText="1"/>
      <protection hidden="1"/>
    </xf>
    <xf numFmtId="180" fontId="177" fillId="24" borderId="21" xfId="0" applyNumberFormat="1" applyFont="1" applyFill="1" applyBorder="1" applyAlignment="1" applyProtection="1">
      <alignment horizontal="center" vertical="center" wrapText="1"/>
      <protection hidden="1"/>
    </xf>
    <xf numFmtId="180" fontId="177" fillId="24" borderId="34" xfId="0" applyNumberFormat="1" applyFont="1" applyFill="1" applyBorder="1" applyAlignment="1" applyProtection="1">
      <alignment horizontal="center" vertical="center" wrapText="1"/>
      <protection hidden="1"/>
    </xf>
    <xf numFmtId="0" fontId="179" fillId="62" borderId="0" xfId="0" applyFont="1" applyFill="1" applyBorder="1" applyAlignment="1" applyProtection="1">
      <alignment horizontal="center" vertical="center"/>
      <protection hidden="1"/>
    </xf>
    <xf numFmtId="0" fontId="180" fillId="62" borderId="0" xfId="0" applyFont="1" applyFill="1" applyBorder="1" applyAlignment="1" applyProtection="1">
      <alignment horizontal="center" vertical="center"/>
      <protection hidden="1"/>
    </xf>
    <xf numFmtId="177" fontId="177" fillId="24" borderId="31" xfId="1325" applyFont="1" applyFill="1" applyBorder="1" applyAlignment="1" applyProtection="1">
      <alignment horizontal="center" vertical="center" wrapText="1"/>
      <protection hidden="1"/>
    </xf>
    <xf numFmtId="177" fontId="177" fillId="24" borderId="55" xfId="1325" applyFont="1" applyFill="1" applyBorder="1" applyAlignment="1" applyProtection="1">
      <alignment horizontal="center" vertical="center" wrapText="1"/>
      <protection hidden="1"/>
    </xf>
    <xf numFmtId="177" fontId="177" fillId="24" borderId="0" xfId="1325" applyFont="1" applyFill="1" applyBorder="1" applyAlignment="1" applyProtection="1">
      <alignment horizontal="center" vertical="center" wrapText="1"/>
      <protection hidden="1"/>
    </xf>
    <xf numFmtId="177" fontId="177" fillId="24" borderId="21" xfId="1325" applyFont="1" applyFill="1" applyBorder="1" applyAlignment="1" applyProtection="1">
      <alignment horizontal="center" vertical="center" wrapText="1"/>
      <protection hidden="1"/>
    </xf>
    <xf numFmtId="177" fontId="177" fillId="24" borderId="32" xfId="1325" applyFont="1" applyFill="1" applyBorder="1" applyAlignment="1" applyProtection="1">
      <alignment horizontal="center" vertical="center" wrapText="1"/>
      <protection hidden="1"/>
    </xf>
    <xf numFmtId="177" fontId="177" fillId="24" borderId="34" xfId="1325" applyFont="1" applyFill="1" applyBorder="1" applyAlignment="1" applyProtection="1">
      <alignment horizontal="center" vertical="center" wrapText="1"/>
      <protection hidden="1"/>
    </xf>
    <xf numFmtId="0" fontId="177" fillId="24" borderId="60" xfId="0" applyFont="1" applyFill="1" applyBorder="1" applyAlignment="1" applyProtection="1">
      <alignment horizontal="center" vertical="center" wrapText="1"/>
      <protection hidden="1"/>
    </xf>
    <xf numFmtId="0" fontId="177" fillId="24" borderId="61" xfId="0" applyFont="1" applyFill="1" applyBorder="1" applyAlignment="1" applyProtection="1">
      <alignment horizontal="center" vertical="center" wrapText="1"/>
      <protection hidden="1"/>
    </xf>
    <xf numFmtId="0" fontId="177" fillId="24" borderId="62" xfId="0" applyFont="1" applyFill="1" applyBorder="1" applyAlignment="1" applyProtection="1">
      <alignment horizontal="center" vertical="center" wrapText="1"/>
      <protection hidden="1"/>
    </xf>
    <xf numFmtId="0" fontId="177" fillId="24" borderId="47" xfId="0" applyFont="1" applyFill="1" applyBorder="1" applyAlignment="1" applyProtection="1">
      <alignment horizontal="center" vertical="center" wrapText="1"/>
      <protection hidden="1"/>
    </xf>
    <xf numFmtId="0" fontId="177" fillId="24" borderId="49" xfId="0" applyFont="1" applyFill="1" applyBorder="1" applyAlignment="1" applyProtection="1">
      <alignment horizontal="center" vertical="center" wrapText="1"/>
      <protection hidden="1"/>
    </xf>
    <xf numFmtId="0" fontId="177" fillId="24" borderId="38" xfId="0" applyFont="1" applyFill="1" applyBorder="1" applyAlignment="1" applyProtection="1">
      <alignment horizontal="center" vertical="center" wrapText="1"/>
      <protection hidden="1"/>
    </xf>
    <xf numFmtId="0" fontId="177" fillId="24" borderId="39" xfId="0" applyFont="1" applyFill="1" applyBorder="1" applyAlignment="1" applyProtection="1">
      <alignment horizontal="center" vertical="center" wrapText="1"/>
      <protection hidden="1"/>
    </xf>
    <xf numFmtId="0" fontId="177" fillId="24" borderId="25" xfId="0" applyFont="1" applyFill="1" applyBorder="1" applyAlignment="1" applyProtection="1">
      <alignment horizontal="center" vertical="center" wrapText="1"/>
      <protection hidden="1"/>
    </xf>
    <xf numFmtId="0" fontId="177" fillId="24" borderId="36" xfId="0" applyFont="1" applyFill="1" applyBorder="1" applyAlignment="1" applyProtection="1">
      <alignment horizontal="center" vertical="center" wrapText="1"/>
      <protection hidden="1"/>
    </xf>
    <xf numFmtId="0" fontId="177" fillId="24" borderId="58" xfId="0" applyFont="1" applyFill="1" applyBorder="1" applyAlignment="1" applyProtection="1">
      <alignment horizontal="center" vertical="center" wrapText="1"/>
      <protection hidden="1"/>
    </xf>
    <xf numFmtId="1" fontId="178" fillId="62" borderId="21" xfId="0" quotePrefix="1" applyNumberFormat="1" applyFont="1" applyFill="1" applyBorder="1" applyAlignment="1" applyProtection="1">
      <alignment horizontal="center" vertical="center"/>
      <protection hidden="1"/>
    </xf>
    <xf numFmtId="0" fontId="181" fillId="24" borderId="0" xfId="1518" applyFont="1" applyFill="1" applyBorder="1" applyAlignment="1" applyProtection="1">
      <alignment wrapText="1"/>
      <protection hidden="1"/>
    </xf>
    <xf numFmtId="1" fontId="177" fillId="62" borderId="21" xfId="0" quotePrefix="1" applyNumberFormat="1" applyFont="1" applyFill="1" applyBorder="1" applyAlignment="1" applyProtection="1">
      <alignment horizontal="center" vertical="center"/>
      <protection hidden="1"/>
    </xf>
    <xf numFmtId="1" fontId="177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177" fillId="62" borderId="78" xfId="0" applyFont="1" applyFill="1" applyBorder="1" applyAlignment="1" applyProtection="1">
      <alignment horizontal="center" vertical="center" wrapText="1"/>
      <protection hidden="1"/>
    </xf>
    <xf numFmtId="0" fontId="177" fillId="62" borderId="23" xfId="0" applyFont="1" applyFill="1" applyBorder="1" applyAlignment="1" applyProtection="1">
      <alignment horizontal="center" vertical="center" wrapText="1"/>
      <protection hidden="1"/>
    </xf>
    <xf numFmtId="0" fontId="177" fillId="62" borderId="33" xfId="0" applyFont="1" applyFill="1" applyBorder="1" applyAlignment="1" applyProtection="1">
      <alignment horizontal="center" vertical="center" wrapText="1"/>
      <protection hidden="1"/>
    </xf>
    <xf numFmtId="0" fontId="181" fillId="62" borderId="0" xfId="0" applyNumberFormat="1" applyFont="1" applyFill="1" applyBorder="1" applyAlignment="1" applyProtection="1">
      <alignment horizontal="left" vertical="top" wrapText="1"/>
      <protection hidden="1"/>
    </xf>
    <xf numFmtId="0" fontId="177" fillId="62" borderId="25" xfId="0" applyFont="1" applyFill="1" applyBorder="1" applyAlignment="1" applyProtection="1">
      <alignment horizontal="center" vertical="center"/>
      <protection hidden="1"/>
    </xf>
    <xf numFmtId="0" fontId="177" fillId="62" borderId="48" xfId="0" applyFont="1" applyFill="1" applyBorder="1" applyAlignment="1" applyProtection="1">
      <alignment horizontal="center" vertical="center"/>
      <protection hidden="1"/>
    </xf>
    <xf numFmtId="0" fontId="181" fillId="62" borderId="0" xfId="0" applyNumberFormat="1" applyFont="1" applyFill="1" applyBorder="1" applyAlignment="1" applyProtection="1">
      <alignment horizontal="left" wrapText="1"/>
      <protection hidden="1"/>
    </xf>
    <xf numFmtId="0" fontId="177" fillId="62" borderId="63" xfId="0" applyFont="1" applyFill="1" applyBorder="1" applyAlignment="1" applyProtection="1">
      <alignment horizontal="center" vertical="center" wrapText="1"/>
      <protection hidden="1"/>
    </xf>
    <xf numFmtId="0" fontId="177" fillId="62" borderId="15" xfId="0" applyFont="1" applyFill="1" applyBorder="1" applyAlignment="1" applyProtection="1">
      <alignment horizontal="center" vertical="center"/>
      <protection hidden="1"/>
    </xf>
    <xf numFmtId="0" fontId="177" fillId="62" borderId="59" xfId="0" applyFont="1" applyFill="1" applyBorder="1" applyAlignment="1" applyProtection="1">
      <alignment horizontal="center" vertical="center"/>
      <protection hidden="1"/>
    </xf>
    <xf numFmtId="177" fontId="177" fillId="62" borderId="41" xfId="1325" applyFont="1" applyFill="1" applyBorder="1" applyAlignment="1" applyProtection="1">
      <alignment horizontal="center" vertical="center" wrapText="1"/>
      <protection hidden="1"/>
    </xf>
    <xf numFmtId="177" fontId="177" fillId="62" borderId="42" xfId="1325" applyFont="1" applyFill="1" applyBorder="1" applyAlignment="1" applyProtection="1">
      <alignment horizontal="center" vertical="center"/>
      <protection hidden="1"/>
    </xf>
    <xf numFmtId="177" fontId="177" fillId="62" borderId="43" xfId="1325" applyFont="1" applyFill="1" applyBorder="1" applyAlignment="1" applyProtection="1">
      <alignment horizontal="center" vertical="center"/>
      <protection hidden="1"/>
    </xf>
    <xf numFmtId="0" fontId="177" fillId="62" borderId="44" xfId="0" applyFont="1" applyFill="1" applyBorder="1" applyAlignment="1" applyProtection="1">
      <alignment horizontal="center" vertical="center"/>
      <protection hidden="1"/>
    </xf>
    <xf numFmtId="177" fontId="177" fillId="62" borderId="36" xfId="1325" applyFont="1" applyFill="1" applyBorder="1" applyAlignment="1" applyProtection="1">
      <alignment horizontal="center" vertical="center"/>
      <protection hidden="1"/>
    </xf>
    <xf numFmtId="177" fontId="177" fillId="62" borderId="56" xfId="1325" applyFont="1" applyFill="1" applyBorder="1" applyAlignment="1" applyProtection="1">
      <alignment horizontal="center" vertical="center"/>
      <protection hidden="1"/>
    </xf>
    <xf numFmtId="0" fontId="177" fillId="62" borderId="55" xfId="0" applyFont="1" applyFill="1" applyBorder="1" applyAlignment="1" applyProtection="1">
      <alignment horizontal="center" vertical="center" wrapText="1"/>
      <protection hidden="1"/>
    </xf>
    <xf numFmtId="0" fontId="177" fillId="62" borderId="21" xfId="0" applyFont="1" applyFill="1" applyBorder="1" applyAlignment="1" applyProtection="1">
      <alignment horizontal="center" vertical="center" wrapText="1"/>
      <protection hidden="1"/>
    </xf>
    <xf numFmtId="0" fontId="177" fillId="62" borderId="34" xfId="0" applyFont="1" applyFill="1" applyBorder="1" applyAlignment="1" applyProtection="1">
      <alignment horizontal="center" vertical="center" wrapText="1"/>
      <protection hidden="1"/>
    </xf>
    <xf numFmtId="0" fontId="177" fillId="62" borderId="64" xfId="0" applyFont="1" applyFill="1" applyBorder="1" applyAlignment="1" applyProtection="1">
      <alignment horizontal="center" vertical="center"/>
      <protection hidden="1"/>
    </xf>
    <xf numFmtId="0" fontId="177" fillId="62" borderId="47" xfId="0" applyFont="1" applyFill="1" applyBorder="1" applyAlignment="1" applyProtection="1">
      <alignment horizontal="center" vertical="center"/>
      <protection hidden="1"/>
    </xf>
    <xf numFmtId="0" fontId="177" fillId="62" borderId="38" xfId="0" applyFont="1" applyFill="1" applyBorder="1" applyAlignment="1" applyProtection="1">
      <alignment horizontal="center" vertical="center" wrapText="1"/>
      <protection hidden="1"/>
    </xf>
    <xf numFmtId="0" fontId="177" fillId="62" borderId="38" xfId="0" applyFont="1" applyFill="1" applyBorder="1" applyAlignment="1" applyProtection="1">
      <alignment horizontal="center" vertical="center"/>
      <protection hidden="1"/>
    </xf>
    <xf numFmtId="0" fontId="177" fillId="62" borderId="39" xfId="0" applyFont="1" applyFill="1" applyBorder="1" applyAlignment="1" applyProtection="1">
      <alignment horizontal="center" vertical="center"/>
      <protection hidden="1"/>
    </xf>
    <xf numFmtId="0" fontId="177" fillId="62" borderId="56" xfId="0" applyFont="1" applyFill="1" applyBorder="1" applyAlignment="1" applyProtection="1">
      <alignment horizontal="center" vertical="center" wrapText="1"/>
      <protection hidden="1"/>
    </xf>
    <xf numFmtId="0" fontId="177" fillId="62" borderId="56" xfId="0" applyFont="1" applyFill="1" applyBorder="1" applyAlignment="1" applyProtection="1">
      <alignment horizontal="center" vertical="center"/>
      <protection hidden="1"/>
    </xf>
    <xf numFmtId="0" fontId="177" fillId="62" borderId="57" xfId="0" applyFont="1" applyFill="1" applyBorder="1" applyAlignment="1" applyProtection="1">
      <alignment horizontal="center" vertical="center"/>
      <protection hidden="1"/>
    </xf>
    <xf numFmtId="3" fontId="177" fillId="62" borderId="56" xfId="0" applyNumberFormat="1" applyFont="1" applyFill="1" applyBorder="1" applyAlignment="1" applyProtection="1">
      <alignment horizontal="center" vertical="center" wrapText="1"/>
      <protection hidden="1"/>
    </xf>
    <xf numFmtId="3" fontId="177" fillId="62" borderId="57" xfId="0" applyNumberFormat="1" applyFont="1" applyFill="1" applyBorder="1" applyAlignment="1" applyProtection="1">
      <alignment horizontal="center" vertical="center" wrapText="1"/>
      <protection hidden="1"/>
    </xf>
    <xf numFmtId="0" fontId="177" fillId="62" borderId="45" xfId="0" applyFont="1" applyFill="1" applyBorder="1" applyAlignment="1" applyProtection="1">
      <alignment horizontal="center" vertical="center"/>
      <protection hidden="1"/>
    </xf>
    <xf numFmtId="0" fontId="177" fillId="62" borderId="35" xfId="0" applyFont="1" applyFill="1" applyBorder="1" applyAlignment="1" applyProtection="1">
      <alignment horizontal="center" vertical="center" wrapText="1"/>
      <protection hidden="1"/>
    </xf>
    <xf numFmtId="0" fontId="177" fillId="62" borderId="26" xfId="0" applyFont="1" applyFill="1" applyBorder="1" applyAlignment="1" applyProtection="1">
      <alignment horizontal="center" vertical="center" wrapText="1"/>
      <protection hidden="1"/>
    </xf>
    <xf numFmtId="0" fontId="177" fillId="62" borderId="54" xfId="0" applyFont="1" applyFill="1" applyBorder="1" applyAlignment="1" applyProtection="1">
      <alignment horizontal="center" vertical="center" wrapText="1"/>
      <protection hidden="1"/>
    </xf>
    <xf numFmtId="0" fontId="177" fillId="62" borderId="27" xfId="0" applyFont="1" applyFill="1" applyBorder="1" applyAlignment="1" applyProtection="1">
      <alignment horizontal="center" vertical="center" wrapText="1"/>
      <protection hidden="1"/>
    </xf>
    <xf numFmtId="0" fontId="177" fillId="62" borderId="27" xfId="0" applyFont="1" applyFill="1" applyBorder="1" applyAlignment="1" applyProtection="1">
      <alignment horizontal="center" vertical="center"/>
      <protection hidden="1"/>
    </xf>
    <xf numFmtId="0" fontId="177" fillId="62" borderId="37" xfId="0" applyFont="1" applyFill="1" applyBorder="1" applyAlignment="1" applyProtection="1">
      <alignment horizontal="center" vertical="center"/>
      <protection hidden="1"/>
    </xf>
    <xf numFmtId="0" fontId="177" fillId="62" borderId="36" xfId="0" applyFont="1" applyFill="1" applyBorder="1" applyAlignment="1" applyProtection="1">
      <alignment horizontal="center" vertical="center" wrapText="1"/>
      <protection hidden="1"/>
    </xf>
    <xf numFmtId="0" fontId="177" fillId="62" borderId="36" xfId="0" applyFont="1" applyFill="1" applyBorder="1" applyAlignment="1" applyProtection="1">
      <alignment horizontal="center" vertical="center"/>
      <protection hidden="1"/>
    </xf>
    <xf numFmtId="0" fontId="177" fillId="62" borderId="58" xfId="0" applyFont="1" applyFill="1" applyBorder="1" applyAlignment="1" applyProtection="1">
      <alignment horizontal="center" vertical="center"/>
      <protection hidden="1"/>
    </xf>
    <xf numFmtId="0" fontId="177" fillId="62" borderId="37" xfId="0" applyFont="1" applyFill="1" applyBorder="1" applyAlignment="1" applyProtection="1">
      <alignment horizontal="center" vertical="center" wrapText="1"/>
      <protection hidden="1"/>
    </xf>
    <xf numFmtId="0" fontId="177" fillId="62" borderId="58" xfId="0" applyFont="1" applyFill="1" applyBorder="1" applyAlignment="1" applyProtection="1">
      <alignment horizontal="center" vertical="center" wrapText="1"/>
      <protection hidden="1"/>
    </xf>
    <xf numFmtId="0" fontId="177" fillId="62" borderId="21" xfId="0" applyFont="1" applyFill="1" applyBorder="1" applyAlignment="1" applyProtection="1">
      <alignment horizontal="center" vertical="center"/>
      <protection hidden="1"/>
    </xf>
    <xf numFmtId="0" fontId="177" fillId="62" borderId="34" xfId="0" applyFont="1" applyFill="1" applyBorder="1" applyAlignment="1" applyProtection="1">
      <alignment horizontal="center" vertical="center"/>
      <protection hidden="1"/>
    </xf>
    <xf numFmtId="3" fontId="177" fillId="62" borderId="38" xfId="0" applyNumberFormat="1" applyFont="1" applyFill="1" applyBorder="1" applyAlignment="1" applyProtection="1">
      <alignment horizontal="center" vertical="center" wrapText="1"/>
      <protection hidden="1"/>
    </xf>
    <xf numFmtId="3" fontId="177" fillId="62" borderId="39" xfId="0" applyNumberFormat="1" applyFont="1" applyFill="1" applyBorder="1" applyAlignment="1" applyProtection="1">
      <alignment horizontal="center" vertical="center" wrapText="1"/>
      <protection hidden="1"/>
    </xf>
    <xf numFmtId="0" fontId="177" fillId="62" borderId="49" xfId="0" applyFont="1" applyFill="1" applyBorder="1" applyAlignment="1" applyProtection="1">
      <alignment horizontal="center" vertical="center"/>
      <protection hidden="1"/>
    </xf>
    <xf numFmtId="0" fontId="177" fillId="24" borderId="51" xfId="0" applyFont="1" applyFill="1" applyBorder="1" applyAlignment="1" applyProtection="1">
      <alignment horizontal="center" vertical="center" wrapText="1"/>
      <protection hidden="1"/>
    </xf>
    <xf numFmtId="0" fontId="177" fillId="24" borderId="51" xfId="0" applyFont="1" applyFill="1" applyBorder="1" applyAlignment="1" applyProtection="1">
      <alignment horizontal="center" vertical="center"/>
      <protection hidden="1"/>
    </xf>
    <xf numFmtId="0" fontId="177" fillId="24" borderId="52" xfId="0" applyFont="1" applyFill="1" applyBorder="1" applyAlignment="1" applyProtection="1">
      <alignment horizontal="center" vertical="center"/>
      <protection hidden="1"/>
    </xf>
    <xf numFmtId="0" fontId="177" fillId="24" borderId="53" xfId="0" applyFont="1" applyFill="1" applyBorder="1" applyAlignment="1" applyProtection="1">
      <alignment horizontal="center" vertical="center"/>
      <protection hidden="1"/>
    </xf>
    <xf numFmtId="0" fontId="177" fillId="24" borderId="47" xfId="0" applyFont="1" applyFill="1" applyBorder="1" applyAlignment="1" applyProtection="1">
      <alignment horizontal="center" vertical="center"/>
      <protection hidden="1"/>
    </xf>
    <xf numFmtId="0" fontId="177" fillId="24" borderId="50" xfId="0" applyFont="1" applyFill="1" applyBorder="1" applyAlignment="1" applyProtection="1">
      <alignment horizontal="center" vertical="center"/>
      <protection hidden="1"/>
    </xf>
    <xf numFmtId="0" fontId="177" fillId="62" borderId="40" xfId="0" applyFont="1" applyFill="1" applyBorder="1" applyAlignment="1" applyProtection="1">
      <alignment horizontal="center" vertical="center" wrapText="1"/>
      <protection hidden="1"/>
    </xf>
    <xf numFmtId="0" fontId="177" fillId="24" borderId="60" xfId="0" applyFont="1" applyFill="1" applyBorder="1" applyAlignment="1" applyProtection="1">
      <alignment horizontal="center" vertical="center"/>
      <protection hidden="1"/>
    </xf>
    <xf numFmtId="0" fontId="177" fillId="62" borderId="53" xfId="0" applyFont="1" applyFill="1" applyBorder="1" applyAlignment="1" applyProtection="1">
      <alignment horizontal="center" vertical="center"/>
      <protection hidden="1"/>
    </xf>
    <xf numFmtId="0" fontId="177" fillId="24" borderId="65" xfId="0" applyFont="1" applyFill="1" applyBorder="1" applyAlignment="1" applyProtection="1">
      <alignment horizontal="center" vertical="center" wrapText="1"/>
      <protection hidden="1"/>
    </xf>
    <xf numFmtId="0" fontId="177" fillId="24" borderId="38" xfId="0" applyFont="1" applyFill="1" applyBorder="1" applyAlignment="1" applyProtection="1">
      <alignment horizontal="center" vertical="center"/>
      <protection hidden="1"/>
    </xf>
    <xf numFmtId="0" fontId="177" fillId="24" borderId="39" xfId="0" applyFont="1" applyFill="1" applyBorder="1" applyAlignment="1" applyProtection="1">
      <alignment horizontal="center" vertical="center"/>
      <protection hidden="1"/>
    </xf>
    <xf numFmtId="0" fontId="177" fillId="62" borderId="65" xfId="0" applyFont="1" applyFill="1" applyBorder="1" applyAlignment="1" applyProtection="1">
      <alignment horizontal="center" vertical="center" wrapText="1"/>
      <protection hidden="1"/>
    </xf>
    <xf numFmtId="41" fontId="177" fillId="24" borderId="26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54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35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9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1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2" xfId="1516" applyNumberFormat="1" applyFont="1" applyFill="1" applyBorder="1" applyAlignment="1" applyProtection="1">
      <alignment horizontal="center" vertical="center" wrapText="1"/>
      <protection hidden="1"/>
    </xf>
    <xf numFmtId="0" fontId="195" fillId="24" borderId="67" xfId="0" applyFont="1" applyFill="1" applyBorder="1" applyAlignment="1" applyProtection="1">
      <alignment horizontal="center" vertical="center" wrapText="1"/>
      <protection hidden="1"/>
    </xf>
    <xf numFmtId="0" fontId="195" fillId="24" borderId="68" xfId="0" applyFont="1" applyFill="1" applyBorder="1" applyAlignment="1" applyProtection="1">
      <alignment horizontal="center" vertical="center" wrapText="1"/>
      <protection hidden="1"/>
    </xf>
    <xf numFmtId="41" fontId="177" fillId="24" borderId="73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7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8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6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0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32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45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56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38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4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55" xfId="1326" applyNumberFormat="1" applyFont="1" applyFill="1" applyBorder="1" applyAlignment="1" applyProtection="1">
      <alignment horizontal="center" vertical="center" wrapText="1"/>
      <protection hidden="1"/>
    </xf>
    <xf numFmtId="41" fontId="177" fillId="24" borderId="21" xfId="1326" applyNumberFormat="1" applyFont="1" applyFill="1" applyBorder="1" applyAlignment="1" applyProtection="1">
      <alignment horizontal="center" vertical="center" wrapText="1"/>
      <protection hidden="1"/>
    </xf>
    <xf numFmtId="41" fontId="177" fillId="24" borderId="34" xfId="1326" applyNumberFormat="1" applyFont="1" applyFill="1" applyBorder="1" applyAlignment="1" applyProtection="1">
      <alignment horizontal="center" vertical="center" wrapText="1"/>
      <protection hidden="1"/>
    </xf>
    <xf numFmtId="41" fontId="177" fillId="24" borderId="78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31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0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53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0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1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2" xfId="1516" applyNumberFormat="1" applyFont="1" applyFill="1" applyBorder="1" applyAlignment="1" applyProtection="1">
      <alignment horizontal="center" vertical="center" wrapText="1"/>
      <protection hidden="1"/>
    </xf>
    <xf numFmtId="0" fontId="179" fillId="24" borderId="0" xfId="1516" applyFont="1" applyFill="1" applyBorder="1" applyAlignment="1" applyProtection="1">
      <alignment horizontal="center" vertical="center"/>
      <protection hidden="1"/>
    </xf>
    <xf numFmtId="41" fontId="177" fillId="24" borderId="64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6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7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5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48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44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45" xfId="1516" applyNumberFormat="1" applyFont="1" applyFill="1" applyBorder="1" applyAlignment="1" applyProtection="1">
      <alignment horizontal="center" vertical="center"/>
      <protection hidden="1"/>
    </xf>
    <xf numFmtId="41" fontId="177" fillId="24" borderId="46" xfId="1516" applyNumberFormat="1" applyFont="1" applyFill="1" applyBorder="1" applyAlignment="1" applyProtection="1">
      <alignment horizontal="center" vertical="center"/>
      <protection hidden="1"/>
    </xf>
    <xf numFmtId="41" fontId="177" fillId="24" borderId="55" xfId="1516" applyNumberFormat="1" applyFont="1" applyFill="1" applyBorder="1" applyAlignment="1" applyProtection="1">
      <alignment horizontal="center" vertical="center" wrapText="1"/>
      <protection hidden="1"/>
    </xf>
    <xf numFmtId="0" fontId="177" fillId="62" borderId="0" xfId="0" applyNumberFormat="1" applyFont="1" applyFill="1" applyBorder="1" applyAlignment="1" applyProtection="1">
      <alignment horizontal="left" vertical="center" indent="1"/>
      <protection hidden="1"/>
    </xf>
    <xf numFmtId="0" fontId="177" fillId="62" borderId="21" xfId="0" quotePrefix="1" applyNumberFormat="1" applyFont="1" applyFill="1" applyBorder="1" applyAlignment="1" applyProtection="1">
      <alignment horizontal="left" vertical="center" indent="1"/>
      <protection hidden="1"/>
    </xf>
    <xf numFmtId="0" fontId="177" fillId="62" borderId="23" xfId="0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0" xfId="0" quotePrefix="1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23" xfId="1325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0" xfId="1325" quotePrefix="1" applyNumberFormat="1" applyFont="1" applyFill="1" applyBorder="1" applyAlignment="1" applyProtection="1">
      <alignment horizontal="left" vertical="center" wrapText="1" indent="1"/>
      <protection hidden="1"/>
    </xf>
    <xf numFmtId="219" fontId="178" fillId="62" borderId="0" xfId="0" quotePrefix="1" applyNumberFormat="1" applyFont="1" applyFill="1" applyBorder="1" applyAlignment="1" applyProtection="1">
      <alignment horizontal="center" vertical="center"/>
      <protection hidden="1"/>
    </xf>
    <xf numFmtId="219" fontId="178" fillId="62" borderId="21" xfId="0" quotePrefix="1" applyNumberFormat="1" applyFont="1" applyFill="1" applyBorder="1" applyAlignment="1" applyProtection="1">
      <alignment horizontal="center" vertical="center"/>
      <protection hidden="1"/>
    </xf>
    <xf numFmtId="0" fontId="177" fillId="62" borderId="21" xfId="0" applyNumberFormat="1" applyFont="1" applyFill="1" applyBorder="1" applyAlignment="1" applyProtection="1">
      <alignment horizontal="left" vertical="center" indent="1"/>
      <protection hidden="1"/>
    </xf>
    <xf numFmtId="0" fontId="179" fillId="62" borderId="0" xfId="0" applyFont="1" applyFill="1" applyAlignment="1" applyProtection="1">
      <alignment horizontal="center" vertical="center"/>
      <protection hidden="1"/>
    </xf>
    <xf numFmtId="179" fontId="179" fillId="62" borderId="0" xfId="1325" applyNumberFormat="1" applyFont="1" applyFill="1" applyBorder="1" applyAlignment="1" applyProtection="1">
      <alignment horizontal="center" vertical="center"/>
      <protection hidden="1"/>
    </xf>
    <xf numFmtId="179" fontId="177" fillId="62" borderId="79" xfId="0" applyNumberFormat="1" applyFont="1" applyFill="1" applyBorder="1" applyAlignment="1" applyProtection="1">
      <alignment horizontal="center" vertical="center"/>
      <protection hidden="1"/>
    </xf>
    <xf numFmtId="177" fontId="177" fillId="62" borderId="31" xfId="1325" applyFont="1" applyFill="1" applyBorder="1" applyAlignment="1" applyProtection="1">
      <alignment horizontal="center" vertical="center" wrapText="1"/>
      <protection hidden="1"/>
    </xf>
    <xf numFmtId="177" fontId="177" fillId="62" borderId="55" xfId="1325" applyFont="1" applyFill="1" applyBorder="1" applyAlignment="1" applyProtection="1">
      <alignment horizontal="center" vertical="center" wrapText="1"/>
      <protection hidden="1"/>
    </xf>
    <xf numFmtId="177" fontId="177" fillId="62" borderId="0" xfId="1325" applyFont="1" applyFill="1" applyBorder="1" applyAlignment="1" applyProtection="1">
      <alignment horizontal="center" vertical="center" wrapText="1"/>
      <protection hidden="1"/>
    </xf>
    <xf numFmtId="177" fontId="177" fillId="62" borderId="21" xfId="1325" applyFont="1" applyFill="1" applyBorder="1" applyAlignment="1" applyProtection="1">
      <alignment horizontal="center" vertical="center" wrapText="1"/>
      <protection hidden="1"/>
    </xf>
    <xf numFmtId="177" fontId="177" fillId="62" borderId="32" xfId="1325" applyFont="1" applyFill="1" applyBorder="1" applyAlignment="1" applyProtection="1">
      <alignment horizontal="center" vertical="center" wrapText="1"/>
      <protection hidden="1"/>
    </xf>
    <xf numFmtId="177" fontId="177" fillId="62" borderId="34" xfId="1325" applyFont="1" applyFill="1" applyBorder="1" applyAlignment="1" applyProtection="1">
      <alignment horizontal="center" vertical="center" wrapText="1"/>
      <protection hidden="1"/>
    </xf>
    <xf numFmtId="179" fontId="177" fillId="62" borderId="44" xfId="0" applyNumberFormat="1" applyFont="1" applyFill="1" applyBorder="1" applyAlignment="1" applyProtection="1">
      <alignment horizontal="center" vertical="center"/>
      <protection hidden="1"/>
    </xf>
    <xf numFmtId="179" fontId="177" fillId="62" borderId="48" xfId="0" applyNumberFormat="1" applyFont="1" applyFill="1" applyBorder="1" applyAlignment="1" applyProtection="1">
      <alignment horizontal="center" vertical="center"/>
      <protection hidden="1"/>
    </xf>
    <xf numFmtId="179" fontId="177" fillId="62" borderId="27" xfId="0" applyNumberFormat="1" applyFont="1" applyFill="1" applyBorder="1" applyAlignment="1" applyProtection="1">
      <alignment horizontal="center" vertical="center" wrapText="1"/>
      <protection hidden="1"/>
    </xf>
    <xf numFmtId="179" fontId="177" fillId="62" borderId="27" xfId="0" applyNumberFormat="1" applyFont="1" applyFill="1" applyBorder="1" applyAlignment="1" applyProtection="1">
      <alignment horizontal="center" vertical="center"/>
      <protection hidden="1"/>
    </xf>
    <xf numFmtId="179" fontId="177" fillId="62" borderId="37" xfId="0" applyNumberFormat="1" applyFont="1" applyFill="1" applyBorder="1" applyAlignment="1" applyProtection="1">
      <alignment horizontal="center" vertical="center"/>
      <protection hidden="1"/>
    </xf>
    <xf numFmtId="0" fontId="177" fillId="62" borderId="25" xfId="0" applyFont="1" applyFill="1" applyBorder="1" applyAlignment="1" applyProtection="1">
      <alignment horizontal="center" vertical="center" wrapText="1"/>
      <protection hidden="1"/>
    </xf>
    <xf numFmtId="179" fontId="177" fillId="62" borderId="49" xfId="1325" applyNumberFormat="1" applyFont="1" applyFill="1" applyBorder="1" applyAlignment="1" applyProtection="1">
      <alignment horizontal="center" vertical="center"/>
      <protection hidden="1"/>
    </xf>
    <xf numFmtId="179" fontId="177" fillId="62" borderId="47" xfId="1325" applyNumberFormat="1" applyFont="1" applyFill="1" applyBorder="1" applyAlignment="1" applyProtection="1">
      <alignment horizontal="center" vertical="center"/>
      <protection hidden="1"/>
    </xf>
    <xf numFmtId="179" fontId="177" fillId="62" borderId="69" xfId="0" applyNumberFormat="1" applyFont="1" applyFill="1" applyBorder="1" applyAlignment="1" applyProtection="1">
      <alignment horizontal="center" vertical="center"/>
      <protection hidden="1"/>
    </xf>
    <xf numFmtId="179" fontId="180" fillId="62" borderId="0" xfId="1325" applyNumberFormat="1" applyFont="1" applyFill="1" applyBorder="1" applyAlignment="1" applyProtection="1">
      <alignment horizontal="center" vertical="center"/>
      <protection hidden="1"/>
    </xf>
    <xf numFmtId="177" fontId="177" fillId="62" borderId="78" xfId="1325" applyFont="1" applyFill="1" applyBorder="1" applyAlignment="1" applyProtection="1">
      <alignment horizontal="center" vertical="center" wrapText="1"/>
      <protection hidden="1"/>
    </xf>
    <xf numFmtId="177" fontId="177" fillId="62" borderId="23" xfId="1325" applyFont="1" applyFill="1" applyBorder="1" applyAlignment="1" applyProtection="1">
      <alignment horizontal="center" vertical="center" wrapText="1"/>
      <protection hidden="1"/>
    </xf>
    <xf numFmtId="177" fontId="177" fillId="62" borderId="33" xfId="1325" applyFont="1" applyFill="1" applyBorder="1" applyAlignment="1" applyProtection="1">
      <alignment horizontal="center" vertical="center" wrapText="1"/>
      <protection hidden="1"/>
    </xf>
    <xf numFmtId="179" fontId="177" fillId="62" borderId="63" xfId="0" applyNumberFormat="1" applyFont="1" applyFill="1" applyBorder="1" applyAlignment="1" applyProtection="1">
      <alignment horizontal="center" vertical="center" wrapText="1"/>
      <protection hidden="1"/>
    </xf>
    <xf numFmtId="179" fontId="177" fillId="62" borderId="15" xfId="0" applyNumberFormat="1" applyFont="1" applyFill="1" applyBorder="1" applyAlignment="1" applyProtection="1">
      <alignment horizontal="center" vertical="center"/>
      <protection hidden="1"/>
    </xf>
    <xf numFmtId="179" fontId="177" fillId="62" borderId="59" xfId="0" applyNumberFormat="1" applyFont="1" applyFill="1" applyBorder="1" applyAlignment="1" applyProtection="1">
      <alignment horizontal="center" vertical="center"/>
      <protection hidden="1"/>
    </xf>
    <xf numFmtId="0" fontId="177" fillId="62" borderId="10" xfId="0" applyNumberFormat="1" applyFont="1" applyFill="1" applyBorder="1" applyAlignment="1" applyProtection="1">
      <alignment horizontal="left" vertical="center" indent="1"/>
      <protection hidden="1"/>
    </xf>
    <xf numFmtId="0" fontId="177" fillId="62" borderId="22" xfId="0" applyNumberFormat="1" applyFont="1" applyFill="1" applyBorder="1" applyAlignment="1" applyProtection="1">
      <alignment horizontal="left" vertical="center" indent="1"/>
      <protection hidden="1"/>
    </xf>
    <xf numFmtId="0" fontId="177" fillId="62" borderId="24" xfId="0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10" xfId="0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0" xfId="0" applyNumberFormat="1" applyFont="1" applyFill="1" applyBorder="1" applyAlignment="1" applyProtection="1">
      <alignment horizontal="left" vertical="center" wrapText="1" indent="1"/>
      <protection hidden="1"/>
    </xf>
    <xf numFmtId="41" fontId="177" fillId="62" borderId="23" xfId="0" quotePrefix="1" applyNumberFormat="1" applyFont="1" applyFill="1" applyBorder="1" applyAlignment="1" applyProtection="1">
      <alignment horizontal="center" vertical="center"/>
      <protection hidden="1"/>
    </xf>
    <xf numFmtId="41" fontId="177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177" fillId="62" borderId="0" xfId="1325" applyNumberFormat="1" applyFont="1" applyFill="1" applyBorder="1" applyAlignment="1" applyProtection="1">
      <alignment horizontal="left" vertical="center" wrapText="1" indent="1"/>
      <protection hidden="1"/>
    </xf>
    <xf numFmtId="219" fontId="178" fillId="62" borderId="23" xfId="0" quotePrefix="1" applyNumberFormat="1" applyFont="1" applyFill="1" applyBorder="1" applyAlignment="1" applyProtection="1">
      <alignment horizontal="center" vertical="center"/>
      <protection hidden="1"/>
    </xf>
    <xf numFmtId="179" fontId="177" fillId="62" borderId="65" xfId="0" applyNumberFormat="1" applyFont="1" applyFill="1" applyBorder="1" applyAlignment="1" applyProtection="1">
      <alignment horizontal="center" vertical="center" wrapText="1"/>
      <protection hidden="1"/>
    </xf>
    <xf numFmtId="179" fontId="177" fillId="62" borderId="38" xfId="0" applyNumberFormat="1" applyFont="1" applyFill="1" applyBorder="1" applyAlignment="1" applyProtection="1">
      <alignment horizontal="center" vertical="center"/>
      <protection hidden="1"/>
    </xf>
    <xf numFmtId="179" fontId="177" fillId="62" borderId="39" xfId="0" applyNumberFormat="1" applyFont="1" applyFill="1" applyBorder="1" applyAlignment="1" applyProtection="1">
      <alignment horizontal="center" vertical="center"/>
      <protection hidden="1"/>
    </xf>
    <xf numFmtId="41" fontId="177" fillId="62" borderId="21" xfId="0" quotePrefix="1" applyNumberFormat="1" applyFont="1" applyFill="1" applyBorder="1" applyAlignment="1" applyProtection="1">
      <alignment horizontal="center" vertical="center"/>
      <protection hidden="1"/>
    </xf>
    <xf numFmtId="179" fontId="177" fillId="24" borderId="23" xfId="1516" quotePrefix="1" applyNumberFormat="1" applyFont="1" applyFill="1" applyBorder="1" applyAlignment="1" applyProtection="1">
      <alignment horizontal="left" vertical="center" indent="1" shrinkToFit="1"/>
      <protection hidden="1"/>
    </xf>
    <xf numFmtId="179" fontId="177" fillId="24" borderId="0" xfId="1516" quotePrefix="1" applyNumberFormat="1" applyFont="1" applyFill="1" applyBorder="1" applyAlignment="1" applyProtection="1">
      <alignment horizontal="left" vertical="center" indent="1" shrinkToFit="1"/>
      <protection hidden="1"/>
    </xf>
    <xf numFmtId="177" fontId="177" fillId="24" borderId="78" xfId="1326" applyFont="1" applyFill="1" applyBorder="1" applyAlignment="1" applyProtection="1">
      <alignment horizontal="center" vertical="center" wrapText="1"/>
      <protection hidden="1"/>
    </xf>
    <xf numFmtId="177" fontId="177" fillId="24" borderId="31" xfId="1326" applyFont="1" applyFill="1" applyBorder="1" applyAlignment="1" applyProtection="1">
      <alignment horizontal="center" vertical="center" wrapText="1"/>
      <protection hidden="1"/>
    </xf>
    <xf numFmtId="177" fontId="177" fillId="24" borderId="23" xfId="1326" applyFont="1" applyFill="1" applyBorder="1" applyAlignment="1" applyProtection="1">
      <alignment horizontal="center" vertical="center" wrapText="1"/>
      <protection hidden="1"/>
    </xf>
    <xf numFmtId="177" fontId="177" fillId="24" borderId="0" xfId="1326" applyFont="1" applyFill="1" applyBorder="1" applyAlignment="1" applyProtection="1">
      <alignment horizontal="center" vertical="center" wrapText="1"/>
      <protection hidden="1"/>
    </xf>
    <xf numFmtId="177" fontId="177" fillId="24" borderId="33" xfId="1326" applyFont="1" applyFill="1" applyBorder="1" applyAlignment="1" applyProtection="1">
      <alignment horizontal="center" vertical="center" wrapText="1"/>
      <protection hidden="1"/>
    </xf>
    <xf numFmtId="177" fontId="177" fillId="24" borderId="32" xfId="1326" applyFont="1" applyFill="1" applyBorder="1" applyAlignment="1" applyProtection="1">
      <alignment horizontal="center" vertical="center" wrapText="1"/>
      <protection hidden="1"/>
    </xf>
    <xf numFmtId="179" fontId="177" fillId="24" borderId="0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77" fillId="24" borderId="21" xfId="1516" quotePrefix="1" applyNumberFormat="1" applyFont="1" applyFill="1" applyBorder="1" applyAlignment="1" applyProtection="1">
      <alignment horizontal="center" vertical="center" shrinkToFit="1"/>
      <protection hidden="1"/>
    </xf>
    <xf numFmtId="0" fontId="177" fillId="24" borderId="75" xfId="1516" applyFont="1" applyFill="1" applyBorder="1" applyAlignment="1" applyProtection="1">
      <alignment horizontal="center" vertical="center" wrapText="1"/>
      <protection hidden="1"/>
    </xf>
    <xf numFmtId="0" fontId="177" fillId="24" borderId="67" xfId="1516" applyFont="1" applyFill="1" applyBorder="1" applyAlignment="1" applyProtection="1">
      <alignment horizontal="center" vertical="center" wrapText="1"/>
      <protection hidden="1"/>
    </xf>
    <xf numFmtId="0" fontId="177" fillId="24" borderId="68" xfId="1516" applyFont="1" applyFill="1" applyBorder="1" applyAlignment="1" applyProtection="1">
      <alignment horizontal="center" vertical="center" wrapText="1"/>
      <protection hidden="1"/>
    </xf>
    <xf numFmtId="0" fontId="177" fillId="24" borderId="53" xfId="1516" applyFont="1" applyFill="1" applyBorder="1" applyAlignment="1" applyProtection="1">
      <alignment horizontal="center" vertical="center" wrapText="1"/>
      <protection hidden="1"/>
    </xf>
    <xf numFmtId="0" fontId="177" fillId="24" borderId="26" xfId="1516" applyFont="1" applyFill="1" applyBorder="1" applyAlignment="1" applyProtection="1">
      <alignment horizontal="center" vertical="center" wrapText="1"/>
      <protection hidden="1"/>
    </xf>
    <xf numFmtId="0" fontId="177" fillId="24" borderId="54" xfId="1516" applyFont="1" applyFill="1" applyBorder="1" applyAlignment="1" applyProtection="1">
      <alignment horizontal="center" vertical="center" wrapText="1"/>
      <protection hidden="1"/>
    </xf>
    <xf numFmtId="179" fontId="177" fillId="24" borderId="23" xfId="1516" quotePrefix="1" applyNumberFormat="1" applyFont="1" applyFill="1" applyBorder="1" applyAlignment="1" applyProtection="1">
      <alignment horizontal="center" vertical="center" shrinkToFit="1"/>
      <protection hidden="1"/>
    </xf>
    <xf numFmtId="0" fontId="179" fillId="24" borderId="0" xfId="1516" applyFont="1" applyFill="1" applyAlignment="1" applyProtection="1">
      <alignment horizontal="center" vertical="center"/>
      <protection hidden="1"/>
    </xf>
    <xf numFmtId="0" fontId="180" fillId="24" borderId="0" xfId="1516" applyFont="1" applyFill="1" applyBorder="1" applyAlignment="1" applyProtection="1">
      <alignment horizontal="center" vertical="center"/>
      <protection hidden="1"/>
    </xf>
    <xf numFmtId="0" fontId="180" fillId="24" borderId="0" xfId="1516" applyFont="1" applyFill="1" applyAlignment="1" applyProtection="1">
      <alignment horizontal="center" vertical="center"/>
      <protection hidden="1"/>
    </xf>
    <xf numFmtId="220" fontId="178" fillId="24" borderId="0" xfId="1516" quotePrefix="1" applyNumberFormat="1" applyFont="1" applyFill="1" applyBorder="1" applyAlignment="1" applyProtection="1">
      <alignment horizontal="center" vertical="center" shrinkToFit="1"/>
      <protection hidden="1"/>
    </xf>
    <xf numFmtId="220" fontId="178" fillId="24" borderId="21" xfId="1516" quotePrefix="1" applyNumberFormat="1" applyFont="1" applyFill="1" applyBorder="1" applyAlignment="1" applyProtection="1">
      <alignment horizontal="center" vertical="center" shrinkToFit="1"/>
      <protection hidden="1"/>
    </xf>
    <xf numFmtId="220" fontId="178" fillId="24" borderId="23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81" fillId="24" borderId="31" xfId="1516" quotePrefix="1" applyNumberFormat="1" applyFont="1" applyFill="1" applyBorder="1" applyAlignment="1" applyProtection="1">
      <alignment horizontal="left" vertical="center" shrinkToFit="1"/>
      <protection hidden="1"/>
    </xf>
    <xf numFmtId="179" fontId="177" fillId="24" borderId="10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77" fillId="24" borderId="22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77" fillId="24" borderId="24" xfId="1516" quotePrefix="1" applyNumberFormat="1" applyFont="1" applyFill="1" applyBorder="1" applyAlignment="1" applyProtection="1">
      <alignment horizontal="left" vertical="center" indent="1" shrinkToFit="1"/>
      <protection hidden="1"/>
    </xf>
    <xf numFmtId="179" fontId="177" fillId="24" borderId="10" xfId="1516" quotePrefix="1" applyNumberFormat="1" applyFont="1" applyFill="1" applyBorder="1" applyAlignment="1" applyProtection="1">
      <alignment horizontal="left" vertical="center" indent="1" shrinkToFit="1"/>
      <protection hidden="1"/>
    </xf>
    <xf numFmtId="0" fontId="177" fillId="24" borderId="60" xfId="1516" applyFont="1" applyFill="1" applyBorder="1" applyAlignment="1" applyProtection="1">
      <alignment horizontal="center" vertical="center" wrapText="1"/>
      <protection hidden="1"/>
    </xf>
    <xf numFmtId="0" fontId="177" fillId="24" borderId="61" xfId="1516" applyFont="1" applyFill="1" applyBorder="1" applyAlignment="1" applyProtection="1">
      <alignment horizontal="center" vertical="center" wrapText="1"/>
      <protection hidden="1"/>
    </xf>
    <xf numFmtId="0" fontId="177" fillId="24" borderId="62" xfId="1516" applyFont="1" applyFill="1" applyBorder="1" applyAlignment="1" applyProtection="1">
      <alignment horizontal="center" vertical="center" wrapText="1"/>
      <protection hidden="1"/>
    </xf>
    <xf numFmtId="177" fontId="177" fillId="24" borderId="55" xfId="1326" applyFont="1" applyFill="1" applyBorder="1" applyAlignment="1" applyProtection="1">
      <alignment horizontal="center" vertical="center" wrapText="1"/>
      <protection hidden="1"/>
    </xf>
    <xf numFmtId="177" fontId="177" fillId="24" borderId="21" xfId="1326" applyFont="1" applyFill="1" applyBorder="1" applyAlignment="1" applyProtection="1">
      <alignment horizontal="center" vertical="center" wrapText="1"/>
      <protection hidden="1"/>
    </xf>
    <xf numFmtId="177" fontId="177" fillId="24" borderId="34" xfId="1326" applyFont="1" applyFill="1" applyBorder="1" applyAlignment="1" applyProtection="1">
      <alignment horizontal="center" vertical="center" wrapText="1"/>
      <protection hidden="1"/>
    </xf>
    <xf numFmtId="0" fontId="177" fillId="24" borderId="64" xfId="1516" applyFont="1" applyFill="1" applyBorder="1" applyAlignment="1" applyProtection="1">
      <alignment horizontal="center" vertical="center" wrapText="1"/>
      <protection hidden="1"/>
    </xf>
    <xf numFmtId="0" fontId="177" fillId="24" borderId="76" xfId="1516" applyFont="1" applyFill="1" applyBorder="1" applyAlignment="1" applyProtection="1">
      <alignment horizontal="center" vertical="center" wrapText="1"/>
      <protection hidden="1"/>
    </xf>
    <xf numFmtId="0" fontId="177" fillId="24" borderId="77" xfId="1516" applyFont="1" applyFill="1" applyBorder="1" applyAlignment="1" applyProtection="1">
      <alignment horizontal="center" vertical="center" wrapText="1"/>
      <protection hidden="1"/>
    </xf>
    <xf numFmtId="1" fontId="177" fillId="24" borderId="23" xfId="1519" quotePrefix="1" applyNumberFormat="1" applyFont="1" applyFill="1" applyBorder="1" applyAlignment="1" applyProtection="1">
      <alignment horizontal="center" vertical="center"/>
      <protection hidden="1"/>
    </xf>
    <xf numFmtId="1" fontId="177" fillId="24" borderId="0" xfId="1519" quotePrefix="1" applyNumberFormat="1" applyFont="1" applyFill="1" applyBorder="1" applyAlignment="1" applyProtection="1">
      <alignment horizontal="center" vertical="center"/>
      <protection hidden="1"/>
    </xf>
    <xf numFmtId="1" fontId="177" fillId="24" borderId="21" xfId="1519" quotePrefix="1" applyNumberFormat="1" applyFont="1" applyFill="1" applyBorder="1" applyAlignment="1" applyProtection="1">
      <alignment horizontal="center" vertical="center"/>
      <protection hidden="1"/>
    </xf>
    <xf numFmtId="181" fontId="45" fillId="24" borderId="94" xfId="1519" applyNumberFormat="1" applyFont="1" applyFill="1" applyBorder="1" applyAlignment="1" applyProtection="1">
      <alignment horizontal="center" vertical="center"/>
      <protection hidden="1"/>
    </xf>
    <xf numFmtId="181" fontId="45" fillId="24" borderId="96" xfId="1519" applyNumberFormat="1" applyFont="1" applyFill="1" applyBorder="1" applyAlignment="1" applyProtection="1">
      <alignment horizontal="center" vertical="center"/>
      <protection hidden="1"/>
    </xf>
    <xf numFmtId="42" fontId="195" fillId="24" borderId="95" xfId="1519" applyNumberFormat="1" applyFont="1" applyFill="1" applyBorder="1" applyAlignment="1" applyProtection="1">
      <alignment horizontal="left" vertical="center"/>
      <protection hidden="1"/>
    </xf>
    <xf numFmtId="42" fontId="195" fillId="24" borderId="94" xfId="1519" applyNumberFormat="1" applyFont="1" applyFill="1" applyBorder="1" applyAlignment="1" applyProtection="1">
      <alignment horizontal="left" vertical="center"/>
      <protection hidden="1"/>
    </xf>
    <xf numFmtId="181" fontId="45" fillId="24" borderId="0" xfId="1519" applyNumberFormat="1" applyFont="1" applyFill="1" applyBorder="1" applyAlignment="1" applyProtection="1">
      <alignment horizontal="center" vertical="center"/>
      <protection hidden="1"/>
    </xf>
    <xf numFmtId="181" fontId="45" fillId="24" borderId="21" xfId="1519" applyNumberFormat="1" applyFont="1" applyFill="1" applyBorder="1" applyAlignment="1" applyProtection="1">
      <alignment horizontal="center" vertical="center"/>
      <protection hidden="1"/>
    </xf>
    <xf numFmtId="42" fontId="195" fillId="24" borderId="23" xfId="1519" applyNumberFormat="1" applyFont="1" applyFill="1" applyBorder="1" applyAlignment="1" applyProtection="1">
      <alignment horizontal="left" vertical="center"/>
      <protection hidden="1"/>
    </xf>
    <xf numFmtId="42" fontId="195" fillId="24" borderId="0" xfId="1519" applyNumberFormat="1" applyFont="1" applyFill="1" applyBorder="1" applyAlignment="1" applyProtection="1">
      <alignment horizontal="left" vertical="center"/>
      <protection hidden="1"/>
    </xf>
    <xf numFmtId="1" fontId="199" fillId="24" borderId="0" xfId="1519" quotePrefix="1" applyNumberFormat="1" applyFont="1" applyFill="1" applyBorder="1" applyAlignment="1" applyProtection="1">
      <alignment horizontal="center" vertical="center"/>
      <protection hidden="1"/>
    </xf>
    <xf numFmtId="1" fontId="199" fillId="24" borderId="21" xfId="1519" quotePrefix="1" applyNumberFormat="1" applyFont="1" applyFill="1" applyBorder="1" applyAlignment="1" applyProtection="1">
      <alignment horizontal="center" vertical="center"/>
      <protection hidden="1"/>
    </xf>
    <xf numFmtId="1" fontId="178" fillId="24" borderId="23" xfId="1519" quotePrefix="1" applyNumberFormat="1" applyFont="1" applyFill="1" applyBorder="1" applyAlignment="1" applyProtection="1">
      <alignment horizontal="center" vertical="center"/>
      <protection hidden="1"/>
    </xf>
    <xf numFmtId="1" fontId="178" fillId="24" borderId="0" xfId="1519" quotePrefix="1" applyNumberFormat="1" applyFont="1" applyFill="1" applyBorder="1" applyAlignment="1" applyProtection="1">
      <alignment horizontal="center" vertical="center"/>
      <protection hidden="1"/>
    </xf>
    <xf numFmtId="0" fontId="45" fillId="62" borderId="0" xfId="1519" applyFont="1" applyFill="1" applyBorder="1" applyAlignment="1" applyProtection="1">
      <alignment horizontal="center" vertical="center"/>
      <protection hidden="1"/>
    </xf>
    <xf numFmtId="0" fontId="45" fillId="62" borderId="21" xfId="1519" applyFont="1" applyFill="1" applyBorder="1" applyAlignment="1" applyProtection="1">
      <alignment horizontal="center" vertical="center"/>
      <protection hidden="1"/>
    </xf>
    <xf numFmtId="42" fontId="195" fillId="62" borderId="23" xfId="1519" applyNumberFormat="1" applyFont="1" applyFill="1" applyBorder="1" applyAlignment="1" applyProtection="1">
      <alignment horizontal="left" vertical="center"/>
      <protection hidden="1"/>
    </xf>
    <xf numFmtId="42" fontId="195" fillId="62" borderId="0" xfId="1519" applyNumberFormat="1" applyFont="1" applyFill="1" applyBorder="1" applyAlignment="1" applyProtection="1">
      <alignment horizontal="left" vertical="center"/>
      <protection hidden="1"/>
    </xf>
    <xf numFmtId="0" fontId="177" fillId="24" borderId="60" xfId="1515" applyFont="1" applyFill="1" applyBorder="1" applyAlignment="1" applyProtection="1">
      <alignment horizontal="center" vertical="center" wrapText="1"/>
      <protection hidden="1"/>
    </xf>
    <xf numFmtId="0" fontId="177" fillId="24" borderId="61" xfId="1515" applyFont="1" applyFill="1" applyBorder="1" applyAlignment="1" applyProtection="1">
      <alignment horizontal="center" vertical="center" wrapText="1"/>
      <protection hidden="1"/>
    </xf>
    <xf numFmtId="0" fontId="177" fillId="24" borderId="62" xfId="1515" applyFont="1" applyFill="1" applyBorder="1" applyAlignment="1" applyProtection="1">
      <alignment horizontal="center" vertical="center" wrapText="1"/>
      <protection hidden="1"/>
    </xf>
    <xf numFmtId="0" fontId="177" fillId="24" borderId="53" xfId="1515" applyFont="1" applyFill="1" applyBorder="1" applyAlignment="1" applyProtection="1">
      <alignment horizontal="center" vertical="center" wrapText="1"/>
      <protection hidden="1"/>
    </xf>
    <xf numFmtId="0" fontId="177" fillId="24" borderId="26" xfId="1515" applyFont="1" applyFill="1" applyBorder="1" applyAlignment="1" applyProtection="1">
      <alignment horizontal="center" vertical="center" wrapText="1"/>
      <protection hidden="1"/>
    </xf>
    <xf numFmtId="0" fontId="177" fillId="24" borderId="54" xfId="1515" applyFont="1" applyFill="1" applyBorder="1" applyAlignment="1" applyProtection="1">
      <alignment horizontal="center" vertical="center" wrapText="1"/>
      <protection hidden="1"/>
    </xf>
    <xf numFmtId="0" fontId="181" fillId="24" borderId="53" xfId="1515" applyFont="1" applyFill="1" applyBorder="1" applyAlignment="1" applyProtection="1">
      <alignment horizontal="center" vertical="center" wrapText="1"/>
      <protection hidden="1"/>
    </xf>
    <xf numFmtId="0" fontId="181" fillId="24" borderId="26" xfId="1515" applyFont="1" applyFill="1" applyBorder="1" applyAlignment="1" applyProtection="1">
      <alignment horizontal="center" vertical="center" wrapText="1"/>
      <protection hidden="1"/>
    </xf>
    <xf numFmtId="0" fontId="181" fillId="24" borderId="54" xfId="1515" applyFont="1" applyFill="1" applyBorder="1" applyAlignment="1" applyProtection="1">
      <alignment horizontal="center" vertical="center" wrapText="1"/>
      <protection hidden="1"/>
    </xf>
    <xf numFmtId="0" fontId="179" fillId="24" borderId="0" xfId="1515" applyFont="1" applyFill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left" vertical="center"/>
      <protection hidden="1"/>
    </xf>
    <xf numFmtId="176" fontId="177" fillId="24" borderId="31" xfId="1327" applyFont="1" applyFill="1" applyBorder="1" applyAlignment="1" applyProtection="1">
      <alignment horizontal="center" vertical="center" wrapText="1"/>
      <protection hidden="1"/>
    </xf>
    <xf numFmtId="176" fontId="177" fillId="24" borderId="55" xfId="1327" applyFont="1" applyFill="1" applyBorder="1" applyAlignment="1" applyProtection="1">
      <alignment horizontal="center" vertical="center" wrapText="1"/>
      <protection hidden="1"/>
    </xf>
    <xf numFmtId="176" fontId="177" fillId="24" borderId="0" xfId="1327" applyFont="1" applyFill="1" applyBorder="1" applyAlignment="1" applyProtection="1">
      <alignment horizontal="center" vertical="center" wrapText="1"/>
      <protection hidden="1"/>
    </xf>
    <xf numFmtId="176" fontId="177" fillId="24" borderId="21" xfId="1327" applyFont="1" applyFill="1" applyBorder="1" applyAlignment="1" applyProtection="1">
      <alignment horizontal="center" vertical="center" wrapText="1"/>
      <protection hidden="1"/>
    </xf>
    <xf numFmtId="176" fontId="177" fillId="24" borderId="32" xfId="1327" applyFont="1" applyFill="1" applyBorder="1" applyAlignment="1" applyProtection="1">
      <alignment horizontal="center" vertical="center" wrapText="1"/>
      <protection hidden="1"/>
    </xf>
    <xf numFmtId="176" fontId="177" fillId="24" borderId="34" xfId="1327" applyFont="1" applyFill="1" applyBorder="1" applyAlignment="1" applyProtection="1">
      <alignment horizontal="center" vertical="center" wrapText="1"/>
      <protection hidden="1"/>
    </xf>
    <xf numFmtId="0" fontId="177" fillId="24" borderId="64" xfId="1515" applyFont="1" applyFill="1" applyBorder="1" applyAlignment="1" applyProtection="1">
      <alignment horizontal="center" vertical="center" wrapText="1"/>
      <protection hidden="1"/>
    </xf>
    <xf numFmtId="0" fontId="177" fillId="24" borderId="76" xfId="1515" applyFont="1" applyFill="1" applyBorder="1" applyAlignment="1" applyProtection="1">
      <alignment horizontal="center" vertical="center" wrapText="1"/>
      <protection hidden="1"/>
    </xf>
    <xf numFmtId="0" fontId="177" fillId="24" borderId="77" xfId="1515" applyFont="1" applyFill="1" applyBorder="1" applyAlignment="1" applyProtection="1">
      <alignment horizontal="center" vertical="center" wrapText="1"/>
      <protection hidden="1"/>
    </xf>
    <xf numFmtId="0" fontId="177" fillId="24" borderId="75" xfId="1515" applyFont="1" applyFill="1" applyBorder="1" applyAlignment="1" applyProtection="1">
      <alignment horizontal="center" vertical="center" wrapText="1"/>
      <protection hidden="1"/>
    </xf>
    <xf numFmtId="0" fontId="177" fillId="24" borderId="67" xfId="1515" applyFont="1" applyFill="1" applyBorder="1" applyAlignment="1" applyProtection="1">
      <alignment horizontal="center" vertical="center" wrapText="1"/>
      <protection hidden="1"/>
    </xf>
    <xf numFmtId="0" fontId="177" fillId="24" borderId="68" xfId="1515" applyFont="1" applyFill="1" applyBorder="1" applyAlignment="1" applyProtection="1">
      <alignment horizontal="center" vertical="center" wrapText="1"/>
      <protection hidden="1"/>
    </xf>
    <xf numFmtId="176" fontId="177" fillId="24" borderId="78" xfId="1327" applyFont="1" applyFill="1" applyBorder="1" applyAlignment="1" applyProtection="1">
      <alignment horizontal="center" vertical="center" wrapText="1"/>
      <protection hidden="1"/>
    </xf>
    <xf numFmtId="176" fontId="177" fillId="24" borderId="23" xfId="1327" applyFont="1" applyFill="1" applyBorder="1" applyAlignment="1" applyProtection="1">
      <alignment horizontal="center" vertical="center" wrapText="1"/>
      <protection hidden="1"/>
    </xf>
    <xf numFmtId="176" fontId="177" fillId="24" borderId="33" xfId="1327" applyFont="1" applyFill="1" applyBorder="1" applyAlignment="1" applyProtection="1">
      <alignment horizontal="center" vertical="center" wrapText="1"/>
      <protection hidden="1"/>
    </xf>
    <xf numFmtId="177" fontId="177" fillId="24" borderId="44" xfId="1325" applyFont="1" applyFill="1" applyBorder="1" applyAlignment="1" applyProtection="1">
      <alignment horizontal="center" vertical="center"/>
      <protection hidden="1"/>
    </xf>
    <xf numFmtId="179" fontId="177" fillId="24" borderId="73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67" xfId="0" applyNumberFormat="1" applyFont="1" applyFill="1" applyBorder="1" applyAlignment="1" applyProtection="1">
      <alignment horizontal="center" vertical="center"/>
      <protection hidden="1"/>
    </xf>
    <xf numFmtId="179" fontId="177" fillId="24" borderId="68" xfId="0" applyNumberFormat="1" applyFont="1" applyFill="1" applyBorder="1" applyAlignment="1" applyProtection="1">
      <alignment horizontal="center" vertical="center"/>
      <protection hidden="1"/>
    </xf>
    <xf numFmtId="179" fontId="177" fillId="24" borderId="56" xfId="0" applyNumberFormat="1" applyFont="1" applyFill="1" applyBorder="1" applyAlignment="1" applyProtection="1">
      <alignment horizontal="center" vertical="center"/>
      <protection hidden="1"/>
    </xf>
    <xf numFmtId="0" fontId="177" fillId="24" borderId="50" xfId="0" applyFont="1" applyFill="1" applyBorder="1" applyAlignment="1" applyProtection="1">
      <alignment horizontal="center" vertical="center" wrapText="1"/>
      <protection hidden="1"/>
    </xf>
    <xf numFmtId="177" fontId="177" fillId="24" borderId="41" xfId="1325" applyFont="1" applyFill="1" applyBorder="1" applyAlignment="1" applyProtection="1">
      <alignment horizontal="center" vertical="center"/>
      <protection hidden="1"/>
    </xf>
    <xf numFmtId="179" fontId="177" fillId="24" borderId="49" xfId="0" applyNumberFormat="1" applyFont="1" applyFill="1" applyBorder="1" applyAlignment="1" applyProtection="1">
      <alignment horizontal="center" vertical="center"/>
      <protection hidden="1"/>
    </xf>
    <xf numFmtId="179" fontId="177" fillId="24" borderId="47" xfId="0" applyNumberFormat="1" applyFont="1" applyFill="1" applyBorder="1" applyAlignment="1" applyProtection="1">
      <alignment horizontal="center" vertical="center"/>
      <protection hidden="1"/>
    </xf>
    <xf numFmtId="179" fontId="177" fillId="24" borderId="48" xfId="1325" applyNumberFormat="1" applyFont="1" applyFill="1" applyBorder="1" applyAlignment="1" applyProtection="1">
      <alignment horizontal="left" vertical="center"/>
      <protection hidden="1"/>
    </xf>
    <xf numFmtId="179" fontId="177" fillId="24" borderId="49" xfId="1325" applyNumberFormat="1" applyFont="1" applyFill="1" applyBorder="1" applyAlignment="1" applyProtection="1">
      <alignment horizontal="left" vertical="center"/>
      <protection hidden="1"/>
    </xf>
    <xf numFmtId="179" fontId="177" fillId="24" borderId="38" xfId="0" applyNumberFormat="1" applyFont="1" applyFill="1" applyBorder="1" applyAlignment="1" applyProtection="1">
      <alignment horizontal="center" vertical="center" wrapText="1"/>
      <protection hidden="1"/>
    </xf>
    <xf numFmtId="179" fontId="177" fillId="62" borderId="38" xfId="0" applyNumberFormat="1" applyFont="1" applyFill="1" applyBorder="1" applyAlignment="1" applyProtection="1">
      <alignment horizontal="center" vertical="center" wrapText="1"/>
      <protection hidden="1"/>
    </xf>
    <xf numFmtId="1" fontId="177" fillId="24" borderId="23" xfId="1519" quotePrefix="1" applyNumberFormat="1" applyFont="1" applyFill="1" applyBorder="1" applyAlignment="1" applyProtection="1">
      <alignment horizontal="left" vertical="center" indent="1"/>
      <protection hidden="1"/>
    </xf>
    <xf numFmtId="1" fontId="177" fillId="24" borderId="0" xfId="1519" quotePrefix="1" applyNumberFormat="1" applyFont="1" applyFill="1" applyBorder="1" applyAlignment="1" applyProtection="1">
      <alignment horizontal="left" vertical="center" indent="1"/>
      <protection hidden="1"/>
    </xf>
    <xf numFmtId="1" fontId="177" fillId="24" borderId="10" xfId="1519" quotePrefix="1" applyNumberFormat="1" applyFont="1" applyFill="1" applyBorder="1" applyAlignment="1" applyProtection="1">
      <alignment horizontal="center" vertical="center"/>
      <protection hidden="1"/>
    </xf>
    <xf numFmtId="1" fontId="177" fillId="24" borderId="0" xfId="1519" quotePrefix="1" applyNumberFormat="1" applyFont="1" applyFill="1" applyBorder="1" applyAlignment="1" applyProtection="1">
      <alignment horizontal="left" vertical="center"/>
      <protection hidden="1"/>
    </xf>
    <xf numFmtId="1" fontId="177" fillId="24" borderId="21" xfId="1519" quotePrefix="1" applyNumberFormat="1" applyFont="1" applyFill="1" applyBorder="1" applyAlignment="1" applyProtection="1">
      <alignment horizontal="left" vertical="center"/>
      <protection hidden="1"/>
    </xf>
    <xf numFmtId="1" fontId="177" fillId="24" borderId="10" xfId="1519" quotePrefix="1" applyNumberFormat="1" applyFont="1" applyFill="1" applyBorder="1" applyAlignment="1" applyProtection="1">
      <alignment horizontal="left" vertical="center"/>
      <protection hidden="1"/>
    </xf>
    <xf numFmtId="1" fontId="177" fillId="24" borderId="22" xfId="1519" quotePrefix="1" applyNumberFormat="1" applyFont="1" applyFill="1" applyBorder="1" applyAlignment="1" applyProtection="1">
      <alignment horizontal="left" vertical="center"/>
      <protection hidden="1"/>
    </xf>
    <xf numFmtId="0" fontId="179" fillId="24" borderId="0" xfId="1515" applyFont="1" applyFill="1" applyBorder="1" applyAlignment="1" applyProtection="1">
      <alignment horizontal="center" vertical="center"/>
      <protection hidden="1"/>
    </xf>
    <xf numFmtId="1" fontId="178" fillId="24" borderId="21" xfId="1519" quotePrefix="1" applyNumberFormat="1" applyFont="1" applyFill="1" applyBorder="1" applyAlignment="1" applyProtection="1">
      <alignment horizontal="center" vertical="center"/>
      <protection hidden="1"/>
    </xf>
    <xf numFmtId="0" fontId="180" fillId="24" borderId="0" xfId="1515" applyFont="1" applyFill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center" vertical="center" wrapText="1"/>
      <protection hidden="1"/>
    </xf>
    <xf numFmtId="0" fontId="177" fillId="24" borderId="0" xfId="1515" applyFont="1" applyFill="1" applyBorder="1" applyAlignment="1" applyProtection="1">
      <alignment horizontal="center" vertical="center"/>
      <protection hidden="1"/>
    </xf>
    <xf numFmtId="0" fontId="180" fillId="24" borderId="0" xfId="0" applyFont="1" applyFill="1" applyAlignment="1" applyProtection="1">
      <alignment horizontal="center" vertical="center"/>
      <protection hidden="1"/>
    </xf>
    <xf numFmtId="0" fontId="177" fillId="24" borderId="64" xfId="0" applyFont="1" applyFill="1" applyBorder="1" applyAlignment="1" applyProtection="1">
      <alignment horizontal="center" vertical="center" wrapText="1"/>
      <protection hidden="1"/>
    </xf>
    <xf numFmtId="0" fontId="177" fillId="24" borderId="76" xfId="0" applyFont="1" applyFill="1" applyBorder="1" applyAlignment="1" applyProtection="1">
      <alignment horizontal="center" vertical="center"/>
      <protection hidden="1"/>
    </xf>
    <xf numFmtId="0" fontId="177" fillId="24" borderId="77" xfId="0" applyFont="1" applyFill="1" applyBorder="1" applyAlignment="1" applyProtection="1">
      <alignment horizontal="center" vertical="center"/>
      <protection hidden="1"/>
    </xf>
    <xf numFmtId="0" fontId="177" fillId="24" borderId="53" xfId="0" applyFont="1" applyFill="1" applyBorder="1" applyAlignment="1" applyProtection="1">
      <alignment horizontal="center" vertical="center" wrapText="1"/>
      <protection hidden="1"/>
    </xf>
    <xf numFmtId="0" fontId="177" fillId="24" borderId="26" xfId="0" applyFont="1" applyFill="1" applyBorder="1" applyAlignment="1" applyProtection="1">
      <alignment horizontal="center" vertical="center"/>
      <protection hidden="1"/>
    </xf>
    <xf numFmtId="0" fontId="177" fillId="24" borderId="54" xfId="0" applyFont="1" applyFill="1" applyBorder="1" applyAlignment="1" applyProtection="1">
      <alignment horizontal="center" vertical="center"/>
      <protection hidden="1"/>
    </xf>
    <xf numFmtId="0" fontId="177" fillId="24" borderId="75" xfId="0" applyFont="1" applyFill="1" applyBorder="1" applyAlignment="1" applyProtection="1">
      <alignment horizontal="center" vertical="center" wrapText="1"/>
      <protection hidden="1"/>
    </xf>
    <xf numFmtId="0" fontId="177" fillId="24" borderId="67" xfId="0" applyFont="1" applyFill="1" applyBorder="1" applyAlignment="1" applyProtection="1">
      <alignment horizontal="center" vertical="center"/>
      <protection hidden="1"/>
    </xf>
    <xf numFmtId="0" fontId="177" fillId="24" borderId="68" xfId="0" applyFont="1" applyFill="1" applyBorder="1" applyAlignment="1" applyProtection="1">
      <alignment horizontal="center" vertical="center"/>
      <protection hidden="1"/>
    </xf>
    <xf numFmtId="180" fontId="177" fillId="24" borderId="80" xfId="0" applyNumberFormat="1" applyFont="1" applyFill="1" applyBorder="1" applyAlignment="1" applyProtection="1">
      <alignment horizontal="center" vertical="center" wrapText="1"/>
      <protection hidden="1"/>
    </xf>
    <xf numFmtId="0" fontId="183" fillId="24" borderId="71" xfId="0" applyFont="1" applyFill="1" applyBorder="1" applyAlignment="1" applyProtection="1">
      <alignment horizontal="center" vertical="center"/>
      <protection hidden="1"/>
    </xf>
    <xf numFmtId="0" fontId="183" fillId="24" borderId="72" xfId="0" applyFont="1" applyFill="1" applyBorder="1" applyAlignment="1" applyProtection="1">
      <alignment horizontal="center" vertical="center"/>
      <protection hidden="1"/>
    </xf>
    <xf numFmtId="0" fontId="179" fillId="24" borderId="0" xfId="0" applyFont="1" applyFill="1" applyBorder="1" applyAlignment="1" applyProtection="1">
      <alignment horizontal="center" vertical="center"/>
      <protection hidden="1"/>
    </xf>
    <xf numFmtId="0" fontId="183" fillId="24" borderId="76" xfId="0" applyFont="1" applyFill="1" applyBorder="1" applyAlignment="1" applyProtection="1">
      <alignment horizontal="center" vertical="center"/>
      <protection hidden="1"/>
    </xf>
    <xf numFmtId="0" fontId="183" fillId="24" borderId="77" xfId="0" applyFont="1" applyFill="1" applyBorder="1" applyAlignment="1" applyProtection="1">
      <alignment horizontal="center" vertical="center"/>
      <protection hidden="1"/>
    </xf>
    <xf numFmtId="0" fontId="183" fillId="24" borderId="26" xfId="0" applyFont="1" applyFill="1" applyBorder="1" applyAlignment="1" applyProtection="1">
      <alignment horizontal="center" vertical="center"/>
      <protection hidden="1"/>
    </xf>
    <xf numFmtId="0" fontId="183" fillId="24" borderId="54" xfId="0" applyFont="1" applyFill="1" applyBorder="1" applyAlignment="1" applyProtection="1">
      <alignment horizontal="center" vertical="center"/>
      <protection hidden="1"/>
    </xf>
    <xf numFmtId="0" fontId="177" fillId="24" borderId="67" xfId="0" applyFont="1" applyFill="1" applyBorder="1" applyAlignment="1" applyProtection="1">
      <alignment horizontal="center" vertical="center" wrapText="1"/>
      <protection hidden="1"/>
    </xf>
    <xf numFmtId="0" fontId="177" fillId="24" borderId="68" xfId="0" applyFont="1" applyFill="1" applyBorder="1" applyAlignment="1" applyProtection="1">
      <alignment horizontal="center" vertical="center" wrapText="1"/>
      <protection hidden="1"/>
    </xf>
    <xf numFmtId="179" fontId="177" fillId="24" borderId="60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61" xfId="0" applyNumberFormat="1" applyFont="1" applyFill="1" applyBorder="1" applyAlignment="1" applyProtection="1">
      <alignment horizontal="center" vertical="center"/>
      <protection hidden="1"/>
    </xf>
    <xf numFmtId="179" fontId="177" fillId="24" borderId="62" xfId="0" applyNumberFormat="1" applyFont="1" applyFill="1" applyBorder="1" applyAlignment="1" applyProtection="1">
      <alignment horizontal="center" vertical="center"/>
      <protection hidden="1"/>
    </xf>
    <xf numFmtId="179" fontId="177" fillId="24" borderId="53" xfId="0" applyNumberFormat="1" applyFont="1" applyFill="1" applyBorder="1" applyAlignment="1" applyProtection="1">
      <alignment horizontal="center" vertical="center" wrapText="1"/>
      <protection hidden="1"/>
    </xf>
    <xf numFmtId="177" fontId="177" fillId="24" borderId="78" xfId="1325" applyFont="1" applyFill="1" applyBorder="1" applyAlignment="1" applyProtection="1">
      <alignment horizontal="center" vertical="center"/>
      <protection hidden="1"/>
    </xf>
    <xf numFmtId="177" fontId="177" fillId="24" borderId="23" xfId="1325" applyFont="1" applyFill="1" applyBorder="1" applyAlignment="1" applyProtection="1">
      <alignment horizontal="center" vertical="center"/>
      <protection hidden="1"/>
    </xf>
    <xf numFmtId="177" fontId="177" fillId="24" borderId="33" xfId="1325" applyFont="1" applyFill="1" applyBorder="1" applyAlignment="1" applyProtection="1">
      <alignment horizontal="center" vertical="center"/>
      <protection hidden="1"/>
    </xf>
    <xf numFmtId="180" fontId="177" fillId="24" borderId="37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36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58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49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75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31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81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82" xfId="0" applyNumberFormat="1" applyFont="1" applyFill="1" applyBorder="1" applyAlignment="1" applyProtection="1">
      <alignment horizontal="center" vertical="center" wrapText="1"/>
      <protection hidden="1"/>
    </xf>
    <xf numFmtId="3" fontId="180" fillId="24" borderId="0" xfId="0" applyNumberFormat="1" applyFont="1" applyFill="1" applyAlignment="1" applyProtection="1">
      <alignment horizontal="center" vertical="center"/>
      <protection hidden="1"/>
    </xf>
    <xf numFmtId="177" fontId="177" fillId="24" borderId="55" xfId="1325" applyFont="1" applyFill="1" applyBorder="1" applyAlignment="1" applyProtection="1">
      <alignment horizontal="center" vertical="center"/>
      <protection hidden="1"/>
    </xf>
    <xf numFmtId="177" fontId="177" fillId="24" borderId="0" xfId="1325" applyFont="1" applyFill="1" applyBorder="1" applyAlignment="1" applyProtection="1">
      <alignment horizontal="center" vertical="center"/>
      <protection hidden="1"/>
    </xf>
    <xf numFmtId="177" fontId="177" fillId="24" borderId="21" xfId="1325" applyFont="1" applyFill="1" applyBorder="1" applyAlignment="1" applyProtection="1">
      <alignment horizontal="center" vertical="center"/>
      <protection hidden="1"/>
    </xf>
    <xf numFmtId="177" fontId="177" fillId="24" borderId="32" xfId="1325" applyFont="1" applyFill="1" applyBorder="1" applyAlignment="1" applyProtection="1">
      <alignment horizontal="center" vertical="center"/>
      <protection hidden="1"/>
    </xf>
    <xf numFmtId="177" fontId="177" fillId="24" borderId="34" xfId="1325" applyFont="1" applyFill="1" applyBorder="1" applyAlignment="1" applyProtection="1">
      <alignment horizontal="center" vertical="center"/>
      <protection hidden="1"/>
    </xf>
    <xf numFmtId="3" fontId="45" fillId="24" borderId="36" xfId="0" applyNumberFormat="1" applyFont="1" applyFill="1" applyBorder="1" applyAlignment="1" applyProtection="1">
      <alignment horizontal="center" vertical="center" wrapText="1"/>
      <protection hidden="1"/>
    </xf>
    <xf numFmtId="0" fontId="45" fillId="24" borderId="58" xfId="0" applyFont="1" applyFill="1" applyBorder="1" applyAlignment="1" applyProtection="1">
      <alignment horizontal="center" vertical="center"/>
      <protection hidden="1"/>
    </xf>
    <xf numFmtId="3" fontId="177" fillId="24" borderId="64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63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53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40" xfId="0" applyNumberFormat="1" applyFont="1" applyFill="1" applyBorder="1" applyAlignment="1" applyProtection="1">
      <alignment horizontal="center" vertical="center" wrapText="1"/>
      <protection hidden="1"/>
    </xf>
    <xf numFmtId="0" fontId="45" fillId="24" borderId="75" xfId="0" applyNumberFormat="1" applyFont="1" applyFill="1" applyBorder="1" applyAlignment="1" applyProtection="1">
      <alignment horizontal="center" vertical="center" wrapText="1"/>
      <protection hidden="1"/>
    </xf>
    <xf numFmtId="0" fontId="45" fillId="24" borderId="81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21" xfId="0" applyNumberFormat="1" applyFont="1" applyFill="1" applyBorder="1" applyAlignment="1" applyProtection="1">
      <alignment horizontal="center" vertical="center"/>
      <protection hidden="1"/>
    </xf>
    <xf numFmtId="1" fontId="177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177" fillId="0" borderId="21" xfId="0" quotePrefix="1" applyNumberFormat="1" applyFont="1" applyFill="1" applyBorder="1" applyAlignment="1" applyProtection="1">
      <alignment horizontal="center" vertical="center"/>
      <protection hidden="1"/>
    </xf>
    <xf numFmtId="1" fontId="177" fillId="0" borderId="0" xfId="0" quotePrefix="1" applyNumberFormat="1" applyFont="1" applyFill="1" applyBorder="1" applyAlignment="1" applyProtection="1">
      <alignment horizontal="center" vertical="center"/>
      <protection hidden="1"/>
    </xf>
    <xf numFmtId="1" fontId="177" fillId="62" borderId="96" xfId="0" quotePrefix="1" applyNumberFormat="1" applyFont="1" applyFill="1" applyBorder="1" applyAlignment="1" applyProtection="1">
      <alignment horizontal="center" vertical="center"/>
      <protection hidden="1"/>
    </xf>
    <xf numFmtId="1" fontId="177" fillId="24" borderId="94" xfId="0" quotePrefix="1" applyNumberFormat="1" applyFont="1" applyFill="1" applyBorder="1" applyAlignment="1" applyProtection="1">
      <alignment horizontal="center" vertical="center"/>
      <protection hidden="1"/>
    </xf>
    <xf numFmtId="1" fontId="45" fillId="62" borderId="21" xfId="0" quotePrefix="1" applyNumberFormat="1" applyFont="1" applyFill="1" applyBorder="1" applyAlignment="1" applyProtection="1">
      <alignment horizontal="center" vertical="center"/>
      <protection hidden="1"/>
    </xf>
    <xf numFmtId="1" fontId="45" fillId="24" borderId="0" xfId="0" quotePrefix="1" applyNumberFormat="1" applyFont="1" applyFill="1" applyBorder="1" applyAlignment="1" applyProtection="1">
      <alignment horizontal="center" vertical="center"/>
      <protection hidden="1"/>
    </xf>
    <xf numFmtId="0" fontId="180" fillId="62" borderId="0" xfId="0" applyFont="1" applyFill="1" applyAlignment="1" applyProtection="1">
      <alignment horizontal="center" vertical="center"/>
      <protection hidden="1"/>
    </xf>
    <xf numFmtId="177" fontId="177" fillId="62" borderId="83" xfId="1325" applyFont="1" applyFill="1" applyBorder="1" applyAlignment="1" applyProtection="1">
      <alignment horizontal="center" vertical="center" wrapText="1"/>
      <protection hidden="1"/>
    </xf>
    <xf numFmtId="177" fontId="177" fillId="62" borderId="84" xfId="1325" applyFont="1" applyFill="1" applyBorder="1" applyAlignment="1" applyProtection="1">
      <alignment horizontal="center" vertical="center" wrapText="1"/>
      <protection hidden="1"/>
    </xf>
    <xf numFmtId="1" fontId="178" fillId="62" borderId="0" xfId="0" quotePrefix="1" applyNumberFormat="1" applyFont="1" applyFill="1" applyBorder="1" applyAlignment="1" applyProtection="1">
      <alignment horizontal="center" vertical="center"/>
      <protection hidden="1"/>
    </xf>
    <xf numFmtId="1" fontId="177" fillId="24" borderId="21" xfId="0" applyNumberFormat="1" applyFont="1" applyFill="1" applyBorder="1" applyAlignment="1" applyProtection="1">
      <alignment horizontal="center" vertical="center"/>
      <protection hidden="1"/>
    </xf>
    <xf numFmtId="1" fontId="177" fillId="24" borderId="0" xfId="0" applyNumberFormat="1" applyFont="1" applyFill="1" applyBorder="1" applyAlignment="1" applyProtection="1">
      <alignment horizontal="center" vertical="center"/>
      <protection hidden="1"/>
    </xf>
    <xf numFmtId="41" fontId="204" fillId="63" borderId="94" xfId="0" applyNumberFormat="1" applyFont="1" applyFill="1" applyBorder="1" applyAlignment="1" applyProtection="1">
      <alignment horizontal="right" vertical="center"/>
      <protection hidden="1"/>
    </xf>
  </cellXfs>
  <cellStyles count="1537">
    <cellStyle name=" 1" xfId="1"/>
    <cellStyle name=" 1 2" xfId="2"/>
    <cellStyle name="??&amp;O?&amp;H?_x0008__x000f__x0007_?_x0007__x0001__x0001_" xfId="3"/>
    <cellStyle name="??&amp;O?&amp;H?_x0008_??_x0007__x0001__x0001_" xfId="4"/>
    <cellStyle name="_Book1" xfId="5"/>
    <cellStyle name="_Capex Tracking Control Sheet -ADMIN " xfId="6"/>
    <cellStyle name="_Project tracking Puri (Diana) per March'06 " xfId="7"/>
    <cellStyle name="_Recon with FAR " xfId="8"/>
    <cellStyle name="_금융점포(광주)" xfId="9"/>
    <cellStyle name="_은행별 점포현황(202011년12월말기준)" xfId="10"/>
    <cellStyle name="¤@?e_TEST-1 " xfId="11"/>
    <cellStyle name="20% - Accent1" xfId="12"/>
    <cellStyle name="20% - Accent1 2" xfId="13"/>
    <cellStyle name="20% - Accent2" xfId="14"/>
    <cellStyle name="20% - Accent2 2" xfId="15"/>
    <cellStyle name="20% - Accent3" xfId="16"/>
    <cellStyle name="20% - Accent3 2" xfId="17"/>
    <cellStyle name="20% - Accent4" xfId="18"/>
    <cellStyle name="20% - Accent4 2" xfId="19"/>
    <cellStyle name="20% - Accent5" xfId="20"/>
    <cellStyle name="20% - Accent5 2" xfId="21"/>
    <cellStyle name="20% - Accent6" xfId="22"/>
    <cellStyle name="20% - Accent6 2" xfId="23"/>
    <cellStyle name="20% - 강조색1" xfId="24" builtinId="30" customBuiltin="1"/>
    <cellStyle name="20% - 강조색1 2" xfId="25"/>
    <cellStyle name="20% - 강조색1 2 2" xfId="26"/>
    <cellStyle name="20% - 강조색1 2 2 2" xfId="27"/>
    <cellStyle name="20% - 강조색1 2 2 3" xfId="28"/>
    <cellStyle name="20% - 강조색1 2 3" xfId="29"/>
    <cellStyle name="20% - 강조색1 2 3 2" xfId="30"/>
    <cellStyle name="20% - 강조색1 3" xfId="31"/>
    <cellStyle name="20% - 강조색1 3 2" xfId="32"/>
    <cellStyle name="20% - 강조색1 3 2 2" xfId="33"/>
    <cellStyle name="20% - 강조색1 3 3" xfId="34"/>
    <cellStyle name="20% - 강조색1 4" xfId="35"/>
    <cellStyle name="20% - 강조색1 4 2" xfId="36"/>
    <cellStyle name="20% - 강조색1 5" xfId="37"/>
    <cellStyle name="20% - 강조색2" xfId="38" builtinId="34" customBuiltin="1"/>
    <cellStyle name="20% - 강조색2 2" xfId="39"/>
    <cellStyle name="20% - 강조색2 2 2" xfId="40"/>
    <cellStyle name="20% - 강조색2 2 2 2" xfId="41"/>
    <cellStyle name="20% - 강조색2 2 2 3" xfId="42"/>
    <cellStyle name="20% - 강조색2 2 3" xfId="43"/>
    <cellStyle name="20% - 강조색2 2 3 2" xfId="44"/>
    <cellStyle name="20% - 강조색2 3" xfId="45"/>
    <cellStyle name="20% - 강조색2 3 2" xfId="46"/>
    <cellStyle name="20% - 강조색2 3 2 2" xfId="47"/>
    <cellStyle name="20% - 강조색2 3 3" xfId="48"/>
    <cellStyle name="20% - 강조색2 4" xfId="49"/>
    <cellStyle name="20% - 강조색2 4 2" xfId="50"/>
    <cellStyle name="20% - 강조색2 5" xfId="51"/>
    <cellStyle name="20% - 강조색3" xfId="52" builtinId="38" customBuiltin="1"/>
    <cellStyle name="20% - 강조색3 2" xfId="53"/>
    <cellStyle name="20% - 강조색3 2 2" xfId="54"/>
    <cellStyle name="20% - 강조색3 2 2 2" xfId="55"/>
    <cellStyle name="20% - 강조색3 2 2 3" xfId="56"/>
    <cellStyle name="20% - 강조색3 2 3" xfId="57"/>
    <cellStyle name="20% - 강조색3 2 3 2" xfId="58"/>
    <cellStyle name="20% - 강조색3 3" xfId="59"/>
    <cellStyle name="20% - 강조색3 3 2" xfId="60"/>
    <cellStyle name="20% - 강조색3 3 2 2" xfId="61"/>
    <cellStyle name="20% - 강조색3 3 3" xfId="62"/>
    <cellStyle name="20% - 강조색3 4" xfId="63"/>
    <cellStyle name="20% - 강조색3 4 2" xfId="64"/>
    <cellStyle name="20% - 강조색3 5" xfId="65"/>
    <cellStyle name="20% - 강조색4" xfId="66" builtinId="42" customBuiltin="1"/>
    <cellStyle name="20% - 강조색4 2" xfId="67"/>
    <cellStyle name="20% - 강조색4 2 2" xfId="68"/>
    <cellStyle name="20% - 강조색4 2 2 2" xfId="69"/>
    <cellStyle name="20% - 강조색4 2 2 3" xfId="70"/>
    <cellStyle name="20% - 강조색4 2 3" xfId="71"/>
    <cellStyle name="20% - 강조색4 2 3 2" xfId="72"/>
    <cellStyle name="20% - 강조색4 3" xfId="73"/>
    <cellStyle name="20% - 강조색4 3 2" xfId="74"/>
    <cellStyle name="20% - 강조색4 3 2 2" xfId="75"/>
    <cellStyle name="20% - 강조색4 3 3" xfId="76"/>
    <cellStyle name="20% - 강조색4 4" xfId="77"/>
    <cellStyle name="20% - 강조색4 4 2" xfId="78"/>
    <cellStyle name="20% - 강조색4 5" xfId="79"/>
    <cellStyle name="20% - 강조색5" xfId="80" builtinId="46" customBuiltin="1"/>
    <cellStyle name="20% - 강조색5 2" xfId="81"/>
    <cellStyle name="20% - 강조색5 2 2" xfId="82"/>
    <cellStyle name="20% - 강조색5 2 2 2" xfId="83"/>
    <cellStyle name="20% - 강조색5 2 2 3" xfId="84"/>
    <cellStyle name="20% - 강조색5 2 3" xfId="85"/>
    <cellStyle name="20% - 강조색5 2 3 2" xfId="86"/>
    <cellStyle name="20% - 강조색5 3" xfId="87"/>
    <cellStyle name="20% - 강조색5 3 2" xfId="88"/>
    <cellStyle name="20% - 강조색5 3 2 2" xfId="89"/>
    <cellStyle name="20% - 강조색5 3 3" xfId="90"/>
    <cellStyle name="20% - 강조색5 4" xfId="91"/>
    <cellStyle name="20% - 강조색5 4 2" xfId="92"/>
    <cellStyle name="20% - 강조색6" xfId="93" builtinId="50" customBuiltin="1"/>
    <cellStyle name="20% - 강조색6 2" xfId="94"/>
    <cellStyle name="20% - 강조색6 2 2" xfId="95"/>
    <cellStyle name="20% - 강조색6 2 2 2" xfId="96"/>
    <cellStyle name="20% - 강조색6 2 2 3" xfId="97"/>
    <cellStyle name="20% - 강조색6 2 3" xfId="98"/>
    <cellStyle name="20% - 강조색6 2 3 2" xfId="99"/>
    <cellStyle name="20% - 강조색6 3" xfId="100"/>
    <cellStyle name="20% - 강조색6 3 2" xfId="101"/>
    <cellStyle name="20% - 강조색6 3 2 2" xfId="102"/>
    <cellStyle name="20% - 강조색6 3 3" xfId="103"/>
    <cellStyle name="20% - 강조색6 4" xfId="104"/>
    <cellStyle name="20% - 강조색6 4 2" xfId="105"/>
    <cellStyle name="20% - 강조색6 5" xfId="106"/>
    <cellStyle name="40% - Accent1" xfId="107"/>
    <cellStyle name="40% - Accent1 2" xfId="108"/>
    <cellStyle name="40% - Accent2" xfId="109"/>
    <cellStyle name="40% - Accent2 2" xfId="110"/>
    <cellStyle name="40% - Accent3" xfId="111"/>
    <cellStyle name="40% - Accent3 2" xfId="112"/>
    <cellStyle name="40% - Accent4" xfId="113"/>
    <cellStyle name="40% - Accent4 2" xfId="114"/>
    <cellStyle name="40% - Accent5" xfId="115"/>
    <cellStyle name="40% - Accent5 2" xfId="116"/>
    <cellStyle name="40% - Accent6" xfId="117"/>
    <cellStyle name="40% - Accent6 2" xfId="118"/>
    <cellStyle name="40% - 강조색1" xfId="119" builtinId="31" customBuiltin="1"/>
    <cellStyle name="40% - 강조색1 2" xfId="120"/>
    <cellStyle name="40% - 강조색1 2 2" xfId="121"/>
    <cellStyle name="40% - 강조색1 2 2 2" xfId="122"/>
    <cellStyle name="40% - 강조색1 2 2 3" xfId="123"/>
    <cellStyle name="40% - 강조색1 2 3" xfId="124"/>
    <cellStyle name="40% - 강조색1 2 3 2" xfId="125"/>
    <cellStyle name="40% - 강조색1 3" xfId="126"/>
    <cellStyle name="40% - 강조색1 3 2" xfId="127"/>
    <cellStyle name="40% - 강조색1 3 2 2" xfId="128"/>
    <cellStyle name="40% - 강조색1 3 3" xfId="129"/>
    <cellStyle name="40% - 강조색1 4" xfId="130"/>
    <cellStyle name="40% - 강조색1 4 2" xfId="131"/>
    <cellStyle name="40% - 강조색1 5" xfId="132"/>
    <cellStyle name="40% - 강조색2" xfId="133" builtinId="35" customBuiltin="1"/>
    <cellStyle name="40% - 강조색2 2" xfId="134"/>
    <cellStyle name="40% - 강조색2 2 2" xfId="135"/>
    <cellStyle name="40% - 강조색2 2 2 2" xfId="136"/>
    <cellStyle name="40% - 강조색2 2 2 3" xfId="137"/>
    <cellStyle name="40% - 강조색2 2 3" xfId="138"/>
    <cellStyle name="40% - 강조색2 2 3 2" xfId="139"/>
    <cellStyle name="40% - 강조색2 3" xfId="140"/>
    <cellStyle name="40% - 강조색2 3 2" xfId="141"/>
    <cellStyle name="40% - 강조색2 3 2 2" xfId="142"/>
    <cellStyle name="40% - 강조색2 3 3" xfId="143"/>
    <cellStyle name="40% - 강조색2 4" xfId="144"/>
    <cellStyle name="40% - 강조색2 4 2" xfId="145"/>
    <cellStyle name="40% - 강조색3" xfId="146" builtinId="39" customBuiltin="1"/>
    <cellStyle name="40% - 강조색3 2" xfId="147"/>
    <cellStyle name="40% - 강조색3 2 2" xfId="148"/>
    <cellStyle name="40% - 강조색3 2 2 2" xfId="149"/>
    <cellStyle name="40% - 강조색3 2 2 3" xfId="150"/>
    <cellStyle name="40% - 강조색3 2 3" xfId="151"/>
    <cellStyle name="40% - 강조색3 2 3 2" xfId="152"/>
    <cellStyle name="40% - 강조색3 3" xfId="153"/>
    <cellStyle name="40% - 강조색3 3 2" xfId="154"/>
    <cellStyle name="40% - 강조색3 3 2 2" xfId="155"/>
    <cellStyle name="40% - 강조색3 3 3" xfId="156"/>
    <cellStyle name="40% - 강조색3 4" xfId="157"/>
    <cellStyle name="40% - 강조색3 4 2" xfId="158"/>
    <cellStyle name="40% - 강조색3 5" xfId="159"/>
    <cellStyle name="40% - 강조색4" xfId="160" builtinId="43" customBuiltin="1"/>
    <cellStyle name="40% - 강조색4 2" xfId="161"/>
    <cellStyle name="40% - 강조색4 2 2" xfId="162"/>
    <cellStyle name="40% - 강조색4 2 2 2" xfId="163"/>
    <cellStyle name="40% - 강조색4 2 2 3" xfId="164"/>
    <cellStyle name="40% - 강조색4 2 3" xfId="165"/>
    <cellStyle name="40% - 강조색4 2 3 2" xfId="166"/>
    <cellStyle name="40% - 강조색4 3" xfId="167"/>
    <cellStyle name="40% - 강조색4 3 2" xfId="168"/>
    <cellStyle name="40% - 강조색4 3 2 2" xfId="169"/>
    <cellStyle name="40% - 강조색4 3 3" xfId="170"/>
    <cellStyle name="40% - 강조색4 4" xfId="171"/>
    <cellStyle name="40% - 강조색4 4 2" xfId="172"/>
    <cellStyle name="40% - 강조색4 5" xfId="173"/>
    <cellStyle name="40% - 강조색5" xfId="174" builtinId="47" customBuiltin="1"/>
    <cellStyle name="40% - 강조색5 2" xfId="175"/>
    <cellStyle name="40% - 강조색5 2 2" xfId="176"/>
    <cellStyle name="40% - 강조색5 2 2 2" xfId="177"/>
    <cellStyle name="40% - 강조색5 2 2 3" xfId="178"/>
    <cellStyle name="40% - 강조색5 2 3" xfId="179"/>
    <cellStyle name="40% - 강조색5 2 3 2" xfId="180"/>
    <cellStyle name="40% - 강조색5 3" xfId="181"/>
    <cellStyle name="40% - 강조색5 3 2" xfId="182"/>
    <cellStyle name="40% - 강조색5 3 2 2" xfId="183"/>
    <cellStyle name="40% - 강조색5 3 3" xfId="184"/>
    <cellStyle name="40% - 강조색5 4" xfId="185"/>
    <cellStyle name="40% - 강조색5 4 2" xfId="186"/>
    <cellStyle name="40% - 강조색5 5" xfId="187"/>
    <cellStyle name="40% - 강조색6" xfId="188" builtinId="51" customBuiltin="1"/>
    <cellStyle name="40% - 강조색6 2" xfId="189"/>
    <cellStyle name="40% - 강조색6 2 2" xfId="190"/>
    <cellStyle name="40% - 강조색6 2 2 2" xfId="191"/>
    <cellStyle name="40% - 강조색6 2 2 3" xfId="192"/>
    <cellStyle name="40% - 강조색6 2 3" xfId="193"/>
    <cellStyle name="40% - 강조색6 2 3 2" xfId="194"/>
    <cellStyle name="40% - 강조색6 3" xfId="195"/>
    <cellStyle name="40% - 강조색6 3 2" xfId="196"/>
    <cellStyle name="40% - 강조색6 3 2 2" xfId="197"/>
    <cellStyle name="40% - 강조색6 3 3" xfId="198"/>
    <cellStyle name="40% - 강조색6 4" xfId="199"/>
    <cellStyle name="40% - 강조색6 4 2" xfId="200"/>
    <cellStyle name="40% - 강조색6 5" xfId="201"/>
    <cellStyle name="60% - Accent1" xfId="202"/>
    <cellStyle name="60% - Accent1 2" xfId="203"/>
    <cellStyle name="60% - Accent2" xfId="204"/>
    <cellStyle name="60% - Accent2 2" xfId="205"/>
    <cellStyle name="60% - Accent3" xfId="206"/>
    <cellStyle name="60% - Accent3 2" xfId="207"/>
    <cellStyle name="60% - Accent4" xfId="208"/>
    <cellStyle name="60% - Accent4 2" xfId="209"/>
    <cellStyle name="60% - Accent5" xfId="210"/>
    <cellStyle name="60% - Accent5 2" xfId="211"/>
    <cellStyle name="60% - Accent6" xfId="212"/>
    <cellStyle name="60% - Accent6 2" xfId="213"/>
    <cellStyle name="60% - 강조색1" xfId="214" builtinId="32" customBuiltin="1"/>
    <cellStyle name="60% - 강조색1 2" xfId="215"/>
    <cellStyle name="60% - 강조색1 2 2" xfId="216"/>
    <cellStyle name="60% - 강조색1 2 2 2" xfId="217"/>
    <cellStyle name="60% - 강조색1 2 3" xfId="218"/>
    <cellStyle name="60% - 강조색1 3" xfId="219"/>
    <cellStyle name="60% - 강조색1 3 2" xfId="220"/>
    <cellStyle name="60% - 강조색1 4" xfId="221"/>
    <cellStyle name="60% - 강조색1 4 2" xfId="222"/>
    <cellStyle name="60% - 강조색2" xfId="223" builtinId="36" customBuiltin="1"/>
    <cellStyle name="60% - 강조색2 2" xfId="224"/>
    <cellStyle name="60% - 강조색2 2 2" xfId="225"/>
    <cellStyle name="60% - 강조색2 2 2 2" xfId="226"/>
    <cellStyle name="60% - 강조색2 2 3" xfId="227"/>
    <cellStyle name="60% - 강조색2 3" xfId="228"/>
    <cellStyle name="60% - 강조색2 3 2" xfId="229"/>
    <cellStyle name="60% - 강조색2 4" xfId="230"/>
    <cellStyle name="60% - 강조색2 4 2" xfId="231"/>
    <cellStyle name="60% - 강조색3" xfId="232" builtinId="40" customBuiltin="1"/>
    <cellStyle name="60% - 강조색3 2" xfId="233"/>
    <cellStyle name="60% - 강조색3 2 2" xfId="234"/>
    <cellStyle name="60% - 강조색3 2 2 2" xfId="235"/>
    <cellStyle name="60% - 강조색3 2 3" xfId="236"/>
    <cellStyle name="60% - 강조색3 3" xfId="237"/>
    <cellStyle name="60% - 강조색3 3 2" xfId="238"/>
    <cellStyle name="60% - 강조색3 4" xfId="239"/>
    <cellStyle name="60% - 강조색3 4 2" xfId="240"/>
    <cellStyle name="60% - 강조색4" xfId="241" builtinId="44" customBuiltin="1"/>
    <cellStyle name="60% - 강조색4 2" xfId="242"/>
    <cellStyle name="60% - 강조색4 2 2" xfId="243"/>
    <cellStyle name="60% - 강조색4 2 2 2" xfId="244"/>
    <cellStyle name="60% - 강조색4 2 3" xfId="245"/>
    <cellStyle name="60% - 강조색4 3" xfId="246"/>
    <cellStyle name="60% - 강조색4 3 2" xfId="247"/>
    <cellStyle name="60% - 강조색4 4" xfId="248"/>
    <cellStyle name="60% - 강조색4 4 2" xfId="249"/>
    <cellStyle name="60% - 강조색5" xfId="250" builtinId="48" customBuiltin="1"/>
    <cellStyle name="60% - 강조색5 2" xfId="251"/>
    <cellStyle name="60% - 강조색5 2 2" xfId="252"/>
    <cellStyle name="60% - 강조색5 2 2 2" xfId="253"/>
    <cellStyle name="60% - 강조색5 2 3" xfId="254"/>
    <cellStyle name="60% - 강조색5 3" xfId="255"/>
    <cellStyle name="60% - 강조색5 3 2" xfId="256"/>
    <cellStyle name="60% - 강조색5 4" xfId="257"/>
    <cellStyle name="60% - 강조색5 4 2" xfId="258"/>
    <cellStyle name="60% - 강조색6" xfId="259" builtinId="52" customBuiltin="1"/>
    <cellStyle name="60% - 강조색6 2" xfId="260"/>
    <cellStyle name="60% - 강조색6 2 2" xfId="261"/>
    <cellStyle name="60% - 강조색6 2 2 2" xfId="262"/>
    <cellStyle name="60% - 강조색6 2 3" xfId="263"/>
    <cellStyle name="60% - 강조색6 3" xfId="264"/>
    <cellStyle name="60% - 강조색6 3 2" xfId="265"/>
    <cellStyle name="60% - 강조색6 4" xfId="266"/>
    <cellStyle name="60% - 강조색6 4 2" xfId="267"/>
    <cellStyle name="A¨­￠￢￠O [0]_INQUIRY ￠?￥i¨u¡AAⓒ￢Aⓒª " xfId="268"/>
    <cellStyle name="A¨­￠￢￠O_INQUIRY ￠?￥i¨u¡AAⓒ￢Aⓒª " xfId="269"/>
    <cellStyle name="Accent1" xfId="270"/>
    <cellStyle name="Accent1 2" xfId="271"/>
    <cellStyle name="Accent2" xfId="272"/>
    <cellStyle name="Accent2 2" xfId="273"/>
    <cellStyle name="Accent3" xfId="274"/>
    <cellStyle name="Accent3 2" xfId="275"/>
    <cellStyle name="Accent4" xfId="276"/>
    <cellStyle name="Accent4 2" xfId="277"/>
    <cellStyle name="Accent5" xfId="278"/>
    <cellStyle name="Accent5 2" xfId="279"/>
    <cellStyle name="Accent6" xfId="280"/>
    <cellStyle name="Accent6 2" xfId="281"/>
    <cellStyle name="AeE­ [0]_°eE¹_11¿a½A " xfId="282"/>
    <cellStyle name="ÅëÈ­ [0]_¼ÕÀÍ¿¹»ê" xfId="283"/>
    <cellStyle name="AeE­ [0]_¼OAI¿¹≫e" xfId="284"/>
    <cellStyle name="ÅëÈ­ [0]_ÀÎ°Çºñ,¿ÜÁÖºñ" xfId="285"/>
    <cellStyle name="AeE­ [0]_AI°Cºn,μμ±Þºn" xfId="286"/>
    <cellStyle name="ÅëÈ­ [0]_laroux" xfId="287"/>
    <cellStyle name="AeE­ [0]_laroux_1" xfId="288"/>
    <cellStyle name="ÅëÈ­ [0]_laroux_1" xfId="289"/>
    <cellStyle name="AeE­ [0]_laroux_1 10" xfId="290"/>
    <cellStyle name="ÅëÈ­ [0]_laroux_1 10" xfId="291"/>
    <cellStyle name="AeE­ [0]_laroux_1 11" xfId="292"/>
    <cellStyle name="ÅëÈ­ [0]_laroux_1 11" xfId="293"/>
    <cellStyle name="AeE­ [0]_laroux_1 2" xfId="294"/>
    <cellStyle name="ÅëÈ­ [0]_laroux_1 2" xfId="295"/>
    <cellStyle name="AeE­ [0]_laroux_1 3" xfId="296"/>
    <cellStyle name="ÅëÈ­ [0]_laroux_1 3" xfId="297"/>
    <cellStyle name="AeE­ [0]_laroux_1 4" xfId="298"/>
    <cellStyle name="ÅëÈ­ [0]_laroux_1 4" xfId="299"/>
    <cellStyle name="AeE­ [0]_laroux_1 5" xfId="300"/>
    <cellStyle name="ÅëÈ­ [0]_laroux_1 5" xfId="301"/>
    <cellStyle name="AeE­ [0]_laroux_1 6" xfId="302"/>
    <cellStyle name="ÅëÈ­ [0]_laroux_1 6" xfId="303"/>
    <cellStyle name="AeE­ [0]_laroux_1 7" xfId="304"/>
    <cellStyle name="ÅëÈ­ [0]_laroux_1 7" xfId="305"/>
    <cellStyle name="AeE­ [0]_laroux_1 8" xfId="306"/>
    <cellStyle name="ÅëÈ­ [0]_laroux_1 8" xfId="307"/>
    <cellStyle name="AeE­ [0]_laroux_1 9" xfId="308"/>
    <cellStyle name="ÅëÈ­ [0]_laroux_1 9" xfId="309"/>
    <cellStyle name="AeE­ [0]_laroux_2" xfId="310"/>
    <cellStyle name="ÅëÈ­ [0]_laroux_2" xfId="311"/>
    <cellStyle name="AeE­ [0]_laroux_2 10" xfId="312"/>
    <cellStyle name="ÅëÈ­ [0]_laroux_2 10" xfId="313"/>
    <cellStyle name="AeE­ [0]_laroux_2 11" xfId="314"/>
    <cellStyle name="ÅëÈ­ [0]_laroux_2 11" xfId="315"/>
    <cellStyle name="AeE­ [0]_laroux_2 2" xfId="316"/>
    <cellStyle name="ÅëÈ­ [0]_laroux_2 2" xfId="317"/>
    <cellStyle name="AeE­ [0]_laroux_2 3" xfId="318"/>
    <cellStyle name="ÅëÈ­ [0]_laroux_2 3" xfId="319"/>
    <cellStyle name="AeE­ [0]_laroux_2 4" xfId="320"/>
    <cellStyle name="ÅëÈ­ [0]_laroux_2 4" xfId="321"/>
    <cellStyle name="AeE­ [0]_laroux_2 5" xfId="322"/>
    <cellStyle name="ÅëÈ­ [0]_laroux_2 5" xfId="323"/>
    <cellStyle name="AeE­ [0]_laroux_2 6" xfId="324"/>
    <cellStyle name="ÅëÈ­ [0]_laroux_2 6" xfId="325"/>
    <cellStyle name="AeE­ [0]_laroux_2 7" xfId="326"/>
    <cellStyle name="ÅëÈ­ [0]_laroux_2 7" xfId="327"/>
    <cellStyle name="AeE­ [0]_laroux_2 8" xfId="328"/>
    <cellStyle name="ÅëÈ­ [0]_laroux_2 8" xfId="329"/>
    <cellStyle name="AeE­ [0]_laroux_2 9" xfId="330"/>
    <cellStyle name="ÅëÈ­ [0]_laroux_2 9" xfId="331"/>
    <cellStyle name="AeE­ [0]_laroux_2_41-06농림16" xfId="332"/>
    <cellStyle name="ÅëÈ­ [0]_laroux_2_41-06농림16" xfId="333"/>
    <cellStyle name="AeE­ [0]_laroux_2_41-06농림16 10" xfId="334"/>
    <cellStyle name="ÅëÈ­ [0]_laroux_2_41-06농림16 10" xfId="335"/>
    <cellStyle name="AeE­ [0]_laroux_2_41-06농림16 11" xfId="336"/>
    <cellStyle name="ÅëÈ­ [0]_laroux_2_41-06농림16 11" xfId="337"/>
    <cellStyle name="AeE­ [0]_laroux_2_41-06농림16 2" xfId="338"/>
    <cellStyle name="ÅëÈ­ [0]_laroux_2_41-06농림16 2" xfId="339"/>
    <cellStyle name="AeE­ [0]_laroux_2_41-06농림16 3" xfId="340"/>
    <cellStyle name="ÅëÈ­ [0]_laroux_2_41-06농림16 3" xfId="341"/>
    <cellStyle name="AeE­ [0]_laroux_2_41-06농림16 4" xfId="342"/>
    <cellStyle name="ÅëÈ­ [0]_laroux_2_41-06농림16 4" xfId="343"/>
    <cellStyle name="AeE­ [0]_laroux_2_41-06농림16 5" xfId="344"/>
    <cellStyle name="ÅëÈ­ [0]_laroux_2_41-06농림16 5" xfId="345"/>
    <cellStyle name="AeE­ [0]_laroux_2_41-06농림16 6" xfId="346"/>
    <cellStyle name="ÅëÈ­ [0]_laroux_2_41-06농림16 6" xfId="347"/>
    <cellStyle name="AeE­ [0]_laroux_2_41-06농림16 7" xfId="348"/>
    <cellStyle name="ÅëÈ­ [0]_laroux_2_41-06농림16 7" xfId="349"/>
    <cellStyle name="AeE­ [0]_laroux_2_41-06농림16 8" xfId="350"/>
    <cellStyle name="ÅëÈ­ [0]_laroux_2_41-06농림16 8" xfId="351"/>
    <cellStyle name="AeE­ [0]_laroux_2_41-06농림16 9" xfId="352"/>
    <cellStyle name="ÅëÈ­ [0]_laroux_2_41-06농림16 9" xfId="353"/>
    <cellStyle name="AeE­ [0]_laroux_2_41-06농림41" xfId="354"/>
    <cellStyle name="ÅëÈ­ [0]_laroux_2_41-06농림41" xfId="355"/>
    <cellStyle name="AeE­ [0]_laroux_2_41-06농림41 10" xfId="356"/>
    <cellStyle name="ÅëÈ­ [0]_laroux_2_41-06농림41 10" xfId="357"/>
    <cellStyle name="AeE­ [0]_laroux_2_41-06농림41 11" xfId="358"/>
    <cellStyle name="ÅëÈ­ [0]_laroux_2_41-06농림41 11" xfId="359"/>
    <cellStyle name="AeE­ [0]_laroux_2_41-06농림41 2" xfId="360"/>
    <cellStyle name="ÅëÈ­ [0]_laroux_2_41-06농림41 2" xfId="361"/>
    <cellStyle name="AeE­ [0]_laroux_2_41-06농림41 3" xfId="362"/>
    <cellStyle name="ÅëÈ­ [0]_laroux_2_41-06농림41 3" xfId="363"/>
    <cellStyle name="AeE­ [0]_laroux_2_41-06농림41 4" xfId="364"/>
    <cellStyle name="ÅëÈ­ [0]_laroux_2_41-06농림41 4" xfId="365"/>
    <cellStyle name="AeE­ [0]_laroux_2_41-06농림41 5" xfId="366"/>
    <cellStyle name="ÅëÈ­ [0]_laroux_2_41-06농림41 5" xfId="367"/>
    <cellStyle name="AeE­ [0]_laroux_2_41-06농림41 6" xfId="368"/>
    <cellStyle name="ÅëÈ­ [0]_laroux_2_41-06농림41 6" xfId="369"/>
    <cellStyle name="AeE­ [0]_laroux_2_41-06농림41 7" xfId="370"/>
    <cellStyle name="ÅëÈ­ [0]_laroux_2_41-06농림41 7" xfId="371"/>
    <cellStyle name="AeE­ [0]_laroux_2_41-06농림41 8" xfId="372"/>
    <cellStyle name="ÅëÈ­ [0]_laroux_2_41-06농림41 8" xfId="373"/>
    <cellStyle name="AeE­ [0]_laroux_2_41-06농림41 9" xfId="374"/>
    <cellStyle name="ÅëÈ­ [0]_laroux_2_41-06농림41 9" xfId="375"/>
    <cellStyle name="AeE­ [0]_Sheet1" xfId="376"/>
    <cellStyle name="ÅëÈ­ [0]_Sheet1" xfId="377"/>
    <cellStyle name="AeE­ [0]_Sheet1 10" xfId="378"/>
    <cellStyle name="ÅëÈ­ [0]_Sheet1 10" xfId="379"/>
    <cellStyle name="AeE­ [0]_Sheet1 11" xfId="380"/>
    <cellStyle name="ÅëÈ­ [0]_Sheet1 11" xfId="381"/>
    <cellStyle name="AeE­ [0]_Sheet1 2" xfId="382"/>
    <cellStyle name="ÅëÈ­ [0]_Sheet1 2" xfId="383"/>
    <cellStyle name="AeE­ [0]_Sheet1 3" xfId="384"/>
    <cellStyle name="ÅëÈ­ [0]_Sheet1 3" xfId="385"/>
    <cellStyle name="AeE­ [0]_Sheet1 4" xfId="386"/>
    <cellStyle name="ÅëÈ­ [0]_Sheet1 4" xfId="387"/>
    <cellStyle name="AeE­ [0]_Sheet1 5" xfId="388"/>
    <cellStyle name="ÅëÈ­ [0]_Sheet1 5" xfId="389"/>
    <cellStyle name="AeE­ [0]_Sheet1 6" xfId="390"/>
    <cellStyle name="ÅëÈ­ [0]_Sheet1 6" xfId="391"/>
    <cellStyle name="AeE­ [0]_Sheet1 7" xfId="392"/>
    <cellStyle name="ÅëÈ­ [0]_Sheet1 7" xfId="393"/>
    <cellStyle name="AeE­ [0]_Sheet1 8" xfId="394"/>
    <cellStyle name="ÅëÈ­ [0]_Sheet1 8" xfId="395"/>
    <cellStyle name="AeE­ [0]_Sheet1 9" xfId="396"/>
    <cellStyle name="ÅëÈ­ [0]_Sheet1 9" xfId="397"/>
    <cellStyle name="AeE­_°eE¹_11¿a½A " xfId="398"/>
    <cellStyle name="ÅëÈ­_¼ÕÀÍ¿¹»ê" xfId="399"/>
    <cellStyle name="AeE­_¼OAI¿¹≫e" xfId="400"/>
    <cellStyle name="ÅëÈ­_ÀÎ°Çºñ,¿ÜÁÖºñ" xfId="401"/>
    <cellStyle name="AeE­_AI°Cºn,μμ±Þºn" xfId="402"/>
    <cellStyle name="ÅëÈ­_laroux" xfId="403"/>
    <cellStyle name="AeE­_laroux_1" xfId="404"/>
    <cellStyle name="ÅëÈ­_laroux_1" xfId="405"/>
    <cellStyle name="AeE­_laroux_1 10" xfId="406"/>
    <cellStyle name="ÅëÈ­_laroux_1 10" xfId="407"/>
    <cellStyle name="AeE­_laroux_1 11" xfId="408"/>
    <cellStyle name="ÅëÈ­_laroux_1 11" xfId="409"/>
    <cellStyle name="AeE­_laroux_1 2" xfId="410"/>
    <cellStyle name="ÅëÈ­_laroux_1 2" xfId="411"/>
    <cellStyle name="AeE­_laroux_1 3" xfId="412"/>
    <cellStyle name="ÅëÈ­_laroux_1 3" xfId="413"/>
    <cellStyle name="AeE­_laroux_1 4" xfId="414"/>
    <cellStyle name="ÅëÈ­_laroux_1 4" xfId="415"/>
    <cellStyle name="AeE­_laroux_1 5" xfId="416"/>
    <cellStyle name="ÅëÈ­_laroux_1 5" xfId="417"/>
    <cellStyle name="AeE­_laroux_1 6" xfId="418"/>
    <cellStyle name="ÅëÈ­_laroux_1 6" xfId="419"/>
    <cellStyle name="AeE­_laroux_1 7" xfId="420"/>
    <cellStyle name="ÅëÈ­_laroux_1 7" xfId="421"/>
    <cellStyle name="AeE­_laroux_1 8" xfId="422"/>
    <cellStyle name="ÅëÈ­_laroux_1 8" xfId="423"/>
    <cellStyle name="AeE­_laroux_1 9" xfId="424"/>
    <cellStyle name="ÅëÈ­_laroux_1 9" xfId="425"/>
    <cellStyle name="AeE­_laroux_2" xfId="426"/>
    <cellStyle name="ÅëÈ­_laroux_2" xfId="427"/>
    <cellStyle name="AeE­_laroux_2 10" xfId="428"/>
    <cellStyle name="ÅëÈ­_laroux_2 10" xfId="429"/>
    <cellStyle name="AeE­_laroux_2 11" xfId="430"/>
    <cellStyle name="ÅëÈ­_laroux_2 11" xfId="431"/>
    <cellStyle name="AeE­_laroux_2 2" xfId="432"/>
    <cellStyle name="ÅëÈ­_laroux_2 2" xfId="433"/>
    <cellStyle name="AeE­_laroux_2 3" xfId="434"/>
    <cellStyle name="ÅëÈ­_laroux_2 3" xfId="435"/>
    <cellStyle name="AeE­_laroux_2 4" xfId="436"/>
    <cellStyle name="ÅëÈ­_laroux_2 4" xfId="437"/>
    <cellStyle name="AeE­_laroux_2 5" xfId="438"/>
    <cellStyle name="ÅëÈ­_laroux_2 5" xfId="439"/>
    <cellStyle name="AeE­_laroux_2 6" xfId="440"/>
    <cellStyle name="ÅëÈ­_laroux_2 6" xfId="441"/>
    <cellStyle name="AeE­_laroux_2 7" xfId="442"/>
    <cellStyle name="ÅëÈ­_laroux_2 7" xfId="443"/>
    <cellStyle name="AeE­_laroux_2 8" xfId="444"/>
    <cellStyle name="ÅëÈ­_laroux_2 8" xfId="445"/>
    <cellStyle name="AeE­_laroux_2 9" xfId="446"/>
    <cellStyle name="ÅëÈ­_laroux_2 9" xfId="447"/>
    <cellStyle name="AeE­_laroux_2_41-06농림16" xfId="448"/>
    <cellStyle name="ÅëÈ­_laroux_2_41-06농림16" xfId="449"/>
    <cellStyle name="AeE­_laroux_2_41-06농림16 10" xfId="450"/>
    <cellStyle name="ÅëÈ­_laroux_2_41-06농림16 10" xfId="451"/>
    <cellStyle name="AeE­_laroux_2_41-06농림16 11" xfId="452"/>
    <cellStyle name="ÅëÈ­_laroux_2_41-06농림16 11" xfId="453"/>
    <cellStyle name="AeE­_laroux_2_41-06농림16 2" xfId="454"/>
    <cellStyle name="ÅëÈ­_laroux_2_41-06농림16 2" xfId="455"/>
    <cellStyle name="AeE­_laroux_2_41-06농림16 3" xfId="456"/>
    <cellStyle name="ÅëÈ­_laroux_2_41-06농림16 3" xfId="457"/>
    <cellStyle name="AeE­_laroux_2_41-06농림16 4" xfId="458"/>
    <cellStyle name="ÅëÈ­_laroux_2_41-06농림16 4" xfId="459"/>
    <cellStyle name="AeE­_laroux_2_41-06농림16 5" xfId="460"/>
    <cellStyle name="ÅëÈ­_laroux_2_41-06농림16 5" xfId="461"/>
    <cellStyle name="AeE­_laroux_2_41-06농림16 6" xfId="462"/>
    <cellStyle name="ÅëÈ­_laroux_2_41-06농림16 6" xfId="463"/>
    <cellStyle name="AeE­_laroux_2_41-06농림16 7" xfId="464"/>
    <cellStyle name="ÅëÈ­_laroux_2_41-06농림16 7" xfId="465"/>
    <cellStyle name="AeE­_laroux_2_41-06농림16 8" xfId="466"/>
    <cellStyle name="ÅëÈ­_laroux_2_41-06농림16 8" xfId="467"/>
    <cellStyle name="AeE­_laroux_2_41-06농림16 9" xfId="468"/>
    <cellStyle name="ÅëÈ­_laroux_2_41-06농림16 9" xfId="469"/>
    <cellStyle name="AeE­_laroux_2_41-06농림41" xfId="470"/>
    <cellStyle name="ÅëÈ­_laroux_2_41-06농림41" xfId="471"/>
    <cellStyle name="AeE­_laroux_2_41-06농림41 10" xfId="472"/>
    <cellStyle name="ÅëÈ­_laroux_2_41-06농림41 10" xfId="473"/>
    <cellStyle name="AeE­_laroux_2_41-06농림41 11" xfId="474"/>
    <cellStyle name="ÅëÈ­_laroux_2_41-06농림41 11" xfId="475"/>
    <cellStyle name="AeE­_laroux_2_41-06농림41 2" xfId="476"/>
    <cellStyle name="ÅëÈ­_laroux_2_41-06농림41 2" xfId="477"/>
    <cellStyle name="AeE­_laroux_2_41-06농림41 3" xfId="478"/>
    <cellStyle name="ÅëÈ­_laroux_2_41-06농림41 3" xfId="479"/>
    <cellStyle name="AeE­_laroux_2_41-06농림41 4" xfId="480"/>
    <cellStyle name="ÅëÈ­_laroux_2_41-06농림41 4" xfId="481"/>
    <cellStyle name="AeE­_laroux_2_41-06농림41 5" xfId="482"/>
    <cellStyle name="ÅëÈ­_laroux_2_41-06농림41 5" xfId="483"/>
    <cellStyle name="AeE­_laroux_2_41-06농림41 6" xfId="484"/>
    <cellStyle name="ÅëÈ­_laroux_2_41-06농림41 6" xfId="485"/>
    <cellStyle name="AeE­_laroux_2_41-06농림41 7" xfId="486"/>
    <cellStyle name="ÅëÈ­_laroux_2_41-06농림41 7" xfId="487"/>
    <cellStyle name="AeE­_laroux_2_41-06농림41 8" xfId="488"/>
    <cellStyle name="ÅëÈ­_laroux_2_41-06농림41 8" xfId="489"/>
    <cellStyle name="AeE­_laroux_2_41-06농림41 9" xfId="490"/>
    <cellStyle name="ÅëÈ­_laroux_2_41-06농림41 9" xfId="491"/>
    <cellStyle name="AeE­_Sheet1" xfId="492"/>
    <cellStyle name="ÅëÈ­_Sheet1" xfId="493"/>
    <cellStyle name="AeE­_Sheet1 10" xfId="494"/>
    <cellStyle name="ÅëÈ­_Sheet1 10" xfId="495"/>
    <cellStyle name="AeE­_Sheet1 11" xfId="496"/>
    <cellStyle name="ÅëÈ­_Sheet1 11" xfId="497"/>
    <cellStyle name="AeE­_Sheet1 2" xfId="498"/>
    <cellStyle name="ÅëÈ­_Sheet1 2" xfId="499"/>
    <cellStyle name="AeE­_Sheet1 3" xfId="500"/>
    <cellStyle name="ÅëÈ­_Sheet1 3" xfId="501"/>
    <cellStyle name="AeE­_Sheet1 4" xfId="502"/>
    <cellStyle name="ÅëÈ­_Sheet1 4" xfId="503"/>
    <cellStyle name="AeE­_Sheet1 5" xfId="504"/>
    <cellStyle name="ÅëÈ­_Sheet1 5" xfId="505"/>
    <cellStyle name="AeE­_Sheet1 6" xfId="506"/>
    <cellStyle name="ÅëÈ­_Sheet1 6" xfId="507"/>
    <cellStyle name="AeE­_Sheet1 7" xfId="508"/>
    <cellStyle name="ÅëÈ­_Sheet1 7" xfId="509"/>
    <cellStyle name="AeE­_Sheet1 8" xfId="510"/>
    <cellStyle name="ÅëÈ­_Sheet1 8" xfId="511"/>
    <cellStyle name="AeE­_Sheet1 9" xfId="512"/>
    <cellStyle name="ÅëÈ­_Sheet1 9" xfId="513"/>
    <cellStyle name="AeE­_Sheet1_41-06농림16" xfId="514"/>
    <cellStyle name="ÅëÈ­_Sheet1_41-06농림16" xfId="515"/>
    <cellStyle name="AeE­_Sheet1_41-06농림16 10" xfId="516"/>
    <cellStyle name="ÅëÈ­_Sheet1_41-06농림16 10" xfId="517"/>
    <cellStyle name="AeE­_Sheet1_41-06농림16 11" xfId="518"/>
    <cellStyle name="ÅëÈ­_Sheet1_41-06농림16 11" xfId="519"/>
    <cellStyle name="AeE­_Sheet1_41-06농림16 2" xfId="520"/>
    <cellStyle name="ÅëÈ­_Sheet1_41-06농림16 2" xfId="521"/>
    <cellStyle name="AeE­_Sheet1_41-06농림16 3" xfId="522"/>
    <cellStyle name="ÅëÈ­_Sheet1_41-06농림16 3" xfId="523"/>
    <cellStyle name="AeE­_Sheet1_41-06농림16 4" xfId="524"/>
    <cellStyle name="ÅëÈ­_Sheet1_41-06농림16 4" xfId="525"/>
    <cellStyle name="AeE­_Sheet1_41-06농림16 5" xfId="526"/>
    <cellStyle name="ÅëÈ­_Sheet1_41-06농림16 5" xfId="527"/>
    <cellStyle name="AeE­_Sheet1_41-06농림16 6" xfId="528"/>
    <cellStyle name="ÅëÈ­_Sheet1_41-06농림16 6" xfId="529"/>
    <cellStyle name="AeE­_Sheet1_41-06농림16 7" xfId="530"/>
    <cellStyle name="ÅëÈ­_Sheet1_41-06농림16 7" xfId="531"/>
    <cellStyle name="AeE­_Sheet1_41-06농림16 8" xfId="532"/>
    <cellStyle name="ÅëÈ­_Sheet1_41-06농림16 8" xfId="533"/>
    <cellStyle name="AeE­_Sheet1_41-06농림16 9" xfId="534"/>
    <cellStyle name="ÅëÈ­_Sheet1_41-06농림16 9" xfId="535"/>
    <cellStyle name="AeE­_Sheet1_41-06농림41" xfId="536"/>
    <cellStyle name="ÅëÈ­_Sheet1_41-06농림41" xfId="537"/>
    <cellStyle name="AeE­_Sheet1_41-06농림41 10" xfId="538"/>
    <cellStyle name="ÅëÈ­_Sheet1_41-06농림41 10" xfId="539"/>
    <cellStyle name="AeE­_Sheet1_41-06농림41 11" xfId="540"/>
    <cellStyle name="ÅëÈ­_Sheet1_41-06농림41 11" xfId="541"/>
    <cellStyle name="AeE­_Sheet1_41-06농림41 2" xfId="542"/>
    <cellStyle name="ÅëÈ­_Sheet1_41-06농림41 2" xfId="543"/>
    <cellStyle name="AeE­_Sheet1_41-06농림41 3" xfId="544"/>
    <cellStyle name="ÅëÈ­_Sheet1_41-06농림41 3" xfId="545"/>
    <cellStyle name="AeE­_Sheet1_41-06농림41 4" xfId="546"/>
    <cellStyle name="ÅëÈ­_Sheet1_41-06농림41 4" xfId="547"/>
    <cellStyle name="AeE­_Sheet1_41-06농림41 5" xfId="548"/>
    <cellStyle name="ÅëÈ­_Sheet1_41-06농림41 5" xfId="549"/>
    <cellStyle name="AeE­_Sheet1_41-06농림41 6" xfId="550"/>
    <cellStyle name="ÅëÈ­_Sheet1_41-06농림41 6" xfId="551"/>
    <cellStyle name="AeE­_Sheet1_41-06농림41 7" xfId="552"/>
    <cellStyle name="ÅëÈ­_Sheet1_41-06농림41 7" xfId="553"/>
    <cellStyle name="AeE­_Sheet1_41-06농림41 8" xfId="554"/>
    <cellStyle name="ÅëÈ­_Sheet1_41-06농림41 8" xfId="555"/>
    <cellStyle name="AeE­_Sheet1_41-06농림41 9" xfId="556"/>
    <cellStyle name="ÅëÈ­_Sheet1_41-06농림41 9" xfId="557"/>
    <cellStyle name="AeE¡ⓒ [0]_INQUIRY ￠?￥i¨u¡AAⓒ￢Aⓒª " xfId="558"/>
    <cellStyle name="AeE¡ⓒ_INQUIRY ￠?￥i¨u¡AAⓒ￢Aⓒª " xfId="559"/>
    <cellStyle name="ALIGNMENT" xfId="560"/>
    <cellStyle name="AÞ¸¶ [0]_°eE¹_11¿a½A " xfId="561"/>
    <cellStyle name="ÄÞ¸¶ [0]_¼ÕÀÍ¿¹»ê" xfId="562"/>
    <cellStyle name="AÞ¸¶ [0]_¼OAI¿¹≫e" xfId="563"/>
    <cellStyle name="ÄÞ¸¶ [0]_ÀÎ°Çºñ,¿ÜÁÖºñ" xfId="564"/>
    <cellStyle name="AÞ¸¶ [0]_AI°Cºn,μμ±Þºn" xfId="565"/>
    <cellStyle name="ÄÞ¸¶ [0]_laroux" xfId="566"/>
    <cellStyle name="AÞ¸¶ [0]_laroux_1" xfId="567"/>
    <cellStyle name="ÄÞ¸¶ [0]_laroux_1" xfId="568"/>
    <cellStyle name="AÞ¸¶ [0]_laroux_1 10" xfId="569"/>
    <cellStyle name="ÄÞ¸¶ [0]_laroux_1 10" xfId="570"/>
    <cellStyle name="AÞ¸¶ [0]_laroux_1 11" xfId="571"/>
    <cellStyle name="ÄÞ¸¶ [0]_laroux_1 11" xfId="572"/>
    <cellStyle name="AÞ¸¶ [0]_laroux_1 2" xfId="573"/>
    <cellStyle name="ÄÞ¸¶ [0]_laroux_1 2" xfId="574"/>
    <cellStyle name="AÞ¸¶ [0]_laroux_1 3" xfId="575"/>
    <cellStyle name="ÄÞ¸¶ [0]_laroux_1 3" xfId="576"/>
    <cellStyle name="AÞ¸¶ [0]_laroux_1 4" xfId="577"/>
    <cellStyle name="ÄÞ¸¶ [0]_laroux_1 4" xfId="578"/>
    <cellStyle name="AÞ¸¶ [0]_laroux_1 5" xfId="579"/>
    <cellStyle name="ÄÞ¸¶ [0]_laroux_1 5" xfId="580"/>
    <cellStyle name="AÞ¸¶ [0]_laroux_1 6" xfId="581"/>
    <cellStyle name="ÄÞ¸¶ [0]_laroux_1 6" xfId="582"/>
    <cellStyle name="AÞ¸¶ [0]_laroux_1 7" xfId="583"/>
    <cellStyle name="ÄÞ¸¶ [0]_laroux_1 7" xfId="584"/>
    <cellStyle name="AÞ¸¶ [0]_laroux_1 8" xfId="585"/>
    <cellStyle name="ÄÞ¸¶ [0]_laroux_1 8" xfId="586"/>
    <cellStyle name="AÞ¸¶ [0]_laroux_1 9" xfId="587"/>
    <cellStyle name="ÄÞ¸¶ [0]_laroux_1 9" xfId="588"/>
    <cellStyle name="AÞ¸¶ [0]_Sheet1" xfId="589"/>
    <cellStyle name="ÄÞ¸¶ [0]_Sheet1" xfId="590"/>
    <cellStyle name="AÞ¸¶ [0]_Sheet1 10" xfId="591"/>
    <cellStyle name="ÄÞ¸¶ [0]_Sheet1 10" xfId="592"/>
    <cellStyle name="AÞ¸¶ [0]_Sheet1 11" xfId="593"/>
    <cellStyle name="ÄÞ¸¶ [0]_Sheet1 11" xfId="594"/>
    <cellStyle name="AÞ¸¶ [0]_Sheet1 2" xfId="595"/>
    <cellStyle name="ÄÞ¸¶ [0]_Sheet1 2" xfId="596"/>
    <cellStyle name="AÞ¸¶ [0]_Sheet1 3" xfId="597"/>
    <cellStyle name="ÄÞ¸¶ [0]_Sheet1 3" xfId="598"/>
    <cellStyle name="AÞ¸¶ [0]_Sheet1 4" xfId="599"/>
    <cellStyle name="ÄÞ¸¶ [0]_Sheet1 4" xfId="600"/>
    <cellStyle name="AÞ¸¶ [0]_Sheet1 5" xfId="601"/>
    <cellStyle name="ÄÞ¸¶ [0]_Sheet1 5" xfId="602"/>
    <cellStyle name="AÞ¸¶ [0]_Sheet1 6" xfId="603"/>
    <cellStyle name="ÄÞ¸¶ [0]_Sheet1 6" xfId="604"/>
    <cellStyle name="AÞ¸¶ [0]_Sheet1 7" xfId="605"/>
    <cellStyle name="ÄÞ¸¶ [0]_Sheet1 7" xfId="606"/>
    <cellStyle name="AÞ¸¶ [0]_Sheet1 8" xfId="607"/>
    <cellStyle name="ÄÞ¸¶ [0]_Sheet1 8" xfId="608"/>
    <cellStyle name="AÞ¸¶ [0]_Sheet1 9" xfId="609"/>
    <cellStyle name="ÄÞ¸¶ [0]_Sheet1 9" xfId="610"/>
    <cellStyle name="AÞ¸¶_°eE¹_11¿a½A " xfId="611"/>
    <cellStyle name="ÄÞ¸¶_¼ÕÀÍ¿¹»ê" xfId="612"/>
    <cellStyle name="AÞ¸¶_¼OAI¿¹≫e" xfId="613"/>
    <cellStyle name="ÄÞ¸¶_ÀÎ°Çºñ,¿ÜÁÖºñ" xfId="614"/>
    <cellStyle name="AÞ¸¶_AI°Cºn,μμ±Þºn" xfId="615"/>
    <cellStyle name="ÄÞ¸¶_laroux" xfId="616"/>
    <cellStyle name="AÞ¸¶_laroux_1" xfId="617"/>
    <cellStyle name="ÄÞ¸¶_laroux_1" xfId="618"/>
    <cellStyle name="AÞ¸¶_laroux_1 10" xfId="619"/>
    <cellStyle name="ÄÞ¸¶_laroux_1 10" xfId="620"/>
    <cellStyle name="AÞ¸¶_laroux_1 11" xfId="621"/>
    <cellStyle name="ÄÞ¸¶_laroux_1 11" xfId="622"/>
    <cellStyle name="AÞ¸¶_laroux_1 2" xfId="623"/>
    <cellStyle name="ÄÞ¸¶_laroux_1 2" xfId="624"/>
    <cellStyle name="AÞ¸¶_laroux_1 3" xfId="625"/>
    <cellStyle name="ÄÞ¸¶_laroux_1 3" xfId="626"/>
    <cellStyle name="AÞ¸¶_laroux_1 4" xfId="627"/>
    <cellStyle name="ÄÞ¸¶_laroux_1 4" xfId="628"/>
    <cellStyle name="AÞ¸¶_laroux_1 5" xfId="629"/>
    <cellStyle name="ÄÞ¸¶_laroux_1 5" xfId="630"/>
    <cellStyle name="AÞ¸¶_laroux_1 6" xfId="631"/>
    <cellStyle name="ÄÞ¸¶_laroux_1 6" xfId="632"/>
    <cellStyle name="AÞ¸¶_laroux_1 7" xfId="633"/>
    <cellStyle name="ÄÞ¸¶_laroux_1 7" xfId="634"/>
    <cellStyle name="AÞ¸¶_laroux_1 8" xfId="635"/>
    <cellStyle name="ÄÞ¸¶_laroux_1 8" xfId="636"/>
    <cellStyle name="AÞ¸¶_laroux_1 9" xfId="637"/>
    <cellStyle name="ÄÞ¸¶_laroux_1 9" xfId="638"/>
    <cellStyle name="AÞ¸¶_Sheet1" xfId="639"/>
    <cellStyle name="ÄÞ¸¶_Sheet1" xfId="640"/>
    <cellStyle name="AÞ¸¶_Sheet1 10" xfId="641"/>
    <cellStyle name="ÄÞ¸¶_Sheet1 10" xfId="642"/>
    <cellStyle name="AÞ¸¶_Sheet1 11" xfId="643"/>
    <cellStyle name="ÄÞ¸¶_Sheet1 11" xfId="644"/>
    <cellStyle name="AÞ¸¶_Sheet1 2" xfId="645"/>
    <cellStyle name="ÄÞ¸¶_Sheet1 2" xfId="646"/>
    <cellStyle name="AÞ¸¶_Sheet1 3" xfId="647"/>
    <cellStyle name="ÄÞ¸¶_Sheet1 3" xfId="648"/>
    <cellStyle name="AÞ¸¶_Sheet1 4" xfId="649"/>
    <cellStyle name="ÄÞ¸¶_Sheet1 4" xfId="650"/>
    <cellStyle name="AÞ¸¶_Sheet1 5" xfId="651"/>
    <cellStyle name="ÄÞ¸¶_Sheet1 5" xfId="652"/>
    <cellStyle name="AÞ¸¶_Sheet1 6" xfId="653"/>
    <cellStyle name="ÄÞ¸¶_Sheet1 6" xfId="654"/>
    <cellStyle name="AÞ¸¶_Sheet1 7" xfId="655"/>
    <cellStyle name="ÄÞ¸¶_Sheet1 7" xfId="656"/>
    <cellStyle name="AÞ¸¶_Sheet1 8" xfId="657"/>
    <cellStyle name="ÄÞ¸¶_Sheet1 8" xfId="658"/>
    <cellStyle name="AÞ¸¶_Sheet1 9" xfId="659"/>
    <cellStyle name="ÄÞ¸¶_Sheet1 9" xfId="660"/>
    <cellStyle name="AÞ¸¶_Sheet1_41-06농림16" xfId="661"/>
    <cellStyle name="ÄÞ¸¶_Sheet1_41-06농림16" xfId="662"/>
    <cellStyle name="AÞ¸¶_Sheet1_41-06농림16 10" xfId="663"/>
    <cellStyle name="ÄÞ¸¶_Sheet1_41-06농림16 10" xfId="664"/>
    <cellStyle name="AÞ¸¶_Sheet1_41-06농림16 11" xfId="665"/>
    <cellStyle name="ÄÞ¸¶_Sheet1_41-06농림16 11" xfId="666"/>
    <cellStyle name="AÞ¸¶_Sheet1_41-06농림16 2" xfId="667"/>
    <cellStyle name="ÄÞ¸¶_Sheet1_41-06농림16 2" xfId="668"/>
    <cellStyle name="AÞ¸¶_Sheet1_41-06농림16 3" xfId="669"/>
    <cellStyle name="ÄÞ¸¶_Sheet1_41-06농림16 3" xfId="670"/>
    <cellStyle name="AÞ¸¶_Sheet1_41-06농림16 4" xfId="671"/>
    <cellStyle name="ÄÞ¸¶_Sheet1_41-06농림16 4" xfId="672"/>
    <cellStyle name="AÞ¸¶_Sheet1_41-06농림16 5" xfId="673"/>
    <cellStyle name="ÄÞ¸¶_Sheet1_41-06농림16 5" xfId="674"/>
    <cellStyle name="AÞ¸¶_Sheet1_41-06농림16 6" xfId="675"/>
    <cellStyle name="ÄÞ¸¶_Sheet1_41-06농림16 6" xfId="676"/>
    <cellStyle name="AÞ¸¶_Sheet1_41-06농림16 7" xfId="677"/>
    <cellStyle name="ÄÞ¸¶_Sheet1_41-06농림16 7" xfId="678"/>
    <cellStyle name="AÞ¸¶_Sheet1_41-06농림16 8" xfId="679"/>
    <cellStyle name="ÄÞ¸¶_Sheet1_41-06농림16 8" xfId="680"/>
    <cellStyle name="AÞ¸¶_Sheet1_41-06농림16 9" xfId="681"/>
    <cellStyle name="ÄÞ¸¶_Sheet1_41-06농림16 9" xfId="682"/>
    <cellStyle name="AÞ¸¶_Sheet1_41-06농림41" xfId="683"/>
    <cellStyle name="ÄÞ¸¶_Sheet1_41-06농림41" xfId="684"/>
    <cellStyle name="AÞ¸¶_Sheet1_41-06농림41 10" xfId="685"/>
    <cellStyle name="ÄÞ¸¶_Sheet1_41-06농림41 10" xfId="686"/>
    <cellStyle name="AÞ¸¶_Sheet1_41-06농림41 11" xfId="687"/>
    <cellStyle name="ÄÞ¸¶_Sheet1_41-06농림41 11" xfId="688"/>
    <cellStyle name="AÞ¸¶_Sheet1_41-06농림41 2" xfId="689"/>
    <cellStyle name="ÄÞ¸¶_Sheet1_41-06농림41 2" xfId="690"/>
    <cellStyle name="AÞ¸¶_Sheet1_41-06농림41 3" xfId="691"/>
    <cellStyle name="ÄÞ¸¶_Sheet1_41-06농림41 3" xfId="692"/>
    <cellStyle name="AÞ¸¶_Sheet1_41-06농림41 4" xfId="693"/>
    <cellStyle name="ÄÞ¸¶_Sheet1_41-06농림41 4" xfId="694"/>
    <cellStyle name="AÞ¸¶_Sheet1_41-06농림41 5" xfId="695"/>
    <cellStyle name="ÄÞ¸¶_Sheet1_41-06농림41 5" xfId="696"/>
    <cellStyle name="AÞ¸¶_Sheet1_41-06농림41 6" xfId="697"/>
    <cellStyle name="ÄÞ¸¶_Sheet1_41-06농림41 6" xfId="698"/>
    <cellStyle name="AÞ¸¶_Sheet1_41-06농림41 7" xfId="699"/>
    <cellStyle name="ÄÞ¸¶_Sheet1_41-06농림41 7" xfId="700"/>
    <cellStyle name="AÞ¸¶_Sheet1_41-06농림41 8" xfId="701"/>
    <cellStyle name="ÄÞ¸¶_Sheet1_41-06농림41 8" xfId="702"/>
    <cellStyle name="AÞ¸¶_Sheet1_41-06농림41 9" xfId="703"/>
    <cellStyle name="ÄÞ¸¶_Sheet1_41-06농림41 9" xfId="704"/>
    <cellStyle name="Bad" xfId="705"/>
    <cellStyle name="Bad 2" xfId="706"/>
    <cellStyle name="C¡IA¨ª_¡ic¨u¡A¨￢I¨￢¡Æ AN¡Æe " xfId="707"/>
    <cellStyle name="C￥AØ_¸AAa.¼OAI " xfId="708"/>
    <cellStyle name="Ç¥ÁØ_¼ÕÀÍ¿¹»ê" xfId="709"/>
    <cellStyle name="C￥AØ_¼OAI¿¹≫e" xfId="710"/>
    <cellStyle name="Ç¥ÁØ_ÀÎ°Çºñ,¿ÜÁÖºñ" xfId="711"/>
    <cellStyle name="C￥AØ_AI°Cºn,μμ±Þºn" xfId="712"/>
    <cellStyle name="Ç¥ÁØ_laroux" xfId="713"/>
    <cellStyle name="C￥AØ_laroux_1" xfId="714"/>
    <cellStyle name="Ç¥ÁØ_laroux_1" xfId="715"/>
    <cellStyle name="C￥AØ_laroux_1 10" xfId="716"/>
    <cellStyle name="Ç¥ÁØ_laroux_1 10" xfId="717"/>
    <cellStyle name="C￥AØ_laroux_1 11" xfId="718"/>
    <cellStyle name="Ç¥ÁØ_laroux_1 11" xfId="719"/>
    <cellStyle name="C￥AØ_laroux_1 2" xfId="720"/>
    <cellStyle name="Ç¥ÁØ_laroux_1 2" xfId="721"/>
    <cellStyle name="C￥AØ_laroux_1 3" xfId="722"/>
    <cellStyle name="Ç¥ÁØ_laroux_1 3" xfId="723"/>
    <cellStyle name="C￥AØ_laroux_1 4" xfId="724"/>
    <cellStyle name="Ç¥ÁØ_laroux_1 4" xfId="725"/>
    <cellStyle name="C￥AØ_laroux_1 5" xfId="726"/>
    <cellStyle name="Ç¥ÁØ_laroux_1 5" xfId="727"/>
    <cellStyle name="C￥AØ_laroux_1 6" xfId="728"/>
    <cellStyle name="Ç¥ÁØ_laroux_1 6" xfId="729"/>
    <cellStyle name="C￥AØ_laroux_1 7" xfId="730"/>
    <cellStyle name="Ç¥ÁØ_laroux_1 7" xfId="731"/>
    <cellStyle name="C￥AØ_laroux_1 8" xfId="732"/>
    <cellStyle name="Ç¥ÁØ_laroux_1 8" xfId="733"/>
    <cellStyle name="C￥AØ_laroux_1 9" xfId="734"/>
    <cellStyle name="Ç¥ÁØ_laroux_1 9" xfId="735"/>
    <cellStyle name="C￥AØ_laroux_1_Sheet1" xfId="736"/>
    <cellStyle name="Ç¥ÁØ_laroux_1_Sheet1" xfId="737"/>
    <cellStyle name="C￥AØ_laroux_1_Sheet1 10" xfId="738"/>
    <cellStyle name="Ç¥ÁØ_laroux_1_Sheet1 10" xfId="739"/>
    <cellStyle name="C￥AØ_laroux_1_Sheet1 11" xfId="740"/>
    <cellStyle name="Ç¥ÁØ_laroux_1_Sheet1 11" xfId="741"/>
    <cellStyle name="C￥AØ_laroux_1_Sheet1 2" xfId="742"/>
    <cellStyle name="Ç¥ÁØ_laroux_1_Sheet1 2" xfId="743"/>
    <cellStyle name="C￥AØ_laroux_1_Sheet1 3" xfId="744"/>
    <cellStyle name="Ç¥ÁØ_laroux_1_Sheet1 3" xfId="745"/>
    <cellStyle name="C￥AØ_laroux_1_Sheet1 4" xfId="746"/>
    <cellStyle name="Ç¥ÁØ_laroux_1_Sheet1 4" xfId="747"/>
    <cellStyle name="C￥AØ_laroux_1_Sheet1 5" xfId="748"/>
    <cellStyle name="Ç¥ÁØ_laroux_1_Sheet1 5" xfId="749"/>
    <cellStyle name="C￥AØ_laroux_1_Sheet1 6" xfId="750"/>
    <cellStyle name="Ç¥ÁØ_laroux_1_Sheet1 6" xfId="751"/>
    <cellStyle name="C￥AØ_laroux_1_Sheet1 7" xfId="752"/>
    <cellStyle name="Ç¥ÁØ_laroux_1_Sheet1 7" xfId="753"/>
    <cellStyle name="C￥AØ_laroux_1_Sheet1 8" xfId="754"/>
    <cellStyle name="Ç¥ÁØ_laroux_1_Sheet1 8" xfId="755"/>
    <cellStyle name="C￥AØ_laroux_1_Sheet1 9" xfId="756"/>
    <cellStyle name="Ç¥ÁØ_laroux_1_Sheet1 9" xfId="757"/>
    <cellStyle name="C￥AØ_laroux_2" xfId="758"/>
    <cellStyle name="Ç¥ÁØ_laroux_2" xfId="759"/>
    <cellStyle name="C￥AØ_laroux_2 10" xfId="760"/>
    <cellStyle name="Ç¥ÁØ_laroux_2 10" xfId="761"/>
    <cellStyle name="C￥AØ_laroux_2 11" xfId="762"/>
    <cellStyle name="Ç¥ÁØ_laroux_2 11" xfId="763"/>
    <cellStyle name="C￥AØ_laroux_2 2" xfId="764"/>
    <cellStyle name="Ç¥ÁØ_laroux_2 2" xfId="765"/>
    <cellStyle name="C￥AØ_laroux_2 3" xfId="766"/>
    <cellStyle name="Ç¥ÁØ_laroux_2 3" xfId="767"/>
    <cellStyle name="C￥AØ_laroux_2 4" xfId="768"/>
    <cellStyle name="Ç¥ÁØ_laroux_2 4" xfId="769"/>
    <cellStyle name="C￥AØ_laroux_2 5" xfId="770"/>
    <cellStyle name="Ç¥ÁØ_laroux_2 5" xfId="771"/>
    <cellStyle name="C￥AØ_laroux_2 6" xfId="772"/>
    <cellStyle name="Ç¥ÁØ_laroux_2 6" xfId="773"/>
    <cellStyle name="C￥AØ_laroux_2 7" xfId="774"/>
    <cellStyle name="Ç¥ÁØ_laroux_2 7" xfId="775"/>
    <cellStyle name="C￥AØ_laroux_2 8" xfId="776"/>
    <cellStyle name="Ç¥ÁØ_laroux_2 8" xfId="777"/>
    <cellStyle name="C￥AØ_laroux_2 9" xfId="778"/>
    <cellStyle name="Ç¥ÁØ_laroux_2 9" xfId="779"/>
    <cellStyle name="C￥AØ_laroux_2_Sheet1" xfId="780"/>
    <cellStyle name="Ç¥ÁØ_laroux_2_Sheet1" xfId="781"/>
    <cellStyle name="C￥AØ_laroux_2_Sheet1 10" xfId="782"/>
    <cellStyle name="Ç¥ÁØ_laroux_2_Sheet1 10" xfId="783"/>
    <cellStyle name="C￥AØ_laroux_2_Sheet1 11" xfId="784"/>
    <cellStyle name="Ç¥ÁØ_laroux_2_Sheet1 11" xfId="785"/>
    <cellStyle name="C￥AØ_laroux_2_Sheet1 2" xfId="786"/>
    <cellStyle name="Ç¥ÁØ_laroux_2_Sheet1 2" xfId="787"/>
    <cellStyle name="C￥AØ_laroux_2_Sheet1 3" xfId="788"/>
    <cellStyle name="Ç¥ÁØ_laroux_2_Sheet1 3" xfId="789"/>
    <cellStyle name="C￥AØ_laroux_2_Sheet1 4" xfId="790"/>
    <cellStyle name="Ç¥ÁØ_laroux_2_Sheet1 4" xfId="791"/>
    <cellStyle name="C￥AØ_laroux_2_Sheet1 5" xfId="792"/>
    <cellStyle name="Ç¥ÁØ_laroux_2_Sheet1 5" xfId="793"/>
    <cellStyle name="C￥AØ_laroux_2_Sheet1 6" xfId="794"/>
    <cellStyle name="Ç¥ÁØ_laroux_2_Sheet1 6" xfId="795"/>
    <cellStyle name="C￥AØ_laroux_2_Sheet1 7" xfId="796"/>
    <cellStyle name="Ç¥ÁØ_laroux_2_Sheet1 7" xfId="797"/>
    <cellStyle name="C￥AØ_laroux_2_Sheet1 8" xfId="798"/>
    <cellStyle name="Ç¥ÁØ_laroux_2_Sheet1 8" xfId="799"/>
    <cellStyle name="C￥AØ_laroux_2_Sheet1 9" xfId="800"/>
    <cellStyle name="Ç¥ÁØ_laroux_2_Sheet1 9" xfId="801"/>
    <cellStyle name="C￥AØ_laroux_3" xfId="802"/>
    <cellStyle name="Ç¥ÁØ_laroux_3" xfId="803"/>
    <cellStyle name="C￥AØ_laroux_3 10" xfId="804"/>
    <cellStyle name="Ç¥ÁØ_laroux_3 10" xfId="805"/>
    <cellStyle name="C￥AØ_laroux_3 11" xfId="806"/>
    <cellStyle name="Ç¥ÁØ_laroux_3 11" xfId="807"/>
    <cellStyle name="C￥AØ_laroux_3 2" xfId="808"/>
    <cellStyle name="Ç¥ÁØ_laroux_3 2" xfId="809"/>
    <cellStyle name="C￥AØ_laroux_3 3" xfId="810"/>
    <cellStyle name="Ç¥ÁØ_laroux_3 3" xfId="811"/>
    <cellStyle name="C￥AØ_laroux_3 4" xfId="812"/>
    <cellStyle name="Ç¥ÁØ_laroux_3 4" xfId="813"/>
    <cellStyle name="C￥AØ_laroux_3 5" xfId="814"/>
    <cellStyle name="Ç¥ÁØ_laroux_3 5" xfId="815"/>
    <cellStyle name="C￥AØ_laroux_3 6" xfId="816"/>
    <cellStyle name="Ç¥ÁØ_laroux_3 6" xfId="817"/>
    <cellStyle name="C￥AØ_laroux_3 7" xfId="818"/>
    <cellStyle name="Ç¥ÁØ_laroux_3 7" xfId="819"/>
    <cellStyle name="C￥AØ_laroux_3 8" xfId="820"/>
    <cellStyle name="Ç¥ÁØ_laroux_3 8" xfId="821"/>
    <cellStyle name="C￥AØ_laroux_3 9" xfId="822"/>
    <cellStyle name="Ç¥ÁØ_laroux_3 9" xfId="823"/>
    <cellStyle name="C￥AØ_laroux_4" xfId="824"/>
    <cellStyle name="Ç¥ÁØ_laroux_4" xfId="825"/>
    <cellStyle name="C￥AØ_laroux_4 10" xfId="826"/>
    <cellStyle name="Ç¥ÁØ_laroux_4 10" xfId="827"/>
    <cellStyle name="C￥AØ_laroux_4 11" xfId="828"/>
    <cellStyle name="Ç¥ÁØ_laroux_4 11" xfId="829"/>
    <cellStyle name="C￥AØ_laroux_4 2" xfId="830"/>
    <cellStyle name="Ç¥ÁØ_laroux_4 2" xfId="831"/>
    <cellStyle name="C￥AØ_laroux_4 3" xfId="832"/>
    <cellStyle name="Ç¥ÁØ_laroux_4 3" xfId="833"/>
    <cellStyle name="C￥AØ_laroux_4 4" xfId="834"/>
    <cellStyle name="Ç¥ÁØ_laroux_4 4" xfId="835"/>
    <cellStyle name="C￥AØ_laroux_4 5" xfId="836"/>
    <cellStyle name="Ç¥ÁØ_laroux_4 5" xfId="837"/>
    <cellStyle name="C￥AØ_laroux_4 6" xfId="838"/>
    <cellStyle name="Ç¥ÁØ_laroux_4 6" xfId="839"/>
    <cellStyle name="C￥AØ_laroux_4 7" xfId="840"/>
    <cellStyle name="Ç¥ÁØ_laroux_4 7" xfId="841"/>
    <cellStyle name="C￥AØ_laroux_4 8" xfId="842"/>
    <cellStyle name="Ç¥ÁØ_laroux_4 8" xfId="843"/>
    <cellStyle name="C￥AØ_laroux_4 9" xfId="844"/>
    <cellStyle name="Ç¥ÁØ_laroux_4 9" xfId="845"/>
    <cellStyle name="C￥AØ_laroux_Sheet1" xfId="846"/>
    <cellStyle name="Ç¥ÁØ_laroux_Sheet1" xfId="847"/>
    <cellStyle name="C￥AØ_laroux_Sheet1 10" xfId="848"/>
    <cellStyle name="Ç¥ÁØ_laroux_Sheet1 10" xfId="849"/>
    <cellStyle name="C￥AØ_laroux_Sheet1 11" xfId="850"/>
    <cellStyle name="Ç¥ÁØ_laroux_Sheet1 11" xfId="851"/>
    <cellStyle name="C￥AØ_laroux_Sheet1 2" xfId="852"/>
    <cellStyle name="Ç¥ÁØ_laroux_Sheet1 2" xfId="853"/>
    <cellStyle name="C￥AØ_laroux_Sheet1 3" xfId="854"/>
    <cellStyle name="Ç¥ÁØ_laroux_Sheet1 3" xfId="855"/>
    <cellStyle name="C￥AØ_laroux_Sheet1 4" xfId="856"/>
    <cellStyle name="Ç¥ÁØ_laroux_Sheet1 4" xfId="857"/>
    <cellStyle name="C￥AØ_laroux_Sheet1 5" xfId="858"/>
    <cellStyle name="Ç¥ÁØ_laroux_Sheet1 5" xfId="859"/>
    <cellStyle name="C￥AØ_laroux_Sheet1 6" xfId="860"/>
    <cellStyle name="Ç¥ÁØ_laroux_Sheet1 6" xfId="861"/>
    <cellStyle name="C￥AØ_laroux_Sheet1 7" xfId="862"/>
    <cellStyle name="Ç¥ÁØ_laroux_Sheet1 7" xfId="863"/>
    <cellStyle name="C￥AØ_laroux_Sheet1 8" xfId="864"/>
    <cellStyle name="Ç¥ÁØ_laroux_Sheet1 8" xfId="865"/>
    <cellStyle name="C￥AØ_laroux_Sheet1 9" xfId="866"/>
    <cellStyle name="Ç¥ÁØ_laroux_Sheet1 9" xfId="867"/>
    <cellStyle name="C￥AØ_Sheet1" xfId="868"/>
    <cellStyle name="Ç¥ÁØ_Sheet1" xfId="869"/>
    <cellStyle name="C￥AØ_Sheet1 10" xfId="870"/>
    <cellStyle name="Ç¥ÁØ_Sheet1 10" xfId="871"/>
    <cellStyle name="C￥AØ_Sheet1 11" xfId="872"/>
    <cellStyle name="Ç¥ÁØ_Sheet1 11" xfId="873"/>
    <cellStyle name="C￥AØ_Sheet1 2" xfId="874"/>
    <cellStyle name="Ç¥ÁØ_Sheet1 2" xfId="875"/>
    <cellStyle name="C￥AØ_Sheet1 3" xfId="876"/>
    <cellStyle name="Ç¥ÁØ_Sheet1 3" xfId="877"/>
    <cellStyle name="C￥AØ_Sheet1 4" xfId="878"/>
    <cellStyle name="Ç¥ÁØ_Sheet1 4" xfId="879"/>
    <cellStyle name="C￥AØ_Sheet1 5" xfId="880"/>
    <cellStyle name="Ç¥ÁØ_Sheet1 5" xfId="881"/>
    <cellStyle name="C￥AØ_Sheet1 6" xfId="882"/>
    <cellStyle name="Ç¥ÁØ_Sheet1 6" xfId="883"/>
    <cellStyle name="C￥AØ_Sheet1 7" xfId="884"/>
    <cellStyle name="Ç¥ÁØ_Sheet1 7" xfId="885"/>
    <cellStyle name="C￥AØ_Sheet1 8" xfId="886"/>
    <cellStyle name="Ç¥ÁØ_Sheet1 8" xfId="887"/>
    <cellStyle name="C￥AØ_Sheet1 9" xfId="888"/>
    <cellStyle name="Ç¥ÁØ_Sheet1 9" xfId="889"/>
    <cellStyle name="Calculation" xfId="890"/>
    <cellStyle name="Calculation 2" xfId="891"/>
    <cellStyle name="category" xfId="892"/>
    <cellStyle name="category 2" xfId="893"/>
    <cellStyle name="Check Cell" xfId="894"/>
    <cellStyle name="Check Cell 2" xfId="895"/>
    <cellStyle name="Comma [0]_ SG&amp;A Bridge " xfId="896"/>
    <cellStyle name="comma zerodec" xfId="897"/>
    <cellStyle name="Comma_ SG&amp;A Bridge " xfId="898"/>
    <cellStyle name="Comma0" xfId="899"/>
    <cellStyle name="Comma0 2" xfId="900"/>
    <cellStyle name="Curren?_x0012_퐀_x0017_?" xfId="901"/>
    <cellStyle name="Curren?_x0012_퐀_x0017_? 2" xfId="902"/>
    <cellStyle name="Currency [0]_ SG&amp;A Bridge " xfId="903"/>
    <cellStyle name="Currency_ SG&amp;A Bridge " xfId="904"/>
    <cellStyle name="Currency0" xfId="905"/>
    <cellStyle name="Currency0 2" xfId="906"/>
    <cellStyle name="Currency1" xfId="907"/>
    <cellStyle name="Date" xfId="908"/>
    <cellStyle name="Date 2" xfId="909"/>
    <cellStyle name="Dollar (zero dec)" xfId="910"/>
    <cellStyle name="Euro" xfId="911"/>
    <cellStyle name="Explanatory Text" xfId="912"/>
    <cellStyle name="Explanatory Text 2" xfId="913"/>
    <cellStyle name="Fixed" xfId="914"/>
    <cellStyle name="Fixed 2" xfId="915"/>
    <cellStyle name="Followed Hyperlink" xfId="916"/>
    <cellStyle name="Good" xfId="917"/>
    <cellStyle name="Good 2" xfId="918"/>
    <cellStyle name="Grey" xfId="919"/>
    <cellStyle name="Grey 2" xfId="920"/>
    <cellStyle name="Grey 2 2" xfId="921"/>
    <cellStyle name="Grey 3" xfId="922"/>
    <cellStyle name="HEADER" xfId="923"/>
    <cellStyle name="HEADER 2" xfId="924"/>
    <cellStyle name="Header1" xfId="925"/>
    <cellStyle name="Header1 2" xfId="926"/>
    <cellStyle name="Header2" xfId="927"/>
    <cellStyle name="Header2 2" xfId="928"/>
    <cellStyle name="Header2 2 2" xfId="929"/>
    <cellStyle name="Header2 3" xfId="930"/>
    <cellStyle name="Header2 3 2" xfId="931"/>
    <cellStyle name="Header2 4" xfId="932"/>
    <cellStyle name="Heading 1" xfId="933"/>
    <cellStyle name="Heading 1 2" xfId="934"/>
    <cellStyle name="Heading 1 2 2" xfId="935"/>
    <cellStyle name="Heading 1 3" xfId="936"/>
    <cellStyle name="Heading 2" xfId="937"/>
    <cellStyle name="Heading 2 2" xfId="938"/>
    <cellStyle name="Heading 2 2 2" xfId="939"/>
    <cellStyle name="Heading 2 3" xfId="940"/>
    <cellStyle name="Heading 3" xfId="941"/>
    <cellStyle name="Heading 3 2" xfId="942"/>
    <cellStyle name="Heading 4" xfId="943"/>
    <cellStyle name="Heading 4 2" xfId="944"/>
    <cellStyle name="HEADING1" xfId="945"/>
    <cellStyle name="HEADING1 2" xfId="946"/>
    <cellStyle name="HEADING2" xfId="947"/>
    <cellStyle name="HEADING2 2" xfId="948"/>
    <cellStyle name="Hyperlink" xfId="949"/>
    <cellStyle name="Hyperlink 2" xfId="950"/>
    <cellStyle name="Input" xfId="951"/>
    <cellStyle name="Input [yellow]" xfId="952"/>
    <cellStyle name="Input [yellow] 2" xfId="953"/>
    <cellStyle name="Input [yellow] 2 2" xfId="954"/>
    <cellStyle name="Input [yellow] 3" xfId="955"/>
    <cellStyle name="Input [yellow] 3 2" xfId="956"/>
    <cellStyle name="Input [yellow] 4" xfId="957"/>
    <cellStyle name="Input [yellow] 4 2" xfId="958"/>
    <cellStyle name="Input [yellow] 5" xfId="959"/>
    <cellStyle name="Input [yellow] 5 2" xfId="960"/>
    <cellStyle name="Input 2" xfId="961"/>
    <cellStyle name="Linked Cell" xfId="962"/>
    <cellStyle name="Linked Cell 2" xfId="963"/>
    <cellStyle name="Millares [0]_2AV_M_M " xfId="964"/>
    <cellStyle name="Milliers [0]_Arabian Spec" xfId="965"/>
    <cellStyle name="Milliers_Arabian Spec" xfId="966"/>
    <cellStyle name="Model" xfId="967"/>
    <cellStyle name="Model 2" xfId="968"/>
    <cellStyle name="Mon?aire [0]_Arabian Spec" xfId="969"/>
    <cellStyle name="Mon?aire_Arabian Spec" xfId="970"/>
    <cellStyle name="Moneda [0]_2AV_M_M " xfId="971"/>
    <cellStyle name="Moneda_2AV_M_M " xfId="972"/>
    <cellStyle name="Neutral" xfId="973"/>
    <cellStyle name="Neutral 2" xfId="974"/>
    <cellStyle name="Normal - Style1" xfId="975"/>
    <cellStyle name="Normal - Style1 2" xfId="976"/>
    <cellStyle name="Normal - Style1 3" xfId="977"/>
    <cellStyle name="Normal_ SG&amp;A Bridge " xfId="978"/>
    <cellStyle name="Note" xfId="979"/>
    <cellStyle name="Note 2" xfId="980"/>
    <cellStyle name="Output" xfId="981"/>
    <cellStyle name="Output 2" xfId="982"/>
    <cellStyle name="Percent [2]" xfId="983"/>
    <cellStyle name="Percent [2] 2" xfId="984"/>
    <cellStyle name="subhead" xfId="985"/>
    <cellStyle name="subhead 2" xfId="986"/>
    <cellStyle name="Title" xfId="987"/>
    <cellStyle name="title [1]" xfId="988"/>
    <cellStyle name="title [2]" xfId="989"/>
    <cellStyle name="Title 2" xfId="990"/>
    <cellStyle name="Total" xfId="991"/>
    <cellStyle name="Total 2" xfId="992"/>
    <cellStyle name="Total 2 2" xfId="993"/>
    <cellStyle name="Total 3" xfId="994"/>
    <cellStyle name="UM" xfId="995"/>
    <cellStyle name="UM 2" xfId="996"/>
    <cellStyle name="Warning Text" xfId="997"/>
    <cellStyle name="Warning Text 2" xfId="998"/>
    <cellStyle name="강조색1" xfId="999" builtinId="29" customBuiltin="1"/>
    <cellStyle name="강조색1 2" xfId="1000"/>
    <cellStyle name="강조색1 2 2" xfId="1001"/>
    <cellStyle name="강조색1 2 2 2" xfId="1002"/>
    <cellStyle name="강조색1 2 3" xfId="1003"/>
    <cellStyle name="강조색1 3" xfId="1004"/>
    <cellStyle name="강조색1 3 2" xfId="1005"/>
    <cellStyle name="강조색1 4" xfId="1006"/>
    <cellStyle name="강조색1 4 2" xfId="1007"/>
    <cellStyle name="강조색2" xfId="1008" builtinId="33" customBuiltin="1"/>
    <cellStyle name="강조색2 2" xfId="1009"/>
    <cellStyle name="강조색2 2 2" xfId="1010"/>
    <cellStyle name="강조색2 2 2 2" xfId="1011"/>
    <cellStyle name="강조색2 2 3" xfId="1012"/>
    <cellStyle name="강조색2 3" xfId="1013"/>
    <cellStyle name="강조색2 3 2" xfId="1014"/>
    <cellStyle name="강조색2 4" xfId="1015"/>
    <cellStyle name="강조색2 4 2" xfId="1016"/>
    <cellStyle name="강조색3" xfId="1017" builtinId="37" customBuiltin="1"/>
    <cellStyle name="강조색3 2" xfId="1018"/>
    <cellStyle name="강조색3 2 2" xfId="1019"/>
    <cellStyle name="강조색3 2 2 2" xfId="1020"/>
    <cellStyle name="강조색3 2 3" xfId="1021"/>
    <cellStyle name="강조색3 3" xfId="1022"/>
    <cellStyle name="강조색3 3 2" xfId="1023"/>
    <cellStyle name="강조색3 4" xfId="1024"/>
    <cellStyle name="강조색3 4 2" xfId="1025"/>
    <cellStyle name="강조색4" xfId="1026" builtinId="41" customBuiltin="1"/>
    <cellStyle name="강조색4 2" xfId="1027"/>
    <cellStyle name="강조색4 2 2" xfId="1028"/>
    <cellStyle name="강조색4 2 2 2" xfId="1029"/>
    <cellStyle name="강조색4 2 3" xfId="1030"/>
    <cellStyle name="강조색4 3" xfId="1031"/>
    <cellStyle name="강조색4 3 2" xfId="1032"/>
    <cellStyle name="강조색4 4" xfId="1033"/>
    <cellStyle name="강조색4 4 2" xfId="1034"/>
    <cellStyle name="강조색5" xfId="1035" builtinId="45" customBuiltin="1"/>
    <cellStyle name="강조색5 2" xfId="1036"/>
    <cellStyle name="강조색5 2 2" xfId="1037"/>
    <cellStyle name="강조색5 2 2 2" xfId="1038"/>
    <cellStyle name="강조색5 2 3" xfId="1039"/>
    <cellStyle name="강조색5 3" xfId="1040"/>
    <cellStyle name="강조색5 3 2" xfId="1041"/>
    <cellStyle name="강조색5 4" xfId="1042"/>
    <cellStyle name="강조색6" xfId="1043" builtinId="49" customBuiltin="1"/>
    <cellStyle name="강조색6 2" xfId="1044"/>
    <cellStyle name="강조색6 2 2" xfId="1045"/>
    <cellStyle name="강조색6 2 2 2" xfId="1046"/>
    <cellStyle name="강조색6 2 3" xfId="1047"/>
    <cellStyle name="강조색6 3" xfId="1048"/>
    <cellStyle name="강조색6 3 2" xfId="1049"/>
    <cellStyle name="강조색6 4" xfId="1050"/>
    <cellStyle name="강조색6 4 2" xfId="1051"/>
    <cellStyle name="경고문" xfId="1052" builtinId="11" customBuiltin="1"/>
    <cellStyle name="경고문 2" xfId="1053"/>
    <cellStyle name="경고문 2 2" xfId="1054"/>
    <cellStyle name="경고문 2 2 2" xfId="1055"/>
    <cellStyle name="경고문 2 3" xfId="1056"/>
    <cellStyle name="경고문 3" xfId="1057"/>
    <cellStyle name="경고문 3 2" xfId="1058"/>
    <cellStyle name="경고문 4" xfId="1059"/>
    <cellStyle name="계산" xfId="1060" builtinId="22" customBuiltin="1"/>
    <cellStyle name="계산 2" xfId="1061"/>
    <cellStyle name="계산 2 2" xfId="1062"/>
    <cellStyle name="계산 2 2 2" xfId="1063"/>
    <cellStyle name="계산 2 2 2 2" xfId="1064"/>
    <cellStyle name="계산 2 3" xfId="1065"/>
    <cellStyle name="계산 2 3 2" xfId="1066"/>
    <cellStyle name="계산 2 4" xfId="1067"/>
    <cellStyle name="계산 2 4 2" xfId="1068"/>
    <cellStyle name="계산 3" xfId="1069"/>
    <cellStyle name="계산 3 2" xfId="1070"/>
    <cellStyle name="계산 4" xfId="1071"/>
    <cellStyle name="계산 4 2" xfId="1072"/>
    <cellStyle name="고정소숫점" xfId="1073"/>
    <cellStyle name="고정소숫점 2" xfId="1074"/>
    <cellStyle name="고정출력1" xfId="1075"/>
    <cellStyle name="고정출력1 2" xfId="1076"/>
    <cellStyle name="고정출력2" xfId="1077"/>
    <cellStyle name="고정출력2 2" xfId="1078"/>
    <cellStyle name="나쁨" xfId="1079" builtinId="27" customBuiltin="1"/>
    <cellStyle name="나쁨 2" xfId="1080"/>
    <cellStyle name="나쁨 2 2" xfId="1081"/>
    <cellStyle name="나쁨 2 2 2" xfId="1082"/>
    <cellStyle name="나쁨 2 3" xfId="1083"/>
    <cellStyle name="나쁨 3" xfId="1084"/>
    <cellStyle name="나쁨 3 2" xfId="1085"/>
    <cellStyle name="나쁨 4" xfId="1086"/>
    <cellStyle name="나쁨 4 2" xfId="1087"/>
    <cellStyle name="날짜" xfId="1088"/>
    <cellStyle name="날짜 2" xfId="1089"/>
    <cellStyle name="달러" xfId="1090"/>
    <cellStyle name="달러 2" xfId="1091"/>
    <cellStyle name="뒤에 오는 하이퍼링크_Book1" xfId="1092"/>
    <cellStyle name="똿뗦먛귟 [0.00]_PRODUCT DETAIL Q1" xfId="1093"/>
    <cellStyle name="똿뗦먛귟_PRODUCT DETAIL Q1" xfId="1094"/>
    <cellStyle name="메모" xfId="1095" builtinId="10" customBuiltin="1"/>
    <cellStyle name="메모 2" xfId="1096"/>
    <cellStyle name="메모 2 2" xfId="1097"/>
    <cellStyle name="메모 2 2 2" xfId="1098"/>
    <cellStyle name="메모 2 2 2 2" xfId="1099"/>
    <cellStyle name="메모 2 3" xfId="1100"/>
    <cellStyle name="메모 2 3 2" xfId="1101"/>
    <cellStyle name="메모 2 4" xfId="1102"/>
    <cellStyle name="메모 2 4 2" xfId="1103"/>
    <cellStyle name="메모 2 5" xfId="1104"/>
    <cellStyle name="메모 3" xfId="1105"/>
    <cellStyle name="메모 3 2" xfId="1106"/>
    <cellStyle name="메모 4" xfId="1107"/>
    <cellStyle name="메모 4 2" xfId="1108"/>
    <cellStyle name="믅됞 [0.00]_PRODUCT DETAIL Q1" xfId="1109"/>
    <cellStyle name="믅됞_PRODUCT DETAIL Q1" xfId="1110"/>
    <cellStyle name="바탕글" xfId="1111"/>
    <cellStyle name="바탕글 2" xfId="1112"/>
    <cellStyle name="백분율" xfId="1113" builtinId="5"/>
    <cellStyle name="백분율 [0]" xfId="1114"/>
    <cellStyle name="백분율 [2]" xfId="1115"/>
    <cellStyle name="백분율 2" xfId="1116"/>
    <cellStyle name="백분율 2 2" xfId="1117"/>
    <cellStyle name="백분율 2 2 2" xfId="1118"/>
    <cellStyle name="백분율 2 3" xfId="1119"/>
    <cellStyle name="백분율 2 4" xfId="1120"/>
    <cellStyle name="백분율 3" xfId="1121"/>
    <cellStyle name="백분율 3 2" xfId="1122"/>
    <cellStyle name="보통" xfId="1123" builtinId="28" customBuiltin="1"/>
    <cellStyle name="보통 2" xfId="1124"/>
    <cellStyle name="보통 2 2" xfId="1125"/>
    <cellStyle name="보통 2 2 2" xfId="1126"/>
    <cellStyle name="보통 2 3" xfId="1127"/>
    <cellStyle name="보통 3" xfId="1128"/>
    <cellStyle name="보통 3 2" xfId="1129"/>
    <cellStyle name="보통 4" xfId="1130"/>
    <cellStyle name="보통 4 2" xfId="1131"/>
    <cellStyle name="본문" xfId="1132"/>
    <cellStyle name="부제목" xfId="1133"/>
    <cellStyle name="뷭?_?긚??_1" xfId="1134"/>
    <cellStyle name="설명 텍스트" xfId="1135" builtinId="53" customBuiltin="1"/>
    <cellStyle name="설명 텍스트 2" xfId="1136"/>
    <cellStyle name="설명 텍스트 2 2" xfId="1137"/>
    <cellStyle name="설명 텍스트 2 2 2" xfId="1138"/>
    <cellStyle name="설명 텍스트 2 3" xfId="1139"/>
    <cellStyle name="설명 텍스트 3" xfId="1140"/>
    <cellStyle name="설명 텍스트 3 2" xfId="1141"/>
    <cellStyle name="설명 텍스트 4" xfId="1142"/>
    <cellStyle name="셀 확인" xfId="1143" builtinId="23" customBuiltin="1"/>
    <cellStyle name="셀 확인 2" xfId="1144"/>
    <cellStyle name="셀 확인 2 2" xfId="1145"/>
    <cellStyle name="셀 확인 2 2 2" xfId="1146"/>
    <cellStyle name="셀 확인 2 3" xfId="1147"/>
    <cellStyle name="셀 확인 3" xfId="1148"/>
    <cellStyle name="셀 확인 3 2" xfId="1149"/>
    <cellStyle name="셀 확인 4" xfId="1150"/>
    <cellStyle name="숫자(R)" xfId="1151"/>
    <cellStyle name="숫자(R) 2" xfId="1152"/>
    <cellStyle name="쉼표 [0]" xfId="1153" builtinId="6"/>
    <cellStyle name="쉼표 [0] 10" xfId="1154"/>
    <cellStyle name="쉼표 [0] 11" xfId="1155"/>
    <cellStyle name="쉼표 [0] 2" xfId="1156"/>
    <cellStyle name="쉼표 [0] 2 10" xfId="1531"/>
    <cellStyle name="쉼표 [0] 2 2" xfId="1157"/>
    <cellStyle name="쉼표 [0] 2 2 2" xfId="1158"/>
    <cellStyle name="쉼표 [0] 2 2 2 2" xfId="1159"/>
    <cellStyle name="쉼표 [0] 2 2 2 2 2" xfId="1160"/>
    <cellStyle name="쉼표 [0] 2 2 2 3" xfId="1161"/>
    <cellStyle name="쉼표 [0] 2 2 3" xfId="1162"/>
    <cellStyle name="쉼표 [0] 2 2 3 2" xfId="1163"/>
    <cellStyle name="쉼표 [0] 2 2 4" xfId="1164"/>
    <cellStyle name="쉼표 [0] 2 2 5" xfId="1165"/>
    <cellStyle name="쉼표 [0] 2 3" xfId="1166"/>
    <cellStyle name="쉼표 [0] 2 3 2" xfId="1167"/>
    <cellStyle name="쉼표 [0] 2 3 2 2" xfId="1168"/>
    <cellStyle name="쉼표 [0] 2 3 3" xfId="1169"/>
    <cellStyle name="쉼표 [0] 2 4" xfId="1170"/>
    <cellStyle name="쉼표 [0] 2 5" xfId="1171"/>
    <cellStyle name="쉼표 [0] 2 6" xfId="1172"/>
    <cellStyle name="쉼표 [0] 2 7" xfId="1173"/>
    <cellStyle name="쉼표 [0] 2 8" xfId="1174"/>
    <cellStyle name="쉼표 [0] 2 9" xfId="1175"/>
    <cellStyle name="쉼표 [0] 2_014_교육및문화" xfId="1176"/>
    <cellStyle name="쉼표 [0] 28" xfId="1177"/>
    <cellStyle name="쉼표 [0] 3" xfId="1178"/>
    <cellStyle name="쉼표 [0] 3 2" xfId="1179"/>
    <cellStyle name="쉼표 [0] 3 2 2" xfId="1180"/>
    <cellStyle name="쉼표 [0] 3 2 3" xfId="1181"/>
    <cellStyle name="쉼표 [0] 3 3" xfId="1182"/>
    <cellStyle name="쉼표 [0] 3 4" xfId="1183"/>
    <cellStyle name="쉼표 [0] 3 5" xfId="1184"/>
    <cellStyle name="쉼표 [0] 4" xfId="1185"/>
    <cellStyle name="쉼표 [0] 4 2" xfId="1186"/>
    <cellStyle name="쉼표 [0] 4 2 2" xfId="1187"/>
    <cellStyle name="쉼표 [0] 4 3" xfId="1188"/>
    <cellStyle name="쉼표 [0] 5" xfId="1189"/>
    <cellStyle name="쉼표 [0] 5 2" xfId="1190"/>
    <cellStyle name="쉼표 [0] 5 3" xfId="1191"/>
    <cellStyle name="쉼표 [0] 51" xfId="1192"/>
    <cellStyle name="쉼표 [0] 6" xfId="1193"/>
    <cellStyle name="쉼표 [0] 6 2" xfId="1194"/>
    <cellStyle name="쉼표 [0] 6 3" xfId="1195"/>
    <cellStyle name="쉼표 [0] 6 4" xfId="1196"/>
    <cellStyle name="쉼표 [0] 7" xfId="1197"/>
    <cellStyle name="쉼표 [0] 7 2" xfId="1198"/>
    <cellStyle name="쉼표 [0] 7 3" xfId="1199"/>
    <cellStyle name="쉼표 [0] 75" xfId="1200"/>
    <cellStyle name="쉼표 [0] 76" xfId="1201"/>
    <cellStyle name="쉼표 [0] 78" xfId="1202"/>
    <cellStyle name="쉼표 [0] 79" xfId="1203"/>
    <cellStyle name="쉼표 [0] 8" xfId="1204"/>
    <cellStyle name="쉼표 [0] 8 2" xfId="1205"/>
    <cellStyle name="쉼표 [0] 80" xfId="1206"/>
    <cellStyle name="쉼표 [0] 81" xfId="1207"/>
    <cellStyle name="쉼표 [0] 82" xfId="1208"/>
    <cellStyle name="쉼표 [0] 84" xfId="1209"/>
    <cellStyle name="쉼표 [0] 85" xfId="1210"/>
    <cellStyle name="쉼표 [0] 9" xfId="1211"/>
    <cellStyle name="쉼표 [0] 9 2" xfId="1212"/>
    <cellStyle name="쉼표 [0]_15 재정" xfId="1213"/>
    <cellStyle name="쉼표 [0]_15.시군공유재산" xfId="1214"/>
    <cellStyle name="스타일 1" xfId="1215"/>
    <cellStyle name="스타일 1 2" xfId="1216"/>
    <cellStyle name="스타일 1 2 2" xfId="1217"/>
    <cellStyle name="스타일 1 3" xfId="1218"/>
    <cellStyle name="연결된 셀" xfId="1219" builtinId="24" customBuiltin="1"/>
    <cellStyle name="연결된 셀 2" xfId="1220"/>
    <cellStyle name="연결된 셀 2 2" xfId="1221"/>
    <cellStyle name="연결된 셀 2 2 2" xfId="1222"/>
    <cellStyle name="연결된 셀 2 3" xfId="1223"/>
    <cellStyle name="연결된 셀 3" xfId="1224"/>
    <cellStyle name="연결된 셀 3 2" xfId="1225"/>
    <cellStyle name="연결된 셀 4" xfId="1226"/>
    <cellStyle name="연결된 셀 4 2" xfId="1227"/>
    <cellStyle name="요약" xfId="1228" builtinId="25" customBuiltin="1"/>
    <cellStyle name="요약 2" xfId="1229"/>
    <cellStyle name="요약 2 2" xfId="1230"/>
    <cellStyle name="요약 2 2 2" xfId="1231"/>
    <cellStyle name="요약 2 3" xfId="1232"/>
    <cellStyle name="요약 2 4" xfId="1233"/>
    <cellStyle name="요약 2 4 2" xfId="1234"/>
    <cellStyle name="요약 3" xfId="1235"/>
    <cellStyle name="요약 3 2" xfId="1236"/>
    <cellStyle name="요약 4" xfId="1237"/>
    <cellStyle name="요약 4 2" xfId="1238"/>
    <cellStyle name="입력" xfId="1239" builtinId="20" customBuiltin="1"/>
    <cellStyle name="입력 2" xfId="1240"/>
    <cellStyle name="입력 2 2" xfId="1241"/>
    <cellStyle name="입력 2 2 2" xfId="1242"/>
    <cellStyle name="입력 2 2 2 2" xfId="1243"/>
    <cellStyle name="입력 2 3" xfId="1244"/>
    <cellStyle name="입력 2 3 2" xfId="1245"/>
    <cellStyle name="입력 2 4" xfId="1246"/>
    <cellStyle name="입력 2 4 2" xfId="1247"/>
    <cellStyle name="입력 3" xfId="1248"/>
    <cellStyle name="입력 3 2" xfId="1249"/>
    <cellStyle name="입력 4" xfId="1250"/>
    <cellStyle name="입력 4 2" xfId="1251"/>
    <cellStyle name="자리수" xfId="1252"/>
    <cellStyle name="자리수 2" xfId="1253"/>
    <cellStyle name="자리수0" xfId="1254"/>
    <cellStyle name="자리수0 2" xfId="1255"/>
    <cellStyle name="작은제목" xfId="1256"/>
    <cellStyle name="작은제목 2" xfId="1257"/>
    <cellStyle name="제목" xfId="1258" builtinId="15" customBuiltin="1"/>
    <cellStyle name="제목 1" xfId="1259" builtinId="16" customBuiltin="1"/>
    <cellStyle name="제목 1 2" xfId="1260"/>
    <cellStyle name="제목 1 2 2" xfId="1261"/>
    <cellStyle name="제목 1 2 2 2" xfId="1262"/>
    <cellStyle name="제목 1 2 3" xfId="1263"/>
    <cellStyle name="제목 1 3" xfId="1264"/>
    <cellStyle name="제목 1 3 2" xfId="1265"/>
    <cellStyle name="제목 1 4" xfId="1266"/>
    <cellStyle name="제목 2" xfId="1267" builtinId="17" customBuiltin="1"/>
    <cellStyle name="제목 2 2" xfId="1268"/>
    <cellStyle name="제목 2 2 2" xfId="1269"/>
    <cellStyle name="제목 2 2 2 2" xfId="1270"/>
    <cellStyle name="제목 2 2 3" xfId="1271"/>
    <cellStyle name="제목 2 3" xfId="1272"/>
    <cellStyle name="제목 2 3 2" xfId="1273"/>
    <cellStyle name="제목 2 4" xfId="1274"/>
    <cellStyle name="제목 3" xfId="1275" builtinId="18" customBuiltin="1"/>
    <cellStyle name="제목 3 2" xfId="1276"/>
    <cellStyle name="제목 3 2 2" xfId="1277"/>
    <cellStyle name="제목 3 2 2 2" xfId="1278"/>
    <cellStyle name="제목 3 2 3" xfId="1279"/>
    <cellStyle name="제목 3 3" xfId="1280"/>
    <cellStyle name="제목 3 3 2" xfId="1281"/>
    <cellStyle name="제목 3 4" xfId="1282"/>
    <cellStyle name="제목 4" xfId="1283" builtinId="19" customBuiltin="1"/>
    <cellStyle name="제목 4 2" xfId="1284"/>
    <cellStyle name="제목 4 2 2" xfId="1285"/>
    <cellStyle name="제목 4 2 2 2" xfId="1286"/>
    <cellStyle name="제목 4 2 3" xfId="1287"/>
    <cellStyle name="제목 4 3" xfId="1288"/>
    <cellStyle name="제목 4 3 2" xfId="1289"/>
    <cellStyle name="제목 4 4" xfId="1290"/>
    <cellStyle name="제목 5" xfId="1291"/>
    <cellStyle name="제목 5 2" xfId="1292"/>
    <cellStyle name="제목 5 2 2" xfId="1293"/>
    <cellStyle name="제목 6" xfId="1294"/>
    <cellStyle name="제목 7" xfId="1295"/>
    <cellStyle name="좋음" xfId="1296" builtinId="26" customBuiltin="1"/>
    <cellStyle name="좋음 2" xfId="1297"/>
    <cellStyle name="좋음 2 2" xfId="1298"/>
    <cellStyle name="좋음 2 2 2" xfId="1299"/>
    <cellStyle name="좋음 2 3" xfId="1300"/>
    <cellStyle name="좋음 3" xfId="1301"/>
    <cellStyle name="좋음 3 2" xfId="1302"/>
    <cellStyle name="좋음 4" xfId="1303"/>
    <cellStyle name="좋음 4 2" xfId="1304"/>
    <cellStyle name="출력" xfId="1305" builtinId="21" customBuiltin="1"/>
    <cellStyle name="출력 2" xfId="1306"/>
    <cellStyle name="출력 2 2" xfId="1307"/>
    <cellStyle name="출력 2 2 2" xfId="1308"/>
    <cellStyle name="출력 2 2 2 2" xfId="1309"/>
    <cellStyle name="출력 2 3" xfId="1310"/>
    <cellStyle name="출력 2 3 2" xfId="1311"/>
    <cellStyle name="출력 2 4" xfId="1312"/>
    <cellStyle name="출력 2 4 2" xfId="1313"/>
    <cellStyle name="출력 3" xfId="1314"/>
    <cellStyle name="출력 3 2" xfId="1315"/>
    <cellStyle name="출력 4" xfId="1316"/>
    <cellStyle name="출력 4 2" xfId="1317"/>
    <cellStyle name="콤마 [0]" xfId="1318"/>
    <cellStyle name="콤마 [0] 2" xfId="1319"/>
    <cellStyle name="콤마 [0] 2 2" xfId="1320"/>
    <cellStyle name="콤마 [0] 3" xfId="1321"/>
    <cellStyle name="콤마 [0] 3 2" xfId="1322"/>
    <cellStyle name="콤마 [0]_-02.토지기후" xfId="1323"/>
    <cellStyle name="콤마 [0]_205)13.도공유재산" xfId="1324"/>
    <cellStyle name="콤마 [0]_해안선및도서" xfId="1325"/>
    <cellStyle name="콤마 [0]_해안선및도서_-14.교육문화" xfId="1326"/>
    <cellStyle name="콤마 [0]_해안선및도서_예산담당1006" xfId="1327"/>
    <cellStyle name="콤마 [2]" xfId="1328"/>
    <cellStyle name="콤마_  종  합  " xfId="1329"/>
    <cellStyle name="큰제목" xfId="1330"/>
    <cellStyle name="큰제목 2" xfId="1331"/>
    <cellStyle name="큰제목 2 2" xfId="1332"/>
    <cellStyle name="큰제목 3" xfId="1333"/>
    <cellStyle name="통화 [0] 2" xfId="1334"/>
    <cellStyle name="통화 [0] 2 2" xfId="1335"/>
    <cellStyle name="퍼센트" xfId="1336"/>
    <cellStyle name="퍼센트 2" xfId="1337"/>
    <cellStyle name="표준" xfId="0" builtinId="0"/>
    <cellStyle name="표준 10" xfId="1338"/>
    <cellStyle name="표준 10 2" xfId="1339"/>
    <cellStyle name="표준 10 3" xfId="1340"/>
    <cellStyle name="표준 10 4" xfId="1341"/>
    <cellStyle name="표준 100" xfId="1342"/>
    <cellStyle name="표준 101" xfId="1343"/>
    <cellStyle name="표준 102" xfId="1344"/>
    <cellStyle name="표준 103" xfId="1345"/>
    <cellStyle name="표준 109" xfId="1346"/>
    <cellStyle name="표준 11" xfId="1347"/>
    <cellStyle name="표준 11 2" xfId="1348"/>
    <cellStyle name="표준 11 3" xfId="1349"/>
    <cellStyle name="표준 11 4" xfId="1350"/>
    <cellStyle name="표준 110" xfId="1351"/>
    <cellStyle name="표준 111" xfId="1352"/>
    <cellStyle name="표준 12" xfId="1353"/>
    <cellStyle name="표준 12 2" xfId="1354"/>
    <cellStyle name="표준 13" xfId="1355"/>
    <cellStyle name="표준 13 2" xfId="1356"/>
    <cellStyle name="표준 14" xfId="1357"/>
    <cellStyle name="표준 15" xfId="1358"/>
    <cellStyle name="표준 16" xfId="1359"/>
    <cellStyle name="표준 168" xfId="1360"/>
    <cellStyle name="표준 169" xfId="1361"/>
    <cellStyle name="표준 17" xfId="1362"/>
    <cellStyle name="표준 170" xfId="1363"/>
    <cellStyle name="표준 171" xfId="1364"/>
    <cellStyle name="표준 172" xfId="1365"/>
    <cellStyle name="표준 173" xfId="1366"/>
    <cellStyle name="표준 175" xfId="1367"/>
    <cellStyle name="표준 176" xfId="1368"/>
    <cellStyle name="표준 177" xfId="1369"/>
    <cellStyle name="표준 178" xfId="1370"/>
    <cellStyle name="표준 179" xfId="1371"/>
    <cellStyle name="표준 18" xfId="1372"/>
    <cellStyle name="표준 180" xfId="1373"/>
    <cellStyle name="표준 181" xfId="1374"/>
    <cellStyle name="표준 182" xfId="1375"/>
    <cellStyle name="표준 183" xfId="1376"/>
    <cellStyle name="표준 19" xfId="1377"/>
    <cellStyle name="표준 2" xfId="1378"/>
    <cellStyle name="표준 2 10" xfId="1379"/>
    <cellStyle name="표준 2 11" xfId="1380"/>
    <cellStyle name="표준 2 12" xfId="1381"/>
    <cellStyle name="표준 2 13" xfId="1382"/>
    <cellStyle name="표준 2 2" xfId="1383"/>
    <cellStyle name="표준 2 2 2" xfId="1384"/>
    <cellStyle name="표준 2 2 2 2" xfId="1385"/>
    <cellStyle name="표준 2 2 3" xfId="1386"/>
    <cellStyle name="표준 2 2 4" xfId="1387"/>
    <cellStyle name="표준 2 2_2013년 통계연보 제출자료(기업지원과)" xfId="1388"/>
    <cellStyle name="표준 2 3" xfId="1389"/>
    <cellStyle name="표준 2 3 2" xfId="1390"/>
    <cellStyle name="표준 2 3 2 2" xfId="1391"/>
    <cellStyle name="표준 2 3 2 3" xfId="1392"/>
    <cellStyle name="표준 2 3 3" xfId="1393"/>
    <cellStyle name="표준 2 3 3 2" xfId="1394"/>
    <cellStyle name="표준 2 4" xfId="1395"/>
    <cellStyle name="표준 2 4 2" xfId="1396"/>
    <cellStyle name="표준 2 4 2 2" xfId="1397"/>
    <cellStyle name="표준 2 4 2 3" xfId="1398"/>
    <cellStyle name="표준 2 4 3" xfId="1399"/>
    <cellStyle name="표준 2 4 4" xfId="1400"/>
    <cellStyle name="표준 2 5" xfId="1401"/>
    <cellStyle name="표준 2 5 2" xfId="1402"/>
    <cellStyle name="표준 2 6" xfId="1403"/>
    <cellStyle name="표준 2 6 2" xfId="1404"/>
    <cellStyle name="표준 2 7" xfId="1405"/>
    <cellStyle name="표준 2 8" xfId="1406"/>
    <cellStyle name="표준 2 9" xfId="1407"/>
    <cellStyle name="표준 2_(붙임2) 시정통계 활용도 의견조사표" xfId="1408"/>
    <cellStyle name="표준 20" xfId="1409"/>
    <cellStyle name="표준 21" xfId="1410"/>
    <cellStyle name="표준 22" xfId="1411"/>
    <cellStyle name="표준 23" xfId="1412"/>
    <cellStyle name="표준 24" xfId="1413"/>
    <cellStyle name="표준 25" xfId="1414"/>
    <cellStyle name="표준 26" xfId="1415"/>
    <cellStyle name="표준 27" xfId="1416"/>
    <cellStyle name="표준 28" xfId="1417"/>
    <cellStyle name="표준 29" xfId="1418"/>
    <cellStyle name="표준 3" xfId="1419"/>
    <cellStyle name="표준 3 2" xfId="1420"/>
    <cellStyle name="표준 3 2 2" xfId="1421"/>
    <cellStyle name="표준 3 2 3" xfId="1422"/>
    <cellStyle name="표준 3 2 4" xfId="1423"/>
    <cellStyle name="표준 3 3" xfId="1424"/>
    <cellStyle name="표준 3 3 2" xfId="1425"/>
    <cellStyle name="표준 3 3 2 2" xfId="1426"/>
    <cellStyle name="표준 3 3 3" xfId="1427"/>
    <cellStyle name="표준 3 3 4" xfId="1428"/>
    <cellStyle name="표준 3 4" xfId="1429"/>
    <cellStyle name="표준 3 4 2" xfId="1430"/>
    <cellStyle name="표준 3 4 2 2" xfId="1431"/>
    <cellStyle name="표준 3 4 3" xfId="1432"/>
    <cellStyle name="표준 3 5" xfId="1433"/>
    <cellStyle name="표준 3 5 2" xfId="1434"/>
    <cellStyle name="표준 3 6" xfId="1435"/>
    <cellStyle name="표준 3_사방 산림형질변경(관리계)" xfId="1436"/>
    <cellStyle name="표준 30" xfId="1437"/>
    <cellStyle name="표준 31" xfId="1438"/>
    <cellStyle name="표준 32" xfId="1439"/>
    <cellStyle name="표준 33" xfId="1440"/>
    <cellStyle name="표준 34" xfId="1441"/>
    <cellStyle name="표준 35" xfId="1442"/>
    <cellStyle name="표준 36" xfId="1443"/>
    <cellStyle name="표준 37" xfId="1444"/>
    <cellStyle name="표준 38" xfId="1445"/>
    <cellStyle name="표준 39" xfId="1446"/>
    <cellStyle name="표준 4" xfId="1447"/>
    <cellStyle name="표준 4 2" xfId="1448"/>
    <cellStyle name="표준 4 2 2" xfId="1449"/>
    <cellStyle name="표준 4 2 3" xfId="1450"/>
    <cellStyle name="표준 4 2 3 2" xfId="1451"/>
    <cellStyle name="표준 4 2 3 3" xfId="1452"/>
    <cellStyle name="표준 4 3" xfId="1453"/>
    <cellStyle name="표준 4 3 2" xfId="1454"/>
    <cellStyle name="표준 4 3 3" xfId="1455"/>
    <cellStyle name="표준 4 4" xfId="1456"/>
    <cellStyle name="표준 4 4 2" xfId="1457"/>
    <cellStyle name="표준 4 5" xfId="1458"/>
    <cellStyle name="표준 4 5 2" xfId="1459"/>
    <cellStyle name="표준 4 6" xfId="1460"/>
    <cellStyle name="표준 4_사방 산림형질변경(관리계)" xfId="1461"/>
    <cellStyle name="표준 40" xfId="1462"/>
    <cellStyle name="표준 41" xfId="1463"/>
    <cellStyle name="표준 42" xfId="1464"/>
    <cellStyle name="표준 43" xfId="1465"/>
    <cellStyle name="표준 44" xfId="1466"/>
    <cellStyle name="표준 45" xfId="1467"/>
    <cellStyle name="표준 46" xfId="1468"/>
    <cellStyle name="표준 47" xfId="1469"/>
    <cellStyle name="표준 48" xfId="1529"/>
    <cellStyle name="표준 48 2" xfId="1533"/>
    <cellStyle name="표준 49" xfId="1530"/>
    <cellStyle name="표준 49 2" xfId="1534"/>
    <cellStyle name="표준 5" xfId="1470"/>
    <cellStyle name="표준 5 2" xfId="1471"/>
    <cellStyle name="표준 5 2 2" xfId="1472"/>
    <cellStyle name="표준 5 2 3" xfId="1473"/>
    <cellStyle name="표준 5 3" xfId="1474"/>
    <cellStyle name="표준 5 3 2" xfId="1475"/>
    <cellStyle name="표준 5 4" xfId="1476"/>
    <cellStyle name="표준 5 4 2" xfId="1477"/>
    <cellStyle name="표준 50" xfId="1532"/>
    <cellStyle name="표준 50 2" xfId="1535"/>
    <cellStyle name="표준 51" xfId="1536"/>
    <cellStyle name="표준 6" xfId="1478"/>
    <cellStyle name="표준 6 2" xfId="1479"/>
    <cellStyle name="표준 6 2 2" xfId="1480"/>
    <cellStyle name="표준 6 3" xfId="1481"/>
    <cellStyle name="표준 6 3 2" xfId="1482"/>
    <cellStyle name="표준 6 4" xfId="1483"/>
    <cellStyle name="표준 6 4 2" xfId="1484"/>
    <cellStyle name="표준 6 5" xfId="1485"/>
    <cellStyle name="표준 6 6" xfId="1486"/>
    <cellStyle name="표준 6 7" xfId="1487"/>
    <cellStyle name="표준 7" xfId="1488"/>
    <cellStyle name="표준 7 2" xfId="1489"/>
    <cellStyle name="표준 7 2 2" xfId="1490"/>
    <cellStyle name="표준 7 3" xfId="1491"/>
    <cellStyle name="표준 7 3 2" xfId="1492"/>
    <cellStyle name="표준 79" xfId="1493"/>
    <cellStyle name="표준 8" xfId="1494"/>
    <cellStyle name="표준 8 2" xfId="1495"/>
    <cellStyle name="표준 8 2 2" xfId="1496"/>
    <cellStyle name="표준 8 3" xfId="1497"/>
    <cellStyle name="표준 8 3 2" xfId="1498"/>
    <cellStyle name="표준 80" xfId="1499"/>
    <cellStyle name="표준 87" xfId="1500"/>
    <cellStyle name="표준 88" xfId="1501"/>
    <cellStyle name="표준 89" xfId="1502"/>
    <cellStyle name="표준 9" xfId="1503"/>
    <cellStyle name="표준 9 2" xfId="1504"/>
    <cellStyle name="표준 9 3" xfId="1505"/>
    <cellStyle name="표준 90" xfId="1506"/>
    <cellStyle name="표준 91" xfId="1507"/>
    <cellStyle name="표준 92" xfId="1508"/>
    <cellStyle name="표준 94" xfId="1509"/>
    <cellStyle name="표준 95" xfId="1510"/>
    <cellStyle name="표준 96" xfId="1511"/>
    <cellStyle name="표준 97" xfId="1512"/>
    <cellStyle name="표준 98" xfId="1513"/>
    <cellStyle name="표준 99" xfId="1514"/>
    <cellStyle name="표준_-11.운수관광" xfId="1515"/>
    <cellStyle name="표준_-14.교육문화" xfId="1516"/>
    <cellStyle name="표준_9.일반회계세출결산" xfId="1517"/>
    <cellStyle name="표준_Sheet1" xfId="1518"/>
    <cellStyle name="표준_예산담당1006" xfId="1519"/>
    <cellStyle name="하이퍼링크 2" xfId="1520"/>
    <cellStyle name="하이퍼링크 2 2" xfId="1521"/>
    <cellStyle name="하이퍼링크 3" xfId="1522"/>
    <cellStyle name="합산" xfId="1523"/>
    <cellStyle name="합산 2" xfId="1524"/>
    <cellStyle name="화폐기호" xfId="1525"/>
    <cellStyle name="화폐기호 2" xfId="1526"/>
    <cellStyle name="화폐기호0" xfId="1527"/>
    <cellStyle name="화폐기호0 2" xfId="1528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9524</xdr:rowOff>
    </xdr:from>
    <xdr:to>
      <xdr:col>8</xdr:col>
      <xdr:colOff>581025</xdr:colOff>
      <xdr:row>12</xdr:row>
      <xdr:rowOff>76199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52400" y="466724"/>
          <a:ext cx="5915025" cy="143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15.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재정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Public Finance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Documents\2010&#44592;&#51456;&#53685;&#44228;&#50672;&#48372;\51&#54924;&#53685;&#44228;&#50672;&#48372;&#48156;&#44036;&#44228;&#54925;\&#53685;&#44228;&#50672;&#48372;&#51089;&#49457;&#49436;&#49885;\&#50896;&#44256;\06-1.%20&#45453;&#47548;&#49688;&#49328;(1~29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view="pageBreakPreview" zoomScaleNormal="100" zoomScaleSheetLayoutView="100" workbookViewId="0">
      <pane ySplit="20" topLeftCell="A21" activePane="bottomLeft" state="frozen"/>
      <selection activeCell="D35" sqref="D35"/>
      <selection pane="bottomLeft" activeCell="E26" sqref="E26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771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>
      <c r="J34" s="1"/>
    </row>
    <row r="35" spans="1:16">
      <c r="J35" s="1"/>
    </row>
    <row r="37" spans="1:16">
      <c r="J37" s="4"/>
    </row>
    <row r="38" spans="1:16">
      <c r="J38" s="4"/>
    </row>
  </sheetData>
  <phoneticPr fontId="4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P39"/>
  <sheetViews>
    <sheetView view="pageBreakPreview" zoomScaleNormal="100" zoomScaleSheetLayoutView="100" workbookViewId="0">
      <selection activeCell="B34" sqref="B34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421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5"/>
      <c r="B5" s="5"/>
      <c r="C5" s="6"/>
      <c r="D5" s="6"/>
      <c r="F5" s="5"/>
      <c r="G5" s="6"/>
      <c r="H5" s="7"/>
      <c r="I5" s="7"/>
      <c r="J5" s="1"/>
      <c r="K5" s="1"/>
      <c r="L5" s="1"/>
      <c r="M5" s="1"/>
      <c r="N5" s="1"/>
      <c r="O5" s="1"/>
      <c r="P5" s="1"/>
    </row>
    <row r="6" spans="1:16" s="2" customFormat="1">
      <c r="A6" s="5"/>
      <c r="B6" s="5"/>
      <c r="C6" s="6"/>
      <c r="D6" s="6"/>
      <c r="F6" s="5"/>
      <c r="G6" s="6"/>
      <c r="H6" s="7"/>
      <c r="I6" s="7"/>
      <c r="J6" s="1"/>
      <c r="K6" s="1"/>
      <c r="L6" s="1"/>
      <c r="M6" s="1"/>
      <c r="N6" s="1"/>
      <c r="O6" s="1"/>
      <c r="P6" s="1"/>
    </row>
    <row r="7" spans="1:16" s="2" customFormat="1">
      <c r="A7" s="5"/>
      <c r="B7" s="5"/>
      <c r="C7" s="6"/>
      <c r="D7" s="6"/>
      <c r="F7" s="5"/>
      <c r="G7" s="6"/>
      <c r="H7" s="7"/>
      <c r="I7" s="7"/>
      <c r="J7" s="1"/>
      <c r="K7" s="1"/>
      <c r="L7" s="1"/>
      <c r="M7" s="1"/>
      <c r="N7" s="1"/>
      <c r="O7" s="1"/>
      <c r="P7" s="1"/>
    </row>
    <row r="8" spans="1:16" s="2" customFormat="1">
      <c r="A8" s="5"/>
      <c r="B8" s="5"/>
      <c r="C8" s="6"/>
      <c r="D8" s="6"/>
      <c r="F8" s="5"/>
      <c r="G8" s="6"/>
      <c r="H8" s="7"/>
      <c r="I8" s="7"/>
      <c r="J8" s="1"/>
      <c r="K8" s="1"/>
      <c r="L8" s="1"/>
      <c r="M8" s="1"/>
      <c r="N8" s="1"/>
      <c r="O8" s="1"/>
      <c r="P8" s="1"/>
    </row>
    <row r="9" spans="1:16" s="2" customFormat="1">
      <c r="A9" s="5"/>
      <c r="B9" s="5"/>
      <c r="C9" s="6"/>
      <c r="D9" s="6"/>
      <c r="F9" s="5"/>
      <c r="G9" s="6"/>
      <c r="H9" s="7"/>
      <c r="I9" s="7"/>
      <c r="J9" s="1"/>
      <c r="K9" s="1"/>
      <c r="L9" s="1"/>
      <c r="M9" s="1"/>
      <c r="N9" s="1"/>
      <c r="O9" s="1"/>
      <c r="P9" s="1"/>
    </row>
    <row r="10" spans="1:16" s="2" customFormat="1">
      <c r="A10" s="5"/>
      <c r="B10" s="5"/>
      <c r="C10" s="6"/>
      <c r="D10" s="6"/>
      <c r="F10" s="5"/>
      <c r="G10" s="6"/>
      <c r="H10" s="7"/>
      <c r="I10" s="7"/>
      <c r="J10" s="1"/>
      <c r="K10" s="1"/>
      <c r="L10" s="1"/>
      <c r="M10" s="1"/>
      <c r="N10" s="1"/>
      <c r="O10" s="1"/>
      <c r="P10" s="1"/>
    </row>
    <row r="11" spans="1:16" s="2" customFormat="1">
      <c r="A11" s="5"/>
      <c r="B11" s="5"/>
      <c r="C11" s="6"/>
      <c r="D11" s="6"/>
      <c r="F11" s="5"/>
      <c r="G11" s="6"/>
      <c r="H11" s="7"/>
      <c r="I11" s="7"/>
      <c r="J11" s="1"/>
      <c r="K11" s="1"/>
      <c r="L11" s="1"/>
      <c r="M11" s="1"/>
      <c r="N11" s="1"/>
      <c r="O11" s="1"/>
      <c r="P11" s="1"/>
    </row>
    <row r="12" spans="1:16" s="2" customFormat="1">
      <c r="A12" s="5"/>
      <c r="B12" s="5"/>
      <c r="C12" s="6"/>
      <c r="D12" s="6"/>
      <c r="F12" s="5"/>
      <c r="G12" s="6"/>
      <c r="H12" s="7"/>
      <c r="I12" s="7"/>
      <c r="J12" s="1"/>
      <c r="K12" s="1"/>
      <c r="L12" s="1"/>
      <c r="M12" s="1"/>
      <c r="N12" s="1"/>
      <c r="O12" s="1"/>
      <c r="P12" s="1"/>
    </row>
    <row r="13" spans="1:16" s="2" customFormat="1">
      <c r="A13" s="5"/>
      <c r="B13" s="5"/>
      <c r="C13" s="6"/>
      <c r="D13" s="6"/>
      <c r="F13" s="5"/>
      <c r="G13" s="6"/>
      <c r="H13" s="7"/>
      <c r="I13" s="7"/>
      <c r="J13" s="1"/>
      <c r="K13" s="1"/>
      <c r="L13" s="1"/>
      <c r="M13" s="1"/>
      <c r="N13" s="1"/>
      <c r="O13" s="1"/>
      <c r="P13" s="1"/>
    </row>
    <row r="14" spans="1:16" s="2" customFormat="1">
      <c r="A14" s="5"/>
      <c r="B14" s="5"/>
      <c r="C14" s="6"/>
      <c r="D14" s="6"/>
      <c r="F14" s="5"/>
      <c r="G14" s="6"/>
      <c r="H14" s="7"/>
      <c r="I14" s="7"/>
      <c r="J14" s="1"/>
      <c r="K14" s="1"/>
      <c r="L14" s="1"/>
      <c r="M14" s="1"/>
      <c r="N14" s="1"/>
      <c r="O14" s="1"/>
      <c r="P14" s="1"/>
    </row>
    <row r="15" spans="1:16" s="2" customFormat="1">
      <c r="B15" s="5"/>
      <c r="C15" s="6"/>
      <c r="D15" s="6"/>
      <c r="F15" s="5"/>
      <c r="G15" s="6"/>
      <c r="H15" s="7"/>
      <c r="I15" s="7"/>
      <c r="J15" s="1"/>
      <c r="K15" s="1"/>
      <c r="L15" s="1"/>
      <c r="M15" s="1"/>
      <c r="N15" s="1"/>
      <c r="O15" s="1"/>
      <c r="P15" s="1"/>
    </row>
    <row r="16" spans="1:16" s="2" customFormat="1">
      <c r="B16" s="5"/>
      <c r="C16" s="6"/>
      <c r="D16" s="6"/>
      <c r="F16" s="5"/>
      <c r="G16" s="6"/>
      <c r="H16" s="7"/>
      <c r="I16" s="7"/>
      <c r="J16" s="1"/>
      <c r="K16" s="1"/>
      <c r="L16" s="1"/>
      <c r="M16" s="1"/>
      <c r="N16" s="1"/>
      <c r="O16" s="1"/>
      <c r="P16" s="1"/>
    </row>
    <row r="17" spans="1:16" s="2" customFormat="1">
      <c r="A17" s="5" t="s">
        <v>0</v>
      </c>
      <c r="B17" s="5"/>
      <c r="C17" s="6"/>
      <c r="D17" s="6"/>
      <c r="F17" s="5"/>
      <c r="G17" s="6"/>
      <c r="H17" s="7"/>
      <c r="I17" s="7"/>
      <c r="J17" s="1"/>
      <c r="K17" s="1"/>
      <c r="L17" s="1"/>
      <c r="M17" s="1"/>
      <c r="N17" s="1"/>
      <c r="O17" s="1"/>
      <c r="P17" s="1"/>
    </row>
    <row r="18" spans="1:16" s="2" customFormat="1">
      <c r="A18" s="5" t="s">
        <v>1</v>
      </c>
      <c r="B18" s="5"/>
      <c r="C18" s="6"/>
      <c r="D18" s="6"/>
      <c r="F18" s="5"/>
      <c r="G18" s="6"/>
      <c r="H18" s="7"/>
      <c r="I18" s="7"/>
      <c r="J18" s="1"/>
      <c r="K18" s="1"/>
      <c r="L18" s="1"/>
      <c r="M18" s="1"/>
      <c r="N18" s="1"/>
      <c r="O18" s="1"/>
      <c r="P18" s="1"/>
    </row>
    <row r="19" spans="1:16" s="2" customFormat="1">
      <c r="A19" s="5" t="s">
        <v>2</v>
      </c>
      <c r="B19" s="5"/>
      <c r="C19" s="6"/>
      <c r="D19" s="6"/>
      <c r="F19" s="5"/>
      <c r="G19" s="6"/>
      <c r="H19" s="7"/>
      <c r="I19" s="7"/>
      <c r="J19" s="1"/>
      <c r="K19" s="1"/>
      <c r="L19" s="1"/>
      <c r="M19" s="1"/>
      <c r="N19" s="1"/>
      <c r="O19" s="1"/>
      <c r="P19" s="1"/>
    </row>
    <row r="20" spans="1:16" s="2" customFormat="1">
      <c r="A20" s="5" t="s">
        <v>3</v>
      </c>
      <c r="B20" s="5"/>
      <c r="C20" s="6"/>
      <c r="D20" s="6"/>
      <c r="F20" s="5"/>
      <c r="G20" s="6"/>
      <c r="H20" s="7"/>
      <c r="I20" s="7"/>
      <c r="J20" s="1"/>
      <c r="K20" s="1"/>
      <c r="L20" s="1"/>
      <c r="M20" s="1"/>
      <c r="N20" s="1"/>
      <c r="O20" s="1"/>
      <c r="P20" s="1"/>
    </row>
    <row r="21" spans="1:16" s="2" customFormat="1">
      <c r="A21" s="5" t="s">
        <v>4</v>
      </c>
      <c r="B21" s="5"/>
      <c r="C21" s="6"/>
      <c r="D21" s="6"/>
      <c r="F21" s="5"/>
      <c r="G21" s="6"/>
      <c r="H21" s="7"/>
      <c r="I21" s="7"/>
      <c r="J21" s="1"/>
      <c r="K21" s="1"/>
      <c r="L21" s="1"/>
      <c r="M21" s="1"/>
      <c r="N21" s="1"/>
      <c r="O21" s="1"/>
      <c r="P21" s="1"/>
    </row>
    <row r="22" spans="1:16" s="2" customFormat="1">
      <c r="A22" s="5" t="s">
        <v>5</v>
      </c>
      <c r="B22" s="5"/>
      <c r="C22" s="6"/>
      <c r="D22" s="6"/>
      <c r="F22" s="5"/>
      <c r="G22" s="6"/>
      <c r="H22" s="7"/>
      <c r="I22" s="7"/>
      <c r="J22" s="1"/>
      <c r="K22" s="1"/>
      <c r="L22" s="1"/>
      <c r="M22" s="1"/>
      <c r="N22" s="1"/>
      <c r="O22" s="1"/>
      <c r="P22" s="1"/>
    </row>
    <row r="23" spans="1:16" s="2" customFormat="1">
      <c r="A23" s="5" t="s">
        <v>6</v>
      </c>
      <c r="B23" s="5"/>
      <c r="C23" s="6"/>
      <c r="D23" s="6"/>
      <c r="F23" s="5"/>
      <c r="G23" s="6"/>
      <c r="H23" s="7"/>
      <c r="I23" s="7"/>
      <c r="J23" s="1"/>
      <c r="K23" s="1"/>
      <c r="L23" s="1"/>
      <c r="M23" s="1"/>
      <c r="N23" s="1"/>
      <c r="O23" s="1"/>
      <c r="P23" s="1"/>
    </row>
    <row r="24" spans="1:16" s="2" customFormat="1">
      <c r="A24" s="5" t="s">
        <v>7</v>
      </c>
      <c r="B24" s="5"/>
      <c r="C24" s="6"/>
      <c r="D24" s="6"/>
      <c r="F24" s="5"/>
      <c r="G24" s="6"/>
      <c r="H24" s="7"/>
      <c r="I24" s="7"/>
      <c r="J24" s="1"/>
      <c r="K24" s="1"/>
      <c r="L24" s="1"/>
      <c r="M24" s="1"/>
      <c r="N24" s="1"/>
      <c r="O24" s="1"/>
      <c r="P24" s="1"/>
    </row>
    <row r="25" spans="1:16" s="2" customFormat="1">
      <c r="A25" s="5" t="s">
        <v>8</v>
      </c>
      <c r="B25" s="5"/>
      <c r="C25" s="6"/>
      <c r="D25" s="6"/>
      <c r="F25" s="5"/>
      <c r="G25" s="6"/>
      <c r="H25" s="7"/>
      <c r="I25" s="7"/>
      <c r="J25" s="1"/>
      <c r="K25" s="1"/>
      <c r="L25" s="1"/>
      <c r="M25" s="1"/>
      <c r="N25" s="1"/>
      <c r="O25" s="1"/>
      <c r="P25" s="1"/>
    </row>
    <row r="26" spans="1:16" s="2" customFormat="1">
      <c r="A26" s="5" t="s">
        <v>9</v>
      </c>
      <c r="B26" s="5"/>
      <c r="C26" s="6"/>
      <c r="D26" s="6"/>
      <c r="F26" s="5"/>
      <c r="G26" s="6"/>
      <c r="H26" s="7"/>
      <c r="I26" s="7"/>
      <c r="J26" s="1"/>
      <c r="K26" s="1"/>
      <c r="L26" s="1"/>
      <c r="M26" s="1"/>
      <c r="N26" s="1"/>
      <c r="O26" s="1"/>
      <c r="P26" s="1"/>
    </row>
    <row r="27" spans="1:16" s="2" customFormat="1">
      <c r="A27" s="5" t="s">
        <v>10</v>
      </c>
      <c r="B27" s="5"/>
      <c r="C27" s="6"/>
      <c r="D27" s="6"/>
      <c r="F27" s="5"/>
      <c r="G27" s="6"/>
      <c r="H27" s="7"/>
      <c r="I27" s="7"/>
      <c r="J27" s="1"/>
      <c r="K27" s="1"/>
      <c r="L27" s="1"/>
      <c r="M27" s="1"/>
      <c r="N27" s="1"/>
      <c r="O27" s="1"/>
      <c r="P27" s="1"/>
    </row>
    <row r="28" spans="1:16" s="2" customFormat="1">
      <c r="A28" s="5" t="s">
        <v>11</v>
      </c>
      <c r="B28" s="5"/>
      <c r="C28" s="6"/>
      <c r="D28" s="6"/>
      <c r="F28" s="5"/>
      <c r="G28" s="6"/>
      <c r="H28" s="7"/>
      <c r="I28" s="7"/>
      <c r="J28" s="1"/>
      <c r="K28" s="1"/>
      <c r="L28" s="1"/>
      <c r="M28" s="1"/>
      <c r="N28" s="1"/>
      <c r="O28" s="1"/>
      <c r="P28" s="1"/>
    </row>
    <row r="29" spans="1:16" s="2" customFormat="1">
      <c r="A29" s="5" t="s">
        <v>12</v>
      </c>
      <c r="B29" s="5"/>
      <c r="C29" s="6"/>
      <c r="D29" s="6"/>
      <c r="F29" s="5" t="s">
        <v>13</v>
      </c>
      <c r="G29" s="6" t="s">
        <v>13</v>
      </c>
      <c r="H29" s="7" t="s">
        <v>13</v>
      </c>
      <c r="I29" s="7"/>
      <c r="J29" s="1"/>
      <c r="K29" s="1"/>
      <c r="L29" s="1"/>
      <c r="M29" s="1"/>
      <c r="N29" s="1"/>
      <c r="O29" s="1"/>
      <c r="P29" s="1"/>
    </row>
    <row r="30" spans="1:16" s="2" customFormat="1">
      <c r="A30" s="5" t="s">
        <v>14</v>
      </c>
      <c r="B30" s="5"/>
      <c r="C30" s="6"/>
      <c r="D30" s="6"/>
      <c r="F30" s="5"/>
      <c r="G30" s="6"/>
      <c r="H30" s="7"/>
      <c r="I30" s="7"/>
      <c r="J30" s="1"/>
      <c r="K30" s="1"/>
      <c r="L30" s="1"/>
      <c r="M30" s="1"/>
      <c r="N30" s="1"/>
      <c r="O30" s="1"/>
      <c r="P30" s="1"/>
    </row>
    <row r="31" spans="1:16" s="2" customFormat="1">
      <c r="A31" s="5" t="s">
        <v>571</v>
      </c>
      <c r="B31" s="5"/>
      <c r="C31" s="6"/>
      <c r="D31" s="8"/>
      <c r="F31" s="5"/>
      <c r="G31" s="6"/>
      <c r="H31" s="7"/>
      <c r="I31" s="7"/>
      <c r="J31" s="1"/>
      <c r="K31" s="1"/>
      <c r="L31" s="1"/>
      <c r="M31" s="1"/>
      <c r="N31" s="1"/>
      <c r="O31" s="1"/>
      <c r="P31" s="1"/>
    </row>
    <row r="32" spans="1:16" s="2" customFormat="1">
      <c r="B32" s="5"/>
      <c r="C32" s="6"/>
      <c r="D32" s="6"/>
      <c r="E32" s="6"/>
      <c r="F32" s="6"/>
      <c r="G32" s="6"/>
      <c r="H32" s="7"/>
      <c r="I32" s="7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4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3"/>
  <sheetViews>
    <sheetView view="pageBreakPreview" topLeftCell="A10" zoomScaleNormal="100" zoomScaleSheetLayoutView="100" workbookViewId="0">
      <selection activeCell="F16" sqref="F16"/>
    </sheetView>
  </sheetViews>
  <sheetFormatPr defaultRowHeight="14.25"/>
  <cols>
    <col min="1" max="1" width="5.625" style="47" customWidth="1"/>
    <col min="2" max="2" width="6.625" style="48" customWidth="1"/>
    <col min="3" max="3" width="8.125" style="49" customWidth="1"/>
    <col min="4" max="5" width="8.625" style="49" customWidth="1"/>
    <col min="6" max="6" width="8.125" style="49" customWidth="1"/>
    <col min="7" max="7" width="7.375" style="49" customWidth="1"/>
    <col min="8" max="8" width="8.25" style="49" customWidth="1"/>
    <col min="9" max="9" width="8.125" style="49" customWidth="1"/>
    <col min="10" max="10" width="6.625" style="49" customWidth="1"/>
    <col min="11" max="11" width="6.125" style="49" customWidth="1"/>
    <col min="12" max="13" width="10.625" style="50" customWidth="1"/>
    <col min="14" max="15" width="10.625" style="51" customWidth="1"/>
    <col min="16" max="16" width="10.125" style="52" customWidth="1"/>
    <col min="17" max="17" width="9.875" style="52" customWidth="1"/>
    <col min="18" max="18" width="10.125" style="52" customWidth="1"/>
    <col min="19" max="19" width="9.625" style="52" customWidth="1"/>
    <col min="20" max="20" width="8.875" style="51" customWidth="1"/>
    <col min="21" max="21" width="10.625" style="52" customWidth="1"/>
    <col min="22" max="22" width="9.75" style="52" customWidth="1"/>
    <col min="23" max="23" width="9" style="52"/>
    <col min="24" max="24" width="9.75" style="52" customWidth="1"/>
    <col min="25" max="26" width="11.625" style="52" customWidth="1"/>
    <col min="27" max="27" width="11.125" style="53" customWidth="1"/>
    <col min="28" max="16384" width="9" style="52"/>
  </cols>
  <sheetData>
    <row r="1" spans="1:27" s="349" customFormat="1" ht="14.1" customHeight="1">
      <c r="A1" s="346"/>
      <c r="B1" s="350"/>
      <c r="C1" s="351"/>
      <c r="D1" s="351"/>
      <c r="E1" s="351"/>
      <c r="F1" s="351"/>
      <c r="G1" s="351"/>
      <c r="H1" s="351"/>
      <c r="I1" s="351"/>
      <c r="J1" s="351"/>
      <c r="K1" s="210" t="s">
        <v>606</v>
      </c>
      <c r="L1" s="352" t="s">
        <v>607</v>
      </c>
      <c r="M1" s="352"/>
      <c r="N1" s="353"/>
      <c r="O1" s="353"/>
      <c r="T1" s="353"/>
      <c r="AA1" s="210" t="s">
        <v>608</v>
      </c>
    </row>
    <row r="2" spans="1:27" s="32" customFormat="1" ht="14.1" customHeight="1">
      <c r="A2" s="26"/>
      <c r="B2" s="27"/>
      <c r="C2" s="28"/>
      <c r="D2" s="28"/>
      <c r="E2" s="28"/>
      <c r="F2" s="28"/>
      <c r="G2" s="28"/>
      <c r="H2" s="28"/>
      <c r="I2" s="28"/>
      <c r="J2" s="28"/>
      <c r="K2" s="29"/>
      <c r="L2" s="30"/>
      <c r="M2" s="30"/>
      <c r="N2" s="31"/>
      <c r="O2" s="31"/>
      <c r="T2" s="31"/>
      <c r="AA2" s="29"/>
    </row>
    <row r="3" spans="1:27" s="33" customFormat="1" ht="20.100000000000001" customHeight="1">
      <c r="A3" s="651" t="s">
        <v>15</v>
      </c>
      <c r="B3" s="651"/>
      <c r="C3" s="651"/>
      <c r="D3" s="651"/>
      <c r="E3" s="651"/>
      <c r="F3" s="651"/>
      <c r="G3" s="651"/>
      <c r="H3" s="651"/>
      <c r="I3" s="651"/>
      <c r="J3" s="651"/>
      <c r="K3" s="651"/>
      <c r="L3" s="652" t="s">
        <v>433</v>
      </c>
      <c r="M3" s="652"/>
      <c r="N3" s="652"/>
      <c r="O3" s="652"/>
      <c r="P3" s="652"/>
      <c r="Q3" s="652"/>
      <c r="R3" s="652"/>
      <c r="S3" s="652"/>
      <c r="T3" s="653" t="s">
        <v>434</v>
      </c>
      <c r="U3" s="653"/>
      <c r="V3" s="653"/>
      <c r="W3" s="653"/>
      <c r="X3" s="653"/>
      <c r="Y3" s="653"/>
      <c r="Z3" s="653"/>
      <c r="AA3" s="653"/>
    </row>
    <row r="4" spans="1:27" s="37" customFormat="1" ht="24" customHeight="1">
      <c r="A4" s="654" t="s">
        <v>435</v>
      </c>
      <c r="B4" s="654"/>
      <c r="C4" s="654"/>
      <c r="D4" s="654"/>
      <c r="E4" s="654"/>
      <c r="F4" s="654"/>
      <c r="G4" s="654"/>
      <c r="H4" s="654"/>
      <c r="I4" s="654"/>
      <c r="J4" s="654"/>
      <c r="K4" s="654"/>
      <c r="L4" s="34"/>
      <c r="M4" s="34"/>
      <c r="N4" s="34"/>
      <c r="O4" s="34"/>
      <c r="P4" s="35"/>
      <c r="Q4" s="35"/>
      <c r="R4" s="35"/>
      <c r="S4" s="36"/>
      <c r="T4" s="403"/>
      <c r="U4" s="36"/>
      <c r="V4" s="36"/>
      <c r="W4" s="36"/>
      <c r="X4" s="36"/>
    </row>
    <row r="5" spans="1:27" s="38" customFormat="1" ht="18" customHeight="1" thickBot="1">
      <c r="A5" s="38" t="s">
        <v>16</v>
      </c>
      <c r="C5" s="30"/>
      <c r="D5" s="30"/>
      <c r="E5" s="30"/>
      <c r="F5" s="30"/>
      <c r="G5" s="30"/>
      <c r="H5" s="30"/>
      <c r="I5" s="30"/>
      <c r="K5" s="16" t="s">
        <v>436</v>
      </c>
      <c r="L5" s="38" t="s">
        <v>16</v>
      </c>
      <c r="N5" s="39"/>
      <c r="O5" s="39"/>
      <c r="P5" s="40"/>
      <c r="Q5" s="40"/>
      <c r="R5" s="40"/>
      <c r="T5" s="39"/>
      <c r="U5" s="30"/>
      <c r="V5" s="30"/>
      <c r="W5" s="30"/>
      <c r="X5" s="30"/>
      <c r="AA5" s="16" t="s">
        <v>436</v>
      </c>
    </row>
    <row r="6" spans="1:27" s="32" customFormat="1" ht="24" customHeight="1">
      <c r="A6" s="655" t="s">
        <v>437</v>
      </c>
      <c r="B6" s="656"/>
      <c r="C6" s="661" t="s">
        <v>630</v>
      </c>
      <c r="D6" s="664" t="s">
        <v>478</v>
      </c>
      <c r="E6" s="665"/>
      <c r="F6" s="665"/>
      <c r="G6" s="665"/>
      <c r="H6" s="665"/>
      <c r="I6" s="665"/>
      <c r="J6" s="665"/>
      <c r="K6" s="666"/>
      <c r="L6" s="667" t="s">
        <v>438</v>
      </c>
      <c r="M6" s="670" t="s">
        <v>439</v>
      </c>
      <c r="N6" s="671"/>
      <c r="O6" s="671"/>
      <c r="P6" s="671"/>
      <c r="Q6" s="671"/>
      <c r="R6" s="671"/>
      <c r="S6" s="671"/>
      <c r="T6" s="672" t="s">
        <v>439</v>
      </c>
      <c r="U6" s="673"/>
      <c r="V6" s="674" t="s">
        <v>483</v>
      </c>
      <c r="W6" s="677" t="s">
        <v>484</v>
      </c>
      <c r="X6" s="679" t="s">
        <v>485</v>
      </c>
      <c r="Y6" s="679" t="s">
        <v>486</v>
      </c>
      <c r="Z6" s="680" t="s">
        <v>440</v>
      </c>
      <c r="AA6" s="648" t="s">
        <v>441</v>
      </c>
    </row>
    <row r="7" spans="1:27" s="32" customFormat="1" ht="24" customHeight="1">
      <c r="A7" s="657"/>
      <c r="B7" s="658"/>
      <c r="C7" s="662"/>
      <c r="D7" s="624"/>
      <c r="E7" s="625" t="s">
        <v>442</v>
      </c>
      <c r="F7" s="626"/>
      <c r="G7" s="626"/>
      <c r="H7" s="626"/>
      <c r="I7" s="626"/>
      <c r="J7" s="626"/>
      <c r="K7" s="627"/>
      <c r="L7" s="668"/>
      <c r="M7" s="25" t="s">
        <v>443</v>
      </c>
      <c r="N7" s="645" t="s">
        <v>444</v>
      </c>
      <c r="O7" s="646"/>
      <c r="P7" s="646"/>
      <c r="Q7" s="646"/>
      <c r="R7" s="646"/>
      <c r="S7" s="647"/>
      <c r="T7" s="628" t="s">
        <v>445</v>
      </c>
      <c r="U7" s="630" t="s">
        <v>446</v>
      </c>
      <c r="V7" s="675"/>
      <c r="W7" s="630"/>
      <c r="X7" s="618"/>
      <c r="Y7" s="638"/>
      <c r="Z7" s="681"/>
      <c r="AA7" s="649"/>
    </row>
    <row r="8" spans="1:27" s="32" customFormat="1" ht="15.95" customHeight="1">
      <c r="A8" s="657"/>
      <c r="B8" s="658"/>
      <c r="C8" s="662"/>
      <c r="D8" s="618"/>
      <c r="E8" s="633"/>
      <c r="F8" s="618" t="s">
        <v>447</v>
      </c>
      <c r="G8" s="636" t="s">
        <v>487</v>
      </c>
      <c r="H8" s="636" t="s">
        <v>488</v>
      </c>
      <c r="I8" s="618" t="s">
        <v>448</v>
      </c>
      <c r="J8" s="618" t="s">
        <v>480</v>
      </c>
      <c r="K8" s="620" t="s">
        <v>479</v>
      </c>
      <c r="L8" s="668"/>
      <c r="M8" s="622" t="s">
        <v>449</v>
      </c>
      <c r="N8" s="642"/>
      <c r="O8" s="643" t="s">
        <v>450</v>
      </c>
      <c r="P8" s="630" t="s">
        <v>451</v>
      </c>
      <c r="Q8" s="614" t="s">
        <v>481</v>
      </c>
      <c r="R8" s="614" t="s">
        <v>452</v>
      </c>
      <c r="S8" s="640" t="s">
        <v>482</v>
      </c>
      <c r="T8" s="628"/>
      <c r="U8" s="631"/>
      <c r="V8" s="675"/>
      <c r="W8" s="630"/>
      <c r="X8" s="618"/>
      <c r="Y8" s="638"/>
      <c r="Z8" s="681"/>
      <c r="AA8" s="649"/>
    </row>
    <row r="9" spans="1:27" s="32" customFormat="1" ht="15.95" customHeight="1">
      <c r="A9" s="657"/>
      <c r="B9" s="658"/>
      <c r="C9" s="662"/>
      <c r="D9" s="618"/>
      <c r="E9" s="634"/>
      <c r="F9" s="618"/>
      <c r="G9" s="636"/>
      <c r="H9" s="636"/>
      <c r="I9" s="638"/>
      <c r="J9" s="618"/>
      <c r="K9" s="620"/>
      <c r="L9" s="668"/>
      <c r="M9" s="622"/>
      <c r="N9" s="631"/>
      <c r="O9" s="626"/>
      <c r="P9" s="626"/>
      <c r="Q9" s="614"/>
      <c r="R9" s="616"/>
      <c r="S9" s="640"/>
      <c r="T9" s="628"/>
      <c r="U9" s="631"/>
      <c r="V9" s="675"/>
      <c r="W9" s="630"/>
      <c r="X9" s="618"/>
      <c r="Y9" s="638"/>
      <c r="Z9" s="681"/>
      <c r="AA9" s="649"/>
    </row>
    <row r="10" spans="1:27" s="32" customFormat="1" ht="15.95" customHeight="1">
      <c r="A10" s="657"/>
      <c r="B10" s="658"/>
      <c r="C10" s="662"/>
      <c r="D10" s="618"/>
      <c r="E10" s="634"/>
      <c r="F10" s="618"/>
      <c r="G10" s="636"/>
      <c r="H10" s="636"/>
      <c r="I10" s="638"/>
      <c r="J10" s="618"/>
      <c r="K10" s="620"/>
      <c r="L10" s="668"/>
      <c r="M10" s="622"/>
      <c r="N10" s="631"/>
      <c r="O10" s="626"/>
      <c r="P10" s="626"/>
      <c r="Q10" s="614"/>
      <c r="R10" s="616"/>
      <c r="S10" s="640"/>
      <c r="T10" s="628"/>
      <c r="U10" s="631"/>
      <c r="V10" s="675"/>
      <c r="W10" s="630"/>
      <c r="X10" s="618"/>
      <c r="Y10" s="638"/>
      <c r="Z10" s="681"/>
      <c r="AA10" s="649"/>
    </row>
    <row r="11" spans="1:27" s="32" customFormat="1" ht="15.95" customHeight="1">
      <c r="A11" s="659"/>
      <c r="B11" s="660"/>
      <c r="C11" s="663"/>
      <c r="D11" s="619"/>
      <c r="E11" s="635"/>
      <c r="F11" s="619"/>
      <c r="G11" s="637"/>
      <c r="H11" s="637"/>
      <c r="I11" s="639"/>
      <c r="J11" s="619"/>
      <c r="K11" s="621"/>
      <c r="L11" s="669"/>
      <c r="M11" s="623"/>
      <c r="N11" s="632"/>
      <c r="O11" s="644"/>
      <c r="P11" s="644"/>
      <c r="Q11" s="615"/>
      <c r="R11" s="617"/>
      <c r="S11" s="641"/>
      <c r="T11" s="629"/>
      <c r="U11" s="632"/>
      <c r="V11" s="676"/>
      <c r="W11" s="678"/>
      <c r="X11" s="619"/>
      <c r="Y11" s="639"/>
      <c r="Z11" s="682"/>
      <c r="AA11" s="650"/>
    </row>
    <row r="12" spans="1:27" s="41" customFormat="1" ht="30" customHeight="1">
      <c r="A12" s="610" t="s">
        <v>393</v>
      </c>
      <c r="B12" s="611"/>
      <c r="C12" s="546">
        <v>3143785</v>
      </c>
      <c r="D12" s="546">
        <v>3158727</v>
      </c>
      <c r="E12" s="546">
        <v>3313005</v>
      </c>
      <c r="F12" s="546">
        <v>1674322</v>
      </c>
      <c r="G12" s="546">
        <v>-52800</v>
      </c>
      <c r="H12" s="546" t="s">
        <v>539</v>
      </c>
      <c r="I12" s="546">
        <v>1643110</v>
      </c>
      <c r="J12" s="546">
        <v>13851</v>
      </c>
      <c r="K12" s="546">
        <v>34522</v>
      </c>
      <c r="L12" s="9" t="s">
        <v>393</v>
      </c>
      <c r="M12" s="22">
        <v>0</v>
      </c>
      <c r="N12" s="378">
        <v>-243496</v>
      </c>
      <c r="O12" s="378">
        <v>-278633</v>
      </c>
      <c r="P12" s="378">
        <v>20962</v>
      </c>
      <c r="Q12" s="378">
        <v>10795</v>
      </c>
      <c r="R12" s="378">
        <v>3380</v>
      </c>
      <c r="S12" s="22">
        <v>0</v>
      </c>
      <c r="T12" s="23">
        <v>1691</v>
      </c>
      <c r="U12" s="23">
        <v>87527</v>
      </c>
      <c r="V12" s="23">
        <v>-72989</v>
      </c>
      <c r="W12" s="23">
        <v>4</v>
      </c>
      <c r="X12" s="23">
        <v>-2381</v>
      </c>
      <c r="Y12" s="23">
        <v>33409</v>
      </c>
      <c r="Z12" s="23">
        <v>27015</v>
      </c>
      <c r="AA12" s="11" t="s">
        <v>393</v>
      </c>
    </row>
    <row r="13" spans="1:27" s="41" customFormat="1" ht="30" customHeight="1">
      <c r="A13" s="610" t="s">
        <v>420</v>
      </c>
      <c r="B13" s="611"/>
      <c r="C13" s="546">
        <v>4089716</v>
      </c>
      <c r="D13" s="546">
        <v>4085815</v>
      </c>
      <c r="E13" s="546">
        <v>3758844</v>
      </c>
      <c r="F13" s="546">
        <v>2035288</v>
      </c>
      <c r="G13" s="546">
        <v>-67723</v>
      </c>
      <c r="H13" s="546">
        <v>-38679</v>
      </c>
      <c r="I13" s="546">
        <v>1768306</v>
      </c>
      <c r="J13" s="546">
        <v>24523</v>
      </c>
      <c r="K13" s="546">
        <v>37129</v>
      </c>
      <c r="L13" s="9" t="s">
        <v>420</v>
      </c>
      <c r="M13" s="22">
        <v>0</v>
      </c>
      <c r="N13" s="378">
        <v>226515</v>
      </c>
      <c r="O13" s="378">
        <v>-164859</v>
      </c>
      <c r="P13" s="378">
        <v>367421</v>
      </c>
      <c r="Q13" s="378">
        <v>14060</v>
      </c>
      <c r="R13" s="378">
        <v>9893</v>
      </c>
      <c r="S13" s="22">
        <v>0</v>
      </c>
      <c r="T13" s="23">
        <v>2291</v>
      </c>
      <c r="U13" s="23">
        <v>98165</v>
      </c>
      <c r="V13" s="23">
        <v>-73191</v>
      </c>
      <c r="W13" s="23">
        <v>30</v>
      </c>
      <c r="X13" s="23">
        <v>-1651</v>
      </c>
      <c r="Y13" s="23">
        <v>44709</v>
      </c>
      <c r="Z13" s="23">
        <v>34004</v>
      </c>
      <c r="AA13" s="11" t="s">
        <v>420</v>
      </c>
    </row>
    <row r="14" spans="1:27" s="41" customFormat="1" ht="30" customHeight="1">
      <c r="A14" s="610" t="s">
        <v>431</v>
      </c>
      <c r="B14" s="611"/>
      <c r="C14" s="546">
        <v>5194661</v>
      </c>
      <c r="D14" s="546">
        <v>5175187</v>
      </c>
      <c r="E14" s="546">
        <v>3930244</v>
      </c>
      <c r="F14" s="546">
        <v>2103464</v>
      </c>
      <c r="G14" s="546">
        <v>-68263</v>
      </c>
      <c r="H14" s="546">
        <v>-34325</v>
      </c>
      <c r="I14" s="546">
        <v>1865805</v>
      </c>
      <c r="J14" s="546">
        <v>18408</v>
      </c>
      <c r="K14" s="546">
        <v>45155</v>
      </c>
      <c r="L14" s="9" t="s">
        <v>431</v>
      </c>
      <c r="M14" s="22">
        <v>0</v>
      </c>
      <c r="N14" s="378">
        <v>1097599</v>
      </c>
      <c r="O14" s="378">
        <v>583372</v>
      </c>
      <c r="P14" s="378">
        <v>492843</v>
      </c>
      <c r="Q14" s="378">
        <v>11681</v>
      </c>
      <c r="R14" s="378">
        <v>9703</v>
      </c>
      <c r="S14" s="22">
        <v>0</v>
      </c>
      <c r="T14" s="23">
        <v>2615</v>
      </c>
      <c r="U14" s="23">
        <v>144729</v>
      </c>
      <c r="V14" s="23">
        <v>-55277</v>
      </c>
      <c r="W14" s="23">
        <v>4</v>
      </c>
      <c r="X14" s="23">
        <v>-227</v>
      </c>
      <c r="Y14" s="23">
        <v>43913</v>
      </c>
      <c r="Z14" s="23">
        <v>31061</v>
      </c>
      <c r="AA14" s="11" t="s">
        <v>431</v>
      </c>
    </row>
    <row r="15" spans="1:27" s="41" customFormat="1" ht="30" customHeight="1">
      <c r="A15" s="610" t="s">
        <v>540</v>
      </c>
      <c r="B15" s="611"/>
      <c r="C15" s="546">
        <v>5568854</v>
      </c>
      <c r="D15" s="546">
        <v>5524184</v>
      </c>
      <c r="E15" s="546">
        <v>4374461</v>
      </c>
      <c r="F15" s="546">
        <v>2261339</v>
      </c>
      <c r="G15" s="546">
        <v>-78404</v>
      </c>
      <c r="H15" s="546">
        <v>-34098</v>
      </c>
      <c r="I15" s="546">
        <v>2161699</v>
      </c>
      <c r="J15" s="546">
        <v>20850</v>
      </c>
      <c r="K15" s="546">
        <v>43075</v>
      </c>
      <c r="L15" s="9" t="s">
        <v>540</v>
      </c>
      <c r="M15" s="22">
        <v>0</v>
      </c>
      <c r="N15" s="378">
        <v>1134192</v>
      </c>
      <c r="O15" s="378">
        <v>667338</v>
      </c>
      <c r="P15" s="378">
        <v>450259</v>
      </c>
      <c r="Q15" s="378">
        <v>11227</v>
      </c>
      <c r="R15" s="378">
        <v>5368</v>
      </c>
      <c r="S15" s="22">
        <v>0</v>
      </c>
      <c r="T15" s="23">
        <v>2655</v>
      </c>
      <c r="U15" s="23">
        <v>12876</v>
      </c>
      <c r="V15" s="23">
        <v>-56669</v>
      </c>
      <c r="W15" s="23">
        <v>5</v>
      </c>
      <c r="X15" s="23">
        <v>-927</v>
      </c>
      <c r="Y15" s="23">
        <v>47982</v>
      </c>
      <c r="Z15" s="23">
        <v>54279</v>
      </c>
      <c r="AA15" s="11" t="s">
        <v>540</v>
      </c>
    </row>
    <row r="16" spans="1:27" s="41" customFormat="1" ht="30" customHeight="1">
      <c r="A16" s="612" t="s">
        <v>629</v>
      </c>
      <c r="B16" s="613"/>
      <c r="C16" s="547">
        <f>SUM(C18:C26)</f>
        <v>5128821</v>
      </c>
      <c r="D16" s="608">
        <f>SUM(D18:D26)</f>
        <v>5108439</v>
      </c>
      <c r="E16" s="608">
        <f>SUM(E18:E26)</f>
        <v>4094917</v>
      </c>
      <c r="F16" s="547">
        <f t="shared" ref="F16:Z16" si="0">SUM(F18:F26)</f>
        <v>2361743</v>
      </c>
      <c r="G16" s="547">
        <f t="shared" si="0"/>
        <v>-86605</v>
      </c>
      <c r="H16" s="547">
        <f>SUM(H18:H26)</f>
        <v>-30222</v>
      </c>
      <c r="I16" s="608">
        <f t="shared" si="0"/>
        <v>1794557</v>
      </c>
      <c r="J16" s="547">
        <f t="shared" si="0"/>
        <v>18536</v>
      </c>
      <c r="K16" s="547">
        <f t="shared" si="0"/>
        <v>36908</v>
      </c>
      <c r="L16" s="446" t="s">
        <v>629</v>
      </c>
      <c r="M16" s="13">
        <f t="shared" si="0"/>
        <v>0</v>
      </c>
      <c r="N16" s="609">
        <f t="shared" si="0"/>
        <v>865349</v>
      </c>
      <c r="O16" s="609">
        <f t="shared" ref="O16:U16" si="1">SUM(O18:O26)</f>
        <v>441985</v>
      </c>
      <c r="P16" s="379">
        <f t="shared" si="1"/>
        <v>410414</v>
      </c>
      <c r="Q16" s="379">
        <f t="shared" si="1"/>
        <v>10946</v>
      </c>
      <c r="R16" s="379">
        <f t="shared" si="1"/>
        <v>2004</v>
      </c>
      <c r="S16" s="13">
        <f t="shared" si="1"/>
        <v>0</v>
      </c>
      <c r="T16" s="24">
        <f t="shared" si="1"/>
        <v>1800</v>
      </c>
      <c r="U16" s="24">
        <f t="shared" si="1"/>
        <v>146373</v>
      </c>
      <c r="V16" s="24">
        <f t="shared" si="0"/>
        <v>-58455</v>
      </c>
      <c r="W16" s="24">
        <f t="shared" si="0"/>
        <v>0</v>
      </c>
      <c r="X16" s="24">
        <f t="shared" si="0"/>
        <v>-2705</v>
      </c>
      <c r="Y16" s="24">
        <f t="shared" si="0"/>
        <v>29357</v>
      </c>
      <c r="Z16" s="24">
        <f t="shared" si="0"/>
        <v>52185</v>
      </c>
      <c r="AA16" s="445" t="s">
        <v>629</v>
      </c>
    </row>
    <row r="17" spans="1:27" s="14" customFormat="1" ht="18.95" customHeight="1">
      <c r="B17" s="15"/>
      <c r="C17" s="546"/>
      <c r="D17" s="548"/>
      <c r="E17" s="548"/>
      <c r="F17" s="546"/>
      <c r="G17" s="546"/>
      <c r="H17" s="546"/>
      <c r="I17" s="546"/>
      <c r="J17" s="546"/>
      <c r="K17" s="546"/>
      <c r="L17" s="15"/>
      <c r="M17" s="12"/>
      <c r="N17" s="16"/>
      <c r="O17" s="16"/>
      <c r="P17" s="16"/>
      <c r="Q17" s="16"/>
      <c r="R17" s="16"/>
      <c r="S17" s="16"/>
      <c r="T17" s="23"/>
      <c r="U17" s="23"/>
      <c r="V17" s="23"/>
      <c r="W17" s="23"/>
      <c r="X17" s="23"/>
      <c r="Y17" s="23"/>
      <c r="Z17" s="295"/>
    </row>
    <row r="18" spans="1:27" s="14" customFormat="1" ht="30.2" customHeight="1">
      <c r="A18" s="14" t="s">
        <v>31</v>
      </c>
      <c r="B18" s="17" t="s">
        <v>17</v>
      </c>
      <c r="C18" s="549">
        <f>SUM(D18,V18:Z18)</f>
        <v>1183311</v>
      </c>
      <c r="D18" s="549">
        <f>SUM(E18,N18,T18:U18)</f>
        <v>1165576</v>
      </c>
      <c r="E18" s="549">
        <f>SUM(F18:K18,M18)</f>
        <v>1472152</v>
      </c>
      <c r="F18" s="550">
        <v>590129</v>
      </c>
      <c r="G18" s="550">
        <v>-17007</v>
      </c>
      <c r="H18" s="550">
        <v>-5294</v>
      </c>
      <c r="I18" s="550">
        <v>894419</v>
      </c>
      <c r="J18" s="550">
        <v>3298</v>
      </c>
      <c r="K18" s="550">
        <v>6607</v>
      </c>
      <c r="L18" s="15" t="s">
        <v>31</v>
      </c>
      <c r="M18" s="314">
        <v>0</v>
      </c>
      <c r="N18" s="21">
        <f>SUM(O18:S18)</f>
        <v>-303332</v>
      </c>
      <c r="O18" s="315">
        <v>-305994</v>
      </c>
      <c r="P18" s="315">
        <v>2060</v>
      </c>
      <c r="Q18" s="315">
        <v>141</v>
      </c>
      <c r="R18" s="314">
        <v>461</v>
      </c>
      <c r="S18" s="496">
        <v>0</v>
      </c>
      <c r="T18" s="313">
        <v>246</v>
      </c>
      <c r="U18" s="312">
        <v>-3490</v>
      </c>
      <c r="V18" s="312">
        <v>-2640</v>
      </c>
      <c r="W18" s="497">
        <v>0</v>
      </c>
      <c r="X18" s="312">
        <v>406</v>
      </c>
      <c r="Y18" s="312">
        <v>6773</v>
      </c>
      <c r="Z18" s="316">
        <v>13196</v>
      </c>
      <c r="AA18" s="18" t="s">
        <v>17</v>
      </c>
    </row>
    <row r="19" spans="1:27" s="14" customFormat="1" ht="30.2" customHeight="1">
      <c r="A19" s="14" t="s">
        <v>32</v>
      </c>
      <c r="B19" s="17" t="s">
        <v>18</v>
      </c>
      <c r="C19" s="549">
        <f t="shared" ref="C19:C26" si="2">SUM(D19,V19:Z19)</f>
        <v>900808</v>
      </c>
      <c r="D19" s="549">
        <f>SUM(E19,N19,T19:U19)</f>
        <v>882050</v>
      </c>
      <c r="E19" s="549">
        <f t="shared" ref="E19:E26" si="3">SUM(F19:K19,M19)</f>
        <v>572565</v>
      </c>
      <c r="F19" s="550">
        <v>398541</v>
      </c>
      <c r="G19" s="550">
        <v>-11097</v>
      </c>
      <c r="H19" s="550">
        <v>-3536</v>
      </c>
      <c r="I19" s="550">
        <v>180082</v>
      </c>
      <c r="J19" s="550">
        <v>3259</v>
      </c>
      <c r="K19" s="550">
        <v>5316</v>
      </c>
      <c r="L19" s="15" t="s">
        <v>32</v>
      </c>
      <c r="M19" s="314">
        <v>0</v>
      </c>
      <c r="N19" s="21">
        <f>SUM(O19:S19)</f>
        <v>263912</v>
      </c>
      <c r="O19" s="315">
        <v>251642</v>
      </c>
      <c r="P19" s="315">
        <v>6628</v>
      </c>
      <c r="Q19" s="315">
        <v>5611</v>
      </c>
      <c r="R19" s="314">
        <v>31</v>
      </c>
      <c r="S19" s="314">
        <v>0</v>
      </c>
      <c r="T19" s="312">
        <v>222</v>
      </c>
      <c r="U19" s="312">
        <v>45351</v>
      </c>
      <c r="V19" s="312">
        <v>-7298</v>
      </c>
      <c r="W19" s="312">
        <v>0</v>
      </c>
      <c r="X19" s="312">
        <v>1339</v>
      </c>
      <c r="Y19" s="312">
        <v>8084</v>
      </c>
      <c r="Z19" s="316">
        <v>16633</v>
      </c>
      <c r="AA19" s="18" t="s">
        <v>18</v>
      </c>
    </row>
    <row r="20" spans="1:27" s="14" customFormat="1" ht="30.2" customHeight="1">
      <c r="A20" s="14" t="s">
        <v>33</v>
      </c>
      <c r="B20" s="17" t="s">
        <v>19</v>
      </c>
      <c r="C20" s="549">
        <f t="shared" si="2"/>
        <v>408133</v>
      </c>
      <c r="D20" s="549">
        <f t="shared" ref="D20:D26" si="4">SUM(E20,N20,T20:U20)</f>
        <v>398101</v>
      </c>
      <c r="E20" s="549">
        <f t="shared" si="3"/>
        <v>260157</v>
      </c>
      <c r="F20" s="550">
        <v>167870</v>
      </c>
      <c r="G20" s="550">
        <v>-5728</v>
      </c>
      <c r="H20" s="550">
        <v>-2011</v>
      </c>
      <c r="I20" s="550">
        <v>95771</v>
      </c>
      <c r="J20" s="550">
        <v>1566</v>
      </c>
      <c r="K20" s="550">
        <v>2689</v>
      </c>
      <c r="L20" s="15" t="s">
        <v>33</v>
      </c>
      <c r="M20" s="314">
        <v>0</v>
      </c>
      <c r="N20" s="21">
        <f t="shared" ref="N20:N26" si="5">SUM(O20:S20)</f>
        <v>128681</v>
      </c>
      <c r="O20" s="315">
        <v>128945</v>
      </c>
      <c r="P20" s="315">
        <v>-453</v>
      </c>
      <c r="Q20" s="315">
        <v>107</v>
      </c>
      <c r="R20" s="315">
        <v>82</v>
      </c>
      <c r="S20" s="314">
        <v>0</v>
      </c>
      <c r="T20" s="312">
        <v>183</v>
      </c>
      <c r="U20" s="312">
        <v>9080</v>
      </c>
      <c r="V20" s="312">
        <v>-5833</v>
      </c>
      <c r="W20" s="312">
        <v>0</v>
      </c>
      <c r="X20" s="312">
        <v>-929</v>
      </c>
      <c r="Y20" s="312">
        <v>3771</v>
      </c>
      <c r="Z20" s="316">
        <v>13023</v>
      </c>
      <c r="AA20" s="18" t="s">
        <v>19</v>
      </c>
    </row>
    <row r="21" spans="1:27" s="14" customFormat="1" ht="30.2" customHeight="1">
      <c r="A21" s="14" t="s">
        <v>34</v>
      </c>
      <c r="B21" s="17" t="s">
        <v>20</v>
      </c>
      <c r="C21" s="549">
        <f t="shared" si="2"/>
        <v>316096</v>
      </c>
      <c r="D21" s="549">
        <f t="shared" si="4"/>
        <v>329954</v>
      </c>
      <c r="E21" s="549">
        <f t="shared" si="3"/>
        <v>222992</v>
      </c>
      <c r="F21" s="550">
        <v>181136</v>
      </c>
      <c r="G21" s="550">
        <v>-10821</v>
      </c>
      <c r="H21" s="550">
        <v>-2993</v>
      </c>
      <c r="I21" s="550">
        <v>50121</v>
      </c>
      <c r="J21" s="550">
        <v>1742</v>
      </c>
      <c r="K21" s="550">
        <v>3807</v>
      </c>
      <c r="L21" s="15" t="s">
        <v>34</v>
      </c>
      <c r="M21" s="314">
        <v>0</v>
      </c>
      <c r="N21" s="21">
        <f t="shared" si="5"/>
        <v>94076</v>
      </c>
      <c r="O21" s="315">
        <v>93160</v>
      </c>
      <c r="P21" s="315">
        <v>-1019</v>
      </c>
      <c r="Q21" s="315">
        <v>1710</v>
      </c>
      <c r="R21" s="315">
        <v>225</v>
      </c>
      <c r="S21" s="314">
        <v>0</v>
      </c>
      <c r="T21" s="312">
        <v>234</v>
      </c>
      <c r="U21" s="312">
        <v>12652</v>
      </c>
      <c r="V21" s="312">
        <v>-14391</v>
      </c>
      <c r="W21" s="312">
        <v>0</v>
      </c>
      <c r="X21" s="312">
        <v>-1806</v>
      </c>
      <c r="Y21" s="312">
        <v>1106</v>
      </c>
      <c r="Z21" s="316">
        <v>1233</v>
      </c>
      <c r="AA21" s="18" t="s">
        <v>20</v>
      </c>
    </row>
    <row r="22" spans="1:27" s="14" customFormat="1" ht="30.2" customHeight="1">
      <c r="A22" s="14" t="s">
        <v>35</v>
      </c>
      <c r="B22" s="17" t="s">
        <v>21</v>
      </c>
      <c r="C22" s="549">
        <f t="shared" si="2"/>
        <v>1039820</v>
      </c>
      <c r="D22" s="549">
        <f t="shared" si="4"/>
        <v>1033390</v>
      </c>
      <c r="E22" s="549">
        <f t="shared" si="3"/>
        <v>794373</v>
      </c>
      <c r="F22" s="550">
        <v>501805</v>
      </c>
      <c r="G22" s="550">
        <v>-14438</v>
      </c>
      <c r="H22" s="550">
        <v>-7516</v>
      </c>
      <c r="I22" s="550">
        <v>302207</v>
      </c>
      <c r="J22" s="550">
        <v>3575</v>
      </c>
      <c r="K22" s="550">
        <v>8740</v>
      </c>
      <c r="L22" s="15" t="s">
        <v>35</v>
      </c>
      <c r="M22" s="314">
        <v>0</v>
      </c>
      <c r="N22" s="21">
        <f t="shared" si="5"/>
        <v>196377</v>
      </c>
      <c r="O22" s="315">
        <v>192501</v>
      </c>
      <c r="P22" s="315">
        <v>3327</v>
      </c>
      <c r="Q22" s="315">
        <v>12</v>
      </c>
      <c r="R22" s="315">
        <v>537</v>
      </c>
      <c r="S22" s="314">
        <v>0</v>
      </c>
      <c r="T22" s="312">
        <v>365</v>
      </c>
      <c r="U22" s="312">
        <v>42275</v>
      </c>
      <c r="V22" s="312">
        <v>-4059</v>
      </c>
      <c r="W22" s="312">
        <v>0</v>
      </c>
      <c r="X22" s="312">
        <v>504</v>
      </c>
      <c r="Y22" s="312">
        <v>5355</v>
      </c>
      <c r="Z22" s="316">
        <v>4630</v>
      </c>
      <c r="AA22" s="19" t="s">
        <v>21</v>
      </c>
    </row>
    <row r="23" spans="1:27" s="14" customFormat="1" ht="30.2" customHeight="1">
      <c r="A23" s="14" t="s">
        <v>36</v>
      </c>
      <c r="B23" s="17" t="s">
        <v>22</v>
      </c>
      <c r="C23" s="549">
        <f t="shared" si="2"/>
        <v>492193</v>
      </c>
      <c r="D23" s="549">
        <f t="shared" si="4"/>
        <v>501504</v>
      </c>
      <c r="E23" s="549">
        <f t="shared" si="3"/>
        <v>204881</v>
      </c>
      <c r="F23" s="550">
        <v>106368</v>
      </c>
      <c r="G23" s="550">
        <v>-7447</v>
      </c>
      <c r="H23" s="550">
        <v>-2181</v>
      </c>
      <c r="I23" s="550">
        <v>104550</v>
      </c>
      <c r="J23" s="550">
        <v>1425</v>
      </c>
      <c r="K23" s="550">
        <v>2166</v>
      </c>
      <c r="L23" s="15" t="s">
        <v>36</v>
      </c>
      <c r="M23" s="314">
        <v>0</v>
      </c>
      <c r="N23" s="21">
        <f t="shared" si="5"/>
        <v>290057</v>
      </c>
      <c r="O23" s="315">
        <v>-107408</v>
      </c>
      <c r="P23" s="315">
        <v>397130</v>
      </c>
      <c r="Q23" s="315">
        <v>58</v>
      </c>
      <c r="R23" s="315">
        <v>277</v>
      </c>
      <c r="S23" s="314">
        <v>0</v>
      </c>
      <c r="T23" s="312">
        <v>114</v>
      </c>
      <c r="U23" s="312">
        <v>6452</v>
      </c>
      <c r="V23" s="312">
        <v>-9099</v>
      </c>
      <c r="W23" s="312">
        <v>0</v>
      </c>
      <c r="X23" s="312">
        <v>-1451</v>
      </c>
      <c r="Y23" s="312">
        <v>663</v>
      </c>
      <c r="Z23" s="312">
        <v>576</v>
      </c>
      <c r="AA23" s="20" t="s">
        <v>22</v>
      </c>
    </row>
    <row r="24" spans="1:27" s="14" customFormat="1" ht="30.2" customHeight="1">
      <c r="A24" s="14" t="s">
        <v>39</v>
      </c>
      <c r="B24" s="17" t="s">
        <v>23</v>
      </c>
      <c r="C24" s="549">
        <f t="shared" si="2"/>
        <v>146601</v>
      </c>
      <c r="D24" s="549">
        <f t="shared" si="4"/>
        <v>155551</v>
      </c>
      <c r="E24" s="549">
        <f t="shared" si="3"/>
        <v>104839</v>
      </c>
      <c r="F24" s="550">
        <v>89202</v>
      </c>
      <c r="G24" s="550">
        <v>-6754</v>
      </c>
      <c r="H24" s="550">
        <v>-2103</v>
      </c>
      <c r="I24" s="550">
        <v>22090</v>
      </c>
      <c r="J24" s="550">
        <v>366</v>
      </c>
      <c r="K24" s="550">
        <v>2038</v>
      </c>
      <c r="L24" s="15" t="s">
        <v>39</v>
      </c>
      <c r="M24" s="314">
        <v>0</v>
      </c>
      <c r="N24" s="21">
        <f t="shared" si="5"/>
        <v>44069</v>
      </c>
      <c r="O24" s="315">
        <v>44517</v>
      </c>
      <c r="P24" s="315">
        <v>-866</v>
      </c>
      <c r="Q24" s="315">
        <v>296</v>
      </c>
      <c r="R24" s="315">
        <v>122</v>
      </c>
      <c r="S24" s="314">
        <v>0</v>
      </c>
      <c r="T24" s="312">
        <v>124</v>
      </c>
      <c r="U24" s="312">
        <v>6519</v>
      </c>
      <c r="V24" s="312">
        <v>-8382</v>
      </c>
      <c r="W24" s="312">
        <v>0</v>
      </c>
      <c r="X24" s="312">
        <v>-1341</v>
      </c>
      <c r="Y24" s="312">
        <v>271</v>
      </c>
      <c r="Z24" s="312">
        <v>502</v>
      </c>
      <c r="AA24" s="20" t="s">
        <v>23</v>
      </c>
    </row>
    <row r="25" spans="1:27" s="14" customFormat="1" ht="30.2" customHeight="1">
      <c r="A25" s="14" t="s">
        <v>42</v>
      </c>
      <c r="B25" s="17" t="s">
        <v>24</v>
      </c>
      <c r="C25" s="549">
        <f t="shared" si="2"/>
        <v>537838</v>
      </c>
      <c r="D25" s="549">
        <f t="shared" si="4"/>
        <v>536326</v>
      </c>
      <c r="E25" s="549">
        <f t="shared" si="3"/>
        <v>393911</v>
      </c>
      <c r="F25" s="550">
        <v>261894</v>
      </c>
      <c r="G25" s="550">
        <v>-8739</v>
      </c>
      <c r="H25" s="550">
        <v>-3565</v>
      </c>
      <c r="I25" s="550">
        <v>136319</v>
      </c>
      <c r="J25" s="550">
        <v>3106</v>
      </c>
      <c r="K25" s="550">
        <v>4896</v>
      </c>
      <c r="L25" s="15" t="s">
        <v>42</v>
      </c>
      <c r="M25" s="314">
        <v>0</v>
      </c>
      <c r="N25" s="21">
        <f t="shared" si="5"/>
        <v>119182</v>
      </c>
      <c r="O25" s="315">
        <v>112246</v>
      </c>
      <c r="P25" s="315">
        <v>3770</v>
      </c>
      <c r="Q25" s="315">
        <v>2938</v>
      </c>
      <c r="R25" s="315">
        <v>228</v>
      </c>
      <c r="S25" s="314">
        <v>0</v>
      </c>
      <c r="T25" s="312">
        <v>217</v>
      </c>
      <c r="U25" s="312">
        <v>23016</v>
      </c>
      <c r="V25" s="312">
        <v>-4678</v>
      </c>
      <c r="W25" s="312">
        <v>0</v>
      </c>
      <c r="X25" s="312">
        <v>893</v>
      </c>
      <c r="Y25" s="312">
        <v>3042</v>
      </c>
      <c r="Z25" s="312">
        <v>2255</v>
      </c>
      <c r="AA25" s="20" t="s">
        <v>24</v>
      </c>
    </row>
    <row r="26" spans="1:27" s="14" customFormat="1" ht="30.2" customHeight="1" thickBot="1">
      <c r="A26" s="14" t="s">
        <v>51</v>
      </c>
      <c r="B26" s="17" t="s">
        <v>25</v>
      </c>
      <c r="C26" s="549">
        <f t="shared" si="2"/>
        <v>104021</v>
      </c>
      <c r="D26" s="549">
        <f t="shared" si="4"/>
        <v>105987</v>
      </c>
      <c r="E26" s="549">
        <f t="shared" si="3"/>
        <v>69047</v>
      </c>
      <c r="F26" s="550">
        <v>64798</v>
      </c>
      <c r="G26" s="550">
        <v>-4574</v>
      </c>
      <c r="H26" s="550">
        <v>-1023</v>
      </c>
      <c r="I26" s="550">
        <v>8998</v>
      </c>
      <c r="J26" s="550">
        <v>199</v>
      </c>
      <c r="K26" s="551">
        <v>649</v>
      </c>
      <c r="L26" s="405" t="s">
        <v>51</v>
      </c>
      <c r="M26" s="314">
        <v>0</v>
      </c>
      <c r="N26" s="21">
        <f t="shared" si="5"/>
        <v>32327</v>
      </c>
      <c r="O26" s="315">
        <v>32376</v>
      </c>
      <c r="P26" s="315">
        <v>-163</v>
      </c>
      <c r="Q26" s="315">
        <v>73</v>
      </c>
      <c r="R26" s="315">
        <v>41</v>
      </c>
      <c r="S26" s="314">
        <v>0</v>
      </c>
      <c r="T26" s="312">
        <v>95</v>
      </c>
      <c r="U26" s="312">
        <v>4518</v>
      </c>
      <c r="V26" s="312">
        <v>-2075</v>
      </c>
      <c r="W26" s="312">
        <v>0</v>
      </c>
      <c r="X26" s="312">
        <v>-320</v>
      </c>
      <c r="Y26" s="312">
        <v>292</v>
      </c>
      <c r="Z26" s="316">
        <v>137</v>
      </c>
      <c r="AA26" s="18" t="s">
        <v>25</v>
      </c>
    </row>
    <row r="27" spans="1:27" s="44" customFormat="1" ht="11.1" customHeight="1">
      <c r="A27" s="42" t="s">
        <v>573</v>
      </c>
      <c r="B27" s="42"/>
      <c r="C27" s="42"/>
      <c r="D27" s="42"/>
      <c r="E27" s="42"/>
      <c r="F27" s="42"/>
      <c r="G27" s="42"/>
      <c r="H27" s="42"/>
      <c r="I27" s="42"/>
      <c r="J27" s="42"/>
      <c r="K27" s="43" t="s">
        <v>454</v>
      </c>
      <c r="L27" s="42" t="s">
        <v>453</v>
      </c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3" t="s">
        <v>454</v>
      </c>
    </row>
    <row r="28" spans="1:27" s="44" customFormat="1" ht="11.1" customHeight="1">
      <c r="A28" s="44" t="s">
        <v>455</v>
      </c>
      <c r="L28" s="44" t="s">
        <v>525</v>
      </c>
      <c r="AA28" s="45"/>
    </row>
    <row r="29" spans="1:27" s="32" customFormat="1" ht="11.1" customHeight="1">
      <c r="A29" s="46" t="s">
        <v>523</v>
      </c>
      <c r="C29" s="28"/>
      <c r="D29" s="28"/>
      <c r="E29" s="28"/>
      <c r="F29" s="28"/>
      <c r="G29" s="28"/>
      <c r="H29" s="28"/>
      <c r="I29" s="28"/>
      <c r="J29" s="28"/>
      <c r="K29" s="28"/>
      <c r="L29" s="46" t="s">
        <v>523</v>
      </c>
      <c r="M29" s="28"/>
      <c r="N29" s="31"/>
      <c r="O29" s="31"/>
      <c r="T29" s="31"/>
    </row>
    <row r="30" spans="1:27" s="32" customFormat="1" ht="11.1" customHeight="1">
      <c r="A30" s="46" t="s">
        <v>524</v>
      </c>
      <c r="C30" s="28"/>
      <c r="D30" s="28"/>
      <c r="E30" s="28"/>
      <c r="F30" s="28"/>
      <c r="G30" s="28"/>
      <c r="H30" s="28"/>
      <c r="I30" s="28"/>
      <c r="J30" s="28"/>
      <c r="K30" s="28"/>
      <c r="L30" s="46" t="s">
        <v>524</v>
      </c>
      <c r="M30" s="28"/>
      <c r="N30" s="31"/>
      <c r="O30" s="31"/>
      <c r="T30" s="31"/>
    </row>
    <row r="31" spans="1:27" s="32" customFormat="1" ht="11.25">
      <c r="A31" s="26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31"/>
      <c r="O31" s="31"/>
      <c r="T31" s="31"/>
    </row>
    <row r="32" spans="1:27" s="32" customFormat="1" ht="11.25">
      <c r="A32" s="26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31"/>
      <c r="O32" s="31"/>
      <c r="T32" s="31"/>
    </row>
    <row r="33" spans="1:20" s="32" customFormat="1" ht="11.25">
      <c r="A33" s="26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31"/>
      <c r="O33" s="31"/>
      <c r="T33" s="31"/>
    </row>
    <row r="34" spans="1:20" s="32" customFormat="1" ht="11.25">
      <c r="A34" s="26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31"/>
      <c r="O34" s="31"/>
      <c r="T34" s="31"/>
    </row>
    <row r="35" spans="1:20" s="32" customFormat="1" ht="11.25">
      <c r="A35" s="26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31"/>
      <c r="O35" s="31"/>
      <c r="T35" s="31"/>
    </row>
    <row r="36" spans="1:20" s="32" customFormat="1" ht="11.25">
      <c r="A36" s="26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31"/>
      <c r="O36" s="31"/>
      <c r="T36" s="31"/>
    </row>
    <row r="37" spans="1:20" s="32" customFormat="1" ht="11.25">
      <c r="A37" s="26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31"/>
      <c r="O37" s="31"/>
      <c r="T37" s="31"/>
    </row>
    <row r="38" spans="1:20" s="32" customFormat="1" ht="11.25">
      <c r="A38" s="26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31"/>
      <c r="O38" s="31"/>
      <c r="T38" s="31"/>
    </row>
    <row r="39" spans="1:20" s="32" customFormat="1" ht="11.25">
      <c r="A39" s="26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31"/>
      <c r="O39" s="31"/>
      <c r="T39" s="31"/>
    </row>
    <row r="40" spans="1:20" s="32" customFormat="1" ht="11.25">
      <c r="A40" s="26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31"/>
      <c r="O40" s="31"/>
      <c r="T40" s="31"/>
    </row>
    <row r="41" spans="1:20" s="32" customFormat="1" ht="11.25">
      <c r="A41" s="26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31"/>
      <c r="O41" s="31"/>
      <c r="T41" s="31"/>
    </row>
    <row r="42" spans="1:20" s="32" customFormat="1" ht="11.25">
      <c r="A42" s="26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31"/>
      <c r="O42" s="31"/>
      <c r="T42" s="31"/>
    </row>
    <row r="43" spans="1:20" s="32" customFormat="1" ht="11.25">
      <c r="A43" s="26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31"/>
      <c r="O43" s="31"/>
      <c r="T43" s="31"/>
    </row>
    <row r="44" spans="1:20" s="32" customFormat="1" ht="11.25">
      <c r="A44" s="26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31"/>
      <c r="O44" s="31"/>
      <c r="T44" s="31"/>
    </row>
    <row r="45" spans="1:20" s="32" customFormat="1" ht="11.25">
      <c r="A45" s="26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31"/>
      <c r="O45" s="31"/>
      <c r="T45" s="31"/>
    </row>
    <row r="46" spans="1:20" s="32" customFormat="1" ht="11.25">
      <c r="A46" s="26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31"/>
      <c r="O46" s="31"/>
      <c r="T46" s="31"/>
    </row>
    <row r="47" spans="1:20" s="32" customFormat="1" ht="11.25">
      <c r="A47" s="26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31"/>
      <c r="O47" s="31"/>
      <c r="T47" s="31"/>
    </row>
    <row r="48" spans="1:20" s="32" customFormat="1" ht="11.25">
      <c r="A48" s="26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31"/>
      <c r="O48" s="31"/>
      <c r="T48" s="31"/>
    </row>
    <row r="49" spans="1:20" s="32" customFormat="1" ht="11.25">
      <c r="A49" s="26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31"/>
      <c r="O49" s="31"/>
      <c r="T49" s="31"/>
    </row>
    <row r="50" spans="1:20" s="32" customFormat="1" ht="11.25">
      <c r="A50" s="26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31"/>
      <c r="O50" s="31"/>
      <c r="T50" s="31"/>
    </row>
    <row r="51" spans="1:20" s="32" customFormat="1" ht="11.25">
      <c r="A51" s="26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31"/>
      <c r="O51" s="31"/>
      <c r="T51" s="31"/>
    </row>
    <row r="52" spans="1:20" s="32" customFormat="1" ht="11.25">
      <c r="A52" s="26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31"/>
      <c r="O52" s="31"/>
      <c r="T52" s="31"/>
    </row>
    <row r="53" spans="1:20" s="32" customFormat="1" ht="11.25">
      <c r="A53" s="26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31"/>
      <c r="O53" s="31"/>
      <c r="T53" s="31"/>
    </row>
    <row r="54" spans="1:20" s="32" customFormat="1" ht="11.25">
      <c r="A54" s="26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31"/>
      <c r="O54" s="31"/>
      <c r="T54" s="31"/>
    </row>
    <row r="55" spans="1:20" s="32" customFormat="1" ht="11.25">
      <c r="A55" s="26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31"/>
      <c r="O55" s="31"/>
      <c r="T55" s="31"/>
    </row>
    <row r="56" spans="1:20" s="32" customFormat="1" ht="11.25">
      <c r="A56" s="26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31"/>
      <c r="O56" s="31"/>
      <c r="T56" s="31"/>
    </row>
    <row r="57" spans="1:20" s="32" customFormat="1" ht="11.25">
      <c r="A57" s="26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31"/>
      <c r="O57" s="31"/>
      <c r="T57" s="31"/>
    </row>
    <row r="58" spans="1:20" s="32" customFormat="1" ht="11.25">
      <c r="A58" s="26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31"/>
      <c r="O58" s="31"/>
      <c r="T58" s="31"/>
    </row>
    <row r="59" spans="1:20" s="32" customFormat="1" ht="11.25">
      <c r="A59" s="26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31"/>
      <c r="O59" s="31"/>
      <c r="T59" s="31"/>
    </row>
    <row r="60" spans="1:20" s="32" customFormat="1" ht="11.25">
      <c r="A60" s="26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31"/>
      <c r="O60" s="31"/>
      <c r="T60" s="31"/>
    </row>
    <row r="61" spans="1:20" s="32" customFormat="1" ht="11.25">
      <c r="A61" s="26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31"/>
      <c r="O61" s="31"/>
      <c r="T61" s="31"/>
    </row>
    <row r="62" spans="1:20" s="32" customFormat="1" ht="11.25">
      <c r="A62" s="26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31"/>
      <c r="O62" s="31"/>
      <c r="T62" s="31"/>
    </row>
    <row r="63" spans="1:20" s="32" customFormat="1" ht="11.25">
      <c r="A63" s="26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31"/>
      <c r="O63" s="31"/>
      <c r="T63" s="31"/>
    </row>
    <row r="64" spans="1:20" s="32" customFormat="1" ht="11.25">
      <c r="A64" s="26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31"/>
      <c r="O64" s="31"/>
      <c r="T64" s="31"/>
    </row>
    <row r="65" spans="1:20" s="32" customFormat="1" ht="11.25">
      <c r="A65" s="26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31"/>
      <c r="O65" s="31"/>
      <c r="T65" s="31"/>
    </row>
    <row r="66" spans="1:20" s="32" customFormat="1" ht="11.25">
      <c r="A66" s="26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31"/>
      <c r="O66" s="31"/>
      <c r="T66" s="31"/>
    </row>
    <row r="67" spans="1:20" s="32" customFormat="1" ht="11.25">
      <c r="A67" s="26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31"/>
      <c r="O67" s="31"/>
      <c r="T67" s="31"/>
    </row>
    <row r="68" spans="1:20" s="32" customFormat="1" ht="11.25">
      <c r="A68" s="26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31"/>
      <c r="O68" s="31"/>
      <c r="T68" s="31"/>
    </row>
    <row r="69" spans="1:20" s="32" customFormat="1" ht="11.25">
      <c r="A69" s="26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31"/>
      <c r="O69" s="31"/>
      <c r="T69" s="31"/>
    </row>
    <row r="70" spans="1:20" s="32" customFormat="1" ht="11.25">
      <c r="A70" s="26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31"/>
      <c r="O70" s="31"/>
      <c r="T70" s="31"/>
    </row>
    <row r="71" spans="1:20" s="32" customFormat="1" ht="11.25">
      <c r="A71" s="26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31"/>
      <c r="O71" s="31"/>
      <c r="T71" s="31"/>
    </row>
    <row r="72" spans="1:20" s="32" customFormat="1" ht="11.25">
      <c r="A72" s="26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31"/>
      <c r="O72" s="31"/>
      <c r="T72" s="31"/>
    </row>
    <row r="73" spans="1:20" s="32" customFormat="1" ht="11.25">
      <c r="A73" s="26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31"/>
      <c r="O73" s="31"/>
      <c r="T73" s="31"/>
    </row>
    <row r="74" spans="1:20" s="32" customFormat="1" ht="11.25">
      <c r="A74" s="26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31"/>
      <c r="O74" s="31"/>
      <c r="T74" s="31"/>
    </row>
    <row r="75" spans="1:20" s="32" customFormat="1" ht="11.25">
      <c r="A75" s="26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31"/>
      <c r="O75" s="31"/>
      <c r="T75" s="31"/>
    </row>
    <row r="76" spans="1:20" s="32" customFormat="1" ht="11.25">
      <c r="A76" s="26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31"/>
      <c r="O76" s="31"/>
      <c r="T76" s="31"/>
    </row>
    <row r="77" spans="1:20" s="32" customFormat="1" ht="11.25">
      <c r="A77" s="26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31"/>
      <c r="O77" s="31"/>
      <c r="T77" s="31"/>
    </row>
    <row r="78" spans="1:20" s="32" customFormat="1" ht="11.25">
      <c r="A78" s="26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31"/>
      <c r="O78" s="31"/>
      <c r="T78" s="31"/>
    </row>
    <row r="79" spans="1:20" s="32" customFormat="1" ht="11.25">
      <c r="A79" s="26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31"/>
      <c r="O79" s="31"/>
      <c r="T79" s="31"/>
    </row>
    <row r="80" spans="1:20" s="32" customFormat="1" ht="11.25">
      <c r="A80" s="26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31"/>
      <c r="O80" s="31"/>
      <c r="T80" s="31"/>
    </row>
    <row r="81" spans="1:20" s="32" customFormat="1" ht="11.25">
      <c r="A81" s="26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31"/>
      <c r="O81" s="31"/>
      <c r="T81" s="31"/>
    </row>
    <row r="82" spans="1:20" s="32" customFormat="1" ht="11.25">
      <c r="A82" s="26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31"/>
      <c r="O82" s="31"/>
      <c r="T82" s="31"/>
    </row>
    <row r="83" spans="1:20" s="32" customFormat="1" ht="11.25">
      <c r="A83" s="26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31"/>
      <c r="O83" s="31"/>
      <c r="T83" s="31"/>
    </row>
    <row r="84" spans="1:20" s="32" customFormat="1" ht="11.25">
      <c r="A84" s="26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31"/>
      <c r="O84" s="31"/>
      <c r="T84" s="31"/>
    </row>
    <row r="85" spans="1:20" s="32" customFormat="1" ht="11.25">
      <c r="A85" s="26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31"/>
      <c r="O85" s="31"/>
      <c r="T85" s="31"/>
    </row>
    <row r="86" spans="1:20" s="32" customFormat="1" ht="11.25">
      <c r="A86" s="26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31"/>
      <c r="O86" s="31"/>
      <c r="T86" s="31"/>
    </row>
    <row r="87" spans="1:20" s="32" customFormat="1" ht="11.25">
      <c r="A87" s="26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31"/>
      <c r="O87" s="31"/>
      <c r="T87" s="31"/>
    </row>
    <row r="88" spans="1:20" s="32" customFormat="1" ht="11.25">
      <c r="A88" s="26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31"/>
      <c r="O88" s="31"/>
      <c r="T88" s="31"/>
    </row>
    <row r="89" spans="1:20" s="32" customFormat="1" ht="11.25">
      <c r="A89" s="26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31"/>
      <c r="O89" s="31"/>
      <c r="T89" s="31"/>
    </row>
    <row r="90" spans="1:20" s="32" customFormat="1" ht="11.25">
      <c r="A90" s="26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31"/>
      <c r="O90" s="31"/>
      <c r="T90" s="31"/>
    </row>
    <row r="91" spans="1:20" s="32" customFormat="1" ht="11.25">
      <c r="A91" s="26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31"/>
      <c r="O91" s="31"/>
      <c r="T91" s="31"/>
    </row>
    <row r="92" spans="1:20" s="32" customFormat="1" ht="11.25">
      <c r="A92" s="26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31"/>
      <c r="O92" s="31"/>
      <c r="T92" s="31"/>
    </row>
    <row r="93" spans="1:20" s="32" customFormat="1" ht="11.25">
      <c r="A93" s="26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31"/>
      <c r="O93" s="31"/>
      <c r="T93" s="31"/>
    </row>
  </sheetData>
  <sheetProtection selectLockedCells="1"/>
  <mergeCells count="40">
    <mergeCell ref="AA6:AA11"/>
    <mergeCell ref="A3:K3"/>
    <mergeCell ref="L3:S3"/>
    <mergeCell ref="T3:AA3"/>
    <mergeCell ref="A4:K4"/>
    <mergeCell ref="A6:B11"/>
    <mergeCell ref="C6:C11"/>
    <mergeCell ref="D6:K6"/>
    <mergeCell ref="L6:L11"/>
    <mergeCell ref="M6:S6"/>
    <mergeCell ref="T6:U6"/>
    <mergeCell ref="V6:V11"/>
    <mergeCell ref="W6:W11"/>
    <mergeCell ref="X6:X11"/>
    <mergeCell ref="Y6:Y11"/>
    <mergeCell ref="Z6:Z11"/>
    <mergeCell ref="T7:T11"/>
    <mergeCell ref="U7:U11"/>
    <mergeCell ref="E8:E11"/>
    <mergeCell ref="F8:F11"/>
    <mergeCell ref="G8:G11"/>
    <mergeCell ref="H8:H11"/>
    <mergeCell ref="I8:I11"/>
    <mergeCell ref="S8:S11"/>
    <mergeCell ref="N8:N11"/>
    <mergeCell ref="O8:O11"/>
    <mergeCell ref="P8:P11"/>
    <mergeCell ref="N7:S7"/>
    <mergeCell ref="A15:B15"/>
    <mergeCell ref="A14:B14"/>
    <mergeCell ref="A16:B16"/>
    <mergeCell ref="Q8:Q11"/>
    <mergeCell ref="R8:R11"/>
    <mergeCell ref="A12:B12"/>
    <mergeCell ref="A13:B13"/>
    <mergeCell ref="J8:J11"/>
    <mergeCell ref="K8:K11"/>
    <mergeCell ref="M8:M11"/>
    <mergeCell ref="D7:D11"/>
    <mergeCell ref="E7:K7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11" max="29" man="1"/>
    <brk id="19" max="2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view="pageBreakPreview" zoomScaleNormal="100" zoomScaleSheetLayoutView="100" workbookViewId="0">
      <selection activeCell="L35" sqref="L35"/>
    </sheetView>
  </sheetViews>
  <sheetFormatPr defaultRowHeight="14.25"/>
  <cols>
    <col min="1" max="1" width="8.625" style="139" customWidth="1"/>
    <col min="2" max="2" width="10.625" style="139" customWidth="1"/>
    <col min="3" max="3" width="11.625" style="139" customWidth="1"/>
    <col min="4" max="6" width="12.625" style="139" customWidth="1"/>
    <col min="7" max="7" width="13.625" style="139" customWidth="1"/>
    <col min="8" max="16384" width="9" style="139"/>
  </cols>
  <sheetData>
    <row r="1" spans="1:7" s="367" customFormat="1" ht="14.1" customHeight="1">
      <c r="A1" s="365" t="s">
        <v>609</v>
      </c>
      <c r="B1" s="365"/>
    </row>
    <row r="2" spans="1:7" s="280" customFormat="1" ht="14.1" customHeight="1">
      <c r="A2" s="285"/>
      <c r="B2" s="285"/>
    </row>
    <row r="3" spans="1:7" s="33" customFormat="1" ht="20.100000000000001" customHeight="1">
      <c r="A3" s="683" t="s">
        <v>1</v>
      </c>
      <c r="B3" s="683"/>
      <c r="C3" s="683"/>
      <c r="D3" s="683"/>
      <c r="E3" s="683"/>
      <c r="F3" s="683"/>
      <c r="G3" s="683"/>
    </row>
    <row r="4" spans="1:7" s="37" customFormat="1" ht="24" customHeight="1">
      <c r="A4" s="684" t="s">
        <v>541</v>
      </c>
      <c r="B4" s="684"/>
      <c r="C4" s="684"/>
      <c r="D4" s="684"/>
      <c r="E4" s="684"/>
      <c r="F4" s="684"/>
      <c r="G4" s="684"/>
    </row>
    <row r="5" spans="1:7" s="38" customFormat="1" ht="18" customHeight="1" thickBot="1">
      <c r="A5" s="38" t="s">
        <v>542</v>
      </c>
      <c r="G5" s="174" t="s">
        <v>543</v>
      </c>
    </row>
    <row r="6" spans="1:7" s="32" customFormat="1" ht="15.95" customHeight="1">
      <c r="A6" s="685" t="s">
        <v>27</v>
      </c>
      <c r="B6" s="686"/>
      <c r="C6" s="691" t="s">
        <v>313</v>
      </c>
      <c r="D6" s="694" t="s">
        <v>28</v>
      </c>
      <c r="E6" s="695" t="s">
        <v>29</v>
      </c>
      <c r="F6" s="694" t="s">
        <v>407</v>
      </c>
      <c r="G6" s="698" t="s">
        <v>30</v>
      </c>
    </row>
    <row r="7" spans="1:7" s="32" customFormat="1" ht="15.95" customHeight="1">
      <c r="A7" s="687"/>
      <c r="B7" s="688"/>
      <c r="C7" s="692"/>
      <c r="D7" s="626"/>
      <c r="E7" s="696"/>
      <c r="F7" s="634"/>
      <c r="G7" s="699"/>
    </row>
    <row r="8" spans="1:7" s="32" customFormat="1" ht="15.95" customHeight="1">
      <c r="A8" s="687"/>
      <c r="B8" s="688"/>
      <c r="C8" s="692"/>
      <c r="D8" s="626"/>
      <c r="E8" s="696"/>
      <c r="F8" s="634"/>
      <c r="G8" s="699"/>
    </row>
    <row r="9" spans="1:7" s="32" customFormat="1" ht="15.95" customHeight="1">
      <c r="A9" s="689"/>
      <c r="B9" s="690"/>
      <c r="C9" s="693"/>
      <c r="D9" s="644"/>
      <c r="E9" s="697"/>
      <c r="F9" s="635"/>
      <c r="G9" s="700"/>
    </row>
    <row r="10" spans="1:7" s="85" customFormat="1" ht="17.100000000000001" customHeight="1">
      <c r="A10" s="703" t="s">
        <v>393</v>
      </c>
      <c r="B10" s="703"/>
      <c r="C10" s="22">
        <v>3142599</v>
      </c>
      <c r="D10" s="22">
        <v>2700794</v>
      </c>
      <c r="E10" s="286">
        <v>1163583.375851694</v>
      </c>
      <c r="F10" s="22">
        <v>1153559</v>
      </c>
      <c r="G10" s="22">
        <v>2724263.7784456629</v>
      </c>
    </row>
    <row r="11" spans="1:7" s="85" customFormat="1" ht="17.100000000000001" customHeight="1">
      <c r="A11" s="704" t="s">
        <v>420</v>
      </c>
      <c r="B11" s="703"/>
      <c r="C11" s="22">
        <v>3645982</v>
      </c>
      <c r="D11" s="22">
        <v>2702826</v>
      </c>
      <c r="E11" s="286">
        <v>1348951.8008188466</v>
      </c>
      <c r="F11" s="22">
        <v>1169648</v>
      </c>
      <c r="G11" s="22">
        <v>3117161.7443880551</v>
      </c>
    </row>
    <row r="12" spans="1:7" s="85" customFormat="1" ht="17.100000000000001" customHeight="1">
      <c r="A12" s="704" t="s">
        <v>431</v>
      </c>
      <c r="B12" s="703"/>
      <c r="C12" s="22">
        <v>3761725</v>
      </c>
      <c r="D12" s="22">
        <v>2700398</v>
      </c>
      <c r="E12" s="286">
        <v>1393026.1391098646</v>
      </c>
      <c r="F12" s="22">
        <v>1180643</v>
      </c>
      <c r="G12" s="22">
        <v>3186166.3517252887</v>
      </c>
    </row>
    <row r="13" spans="1:7" s="85" customFormat="1" ht="17.100000000000001" customHeight="1">
      <c r="A13" s="704">
        <v>2017</v>
      </c>
      <c r="B13" s="703"/>
      <c r="C13" s="22">
        <v>3913021.9270000006</v>
      </c>
      <c r="D13" s="22">
        <v>2691706</v>
      </c>
      <c r="E13" s="286">
        <v>1453733.0328795197</v>
      </c>
      <c r="F13" s="22">
        <v>1193261</v>
      </c>
      <c r="G13" s="22">
        <v>3279267.4251483963</v>
      </c>
    </row>
    <row r="14" spans="1:7" s="85" customFormat="1" ht="17.100000000000001" customHeight="1">
      <c r="A14" s="701">
        <v>2018</v>
      </c>
      <c r="B14" s="701"/>
      <c r="C14" s="531">
        <f>SUM(C16:C39)</f>
        <v>3843173</v>
      </c>
      <c r="D14" s="287">
        <f>SUM(D17:D39)</f>
        <v>2676831</v>
      </c>
      <c r="E14" s="287">
        <f xml:space="preserve"> C14/D14*1000000</f>
        <v>1435717.4584424642</v>
      </c>
      <c r="F14" s="287">
        <f>SUM(F17:F39)</f>
        <v>1207351</v>
      </c>
      <c r="G14" s="287">
        <f>C14/F14*1000000</f>
        <v>3183144.7524373611</v>
      </c>
    </row>
    <row r="15" spans="1:7" s="85" customFormat="1" ht="8.1" customHeight="1">
      <c r="A15" s="288"/>
      <c r="B15" s="86"/>
      <c r="C15" s="287"/>
      <c r="D15" s="287"/>
      <c r="E15" s="287"/>
      <c r="F15" s="287"/>
      <c r="G15" s="287"/>
    </row>
    <row r="16" spans="1:7" s="32" customFormat="1" ht="16.7" customHeight="1">
      <c r="A16" s="390" t="s">
        <v>323</v>
      </c>
      <c r="B16" s="289" t="s">
        <v>324</v>
      </c>
      <c r="C16" s="318">
        <v>448635</v>
      </c>
      <c r="D16" s="318"/>
      <c r="E16" s="22"/>
      <c r="F16" s="319"/>
      <c r="G16" s="22"/>
    </row>
    <row r="17" spans="1:7" s="32" customFormat="1" ht="16.7" customHeight="1">
      <c r="A17" s="98" t="s">
        <v>31</v>
      </c>
      <c r="B17" s="290" t="s">
        <v>17</v>
      </c>
      <c r="C17" s="318">
        <v>636899</v>
      </c>
      <c r="D17" s="476">
        <v>510013</v>
      </c>
      <c r="E17" s="102">
        <v>1248789.736732201</v>
      </c>
      <c r="F17" s="476">
        <v>216654</v>
      </c>
      <c r="G17" s="286">
        <v>2939705.7058720356</v>
      </c>
    </row>
    <row r="18" spans="1:7" s="32" customFormat="1" ht="16.7" customHeight="1">
      <c r="A18" s="98" t="s">
        <v>32</v>
      </c>
      <c r="B18" s="290" t="s">
        <v>18</v>
      </c>
      <c r="C18" s="318">
        <v>415218</v>
      </c>
      <c r="D18" s="476">
        <v>256864</v>
      </c>
      <c r="E18" s="102">
        <v>1616489.6598978448</v>
      </c>
      <c r="F18" s="476">
        <v>116805</v>
      </c>
      <c r="G18" s="286">
        <v>3554796.4556311797</v>
      </c>
    </row>
    <row r="19" spans="1:7" s="32" customFormat="1" ht="16.7" customHeight="1">
      <c r="A19" s="98" t="s">
        <v>33</v>
      </c>
      <c r="B19" s="290" t="s">
        <v>19</v>
      </c>
      <c r="C19" s="318">
        <v>147309</v>
      </c>
      <c r="D19" s="476">
        <v>141104</v>
      </c>
      <c r="E19" s="102">
        <v>1043974.6569905885</v>
      </c>
      <c r="F19" s="476">
        <v>63443</v>
      </c>
      <c r="G19" s="286">
        <v>2321911.0067304508</v>
      </c>
    </row>
    <row r="20" spans="1:7" s="32" customFormat="1" ht="16.7" customHeight="1">
      <c r="A20" s="98" t="s">
        <v>34</v>
      </c>
      <c r="B20" s="290" t="s">
        <v>20</v>
      </c>
      <c r="C20" s="318">
        <v>157150</v>
      </c>
      <c r="D20" s="476">
        <v>162180</v>
      </c>
      <c r="E20" s="102">
        <v>968985.07830805285</v>
      </c>
      <c r="F20" s="476">
        <v>73863</v>
      </c>
      <c r="G20" s="286">
        <v>2127587.5607543699</v>
      </c>
    </row>
    <row r="21" spans="1:7" s="32" customFormat="1" ht="17.100000000000001" customHeight="1">
      <c r="A21" s="98" t="s">
        <v>35</v>
      </c>
      <c r="B21" s="290" t="s">
        <v>21</v>
      </c>
      <c r="C21" s="318">
        <v>664445</v>
      </c>
      <c r="D21" s="476">
        <v>421494</v>
      </c>
      <c r="E21" s="102">
        <v>1576404.4090781836</v>
      </c>
      <c r="F21" s="476">
        <v>173269</v>
      </c>
      <c r="G21" s="286">
        <v>3834759.8243194111</v>
      </c>
    </row>
    <row r="22" spans="1:7" s="32" customFormat="1" ht="17.100000000000001" customHeight="1">
      <c r="A22" s="98" t="s">
        <v>36</v>
      </c>
      <c r="B22" s="290" t="s">
        <v>22</v>
      </c>
      <c r="C22" s="318">
        <v>98035</v>
      </c>
      <c r="D22" s="476">
        <v>106801</v>
      </c>
      <c r="E22" s="102">
        <v>917922.11683411209</v>
      </c>
      <c r="F22" s="476">
        <v>48982</v>
      </c>
      <c r="G22" s="286">
        <v>2001449.5120656565</v>
      </c>
    </row>
    <row r="23" spans="1:7" s="32" customFormat="1" ht="17.100000000000001" customHeight="1">
      <c r="A23" s="98" t="s">
        <v>37</v>
      </c>
      <c r="B23" s="290" t="s">
        <v>38</v>
      </c>
      <c r="C23" s="318">
        <v>137715</v>
      </c>
      <c r="D23" s="476">
        <v>101595</v>
      </c>
      <c r="E23" s="102">
        <v>1355529.3075446626</v>
      </c>
      <c r="F23" s="476">
        <v>50020</v>
      </c>
      <c r="G23" s="286">
        <v>2753198.7205117955</v>
      </c>
    </row>
    <row r="24" spans="1:7" s="32" customFormat="1" ht="17.100000000000001" customHeight="1">
      <c r="A24" s="98" t="s">
        <v>39</v>
      </c>
      <c r="B24" s="290" t="s">
        <v>23</v>
      </c>
      <c r="C24" s="318">
        <v>85954</v>
      </c>
      <c r="D24" s="476">
        <v>100297</v>
      </c>
      <c r="E24" s="102">
        <v>856994.72566477559</v>
      </c>
      <c r="F24" s="476">
        <v>47527</v>
      </c>
      <c r="G24" s="286">
        <v>1808529.8882740338</v>
      </c>
    </row>
    <row r="25" spans="1:7" s="56" customFormat="1" ht="17.100000000000001" customHeight="1">
      <c r="A25" s="236" t="s">
        <v>40</v>
      </c>
      <c r="B25" s="506" t="s">
        <v>41</v>
      </c>
      <c r="C25" s="507">
        <v>56859</v>
      </c>
      <c r="D25" s="508">
        <v>71874</v>
      </c>
      <c r="E25" s="102">
        <v>791092.7456382002</v>
      </c>
      <c r="F25" s="508">
        <v>34644</v>
      </c>
      <c r="G25" s="509">
        <v>1641236.5777623833</v>
      </c>
    </row>
    <row r="26" spans="1:7" s="32" customFormat="1" ht="17.100000000000001" customHeight="1">
      <c r="A26" s="98" t="s">
        <v>42</v>
      </c>
      <c r="B26" s="290" t="s">
        <v>24</v>
      </c>
      <c r="C26" s="318">
        <v>343987</v>
      </c>
      <c r="D26" s="476">
        <v>261093</v>
      </c>
      <c r="E26" s="102">
        <v>1317488.4045148662</v>
      </c>
      <c r="F26" s="476">
        <v>112513</v>
      </c>
      <c r="G26" s="286">
        <v>3057308.9331899425</v>
      </c>
    </row>
    <row r="27" spans="1:7" s="32" customFormat="1" ht="17.100000000000001" customHeight="1">
      <c r="A27" s="98" t="s">
        <v>43</v>
      </c>
      <c r="B27" s="290" t="s">
        <v>44</v>
      </c>
      <c r="C27" s="318">
        <v>23828</v>
      </c>
      <c r="D27" s="476">
        <v>23919</v>
      </c>
      <c r="E27" s="102">
        <v>996195.49312262225</v>
      </c>
      <c r="F27" s="476">
        <v>12784</v>
      </c>
      <c r="G27" s="286">
        <v>1863892.3654568212</v>
      </c>
    </row>
    <row r="28" spans="1:7" s="32" customFormat="1" ht="17.100000000000001" customHeight="1">
      <c r="A28" s="98" t="s">
        <v>45</v>
      </c>
      <c r="B28" s="290" t="s">
        <v>46</v>
      </c>
      <c r="C28" s="318">
        <v>42775</v>
      </c>
      <c r="D28" s="477">
        <v>52944</v>
      </c>
      <c r="E28" s="102">
        <v>807929.13266847993</v>
      </c>
      <c r="F28" s="476">
        <v>27822</v>
      </c>
      <c r="G28" s="286">
        <v>1537452.3758176982</v>
      </c>
    </row>
    <row r="29" spans="1:7" s="32" customFormat="1" ht="17.100000000000001" customHeight="1">
      <c r="A29" s="98" t="s">
        <v>47</v>
      </c>
      <c r="B29" s="290" t="s">
        <v>48</v>
      </c>
      <c r="C29" s="318">
        <v>20167</v>
      </c>
      <c r="D29" s="476">
        <v>25678</v>
      </c>
      <c r="E29" s="102">
        <v>785380.48134589917</v>
      </c>
      <c r="F29" s="476">
        <v>13723</v>
      </c>
      <c r="G29" s="286">
        <v>1469576.6231873496</v>
      </c>
    </row>
    <row r="30" spans="1:7" s="32" customFormat="1" ht="17.100000000000001" customHeight="1">
      <c r="A30" s="98" t="s">
        <v>49</v>
      </c>
      <c r="B30" s="290" t="s">
        <v>50</v>
      </c>
      <c r="C30" s="318">
        <v>10520</v>
      </c>
      <c r="D30" s="476">
        <v>17356</v>
      </c>
      <c r="E30" s="102">
        <v>606130.44480295002</v>
      </c>
      <c r="F30" s="476">
        <v>8913</v>
      </c>
      <c r="G30" s="286">
        <v>1180298.4404801975</v>
      </c>
    </row>
    <row r="31" spans="1:7" s="32" customFormat="1" ht="17.100000000000001" customHeight="1">
      <c r="A31" s="98" t="s">
        <v>51</v>
      </c>
      <c r="B31" s="290" t="s">
        <v>25</v>
      </c>
      <c r="C31" s="318">
        <v>32249</v>
      </c>
      <c r="D31" s="477">
        <v>38108</v>
      </c>
      <c r="E31" s="102">
        <v>846252.75532696547</v>
      </c>
      <c r="F31" s="476">
        <v>20123</v>
      </c>
      <c r="G31" s="286">
        <v>1602594.0466133279</v>
      </c>
    </row>
    <row r="32" spans="1:7" s="32" customFormat="1" ht="17.100000000000001" customHeight="1">
      <c r="A32" s="98" t="s">
        <v>52</v>
      </c>
      <c r="B32" s="290" t="s">
        <v>53</v>
      </c>
      <c r="C32" s="318">
        <v>51891</v>
      </c>
      <c r="D32" s="476">
        <v>43057</v>
      </c>
      <c r="E32" s="102">
        <v>1205169.891074622</v>
      </c>
      <c r="F32" s="476">
        <v>22181</v>
      </c>
      <c r="G32" s="286">
        <v>2339434.6512781209</v>
      </c>
    </row>
    <row r="33" spans="1:7" s="32" customFormat="1" ht="17.100000000000001" customHeight="1">
      <c r="A33" s="98" t="s">
        <v>54</v>
      </c>
      <c r="B33" s="290" t="s">
        <v>55</v>
      </c>
      <c r="C33" s="318">
        <v>44230</v>
      </c>
      <c r="D33" s="476">
        <v>32969</v>
      </c>
      <c r="E33" s="102">
        <v>1341563.2867238922</v>
      </c>
      <c r="F33" s="476">
        <v>16204</v>
      </c>
      <c r="G33" s="286">
        <v>2729572.9449518635</v>
      </c>
    </row>
    <row r="34" spans="1:7" s="32" customFormat="1" ht="17.100000000000001" customHeight="1">
      <c r="A34" s="98" t="s">
        <v>56</v>
      </c>
      <c r="B34" s="290" t="s">
        <v>57</v>
      </c>
      <c r="C34" s="318">
        <v>58065</v>
      </c>
      <c r="D34" s="476">
        <v>44672</v>
      </c>
      <c r="E34" s="102">
        <v>1299807.4856733524</v>
      </c>
      <c r="F34" s="476">
        <v>22677</v>
      </c>
      <c r="G34" s="286">
        <v>2560523.8788199495</v>
      </c>
    </row>
    <row r="35" spans="1:7" s="32" customFormat="1" ht="17.100000000000001" customHeight="1">
      <c r="A35" s="98" t="s">
        <v>58</v>
      </c>
      <c r="B35" s="290" t="s">
        <v>59</v>
      </c>
      <c r="C35" s="318">
        <v>170237</v>
      </c>
      <c r="D35" s="476">
        <v>118828</v>
      </c>
      <c r="E35" s="102">
        <v>1432633.7226916214</v>
      </c>
      <c r="F35" s="476">
        <v>52599</v>
      </c>
      <c r="G35" s="286">
        <v>3236506.3974600281</v>
      </c>
    </row>
    <row r="36" spans="1:7" s="32" customFormat="1" ht="17.100000000000001" customHeight="1">
      <c r="A36" s="98" t="s">
        <v>60</v>
      </c>
      <c r="B36" s="290" t="s">
        <v>61</v>
      </c>
      <c r="C36" s="318">
        <v>67437</v>
      </c>
      <c r="D36" s="476">
        <v>53274</v>
      </c>
      <c r="E36" s="102">
        <v>1265852.0103615271</v>
      </c>
      <c r="F36" s="476">
        <v>25273</v>
      </c>
      <c r="G36" s="286">
        <v>2668341.7085427139</v>
      </c>
    </row>
    <row r="37" spans="1:7" s="32" customFormat="1" ht="17.100000000000001" customHeight="1">
      <c r="A37" s="98" t="s">
        <v>62</v>
      </c>
      <c r="B37" s="290" t="s">
        <v>63</v>
      </c>
      <c r="C37" s="318">
        <v>21732</v>
      </c>
      <c r="D37" s="476">
        <v>32843</v>
      </c>
      <c r="E37" s="102">
        <v>661693.51155497367</v>
      </c>
      <c r="F37" s="476">
        <v>16705</v>
      </c>
      <c r="G37" s="286">
        <v>1300927.8659084106</v>
      </c>
    </row>
    <row r="38" spans="1:7" s="32" customFormat="1" ht="17.100000000000001" customHeight="1">
      <c r="A38" s="98" t="s">
        <v>64</v>
      </c>
      <c r="B38" s="290" t="s">
        <v>65</v>
      </c>
      <c r="C38" s="318">
        <v>99509</v>
      </c>
      <c r="D38" s="477">
        <v>50036</v>
      </c>
      <c r="E38" s="102">
        <v>1988748.1013670159</v>
      </c>
      <c r="F38" s="476">
        <v>25137</v>
      </c>
      <c r="G38" s="286">
        <v>3958666.5075386879</v>
      </c>
    </row>
    <row r="39" spans="1:7" s="32" customFormat="1" ht="17.100000000000001" customHeight="1" thickBot="1">
      <c r="A39" s="291" t="s">
        <v>66</v>
      </c>
      <c r="B39" s="292" t="s">
        <v>67</v>
      </c>
      <c r="C39" s="318">
        <v>8327</v>
      </c>
      <c r="D39" s="477">
        <v>9832</v>
      </c>
      <c r="E39" s="293">
        <v>846928.39707078924</v>
      </c>
      <c r="F39" s="476">
        <v>5490</v>
      </c>
      <c r="G39" s="286">
        <v>1516757.7413479052</v>
      </c>
    </row>
    <row r="40" spans="1:7" s="94" customFormat="1" ht="11.1" customHeight="1">
      <c r="A40" s="184" t="s">
        <v>389</v>
      </c>
      <c r="B40" s="184"/>
      <c r="C40" s="184"/>
      <c r="D40" s="184"/>
      <c r="E40" s="184"/>
      <c r="F40" s="184"/>
      <c r="G40" s="164" t="s">
        <v>425</v>
      </c>
    </row>
    <row r="41" spans="1:7" s="94" customFormat="1" ht="11.1" customHeight="1">
      <c r="A41" s="702" t="s">
        <v>111</v>
      </c>
      <c r="B41" s="702"/>
      <c r="C41" s="702"/>
      <c r="D41" s="702"/>
      <c r="E41" s="702"/>
      <c r="F41" s="702"/>
      <c r="G41" s="702"/>
    </row>
    <row r="42" spans="1:7" s="136" customFormat="1" ht="11.1" customHeight="1">
      <c r="A42" s="294" t="s">
        <v>314</v>
      </c>
      <c r="B42" s="294"/>
      <c r="C42" s="294"/>
      <c r="D42" s="294"/>
      <c r="E42" s="294"/>
      <c r="F42" s="294"/>
      <c r="G42" s="294"/>
    </row>
    <row r="43" spans="1:7" s="32" customFormat="1" ht="11.1" customHeight="1">
      <c r="A43" s="26"/>
      <c r="B43" s="26"/>
      <c r="C43" s="26"/>
      <c r="D43" s="26"/>
      <c r="E43" s="26"/>
      <c r="F43" s="26"/>
      <c r="G43" s="26"/>
    </row>
    <row r="44" spans="1:7" s="32" customFormat="1" ht="11.25">
      <c r="A44" s="26"/>
      <c r="B44" s="26"/>
      <c r="C44" s="26"/>
      <c r="D44" s="26"/>
      <c r="E44" s="26"/>
      <c r="F44" s="26"/>
      <c r="G44" s="26"/>
    </row>
    <row r="45" spans="1:7" s="32" customFormat="1" ht="11.25">
      <c r="A45" s="26"/>
      <c r="B45" s="26"/>
      <c r="C45" s="26"/>
      <c r="D45" s="26"/>
      <c r="E45" s="26"/>
      <c r="F45" s="26"/>
      <c r="G45" s="26"/>
    </row>
    <row r="46" spans="1:7" s="32" customFormat="1" ht="11.25">
      <c r="A46" s="26"/>
      <c r="B46" s="26"/>
      <c r="C46" s="26"/>
      <c r="D46" s="26"/>
      <c r="E46" s="26"/>
      <c r="F46" s="26"/>
      <c r="G46" s="26"/>
    </row>
    <row r="47" spans="1:7" s="32" customFormat="1" ht="11.25">
      <c r="A47" s="26"/>
      <c r="B47" s="26"/>
      <c r="C47" s="26"/>
      <c r="D47" s="26"/>
      <c r="E47" s="26"/>
      <c r="F47" s="26"/>
      <c r="G47" s="26"/>
    </row>
    <row r="48" spans="1:7" s="32" customFormat="1" ht="11.25">
      <c r="A48" s="26"/>
      <c r="B48" s="26"/>
      <c r="C48" s="26"/>
      <c r="D48" s="26"/>
      <c r="E48" s="26"/>
      <c r="F48" s="26"/>
      <c r="G48" s="26"/>
    </row>
    <row r="49" s="26" customFormat="1" ht="11.25"/>
    <row r="50" s="26" customFormat="1" ht="11.25"/>
    <row r="51" s="26" customFormat="1" ht="11.25"/>
    <row r="52" s="26" customFormat="1" ht="11.25"/>
    <row r="53" s="26" customFormat="1" ht="11.25"/>
    <row r="54" s="26" customFormat="1" ht="11.25"/>
    <row r="55" s="26" customFormat="1" ht="11.25"/>
    <row r="56" s="26" customFormat="1" ht="11.25"/>
    <row r="57" s="26" customFormat="1" ht="11.25"/>
    <row r="58" s="26" customFormat="1" ht="11.25"/>
    <row r="59" s="26" customFormat="1" ht="11.25"/>
    <row r="60" s="26" customFormat="1" ht="11.25"/>
    <row r="61" s="26" customFormat="1" ht="11.25"/>
    <row r="62" s="26" customFormat="1" ht="11.25"/>
    <row r="63" s="26" customFormat="1" ht="11.25"/>
    <row r="64" s="26" customFormat="1" ht="11.25"/>
    <row r="65" s="26" customFormat="1" ht="11.25"/>
    <row r="66" s="26" customFormat="1" ht="11.25"/>
    <row r="67" s="26" customFormat="1" ht="11.25"/>
    <row r="68" s="26" customFormat="1" ht="11.25"/>
    <row r="69" s="26" customFormat="1" ht="11.25"/>
    <row r="70" s="26" customFormat="1" ht="11.25"/>
    <row r="71" s="26" customFormat="1" ht="11.25"/>
    <row r="72" s="26" customFormat="1" ht="11.25"/>
    <row r="73" s="26" customFormat="1" ht="11.25"/>
    <row r="74" s="26" customFormat="1" ht="11.25"/>
    <row r="75" s="26" customFormat="1" ht="11.25"/>
    <row r="76" s="26" customFormat="1" ht="11.25"/>
    <row r="77" s="26" customFormat="1" ht="11.25"/>
    <row r="78" s="26" customFormat="1" ht="11.25"/>
    <row r="79" s="26" customFormat="1" ht="11.25"/>
    <row r="80" s="26" customFormat="1" ht="11.25"/>
    <row r="81" s="26" customFormat="1" ht="11.25"/>
    <row r="82" s="26" customFormat="1" ht="11.25"/>
    <row r="83" s="26" customFormat="1" ht="11.25"/>
    <row r="84" s="26" customFormat="1" ht="11.25"/>
    <row r="85" s="26" customFormat="1" ht="11.25"/>
    <row r="86" s="26" customFormat="1" ht="11.25"/>
    <row r="87" s="26" customFormat="1" ht="11.25"/>
    <row r="88" s="26" customFormat="1" ht="11.25"/>
    <row r="89" s="26" customFormat="1" ht="11.25"/>
    <row r="90" s="26" customFormat="1" ht="11.25"/>
    <row r="91" s="26" customFormat="1" ht="11.25"/>
    <row r="92" s="26" customFormat="1" ht="11.25"/>
    <row r="93" s="26" customFormat="1" ht="11.25"/>
    <row r="94" s="26" customFormat="1" ht="11.25"/>
    <row r="95" s="26" customFormat="1" ht="11.25"/>
    <row r="96" s="26" customFormat="1" ht="11.25"/>
    <row r="97" s="26" customFormat="1" ht="11.25"/>
    <row r="98" s="26" customFormat="1" ht="11.25"/>
    <row r="99" s="26" customFormat="1" ht="11.25"/>
    <row r="100" s="26" customFormat="1" ht="11.25"/>
    <row r="101" s="26" customFormat="1" ht="11.25"/>
    <row r="102" s="26" customFormat="1" ht="11.25"/>
    <row r="103" s="26" customFormat="1" ht="11.25"/>
    <row r="104" s="26" customFormat="1" ht="11.25"/>
  </sheetData>
  <sheetProtection selectLockedCells="1"/>
  <mergeCells count="14">
    <mergeCell ref="A14:B14"/>
    <mergeCell ref="A41:G41"/>
    <mergeCell ref="A10:B10"/>
    <mergeCell ref="A11:B11"/>
    <mergeCell ref="A12:B12"/>
    <mergeCell ref="A13:B13"/>
    <mergeCell ref="A3:G3"/>
    <mergeCell ref="A4:G4"/>
    <mergeCell ref="A6:B9"/>
    <mergeCell ref="C6:C9"/>
    <mergeCell ref="D6:D9"/>
    <mergeCell ref="E6:E9"/>
    <mergeCell ref="F6:F9"/>
    <mergeCell ref="G6:G9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S46"/>
  <sheetViews>
    <sheetView view="pageBreakPreview" zoomScaleNormal="100" zoomScaleSheetLayoutView="100" workbookViewId="0">
      <selection activeCell="L35" sqref="L35"/>
    </sheetView>
  </sheetViews>
  <sheetFormatPr defaultRowHeight="14.25"/>
  <cols>
    <col min="1" max="1" width="18.25" style="79" customWidth="1"/>
    <col min="2" max="2" width="13.25" style="80" customWidth="1"/>
    <col min="3" max="3" width="12.5" style="80" customWidth="1"/>
    <col min="4" max="4" width="13.875" style="80" customWidth="1"/>
    <col min="5" max="5" width="11.5" style="80" customWidth="1"/>
    <col min="6" max="6" width="13" style="254" customWidth="1"/>
    <col min="7" max="7" width="10.375" style="79" customWidth="1"/>
    <col min="8" max="12" width="14.375" style="597" customWidth="1"/>
    <col min="13" max="17" width="13.625" style="597" customWidth="1"/>
    <col min="18" max="18" width="13.625" style="598" customWidth="1"/>
    <col min="19" max="16384" width="9" style="81"/>
  </cols>
  <sheetData>
    <row r="1" spans="1:19" s="356" customFormat="1" ht="14.1" customHeight="1">
      <c r="A1" s="552"/>
      <c r="B1" s="553"/>
      <c r="C1" s="553"/>
      <c r="D1" s="599"/>
      <c r="E1" s="553"/>
      <c r="F1" s="554" t="s">
        <v>610</v>
      </c>
      <c r="G1" s="552" t="s">
        <v>611</v>
      </c>
      <c r="H1" s="555"/>
      <c r="I1" s="555"/>
      <c r="J1" s="555"/>
      <c r="K1" s="555"/>
      <c r="L1" s="555"/>
      <c r="M1" s="555"/>
      <c r="N1" s="555"/>
      <c r="O1" s="555"/>
      <c r="P1" s="555"/>
      <c r="Q1" s="555"/>
      <c r="R1" s="362" t="s">
        <v>612</v>
      </c>
    </row>
    <row r="2" spans="1:19" s="56" customFormat="1" ht="14.1" customHeight="1">
      <c r="A2" s="58"/>
      <c r="B2" s="556"/>
      <c r="C2" s="556"/>
      <c r="D2" s="556"/>
      <c r="E2" s="556"/>
      <c r="G2" s="58"/>
      <c r="H2" s="557"/>
      <c r="I2" s="557"/>
      <c r="J2" s="557"/>
      <c r="K2" s="557"/>
      <c r="L2" s="557"/>
      <c r="M2" s="557"/>
      <c r="N2" s="557"/>
      <c r="O2" s="557"/>
      <c r="P2" s="557"/>
      <c r="Q2" s="557"/>
      <c r="R2" s="237"/>
    </row>
    <row r="3" spans="1:19" s="519" customFormat="1" ht="20.100000000000001" customHeight="1">
      <c r="A3" s="683" t="s">
        <v>2</v>
      </c>
      <c r="B3" s="683"/>
      <c r="C3" s="683"/>
      <c r="D3" s="683"/>
      <c r="E3" s="683"/>
      <c r="F3" s="683"/>
      <c r="G3" s="683" t="s">
        <v>315</v>
      </c>
      <c r="H3" s="683"/>
      <c r="I3" s="683"/>
      <c r="J3" s="683"/>
      <c r="K3" s="683"/>
      <c r="L3" s="683"/>
      <c r="M3" s="683" t="s">
        <v>631</v>
      </c>
      <c r="N3" s="683"/>
      <c r="O3" s="683"/>
      <c r="P3" s="683"/>
      <c r="Q3" s="683"/>
      <c r="R3" s="683"/>
    </row>
    <row r="4" spans="1:19" s="520" customFormat="1" ht="24" customHeight="1">
      <c r="A4" s="684" t="s">
        <v>556</v>
      </c>
      <c r="B4" s="684"/>
      <c r="C4" s="684"/>
      <c r="D4" s="684"/>
      <c r="E4" s="684"/>
      <c r="F4" s="684"/>
      <c r="M4" s="524"/>
      <c r="N4" s="524"/>
      <c r="O4" s="524"/>
      <c r="P4" s="524"/>
      <c r="Q4" s="524"/>
      <c r="R4" s="524"/>
    </row>
    <row r="5" spans="1:19" s="60" customFormat="1" ht="18" customHeight="1" thickBot="1">
      <c r="A5" s="60" t="s">
        <v>26</v>
      </c>
      <c r="D5" s="101"/>
      <c r="F5" s="101" t="s">
        <v>316</v>
      </c>
      <c r="G5" s="60" t="s">
        <v>26</v>
      </c>
      <c r="R5" s="101" t="s">
        <v>115</v>
      </c>
    </row>
    <row r="6" spans="1:19" s="56" customFormat="1" ht="30" customHeight="1">
      <c r="A6" s="715" t="s">
        <v>317</v>
      </c>
      <c r="B6" s="724" t="s">
        <v>303</v>
      </c>
      <c r="C6" s="725"/>
      <c r="D6" s="709"/>
      <c r="E6" s="709" t="s">
        <v>549</v>
      </c>
      <c r="F6" s="710"/>
      <c r="G6" s="721" t="s">
        <v>318</v>
      </c>
      <c r="H6" s="718" t="s">
        <v>549</v>
      </c>
      <c r="I6" s="710"/>
      <c r="J6" s="710"/>
      <c r="K6" s="710"/>
      <c r="L6" s="710"/>
      <c r="M6" s="710" t="s">
        <v>632</v>
      </c>
      <c r="N6" s="750"/>
      <c r="O6" s="709" t="s">
        <v>553</v>
      </c>
      <c r="P6" s="750"/>
      <c r="Q6" s="721" t="s">
        <v>547</v>
      </c>
      <c r="R6" s="705" t="s">
        <v>304</v>
      </c>
    </row>
    <row r="7" spans="1:19" s="56" customFormat="1" ht="29.25" customHeight="1">
      <c r="A7" s="716"/>
      <c r="B7" s="712"/>
      <c r="C7" s="738" t="s">
        <v>555</v>
      </c>
      <c r="D7" s="738" t="s">
        <v>554</v>
      </c>
      <c r="E7" s="742" t="s">
        <v>548</v>
      </c>
      <c r="F7" s="730"/>
      <c r="G7" s="722"/>
      <c r="H7" s="734" t="s">
        <v>550</v>
      </c>
      <c r="I7" s="727"/>
      <c r="J7" s="719" t="s">
        <v>551</v>
      </c>
      <c r="K7" s="720"/>
      <c r="L7" s="720"/>
      <c r="M7" s="730" t="s">
        <v>633</v>
      </c>
      <c r="N7" s="727"/>
      <c r="O7" s="741" t="s">
        <v>552</v>
      </c>
      <c r="P7" s="726"/>
      <c r="Q7" s="746"/>
      <c r="R7" s="706"/>
    </row>
    <row r="8" spans="1:19" s="56" customFormat="1" ht="14.1" customHeight="1">
      <c r="A8" s="716"/>
      <c r="B8" s="713"/>
      <c r="C8" s="739"/>
      <c r="D8" s="739"/>
      <c r="E8" s="726" t="s">
        <v>310</v>
      </c>
      <c r="F8" s="729" t="s">
        <v>311</v>
      </c>
      <c r="G8" s="722"/>
      <c r="H8" s="738" t="s">
        <v>312</v>
      </c>
      <c r="I8" s="741" t="s">
        <v>544</v>
      </c>
      <c r="J8" s="735" t="s">
        <v>545</v>
      </c>
      <c r="K8" s="636" t="s">
        <v>306</v>
      </c>
      <c r="L8" s="741" t="s">
        <v>489</v>
      </c>
      <c r="M8" s="732" t="s">
        <v>307</v>
      </c>
      <c r="N8" s="738" t="s">
        <v>305</v>
      </c>
      <c r="O8" s="748" t="s">
        <v>546</v>
      </c>
      <c r="P8" s="726" t="s">
        <v>308</v>
      </c>
      <c r="Q8" s="746"/>
      <c r="R8" s="706"/>
    </row>
    <row r="9" spans="1:19" s="56" customFormat="1" ht="14.1" customHeight="1">
      <c r="A9" s="716"/>
      <c r="B9" s="713"/>
      <c r="C9" s="739"/>
      <c r="D9" s="739"/>
      <c r="E9" s="727"/>
      <c r="F9" s="730"/>
      <c r="G9" s="722"/>
      <c r="H9" s="739"/>
      <c r="I9" s="742"/>
      <c r="J9" s="736"/>
      <c r="K9" s="636"/>
      <c r="L9" s="741"/>
      <c r="M9" s="732"/>
      <c r="N9" s="738"/>
      <c r="O9" s="748"/>
      <c r="P9" s="727"/>
      <c r="Q9" s="746"/>
      <c r="R9" s="706"/>
    </row>
    <row r="10" spans="1:19" s="56" customFormat="1" ht="14.1" customHeight="1">
      <c r="A10" s="717"/>
      <c r="B10" s="714"/>
      <c r="C10" s="740"/>
      <c r="D10" s="740"/>
      <c r="E10" s="728"/>
      <c r="F10" s="731"/>
      <c r="G10" s="723"/>
      <c r="H10" s="740"/>
      <c r="I10" s="743"/>
      <c r="J10" s="737"/>
      <c r="K10" s="637"/>
      <c r="L10" s="745"/>
      <c r="M10" s="733"/>
      <c r="N10" s="744"/>
      <c r="O10" s="749"/>
      <c r="P10" s="728"/>
      <c r="Q10" s="747"/>
      <c r="R10" s="707"/>
    </row>
    <row r="11" spans="1:19" s="64" customFormat="1" ht="14.45" customHeight="1">
      <c r="A11" s="558" t="s">
        <v>393</v>
      </c>
      <c r="B11" s="102">
        <v>2963881</v>
      </c>
      <c r="C11" s="102">
        <v>1547634</v>
      </c>
      <c r="D11" s="102">
        <v>1416247</v>
      </c>
      <c r="E11" s="102">
        <v>786621</v>
      </c>
      <c r="F11" s="102">
        <v>0</v>
      </c>
      <c r="G11" s="558" t="s">
        <v>393</v>
      </c>
      <c r="H11" s="102">
        <v>364838</v>
      </c>
      <c r="I11" s="102">
        <v>62282</v>
      </c>
      <c r="J11" s="102">
        <v>79084</v>
      </c>
      <c r="K11" s="102">
        <v>288956</v>
      </c>
      <c r="L11" s="102">
        <v>404462</v>
      </c>
      <c r="M11" s="535">
        <v>173274</v>
      </c>
      <c r="N11" s="535">
        <v>455132</v>
      </c>
      <c r="O11" s="559">
        <v>80096</v>
      </c>
      <c r="P11" s="559">
        <v>243545</v>
      </c>
      <c r="Q11" s="559">
        <v>25592</v>
      </c>
      <c r="R11" s="560" t="s">
        <v>393</v>
      </c>
    </row>
    <row r="12" spans="1:19" s="64" customFormat="1" ht="14.45" customHeight="1">
      <c r="A12" s="558" t="s">
        <v>420</v>
      </c>
      <c r="B12" s="102">
        <v>3450734</v>
      </c>
      <c r="C12" s="102">
        <v>1798480</v>
      </c>
      <c r="D12" s="102">
        <v>1652254</v>
      </c>
      <c r="E12" s="102">
        <v>965752</v>
      </c>
      <c r="F12" s="102">
        <v>831</v>
      </c>
      <c r="G12" s="558" t="s">
        <v>420</v>
      </c>
      <c r="H12" s="102">
        <v>374997</v>
      </c>
      <c r="I12" s="102">
        <v>76268</v>
      </c>
      <c r="J12" s="102">
        <v>83419</v>
      </c>
      <c r="K12" s="102">
        <v>313072</v>
      </c>
      <c r="L12" s="102">
        <v>438573</v>
      </c>
      <c r="M12" s="535">
        <v>182489</v>
      </c>
      <c r="N12" s="535">
        <v>625044</v>
      </c>
      <c r="O12" s="559">
        <v>125695</v>
      </c>
      <c r="P12" s="559">
        <v>255556</v>
      </c>
      <c r="Q12" s="559">
        <v>9038</v>
      </c>
      <c r="R12" s="560" t="s">
        <v>420</v>
      </c>
    </row>
    <row r="13" spans="1:19" s="64" customFormat="1" ht="14.45" customHeight="1">
      <c r="A13" s="558" t="s">
        <v>431</v>
      </c>
      <c r="B13" s="102">
        <v>3567765.33</v>
      </c>
      <c r="C13" s="102">
        <v>1784726.7809999997</v>
      </c>
      <c r="D13" s="102">
        <v>1783038.5490000003</v>
      </c>
      <c r="E13" s="102">
        <v>902260.63299999991</v>
      </c>
      <c r="F13" s="102">
        <v>1601.7249999999999</v>
      </c>
      <c r="G13" s="558" t="s">
        <v>431</v>
      </c>
      <c r="H13" s="102">
        <v>392035.46500000003</v>
      </c>
      <c r="I13" s="102">
        <v>70609.603999999992</v>
      </c>
      <c r="J13" s="102">
        <v>95651.138000000006</v>
      </c>
      <c r="K13" s="102">
        <v>339261.10400000011</v>
      </c>
      <c r="L13" s="102">
        <v>462511.13799999992</v>
      </c>
      <c r="M13" s="535">
        <v>224814.61300000004</v>
      </c>
      <c r="N13" s="535">
        <v>618067.80000000005</v>
      </c>
      <c r="O13" s="559">
        <v>132227</v>
      </c>
      <c r="P13" s="559">
        <v>273782</v>
      </c>
      <c r="Q13" s="559">
        <v>54944</v>
      </c>
      <c r="R13" s="560" t="s">
        <v>431</v>
      </c>
    </row>
    <row r="14" spans="1:19" s="64" customFormat="1" ht="14.45" customHeight="1">
      <c r="A14" s="558" t="s">
        <v>540</v>
      </c>
      <c r="B14" s="102">
        <v>3719930.591</v>
      </c>
      <c r="C14" s="102">
        <v>1872754.6369999999</v>
      </c>
      <c r="D14" s="102">
        <v>1847175.9539999997</v>
      </c>
      <c r="E14" s="102">
        <v>954527.73100000003</v>
      </c>
      <c r="F14" s="102">
        <v>3041.0459999999998</v>
      </c>
      <c r="G14" s="558" t="s">
        <v>540</v>
      </c>
      <c r="H14" s="102">
        <v>438793.16399999999</v>
      </c>
      <c r="I14" s="102">
        <v>67351.000999999989</v>
      </c>
      <c r="J14" s="102">
        <v>100696.836</v>
      </c>
      <c r="K14" s="102">
        <v>361416.25499999983</v>
      </c>
      <c r="L14" s="102">
        <v>475557.549</v>
      </c>
      <c r="M14" s="535">
        <v>215154.182</v>
      </c>
      <c r="N14" s="535">
        <v>667477.09999999986</v>
      </c>
      <c r="O14" s="559">
        <v>136487</v>
      </c>
      <c r="P14" s="559">
        <v>275484</v>
      </c>
      <c r="Q14" s="559">
        <v>23946</v>
      </c>
      <c r="R14" s="560" t="s">
        <v>540</v>
      </c>
    </row>
    <row r="15" spans="1:19" s="64" customFormat="1" ht="14.45" customHeight="1">
      <c r="A15" s="561" t="s">
        <v>629</v>
      </c>
      <c r="B15" s="243">
        <f>SUM(B17:B40)</f>
        <v>3634277.4719999996</v>
      </c>
      <c r="C15" s="562">
        <f>SUM(E15:F15,H15:I15,O15:O15,P15:P15)</f>
        <v>1780952.1149999998</v>
      </c>
      <c r="D15" s="562">
        <f>SUM(J15:N15)</f>
        <v>1853479.74</v>
      </c>
      <c r="E15" s="243">
        <f>SUM(E17:E40)</f>
        <v>854121.36600000027</v>
      </c>
      <c r="F15" s="243">
        <f>SUM(F17:F40)</f>
        <v>2730.8409999999999</v>
      </c>
      <c r="G15" s="563" t="s">
        <v>594</v>
      </c>
      <c r="H15" s="243">
        <f>SUM(H17:H40)</f>
        <v>448634.86700000003</v>
      </c>
      <c r="I15" s="243">
        <f>SUM(I17:I40)</f>
        <v>75472.83299999997</v>
      </c>
      <c r="J15" s="243">
        <f>SUM(J17:J40)</f>
        <v>106383.701</v>
      </c>
      <c r="K15" s="243">
        <f t="shared" ref="K15:P15" si="0">SUM(K17:K40)</f>
        <v>387242.07</v>
      </c>
      <c r="L15" s="243">
        <f t="shared" si="0"/>
        <v>440140.92499999999</v>
      </c>
      <c r="M15" s="243">
        <f t="shared" si="0"/>
        <v>201183.17299999998</v>
      </c>
      <c r="N15" s="243">
        <f t="shared" si="0"/>
        <v>718529.87100000004</v>
      </c>
      <c r="O15" s="564">
        <f t="shared" si="0"/>
        <v>130710.39</v>
      </c>
      <c r="P15" s="564">
        <f t="shared" si="0"/>
        <v>269281.81799999985</v>
      </c>
      <c r="Q15" s="564">
        <f>SUM(Q17:Q40)</f>
        <v>-154.38299999999987</v>
      </c>
      <c r="R15" s="565" t="s">
        <v>629</v>
      </c>
    </row>
    <row r="16" spans="1:19" s="64" customFormat="1" ht="7.7" customHeight="1">
      <c r="A16" s="566"/>
      <c r="B16" s="243"/>
      <c r="C16" s="567"/>
      <c r="D16" s="243"/>
      <c r="E16" s="567"/>
      <c r="F16" s="567"/>
      <c r="G16" s="568"/>
      <c r="H16" s="567"/>
      <c r="I16" s="567"/>
      <c r="J16" s="567"/>
      <c r="K16" s="567"/>
      <c r="L16" s="567"/>
      <c r="M16" s="569"/>
      <c r="N16" s="569"/>
      <c r="O16" s="569"/>
      <c r="P16" s="569"/>
      <c r="Q16" s="564"/>
      <c r="R16" s="570"/>
      <c r="S16" s="571"/>
    </row>
    <row r="17" spans="1:18" s="576" customFormat="1" ht="15" customHeight="1">
      <c r="A17" s="572" t="s">
        <v>595</v>
      </c>
      <c r="B17" s="573">
        <f>SUM(C17:D17,Q17)</f>
        <v>448634.86700000003</v>
      </c>
      <c r="C17" s="573">
        <f>SUM(E17:F17,H17:I17,O17:O17,P17:P17)</f>
        <v>448634.86700000003</v>
      </c>
      <c r="D17" s="573">
        <f>SUM(J17:N17)</f>
        <v>0</v>
      </c>
      <c r="E17" s="322" t="s">
        <v>572</v>
      </c>
      <c r="F17" s="322" t="s">
        <v>572</v>
      </c>
      <c r="G17" s="574" t="s">
        <v>596</v>
      </c>
      <c r="H17" s="322">
        <v>448634.86700000003</v>
      </c>
      <c r="I17" s="322" t="s">
        <v>572</v>
      </c>
      <c r="J17" s="322" t="s">
        <v>572</v>
      </c>
      <c r="K17" s="322" t="s">
        <v>572</v>
      </c>
      <c r="L17" s="322" t="s">
        <v>572</v>
      </c>
      <c r="M17" s="537" t="s">
        <v>572</v>
      </c>
      <c r="N17" s="537" t="s">
        <v>572</v>
      </c>
      <c r="O17" s="510">
        <v>0</v>
      </c>
      <c r="P17" s="510">
        <v>0</v>
      </c>
      <c r="Q17" s="510" t="s">
        <v>572</v>
      </c>
      <c r="R17" s="575" t="s">
        <v>104</v>
      </c>
    </row>
    <row r="18" spans="1:18" s="580" customFormat="1" ht="15" customHeight="1">
      <c r="A18" s="577" t="s">
        <v>597</v>
      </c>
      <c r="B18" s="573">
        <f t="shared" ref="B18:B40" si="1">SUM(C18:D18,Q18)</f>
        <v>602228.79899999988</v>
      </c>
      <c r="C18" s="573">
        <f t="shared" ref="C18:C40" si="2">SUM(E18:F18,H18:I18,O18:O18,P18:P18)</f>
        <v>236340.04899999997</v>
      </c>
      <c r="D18" s="573">
        <f t="shared" ref="D18:D40" si="3">SUM(J18:N18)</f>
        <v>372097.31699999998</v>
      </c>
      <c r="E18" s="578">
        <v>161705.51699999999</v>
      </c>
      <c r="F18" s="322" t="s">
        <v>572</v>
      </c>
      <c r="G18" s="574" t="s">
        <v>31</v>
      </c>
      <c r="H18" s="322" t="s">
        <v>572</v>
      </c>
      <c r="I18" s="322">
        <v>12146.674000000001</v>
      </c>
      <c r="J18" s="322">
        <v>24046.518</v>
      </c>
      <c r="K18" s="322">
        <v>77989.611999999994</v>
      </c>
      <c r="L18" s="322">
        <v>102745.35</v>
      </c>
      <c r="M18" s="322">
        <v>36462.364000000001</v>
      </c>
      <c r="N18" s="322">
        <v>130853.473</v>
      </c>
      <c r="O18" s="510">
        <v>12534.944</v>
      </c>
      <c r="P18" s="510">
        <v>49952.913999999997</v>
      </c>
      <c r="Q18" s="510">
        <v>-6208.567</v>
      </c>
      <c r="R18" s="579" t="s">
        <v>17</v>
      </c>
    </row>
    <row r="19" spans="1:18" s="580" customFormat="1" ht="15" customHeight="1">
      <c r="A19" s="577" t="s">
        <v>598</v>
      </c>
      <c r="B19" s="573">
        <f t="shared" si="1"/>
        <v>384038.02499999997</v>
      </c>
      <c r="C19" s="573">
        <f t="shared" si="2"/>
        <v>188724.96900000001</v>
      </c>
      <c r="D19" s="573">
        <f t="shared" si="3"/>
        <v>194606.21099999998</v>
      </c>
      <c r="E19" s="578">
        <v>110970.488</v>
      </c>
      <c r="F19" s="322" t="s">
        <v>572</v>
      </c>
      <c r="G19" s="574" t="s">
        <v>32</v>
      </c>
      <c r="H19" s="322" t="s">
        <v>572</v>
      </c>
      <c r="I19" s="322">
        <v>9587.3029999999999</v>
      </c>
      <c r="J19" s="322">
        <v>12503.025</v>
      </c>
      <c r="K19" s="322">
        <v>54364.256999999998</v>
      </c>
      <c r="L19" s="322">
        <v>37601.493999999999</v>
      </c>
      <c r="M19" s="322">
        <v>21984.02</v>
      </c>
      <c r="N19" s="322">
        <v>68153.414999999994</v>
      </c>
      <c r="O19" s="510">
        <v>35835.366000000002</v>
      </c>
      <c r="P19" s="510">
        <v>32331.812000000002</v>
      </c>
      <c r="Q19" s="510">
        <v>706.84500000000003</v>
      </c>
      <c r="R19" s="579" t="s">
        <v>18</v>
      </c>
    </row>
    <row r="20" spans="1:18" s="580" customFormat="1" ht="15" customHeight="1">
      <c r="A20" s="577" t="s">
        <v>599</v>
      </c>
      <c r="B20" s="573">
        <f t="shared" si="1"/>
        <v>139207.38099999999</v>
      </c>
      <c r="C20" s="573">
        <f t="shared" si="2"/>
        <v>59014.642</v>
      </c>
      <c r="D20" s="573">
        <f t="shared" si="3"/>
        <v>80812.388999999996</v>
      </c>
      <c r="E20" s="578">
        <v>34540.055999999997</v>
      </c>
      <c r="F20" s="322" t="s">
        <v>572</v>
      </c>
      <c r="G20" s="574" t="s">
        <v>33</v>
      </c>
      <c r="H20" s="322" t="s">
        <v>572</v>
      </c>
      <c r="I20" s="322">
        <v>7842.1890000000003</v>
      </c>
      <c r="J20" s="322">
        <v>5819.0959999999995</v>
      </c>
      <c r="K20" s="322">
        <v>18139.035</v>
      </c>
      <c r="L20" s="322">
        <v>18735.781999999999</v>
      </c>
      <c r="M20" s="322">
        <v>9142.7749999999996</v>
      </c>
      <c r="N20" s="322">
        <v>28975.701000000001</v>
      </c>
      <c r="O20" s="510">
        <v>3654.5540000000001</v>
      </c>
      <c r="P20" s="510">
        <v>12977.843000000001</v>
      </c>
      <c r="Q20" s="510">
        <v>-619.65</v>
      </c>
      <c r="R20" s="579" t="s">
        <v>19</v>
      </c>
    </row>
    <row r="21" spans="1:18" s="580" customFormat="1" ht="15" customHeight="1">
      <c r="A21" s="577" t="s">
        <v>600</v>
      </c>
      <c r="B21" s="573">
        <f t="shared" si="1"/>
        <v>146464.24900000001</v>
      </c>
      <c r="C21" s="573">
        <f t="shared" si="2"/>
        <v>62074.199000000001</v>
      </c>
      <c r="D21" s="573">
        <f t="shared" si="3"/>
        <v>82158.281000000003</v>
      </c>
      <c r="E21" s="578">
        <v>41066.141000000003</v>
      </c>
      <c r="F21" s="322" t="s">
        <v>572</v>
      </c>
      <c r="G21" s="574" t="s">
        <v>34</v>
      </c>
      <c r="H21" s="322" t="s">
        <v>572</v>
      </c>
      <c r="I21" s="322">
        <v>2994.0749999999998</v>
      </c>
      <c r="J21" s="322">
        <v>3158.7280000000001</v>
      </c>
      <c r="K21" s="322">
        <v>20189.304</v>
      </c>
      <c r="L21" s="322">
        <v>26781.956999999999</v>
      </c>
      <c r="M21" s="322">
        <v>11539.566000000001</v>
      </c>
      <c r="N21" s="322">
        <v>20488.725999999999</v>
      </c>
      <c r="O21" s="510">
        <v>3509.4850000000001</v>
      </c>
      <c r="P21" s="510">
        <v>14504.498</v>
      </c>
      <c r="Q21" s="510">
        <v>2231.7689999999998</v>
      </c>
      <c r="R21" s="579" t="s">
        <v>20</v>
      </c>
    </row>
    <row r="22" spans="1:18" s="580" customFormat="1" ht="15" customHeight="1">
      <c r="A22" s="577" t="s">
        <v>601</v>
      </c>
      <c r="B22" s="573">
        <f t="shared" si="1"/>
        <v>623378.7649999999</v>
      </c>
      <c r="C22" s="573">
        <f t="shared" si="2"/>
        <v>179613.04799999998</v>
      </c>
      <c r="D22" s="573">
        <f t="shared" si="3"/>
        <v>449227.30099999998</v>
      </c>
      <c r="E22" s="578">
        <v>115521.74099999999</v>
      </c>
      <c r="F22" s="322" t="s">
        <v>572</v>
      </c>
      <c r="G22" s="574" t="s">
        <v>35</v>
      </c>
      <c r="H22" s="322" t="s">
        <v>572</v>
      </c>
      <c r="I22" s="322">
        <v>10824.655000000001</v>
      </c>
      <c r="J22" s="322">
        <v>29523.359</v>
      </c>
      <c r="K22" s="322">
        <v>62846.156999999999</v>
      </c>
      <c r="L22" s="322">
        <v>52076.707999999999</v>
      </c>
      <c r="M22" s="322">
        <v>30792.6</v>
      </c>
      <c r="N22" s="322">
        <v>273988.47700000001</v>
      </c>
      <c r="O22" s="510">
        <v>12945.651</v>
      </c>
      <c r="P22" s="510">
        <v>40321.000999999997</v>
      </c>
      <c r="Q22" s="510">
        <v>-5461.5839999999998</v>
      </c>
      <c r="R22" s="579" t="s">
        <v>21</v>
      </c>
    </row>
    <row r="23" spans="1:18" s="580" customFormat="1" ht="15" customHeight="1">
      <c r="A23" s="577" t="s">
        <v>602</v>
      </c>
      <c r="B23" s="573">
        <f t="shared" si="1"/>
        <v>91174.716</v>
      </c>
      <c r="C23" s="573">
        <f t="shared" si="2"/>
        <v>32152.016000000003</v>
      </c>
      <c r="D23" s="573">
        <f t="shared" si="3"/>
        <v>59689.135999999999</v>
      </c>
      <c r="E23" s="578">
        <v>20622.186000000002</v>
      </c>
      <c r="F23" s="322" t="s">
        <v>572</v>
      </c>
      <c r="G23" s="574" t="s">
        <v>36</v>
      </c>
      <c r="H23" s="322" t="s">
        <v>572</v>
      </c>
      <c r="I23" s="322">
        <v>1713.0930000000001</v>
      </c>
      <c r="J23" s="322">
        <v>2543.808</v>
      </c>
      <c r="K23" s="322">
        <v>10000.762000000001</v>
      </c>
      <c r="L23" s="322">
        <v>18587.421999999999</v>
      </c>
      <c r="M23" s="322">
        <v>7524.0749999999998</v>
      </c>
      <c r="N23" s="322">
        <v>21033.069</v>
      </c>
      <c r="O23" s="510">
        <v>1592.335</v>
      </c>
      <c r="P23" s="510">
        <v>8224.402</v>
      </c>
      <c r="Q23" s="510">
        <v>-666.43600000000004</v>
      </c>
      <c r="R23" s="579" t="s">
        <v>22</v>
      </c>
    </row>
    <row r="24" spans="1:18" s="580" customFormat="1" ht="15" customHeight="1">
      <c r="A24" s="577" t="s">
        <v>578</v>
      </c>
      <c r="B24" s="573">
        <f t="shared" si="1"/>
        <v>125177.909</v>
      </c>
      <c r="C24" s="573">
        <f t="shared" si="2"/>
        <v>50425.212</v>
      </c>
      <c r="D24" s="573">
        <f t="shared" si="3"/>
        <v>73254.972999999998</v>
      </c>
      <c r="E24" s="578">
        <v>33894.995000000003</v>
      </c>
      <c r="F24" s="322" t="s">
        <v>572</v>
      </c>
      <c r="G24" s="574" t="s">
        <v>37</v>
      </c>
      <c r="H24" s="322" t="s">
        <v>572</v>
      </c>
      <c r="I24" s="322">
        <v>3621.0619999999999</v>
      </c>
      <c r="J24" s="322">
        <v>3943.5129999999999</v>
      </c>
      <c r="K24" s="322">
        <v>16224.936</v>
      </c>
      <c r="L24" s="322">
        <v>25675.777999999998</v>
      </c>
      <c r="M24" s="322">
        <v>7557.5690000000004</v>
      </c>
      <c r="N24" s="322">
        <v>19853.177</v>
      </c>
      <c r="O24" s="510">
        <v>2144.8220000000001</v>
      </c>
      <c r="P24" s="510">
        <v>10764.333000000001</v>
      </c>
      <c r="Q24" s="510">
        <v>1497.7239999999999</v>
      </c>
      <c r="R24" s="579" t="s">
        <v>38</v>
      </c>
    </row>
    <row r="25" spans="1:18" s="580" customFormat="1" ht="15" customHeight="1">
      <c r="A25" s="577" t="s">
        <v>579</v>
      </c>
      <c r="B25" s="573">
        <f t="shared" si="1"/>
        <v>80266.966</v>
      </c>
      <c r="C25" s="573">
        <f t="shared" si="2"/>
        <v>34486.86</v>
      </c>
      <c r="D25" s="573">
        <f t="shared" si="3"/>
        <v>44809.815000000002</v>
      </c>
      <c r="E25" s="578">
        <v>23535.501</v>
      </c>
      <c r="F25" s="322" t="s">
        <v>572</v>
      </c>
      <c r="G25" s="574" t="s">
        <v>39</v>
      </c>
      <c r="H25" s="322" t="s">
        <v>572</v>
      </c>
      <c r="I25" s="322">
        <v>2051.7150000000001</v>
      </c>
      <c r="J25" s="322">
        <v>1491.6659999999999</v>
      </c>
      <c r="K25" s="322">
        <v>8938.8050000000003</v>
      </c>
      <c r="L25" s="322">
        <v>18822.691999999999</v>
      </c>
      <c r="M25" s="322">
        <v>6442.6490000000003</v>
      </c>
      <c r="N25" s="322">
        <v>9114.0030000000006</v>
      </c>
      <c r="O25" s="510">
        <v>1164.42</v>
      </c>
      <c r="P25" s="510">
        <v>7735.2240000000002</v>
      </c>
      <c r="Q25" s="510">
        <v>970.29100000000005</v>
      </c>
      <c r="R25" s="579" t="s">
        <v>23</v>
      </c>
    </row>
    <row r="26" spans="1:18" s="580" customFormat="1" ht="15" customHeight="1">
      <c r="A26" s="577" t="s">
        <v>603</v>
      </c>
      <c r="B26" s="573">
        <f t="shared" si="1"/>
        <v>51896.708000000006</v>
      </c>
      <c r="C26" s="573">
        <f t="shared" si="2"/>
        <v>23608.289000000001</v>
      </c>
      <c r="D26" s="573">
        <f t="shared" si="3"/>
        <v>27520.072</v>
      </c>
      <c r="E26" s="578">
        <v>15489.174000000001</v>
      </c>
      <c r="F26" s="322" t="s">
        <v>572</v>
      </c>
      <c r="G26" s="574" t="s">
        <v>40</v>
      </c>
      <c r="H26" s="322" t="s">
        <v>572</v>
      </c>
      <c r="I26" s="322">
        <v>1262.7249999999999</v>
      </c>
      <c r="J26" s="322">
        <v>1262.4390000000001</v>
      </c>
      <c r="K26" s="322">
        <v>6949.7340000000004</v>
      </c>
      <c r="L26" s="322">
        <v>8017.4960000000001</v>
      </c>
      <c r="M26" s="322">
        <v>5246.7150000000001</v>
      </c>
      <c r="N26" s="322">
        <v>6043.6880000000001</v>
      </c>
      <c r="O26" s="510">
        <v>1064.069</v>
      </c>
      <c r="P26" s="510">
        <v>5792.3209999999999</v>
      </c>
      <c r="Q26" s="510">
        <v>768.34699999999998</v>
      </c>
      <c r="R26" s="579" t="s">
        <v>41</v>
      </c>
    </row>
    <row r="27" spans="1:18" s="580" customFormat="1" ht="15" customHeight="1">
      <c r="A27" s="577" t="s">
        <v>580</v>
      </c>
      <c r="B27" s="573">
        <f t="shared" si="1"/>
        <v>322859.74399999995</v>
      </c>
      <c r="C27" s="573">
        <f t="shared" si="2"/>
        <v>163198.00599999999</v>
      </c>
      <c r="D27" s="573">
        <f t="shared" si="3"/>
        <v>160046.37299999999</v>
      </c>
      <c r="E27" s="578">
        <v>119303.307</v>
      </c>
      <c r="F27" s="322" t="s">
        <v>572</v>
      </c>
      <c r="G27" s="574" t="s">
        <v>42</v>
      </c>
      <c r="H27" s="322" t="s">
        <v>572</v>
      </c>
      <c r="I27" s="322">
        <v>8153.76</v>
      </c>
      <c r="J27" s="322">
        <v>8377.7659999999996</v>
      </c>
      <c r="K27" s="322">
        <v>45647.091999999997</v>
      </c>
      <c r="L27" s="322">
        <v>35828.542999999998</v>
      </c>
      <c r="M27" s="322">
        <v>19631.52</v>
      </c>
      <c r="N27" s="322">
        <v>50561.451999999997</v>
      </c>
      <c r="O27" s="510">
        <v>5635.4549999999999</v>
      </c>
      <c r="P27" s="510">
        <v>30105.484</v>
      </c>
      <c r="Q27" s="510">
        <v>-384.63499999999999</v>
      </c>
      <c r="R27" s="579" t="s">
        <v>24</v>
      </c>
    </row>
    <row r="28" spans="1:18" s="580" customFormat="1" ht="15" customHeight="1">
      <c r="A28" s="577" t="s">
        <v>604</v>
      </c>
      <c r="B28" s="573">
        <f t="shared" si="1"/>
        <v>22767.708999999999</v>
      </c>
      <c r="C28" s="573">
        <f t="shared" si="2"/>
        <v>11052.796</v>
      </c>
      <c r="D28" s="573">
        <f t="shared" si="3"/>
        <v>11538.780999999999</v>
      </c>
      <c r="E28" s="578">
        <v>7731.6989999999996</v>
      </c>
      <c r="F28" s="322" t="s">
        <v>572</v>
      </c>
      <c r="G28" s="574" t="s">
        <v>43</v>
      </c>
      <c r="H28" s="322" t="s">
        <v>572</v>
      </c>
      <c r="I28" s="322">
        <v>682.34400000000005</v>
      </c>
      <c r="J28" s="322">
        <v>490.649</v>
      </c>
      <c r="K28" s="322">
        <v>2411.3919999999998</v>
      </c>
      <c r="L28" s="322">
        <v>3472.2080000000001</v>
      </c>
      <c r="M28" s="322">
        <v>1737.0260000000001</v>
      </c>
      <c r="N28" s="322">
        <v>3427.5059999999999</v>
      </c>
      <c r="O28" s="510">
        <v>339.14699999999999</v>
      </c>
      <c r="P28" s="510">
        <v>2299.6060000000002</v>
      </c>
      <c r="Q28" s="510">
        <v>176.13200000000001</v>
      </c>
      <c r="R28" s="579" t="s">
        <v>605</v>
      </c>
    </row>
    <row r="29" spans="1:18" s="580" customFormat="1" ht="15" customHeight="1">
      <c r="A29" s="577" t="s">
        <v>581</v>
      </c>
      <c r="B29" s="573">
        <f t="shared" si="1"/>
        <v>40450.444999999992</v>
      </c>
      <c r="C29" s="573">
        <f t="shared" si="2"/>
        <v>17023.368999999999</v>
      </c>
      <c r="D29" s="573">
        <f t="shared" si="3"/>
        <v>22751.213</v>
      </c>
      <c r="E29" s="578">
        <v>11568.985000000001</v>
      </c>
      <c r="F29" s="322" t="s">
        <v>572</v>
      </c>
      <c r="G29" s="574" t="s">
        <v>45</v>
      </c>
      <c r="H29" s="322" t="s">
        <v>572</v>
      </c>
      <c r="I29" s="322">
        <v>1082.0250000000001</v>
      </c>
      <c r="J29" s="322">
        <v>642.27800000000002</v>
      </c>
      <c r="K29" s="322">
        <v>3722.9609999999998</v>
      </c>
      <c r="L29" s="322">
        <v>9907.6290000000008</v>
      </c>
      <c r="M29" s="322">
        <v>3483.3090000000002</v>
      </c>
      <c r="N29" s="322">
        <v>4995.0360000000001</v>
      </c>
      <c r="O29" s="510">
        <v>372.03800000000001</v>
      </c>
      <c r="P29" s="510">
        <v>4000.3209999999999</v>
      </c>
      <c r="Q29" s="510">
        <v>675.86300000000006</v>
      </c>
      <c r="R29" s="579" t="s">
        <v>46</v>
      </c>
    </row>
    <row r="30" spans="1:18" s="580" customFormat="1" ht="15" customHeight="1">
      <c r="A30" s="577" t="s">
        <v>582</v>
      </c>
      <c r="B30" s="573">
        <f t="shared" si="1"/>
        <v>18429.326000000001</v>
      </c>
      <c r="C30" s="573">
        <f t="shared" si="2"/>
        <v>9003.8369999999995</v>
      </c>
      <c r="D30" s="573">
        <f t="shared" si="3"/>
        <v>9172.8760000000002</v>
      </c>
      <c r="E30" s="578">
        <v>6166.5079999999998</v>
      </c>
      <c r="F30" s="322" t="s">
        <v>572</v>
      </c>
      <c r="G30" s="574" t="s">
        <v>47</v>
      </c>
      <c r="H30" s="322" t="s">
        <v>572</v>
      </c>
      <c r="I30" s="322">
        <v>474.15</v>
      </c>
      <c r="J30" s="322">
        <v>366.161</v>
      </c>
      <c r="K30" s="322">
        <v>1514.0740000000001</v>
      </c>
      <c r="L30" s="322">
        <v>2620.3220000000001</v>
      </c>
      <c r="M30" s="322">
        <v>2064.3760000000002</v>
      </c>
      <c r="N30" s="322">
        <v>2607.9430000000002</v>
      </c>
      <c r="O30" s="510">
        <v>242.76</v>
      </c>
      <c r="P30" s="510">
        <v>2120.4189999999999</v>
      </c>
      <c r="Q30" s="510">
        <v>252.613</v>
      </c>
      <c r="R30" s="579" t="s">
        <v>48</v>
      </c>
    </row>
    <row r="31" spans="1:18" s="580" customFormat="1" ht="15" customHeight="1">
      <c r="A31" s="577" t="s">
        <v>583</v>
      </c>
      <c r="B31" s="573">
        <f t="shared" si="1"/>
        <v>9632.3349999999991</v>
      </c>
      <c r="C31" s="573">
        <f t="shared" si="2"/>
        <v>4371.8789999999999</v>
      </c>
      <c r="D31" s="573">
        <f t="shared" si="3"/>
        <v>5099.0559999999996</v>
      </c>
      <c r="E31" s="578">
        <v>2895.3069999999998</v>
      </c>
      <c r="F31" s="322" t="s">
        <v>572</v>
      </c>
      <c r="G31" s="574" t="s">
        <v>49</v>
      </c>
      <c r="H31" s="322" t="s">
        <v>572</v>
      </c>
      <c r="I31" s="322">
        <v>312.80700000000002</v>
      </c>
      <c r="J31" s="322">
        <v>175.03299999999999</v>
      </c>
      <c r="K31" s="322">
        <v>802.60199999999998</v>
      </c>
      <c r="L31" s="322">
        <v>1689.346</v>
      </c>
      <c r="M31" s="322">
        <v>988.83199999999999</v>
      </c>
      <c r="N31" s="322">
        <v>1443.2429999999999</v>
      </c>
      <c r="O31" s="510">
        <v>95.96</v>
      </c>
      <c r="P31" s="510">
        <v>1067.8050000000001</v>
      </c>
      <c r="Q31" s="510">
        <v>161.4</v>
      </c>
      <c r="R31" s="579" t="s">
        <v>50</v>
      </c>
    </row>
    <row r="32" spans="1:18" s="580" customFormat="1" ht="15" customHeight="1">
      <c r="A32" s="577" t="s">
        <v>584</v>
      </c>
      <c r="B32" s="573">
        <f t="shared" si="1"/>
        <v>29887.897000000001</v>
      </c>
      <c r="C32" s="573">
        <f t="shared" si="2"/>
        <v>15072.330000000002</v>
      </c>
      <c r="D32" s="573">
        <f t="shared" si="3"/>
        <v>14186.41</v>
      </c>
      <c r="E32" s="578">
        <v>10250.062</v>
      </c>
      <c r="F32" s="322" t="s">
        <v>572</v>
      </c>
      <c r="G32" s="574" t="s">
        <v>51</v>
      </c>
      <c r="H32" s="322" t="s">
        <v>572</v>
      </c>
      <c r="I32" s="322">
        <v>956.36</v>
      </c>
      <c r="J32" s="322">
        <v>509.32600000000002</v>
      </c>
      <c r="K32" s="322">
        <v>3252.8789999999999</v>
      </c>
      <c r="L32" s="322">
        <v>3298.953</v>
      </c>
      <c r="M32" s="322">
        <v>3354.3</v>
      </c>
      <c r="N32" s="322">
        <v>3770.9520000000002</v>
      </c>
      <c r="O32" s="510">
        <v>407.16500000000002</v>
      </c>
      <c r="P32" s="510">
        <v>3458.7429999999999</v>
      </c>
      <c r="Q32" s="510">
        <v>629.15700000000004</v>
      </c>
      <c r="R32" s="579" t="s">
        <v>25</v>
      </c>
    </row>
    <row r="33" spans="1:18" s="580" customFormat="1" ht="15" customHeight="1">
      <c r="A33" s="577" t="s">
        <v>585</v>
      </c>
      <c r="B33" s="573">
        <f t="shared" si="1"/>
        <v>47879.18</v>
      </c>
      <c r="C33" s="573">
        <f t="shared" si="2"/>
        <v>26528.809000000001</v>
      </c>
      <c r="D33" s="573">
        <f t="shared" si="3"/>
        <v>19667.853999999999</v>
      </c>
      <c r="E33" s="578">
        <v>16763.162</v>
      </c>
      <c r="F33" s="322">
        <v>2730.8409999999999</v>
      </c>
      <c r="G33" s="574" t="s">
        <v>52</v>
      </c>
      <c r="H33" s="322" t="s">
        <v>572</v>
      </c>
      <c r="I33" s="322">
        <v>1193.1849999999999</v>
      </c>
      <c r="J33" s="322">
        <v>638.74099999999999</v>
      </c>
      <c r="K33" s="322">
        <v>4689.6660000000002</v>
      </c>
      <c r="L33" s="322">
        <v>6209.5559999999996</v>
      </c>
      <c r="M33" s="322">
        <v>2909.1120000000001</v>
      </c>
      <c r="N33" s="322">
        <v>5220.7790000000005</v>
      </c>
      <c r="O33" s="510">
        <v>457.82299999999998</v>
      </c>
      <c r="P33" s="510">
        <v>5383.7979999999998</v>
      </c>
      <c r="Q33" s="510">
        <v>1682.5170000000001</v>
      </c>
      <c r="R33" s="579" t="s">
        <v>53</v>
      </c>
    </row>
    <row r="34" spans="1:18" s="576" customFormat="1" ht="15" customHeight="1">
      <c r="A34" s="577" t="s">
        <v>586</v>
      </c>
      <c r="B34" s="573">
        <f t="shared" si="1"/>
        <v>41636.142999999996</v>
      </c>
      <c r="C34" s="573">
        <f t="shared" si="2"/>
        <v>18106.304</v>
      </c>
      <c r="D34" s="573">
        <f t="shared" si="3"/>
        <v>23026.175999999999</v>
      </c>
      <c r="E34" s="578">
        <v>12127.866</v>
      </c>
      <c r="F34" s="322" t="s">
        <v>572</v>
      </c>
      <c r="G34" s="574" t="s">
        <v>54</v>
      </c>
      <c r="H34" s="322" t="s">
        <v>572</v>
      </c>
      <c r="I34" s="322">
        <v>1238.2950000000001</v>
      </c>
      <c r="J34" s="322">
        <v>1241.5609999999999</v>
      </c>
      <c r="K34" s="322">
        <v>5417.8530000000001</v>
      </c>
      <c r="L34" s="322">
        <v>6425.2629999999999</v>
      </c>
      <c r="M34" s="322">
        <v>2837.9549999999999</v>
      </c>
      <c r="N34" s="322">
        <v>7103.5439999999999</v>
      </c>
      <c r="O34" s="510">
        <v>848.13900000000001</v>
      </c>
      <c r="P34" s="510">
        <v>3892.0039999999999</v>
      </c>
      <c r="Q34" s="510">
        <v>503.66300000000001</v>
      </c>
      <c r="R34" s="579" t="s">
        <v>587</v>
      </c>
    </row>
    <row r="35" spans="1:18" s="576" customFormat="1" ht="15" customHeight="1">
      <c r="A35" s="577" t="s">
        <v>588</v>
      </c>
      <c r="B35" s="573">
        <f t="shared" si="1"/>
        <v>55091.314999999995</v>
      </c>
      <c r="C35" s="573">
        <f t="shared" si="2"/>
        <v>25957.025000000001</v>
      </c>
      <c r="D35" s="573">
        <f t="shared" si="3"/>
        <v>28375.535</v>
      </c>
      <c r="E35" s="578">
        <v>17327.046999999999</v>
      </c>
      <c r="F35" s="322" t="s">
        <v>572</v>
      </c>
      <c r="G35" s="574" t="s">
        <v>56</v>
      </c>
      <c r="H35" s="322" t="s">
        <v>572</v>
      </c>
      <c r="I35" s="322">
        <v>2087.8409999999999</v>
      </c>
      <c r="J35" s="322">
        <v>1409.039</v>
      </c>
      <c r="K35" s="322">
        <v>5778.6329999999998</v>
      </c>
      <c r="L35" s="322">
        <v>9509.3289999999997</v>
      </c>
      <c r="M35" s="322">
        <v>3891.1179999999999</v>
      </c>
      <c r="N35" s="322">
        <v>7787.4160000000002</v>
      </c>
      <c r="O35" s="510">
        <v>1337.413</v>
      </c>
      <c r="P35" s="510">
        <v>5204.7240000000002</v>
      </c>
      <c r="Q35" s="510">
        <v>758.755</v>
      </c>
      <c r="R35" s="579" t="s">
        <v>57</v>
      </c>
    </row>
    <row r="36" spans="1:18" s="576" customFormat="1" ht="15" customHeight="1">
      <c r="A36" s="577" t="s">
        <v>589</v>
      </c>
      <c r="B36" s="573">
        <f t="shared" si="1"/>
        <v>164081.978</v>
      </c>
      <c r="C36" s="573">
        <f t="shared" si="2"/>
        <v>64782.342000000004</v>
      </c>
      <c r="D36" s="573">
        <f t="shared" si="3"/>
        <v>97520.183999999994</v>
      </c>
      <c r="E36" s="578">
        <v>42809.010999999999</v>
      </c>
      <c r="F36" s="322" t="s">
        <v>572</v>
      </c>
      <c r="G36" s="574" t="s">
        <v>58</v>
      </c>
      <c r="H36" s="322" t="s">
        <v>572</v>
      </c>
      <c r="I36" s="322">
        <v>3900.01</v>
      </c>
      <c r="J36" s="322">
        <v>4290.0389999999998</v>
      </c>
      <c r="K36" s="322">
        <v>21248.736000000001</v>
      </c>
      <c r="L36" s="322">
        <v>36469.978000000003</v>
      </c>
      <c r="M36" s="322">
        <v>12298.027</v>
      </c>
      <c r="N36" s="322">
        <v>23213.403999999999</v>
      </c>
      <c r="O36" s="510">
        <v>3045.7150000000001</v>
      </c>
      <c r="P36" s="510">
        <v>15027.606</v>
      </c>
      <c r="Q36" s="510">
        <v>1779.452</v>
      </c>
      <c r="R36" s="579" t="s">
        <v>59</v>
      </c>
    </row>
    <row r="37" spans="1:18" s="576" customFormat="1" ht="15" customHeight="1">
      <c r="A37" s="577" t="s">
        <v>590</v>
      </c>
      <c r="B37" s="573">
        <f t="shared" si="1"/>
        <v>64330.982000000004</v>
      </c>
      <c r="C37" s="573">
        <f t="shared" si="2"/>
        <v>38865.145000000004</v>
      </c>
      <c r="D37" s="573">
        <f t="shared" si="3"/>
        <v>25390.582999999999</v>
      </c>
      <c r="E37" s="578">
        <v>30544.527999999998</v>
      </c>
      <c r="F37" s="322" t="s">
        <v>572</v>
      </c>
      <c r="G37" s="574" t="s">
        <v>60</v>
      </c>
      <c r="H37" s="322" t="s">
        <v>572</v>
      </c>
      <c r="I37" s="322">
        <v>1549.9639999999999</v>
      </c>
      <c r="J37" s="322">
        <v>687.01800000000003</v>
      </c>
      <c r="K37" s="322">
        <v>7202.0339999999997</v>
      </c>
      <c r="L37" s="322">
        <v>6290.7449999999999</v>
      </c>
      <c r="M37" s="322">
        <v>3340.9140000000002</v>
      </c>
      <c r="N37" s="322">
        <v>7869.8720000000003</v>
      </c>
      <c r="O37" s="510">
        <v>772.90200000000004</v>
      </c>
      <c r="P37" s="510">
        <v>5997.7510000000002</v>
      </c>
      <c r="Q37" s="510">
        <v>75.254000000000005</v>
      </c>
      <c r="R37" s="579" t="s">
        <v>61</v>
      </c>
    </row>
    <row r="38" spans="1:18" s="576" customFormat="1" ht="15" customHeight="1">
      <c r="A38" s="577" t="s">
        <v>591</v>
      </c>
      <c r="B38" s="573">
        <f t="shared" si="1"/>
        <v>20853.900000000001</v>
      </c>
      <c r="C38" s="573">
        <f t="shared" si="2"/>
        <v>9151.5780000000013</v>
      </c>
      <c r="D38" s="573">
        <f t="shared" si="3"/>
        <v>11770.689999999999</v>
      </c>
      <c r="E38" s="578">
        <v>6126.9650000000001</v>
      </c>
      <c r="F38" s="322" t="s">
        <v>572</v>
      </c>
      <c r="G38" s="574" t="s">
        <v>62</v>
      </c>
      <c r="H38" s="322" t="s">
        <v>572</v>
      </c>
      <c r="I38" s="322">
        <v>534.16499999999996</v>
      </c>
      <c r="J38" s="322">
        <v>655.45299999999997</v>
      </c>
      <c r="K38" s="322">
        <v>1660.3320000000001</v>
      </c>
      <c r="L38" s="322">
        <v>3197.837</v>
      </c>
      <c r="M38" s="322">
        <v>2081.2959999999998</v>
      </c>
      <c r="N38" s="322">
        <v>4175.7719999999999</v>
      </c>
      <c r="O38" s="510">
        <v>286.93900000000002</v>
      </c>
      <c r="P38" s="510">
        <v>2203.509</v>
      </c>
      <c r="Q38" s="510">
        <v>-68.367999999999995</v>
      </c>
      <c r="R38" s="579" t="s">
        <v>63</v>
      </c>
    </row>
    <row r="39" spans="1:18" s="576" customFormat="1" ht="15" customHeight="1">
      <c r="A39" s="577" t="s">
        <v>592</v>
      </c>
      <c r="B39" s="573">
        <f t="shared" si="1"/>
        <v>96380.672000000006</v>
      </c>
      <c r="C39" s="573">
        <f t="shared" si="2"/>
        <v>59694.562000000005</v>
      </c>
      <c r="D39" s="573">
        <f t="shared" si="3"/>
        <v>36603.904999999999</v>
      </c>
      <c r="E39" s="578">
        <v>11346.079</v>
      </c>
      <c r="F39" s="322" t="s">
        <v>572</v>
      </c>
      <c r="G39" s="574" t="s">
        <v>64</v>
      </c>
      <c r="H39" s="322" t="s">
        <v>572</v>
      </c>
      <c r="I39" s="322">
        <v>961.4</v>
      </c>
      <c r="J39" s="322">
        <v>2459.2559999999999</v>
      </c>
      <c r="K39" s="322">
        <v>7522.5929999999998</v>
      </c>
      <c r="L39" s="322">
        <v>5192.8710000000001</v>
      </c>
      <c r="M39" s="322">
        <v>4919.7759999999998</v>
      </c>
      <c r="N39" s="322">
        <v>16509.409</v>
      </c>
      <c r="O39" s="510">
        <v>42324.211000000003</v>
      </c>
      <c r="P39" s="510">
        <v>5062.8720000000003</v>
      </c>
      <c r="Q39" s="510">
        <v>82.204999999999998</v>
      </c>
      <c r="R39" s="579" t="s">
        <v>65</v>
      </c>
    </row>
    <row r="40" spans="1:18" s="576" customFormat="1" ht="15" customHeight="1" thickBot="1">
      <c r="A40" s="581" t="s">
        <v>593</v>
      </c>
      <c r="B40" s="582">
        <f t="shared" si="1"/>
        <v>7527.4610000000002</v>
      </c>
      <c r="C40" s="582">
        <f t="shared" si="2"/>
        <v>3069.9819999999995</v>
      </c>
      <c r="D40" s="582">
        <f t="shared" si="3"/>
        <v>4154.6090000000004</v>
      </c>
      <c r="E40" s="583">
        <v>1815.0409999999999</v>
      </c>
      <c r="F40" s="584" t="s">
        <v>572</v>
      </c>
      <c r="G40" s="585" t="s">
        <v>66</v>
      </c>
      <c r="H40" s="584" t="s">
        <v>572</v>
      </c>
      <c r="I40" s="584">
        <v>303.036</v>
      </c>
      <c r="J40" s="584">
        <v>149.22900000000001</v>
      </c>
      <c r="K40" s="584">
        <v>728.62099999999998</v>
      </c>
      <c r="L40" s="584">
        <v>983.66600000000005</v>
      </c>
      <c r="M40" s="584">
        <v>953.279</v>
      </c>
      <c r="N40" s="584">
        <v>1339.8140000000001</v>
      </c>
      <c r="O40" s="586">
        <v>99.076999999999998</v>
      </c>
      <c r="P40" s="586">
        <v>852.82799999999997</v>
      </c>
      <c r="Q40" s="586">
        <v>302.87</v>
      </c>
      <c r="R40" s="587" t="s">
        <v>67</v>
      </c>
    </row>
    <row r="41" spans="1:18" s="588" customFormat="1" ht="11.1" customHeight="1">
      <c r="A41" s="711" t="s">
        <v>388</v>
      </c>
      <c r="B41" s="711"/>
      <c r="D41" s="589"/>
      <c r="F41" s="589" t="s">
        <v>426</v>
      </c>
      <c r="G41" s="588" t="s">
        <v>388</v>
      </c>
      <c r="H41" s="590"/>
      <c r="I41" s="591"/>
      <c r="J41" s="591"/>
      <c r="K41" s="591"/>
      <c r="L41" s="591"/>
      <c r="M41" s="591"/>
      <c r="N41" s="591"/>
      <c r="O41" s="591"/>
      <c r="P41" s="591"/>
      <c r="Q41" s="591"/>
      <c r="R41" s="589" t="s">
        <v>425</v>
      </c>
    </row>
    <row r="42" spans="1:18" s="72" customFormat="1" ht="11.1" customHeight="1">
      <c r="A42" s="600" t="s">
        <v>309</v>
      </c>
      <c r="B42" s="600"/>
      <c r="C42" s="600"/>
      <c r="D42" s="600"/>
      <c r="E42" s="600"/>
      <c r="F42" s="600"/>
      <c r="G42" s="600" t="s">
        <v>309</v>
      </c>
      <c r="H42" s="600"/>
      <c r="I42" s="602"/>
      <c r="J42" s="602"/>
      <c r="M42" s="593"/>
      <c r="N42" s="593"/>
      <c r="O42" s="592"/>
      <c r="P42" s="593"/>
      <c r="Q42" s="593"/>
      <c r="R42" s="593"/>
    </row>
    <row r="43" spans="1:18" s="72" customFormat="1" ht="11.1" customHeight="1">
      <c r="A43" s="601" t="s">
        <v>319</v>
      </c>
      <c r="B43" s="590"/>
      <c r="C43" s="590"/>
      <c r="D43" s="590"/>
      <c r="E43" s="590"/>
      <c r="F43" s="590"/>
      <c r="G43" s="601" t="s">
        <v>319</v>
      </c>
      <c r="H43" s="590"/>
      <c r="I43" s="602"/>
      <c r="J43" s="602"/>
      <c r="M43" s="593"/>
      <c r="N43" s="593"/>
      <c r="O43" s="594"/>
      <c r="P43" s="593"/>
      <c r="Q43" s="593"/>
      <c r="R43" s="593"/>
    </row>
    <row r="44" spans="1:18" s="77" customFormat="1" ht="11.1" customHeight="1">
      <c r="A44" s="711" t="s">
        <v>526</v>
      </c>
      <c r="B44" s="711"/>
      <c r="C44" s="711"/>
      <c r="D44" s="711"/>
      <c r="E44" s="602"/>
      <c r="F44" s="602"/>
      <c r="G44" s="711" t="s">
        <v>527</v>
      </c>
      <c r="H44" s="711"/>
      <c r="I44" s="711"/>
      <c r="J44" s="711"/>
      <c r="K44" s="711"/>
      <c r="L44" s="711"/>
      <c r="M44" s="595"/>
      <c r="N44" s="595"/>
      <c r="O44" s="594"/>
      <c r="P44" s="595"/>
      <c r="Q44" s="595"/>
      <c r="R44" s="596"/>
    </row>
    <row r="45" spans="1:18" s="56" customFormat="1" ht="11.1" customHeight="1">
      <c r="A45" s="708" t="s">
        <v>557</v>
      </c>
      <c r="B45" s="708"/>
      <c r="C45" s="708"/>
      <c r="D45" s="708"/>
      <c r="E45" s="556"/>
      <c r="G45" s="708" t="s">
        <v>557</v>
      </c>
      <c r="H45" s="708"/>
      <c r="I45" s="708"/>
      <c r="J45" s="708"/>
      <c r="K45" s="557"/>
      <c r="L45" s="557"/>
      <c r="M45" s="557"/>
      <c r="N45" s="557"/>
      <c r="O45" s="557"/>
      <c r="P45" s="557"/>
      <c r="Q45" s="557"/>
      <c r="R45" s="556"/>
    </row>
    <row r="46" spans="1:18" s="56" customFormat="1" ht="11.25">
      <c r="A46" s="557"/>
      <c r="B46" s="55"/>
      <c r="C46" s="55"/>
      <c r="D46" s="55"/>
      <c r="E46" s="55"/>
      <c r="F46" s="75"/>
      <c r="G46" s="75"/>
      <c r="H46" s="557"/>
      <c r="I46" s="557"/>
      <c r="J46" s="557"/>
      <c r="K46" s="557"/>
      <c r="L46" s="557"/>
      <c r="M46" s="557"/>
      <c r="N46" s="557"/>
      <c r="O46" s="557"/>
      <c r="P46" s="557"/>
      <c r="Q46" s="557"/>
      <c r="R46" s="556"/>
    </row>
  </sheetData>
  <sheetProtection selectLockedCells="1"/>
  <mergeCells count="37">
    <mergeCell ref="N8:N10"/>
    <mergeCell ref="L8:L10"/>
    <mergeCell ref="Q6:Q10"/>
    <mergeCell ref="O7:P7"/>
    <mergeCell ref="O8:O10"/>
    <mergeCell ref="P8:P10"/>
    <mergeCell ref="O6:P6"/>
    <mergeCell ref="M6:N6"/>
    <mergeCell ref="M7:N7"/>
    <mergeCell ref="B6:D6"/>
    <mergeCell ref="E8:E10"/>
    <mergeCell ref="F8:F10"/>
    <mergeCell ref="M8:M10"/>
    <mergeCell ref="H7:I7"/>
    <mergeCell ref="K8:K10"/>
    <mergeCell ref="J8:J10"/>
    <mergeCell ref="C7:C10"/>
    <mergeCell ref="D7:D10"/>
    <mergeCell ref="I8:I10"/>
    <mergeCell ref="H8:H10"/>
    <mergeCell ref="E7:F7"/>
    <mergeCell ref="M3:R3"/>
    <mergeCell ref="G3:L3"/>
    <mergeCell ref="R6:R10"/>
    <mergeCell ref="A45:D45"/>
    <mergeCell ref="G45:J45"/>
    <mergeCell ref="A3:F3"/>
    <mergeCell ref="A4:F4"/>
    <mergeCell ref="E6:F6"/>
    <mergeCell ref="G44:L44"/>
    <mergeCell ref="A44:D44"/>
    <mergeCell ref="B7:B10"/>
    <mergeCell ref="A6:A10"/>
    <mergeCell ref="A41:B41"/>
    <mergeCell ref="H6:L6"/>
    <mergeCell ref="J7:L7"/>
    <mergeCell ref="G6:G10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02"/>
  <sheetViews>
    <sheetView view="pageBreakPreview" zoomScaleNormal="100" zoomScaleSheetLayoutView="100" workbookViewId="0">
      <selection activeCell="L35" sqref="L35"/>
    </sheetView>
  </sheetViews>
  <sheetFormatPr defaultRowHeight="14.25"/>
  <cols>
    <col min="1" max="1" width="9.75" style="47" customWidth="1"/>
    <col min="2" max="2" width="12.125" style="139" customWidth="1"/>
    <col min="3" max="4" width="12.125" style="52" customWidth="1"/>
    <col min="5" max="7" width="12.125" style="81" customWidth="1"/>
    <col min="8" max="8" width="11.625" style="81" customWidth="1"/>
    <col min="9" max="9" width="12.625" style="52" bestFit="1" customWidth="1"/>
    <col min="10" max="10" width="11.625" style="52" customWidth="1"/>
    <col min="11" max="11" width="11.125" style="52" customWidth="1"/>
    <col min="12" max="13" width="11.625" style="52" customWidth="1"/>
    <col min="14" max="14" width="12.25" style="47" customWidth="1"/>
    <col min="15" max="16384" width="9" style="52"/>
  </cols>
  <sheetData>
    <row r="1" spans="1:14" s="367" customFormat="1" ht="14.1" customHeight="1">
      <c r="A1" s="363" t="s">
        <v>613</v>
      </c>
      <c r="B1" s="366"/>
      <c r="E1" s="532"/>
      <c r="F1" s="532"/>
      <c r="G1" s="532"/>
      <c r="H1" s="532"/>
      <c r="N1" s="364" t="s">
        <v>614</v>
      </c>
    </row>
    <row r="2" spans="1:14" s="280" customFormat="1" ht="14.1" customHeight="1">
      <c r="A2" s="278"/>
      <c r="B2" s="279"/>
      <c r="E2" s="533"/>
      <c r="F2" s="533"/>
      <c r="G2" s="533"/>
      <c r="H2" s="533"/>
      <c r="N2" s="281"/>
    </row>
    <row r="3" spans="1:14" s="33" customFormat="1" ht="20.100000000000001" customHeight="1">
      <c r="A3" s="651" t="s">
        <v>116</v>
      </c>
      <c r="B3" s="651"/>
      <c r="C3" s="651"/>
      <c r="D3" s="651"/>
      <c r="E3" s="651"/>
      <c r="F3" s="651"/>
      <c r="G3" s="651"/>
      <c r="H3" s="683" t="s">
        <v>117</v>
      </c>
      <c r="I3" s="651"/>
      <c r="J3" s="651"/>
      <c r="K3" s="651"/>
      <c r="L3" s="651"/>
      <c r="M3" s="651"/>
      <c r="N3" s="651"/>
    </row>
    <row r="4" spans="1:14" s="37" customFormat="1" ht="24" customHeight="1">
      <c r="A4" s="388"/>
      <c r="B4" s="388"/>
      <c r="C4" s="388"/>
      <c r="D4" s="388"/>
      <c r="E4" s="512"/>
      <c r="F4" s="534"/>
      <c r="G4" s="512"/>
      <c r="H4" s="511"/>
      <c r="I4" s="388"/>
      <c r="J4" s="388"/>
      <c r="K4" s="388"/>
      <c r="L4" s="388"/>
      <c r="M4" s="388"/>
      <c r="N4" s="388"/>
    </row>
    <row r="5" spans="1:14" s="38" customFormat="1" ht="18" customHeight="1" thickBot="1">
      <c r="A5" s="38" t="s">
        <v>16</v>
      </c>
      <c r="D5" s="10"/>
      <c r="E5" s="60"/>
      <c r="F5" s="60"/>
      <c r="G5" s="60"/>
      <c r="H5" s="60"/>
      <c r="N5" s="174" t="s">
        <v>73</v>
      </c>
    </row>
    <row r="6" spans="1:14" s="32" customFormat="1" ht="21.95" customHeight="1">
      <c r="A6" s="667" t="s">
        <v>118</v>
      </c>
      <c r="B6" s="758" t="s">
        <v>68</v>
      </c>
      <c r="C6" s="755"/>
      <c r="D6" s="755"/>
      <c r="E6" s="759" t="s">
        <v>69</v>
      </c>
      <c r="F6" s="725"/>
      <c r="G6" s="709"/>
      <c r="H6" s="758" t="s">
        <v>70</v>
      </c>
      <c r="I6" s="755"/>
      <c r="J6" s="755"/>
      <c r="K6" s="754" t="s">
        <v>71</v>
      </c>
      <c r="L6" s="755"/>
      <c r="M6" s="756"/>
      <c r="N6" s="648" t="s">
        <v>119</v>
      </c>
    </row>
    <row r="7" spans="1:14" s="32" customFormat="1" ht="20.100000000000001" customHeight="1">
      <c r="A7" s="668"/>
      <c r="B7" s="760"/>
      <c r="C7" s="634" t="s">
        <v>120</v>
      </c>
      <c r="D7" s="634" t="s">
        <v>121</v>
      </c>
      <c r="E7" s="757"/>
      <c r="F7" s="738" t="s">
        <v>120</v>
      </c>
      <c r="G7" s="741" t="s">
        <v>121</v>
      </c>
      <c r="H7" s="763"/>
      <c r="I7" s="634" t="s">
        <v>120</v>
      </c>
      <c r="J7" s="634" t="s">
        <v>121</v>
      </c>
      <c r="K7" s="633"/>
      <c r="L7" s="634" t="s">
        <v>120</v>
      </c>
      <c r="M7" s="751" t="s">
        <v>121</v>
      </c>
      <c r="N7" s="649"/>
    </row>
    <row r="8" spans="1:14" s="32" customFormat="1" ht="20.100000000000001" customHeight="1">
      <c r="A8" s="668"/>
      <c r="B8" s="761"/>
      <c r="C8" s="626"/>
      <c r="D8" s="626"/>
      <c r="E8" s="739"/>
      <c r="F8" s="739"/>
      <c r="G8" s="742"/>
      <c r="H8" s="727"/>
      <c r="I8" s="626"/>
      <c r="J8" s="626"/>
      <c r="K8" s="626"/>
      <c r="L8" s="626"/>
      <c r="M8" s="752"/>
      <c r="N8" s="649"/>
    </row>
    <row r="9" spans="1:14" s="32" customFormat="1" ht="20.100000000000001" customHeight="1">
      <c r="A9" s="669"/>
      <c r="B9" s="762"/>
      <c r="C9" s="644"/>
      <c r="D9" s="644"/>
      <c r="E9" s="740"/>
      <c r="F9" s="740"/>
      <c r="G9" s="743"/>
      <c r="H9" s="728"/>
      <c r="I9" s="644"/>
      <c r="J9" s="644"/>
      <c r="K9" s="644"/>
      <c r="L9" s="644"/>
      <c r="M9" s="753"/>
      <c r="N9" s="650"/>
    </row>
    <row r="10" spans="1:14" s="85" customFormat="1" ht="17.100000000000001" customHeight="1">
      <c r="A10" s="121" t="s">
        <v>393</v>
      </c>
      <c r="B10" s="10">
        <v>20155288</v>
      </c>
      <c r="C10" s="10">
        <v>17073154</v>
      </c>
      <c r="D10" s="10">
        <v>3082134</v>
      </c>
      <c r="E10" s="535">
        <v>22796126</v>
      </c>
      <c r="F10" s="535">
        <v>19424915</v>
      </c>
      <c r="G10" s="535">
        <v>3371211</v>
      </c>
      <c r="H10" s="535">
        <v>18478858</v>
      </c>
      <c r="I10" s="10">
        <v>16063078</v>
      </c>
      <c r="J10" s="10">
        <v>2415780</v>
      </c>
      <c r="K10" s="10">
        <v>2108765</v>
      </c>
      <c r="L10" s="10">
        <v>1417615</v>
      </c>
      <c r="M10" s="22">
        <v>691150</v>
      </c>
      <c r="N10" s="84" t="s">
        <v>393</v>
      </c>
    </row>
    <row r="11" spans="1:14" s="85" customFormat="1" ht="17.100000000000001" customHeight="1">
      <c r="A11" s="121" t="s">
        <v>420</v>
      </c>
      <c r="B11" s="10">
        <v>24781739</v>
      </c>
      <c r="C11" s="10">
        <v>20739060</v>
      </c>
      <c r="D11" s="10">
        <v>4042679</v>
      </c>
      <c r="E11" s="535">
        <v>25275502</v>
      </c>
      <c r="F11" s="535">
        <v>21107143</v>
      </c>
      <c r="G11" s="535">
        <v>4168359</v>
      </c>
      <c r="H11" s="535">
        <v>20279742</v>
      </c>
      <c r="I11" s="10">
        <v>17504298</v>
      </c>
      <c r="J11" s="10">
        <v>2775444</v>
      </c>
      <c r="K11" s="10">
        <v>3025045</v>
      </c>
      <c r="L11" s="10">
        <v>1934381</v>
      </c>
      <c r="M11" s="22">
        <v>1090664</v>
      </c>
      <c r="N11" s="84" t="s">
        <v>420</v>
      </c>
    </row>
    <row r="12" spans="1:14" s="85" customFormat="1" ht="17.100000000000001" customHeight="1">
      <c r="A12" s="121" t="s">
        <v>431</v>
      </c>
      <c r="B12" s="10">
        <v>26376395.699999999</v>
      </c>
      <c r="C12" s="10">
        <v>22317779</v>
      </c>
      <c r="D12" s="10">
        <v>4058616.7</v>
      </c>
      <c r="E12" s="535">
        <v>26885755.5</v>
      </c>
      <c r="F12" s="535">
        <v>22728140</v>
      </c>
      <c r="G12" s="535">
        <v>4157615.5</v>
      </c>
      <c r="H12" s="535">
        <v>21512509.199999999</v>
      </c>
      <c r="I12" s="10">
        <v>18792891</v>
      </c>
      <c r="J12" s="10">
        <v>2719618.2</v>
      </c>
      <c r="K12" s="10">
        <v>2793580</v>
      </c>
      <c r="L12" s="10">
        <v>1715652</v>
      </c>
      <c r="M12" s="22">
        <v>1077928</v>
      </c>
      <c r="N12" s="84" t="s">
        <v>431</v>
      </c>
    </row>
    <row r="13" spans="1:14" s="85" customFormat="1" ht="17.100000000000001" customHeight="1">
      <c r="A13" s="121" t="s">
        <v>540</v>
      </c>
      <c r="B13" s="10">
        <v>27213154</v>
      </c>
      <c r="C13" s="10">
        <v>23643637</v>
      </c>
      <c r="D13" s="10">
        <v>3569517</v>
      </c>
      <c r="E13" s="535">
        <v>27748725</v>
      </c>
      <c r="F13" s="535">
        <v>24147618</v>
      </c>
      <c r="G13" s="535">
        <v>3601107</v>
      </c>
      <c r="H13" s="535">
        <v>22030514</v>
      </c>
      <c r="I13" s="10">
        <v>19661320</v>
      </c>
      <c r="J13" s="10">
        <v>2369194</v>
      </c>
      <c r="K13" s="10">
        <v>5117457</v>
      </c>
      <c r="L13" s="10">
        <v>3995752</v>
      </c>
      <c r="M13" s="22">
        <v>1121705</v>
      </c>
      <c r="N13" s="84" t="s">
        <v>540</v>
      </c>
    </row>
    <row r="14" spans="1:14" s="85" customFormat="1" ht="17.100000000000001" customHeight="1">
      <c r="A14" s="447">
        <v>2018</v>
      </c>
      <c r="B14" s="282">
        <f>SUM(B16:B39)</f>
        <v>28879797</v>
      </c>
      <c r="C14" s="282">
        <f>SUM(C16:C39)</f>
        <v>25261904</v>
      </c>
      <c r="D14" s="282">
        <f t="shared" ref="D14:M14" si="0">SUM(D16:D39)</f>
        <v>3617893</v>
      </c>
      <c r="E14" s="534">
        <f t="shared" si="0"/>
        <v>29134143</v>
      </c>
      <c r="F14" s="534">
        <f t="shared" si="0"/>
        <v>25474035</v>
      </c>
      <c r="G14" s="534">
        <f t="shared" si="0"/>
        <v>3660108</v>
      </c>
      <c r="H14" s="534">
        <f t="shared" si="0"/>
        <v>23008232</v>
      </c>
      <c r="I14" s="282">
        <f t="shared" si="0"/>
        <v>20580829</v>
      </c>
      <c r="J14" s="282">
        <f t="shared" si="0"/>
        <v>2427403</v>
      </c>
      <c r="K14" s="282">
        <f t="shared" si="0"/>
        <v>2429548</v>
      </c>
      <c r="L14" s="282">
        <f t="shared" si="0"/>
        <v>1657559</v>
      </c>
      <c r="M14" s="282">
        <f t="shared" si="0"/>
        <v>771989</v>
      </c>
      <c r="N14" s="448">
        <v>2018</v>
      </c>
    </row>
    <row r="15" spans="1:14" s="85" customFormat="1" ht="10.35" customHeight="1">
      <c r="A15" s="121"/>
      <c r="B15" s="10"/>
      <c r="C15" s="10"/>
      <c r="D15" s="10"/>
      <c r="E15" s="535"/>
      <c r="F15" s="535"/>
      <c r="G15" s="535"/>
      <c r="H15" s="535"/>
      <c r="I15" s="10"/>
      <c r="J15" s="10"/>
      <c r="K15" s="10"/>
      <c r="L15" s="10"/>
      <c r="M15" s="22"/>
      <c r="N15" s="84"/>
    </row>
    <row r="16" spans="1:14" s="85" customFormat="1" ht="17.100000000000001" customHeight="1">
      <c r="A16" s="121" t="s">
        <v>72</v>
      </c>
      <c r="B16" s="10">
        <f>C16+D16</f>
        <v>8827455</v>
      </c>
      <c r="C16" s="320">
        <v>8003483</v>
      </c>
      <c r="D16" s="320">
        <v>823972</v>
      </c>
      <c r="E16" s="536">
        <f>F16+G16</f>
        <v>8767915</v>
      </c>
      <c r="F16" s="537">
        <v>7935315</v>
      </c>
      <c r="G16" s="537">
        <v>832600</v>
      </c>
      <c r="H16" s="536">
        <f>I16+J16</f>
        <v>8260395</v>
      </c>
      <c r="I16" s="321">
        <v>7498603</v>
      </c>
      <c r="J16" s="321">
        <v>761792</v>
      </c>
      <c r="K16" s="297">
        <f>L16+M16</f>
        <v>194123</v>
      </c>
      <c r="L16" s="321">
        <v>131488</v>
      </c>
      <c r="M16" s="322">
        <v>62635</v>
      </c>
      <c r="N16" s="84" t="s">
        <v>104</v>
      </c>
    </row>
    <row r="17" spans="1:14" s="85" customFormat="1" ht="17.100000000000001" customHeight="1">
      <c r="A17" s="121" t="s">
        <v>31</v>
      </c>
      <c r="B17" s="10">
        <f t="shared" ref="B17:B39" si="1">C17+D17</f>
        <v>2287364</v>
      </c>
      <c r="C17" s="320">
        <v>1924657</v>
      </c>
      <c r="D17" s="320">
        <v>362707</v>
      </c>
      <c r="E17" s="536">
        <f t="shared" ref="E17:E39" si="2">F17+G17</f>
        <v>2309262</v>
      </c>
      <c r="F17" s="537">
        <v>1939192</v>
      </c>
      <c r="G17" s="537">
        <v>370070</v>
      </c>
      <c r="H17" s="536">
        <f t="shared" ref="H17:H39" si="3">I17+J17</f>
        <v>1805540</v>
      </c>
      <c r="I17" s="321">
        <v>1546156</v>
      </c>
      <c r="J17" s="321">
        <v>259384</v>
      </c>
      <c r="K17" s="297">
        <f t="shared" ref="K17:K39" si="4">L17+M17</f>
        <v>133273</v>
      </c>
      <c r="L17" s="321">
        <v>91496</v>
      </c>
      <c r="M17" s="322">
        <v>41777</v>
      </c>
      <c r="N17" s="84" t="s">
        <v>17</v>
      </c>
    </row>
    <row r="18" spans="1:14" s="85" customFormat="1" ht="17.100000000000001" customHeight="1">
      <c r="A18" s="121" t="s">
        <v>32</v>
      </c>
      <c r="B18" s="10">
        <f t="shared" si="1"/>
        <v>1720068</v>
      </c>
      <c r="C18" s="320">
        <v>1421205</v>
      </c>
      <c r="D18" s="320">
        <v>298863</v>
      </c>
      <c r="E18" s="536">
        <f t="shared" si="2"/>
        <v>1736233</v>
      </c>
      <c r="F18" s="537">
        <v>1424760</v>
      </c>
      <c r="G18" s="537">
        <v>311473</v>
      </c>
      <c r="H18" s="536">
        <f t="shared" si="3"/>
        <v>1177867</v>
      </c>
      <c r="I18" s="321">
        <v>1067065</v>
      </c>
      <c r="J18" s="321">
        <v>110802</v>
      </c>
      <c r="K18" s="297">
        <f t="shared" si="4"/>
        <v>237716</v>
      </c>
      <c r="L18" s="321">
        <v>115288</v>
      </c>
      <c r="M18" s="322">
        <v>122428</v>
      </c>
      <c r="N18" s="84" t="s">
        <v>18</v>
      </c>
    </row>
    <row r="19" spans="1:14" s="85" customFormat="1" ht="17.100000000000001" customHeight="1">
      <c r="A19" s="121" t="s">
        <v>33</v>
      </c>
      <c r="B19" s="10">
        <f t="shared" si="1"/>
        <v>1295312</v>
      </c>
      <c r="C19" s="320">
        <v>1082503</v>
      </c>
      <c r="D19" s="320">
        <v>212809</v>
      </c>
      <c r="E19" s="536">
        <f t="shared" si="2"/>
        <v>1294047</v>
      </c>
      <c r="F19" s="537">
        <v>1080485</v>
      </c>
      <c r="G19" s="537">
        <v>213562</v>
      </c>
      <c r="H19" s="536">
        <f t="shared" si="3"/>
        <v>892018</v>
      </c>
      <c r="I19" s="321">
        <v>765976</v>
      </c>
      <c r="J19" s="321">
        <v>126042</v>
      </c>
      <c r="K19" s="297">
        <f t="shared" si="4"/>
        <v>173206</v>
      </c>
      <c r="L19" s="321">
        <v>127341</v>
      </c>
      <c r="M19" s="322">
        <v>45865</v>
      </c>
      <c r="N19" s="84" t="s">
        <v>19</v>
      </c>
    </row>
    <row r="20" spans="1:14" s="85" customFormat="1" ht="17.100000000000001" customHeight="1">
      <c r="A20" s="121" t="s">
        <v>34</v>
      </c>
      <c r="B20" s="10">
        <f t="shared" si="1"/>
        <v>1389595</v>
      </c>
      <c r="C20" s="393">
        <v>1223117</v>
      </c>
      <c r="D20" s="393">
        <v>166478</v>
      </c>
      <c r="E20" s="536">
        <f t="shared" si="2"/>
        <v>1406696</v>
      </c>
      <c r="F20" s="538">
        <v>1238856</v>
      </c>
      <c r="G20" s="538">
        <v>167840</v>
      </c>
      <c r="H20" s="536">
        <f t="shared" si="3"/>
        <v>1063084</v>
      </c>
      <c r="I20" s="394">
        <v>953319</v>
      </c>
      <c r="J20" s="394">
        <v>109765</v>
      </c>
      <c r="K20" s="297">
        <f t="shared" si="4"/>
        <v>143838</v>
      </c>
      <c r="L20" s="394">
        <v>103372</v>
      </c>
      <c r="M20" s="395">
        <v>40466</v>
      </c>
      <c r="N20" s="283" t="s">
        <v>20</v>
      </c>
    </row>
    <row r="21" spans="1:14" s="85" customFormat="1" ht="17.100000000000001" customHeight="1">
      <c r="A21" s="121" t="s">
        <v>35</v>
      </c>
      <c r="B21" s="10">
        <f t="shared" si="1"/>
        <v>1433285</v>
      </c>
      <c r="C21" s="320">
        <v>1171824</v>
      </c>
      <c r="D21" s="320">
        <v>261461</v>
      </c>
      <c r="E21" s="536">
        <f t="shared" si="2"/>
        <v>1453828</v>
      </c>
      <c r="F21" s="537">
        <v>1188526</v>
      </c>
      <c r="G21" s="537">
        <v>265302</v>
      </c>
      <c r="H21" s="536">
        <f t="shared" si="3"/>
        <v>1154234</v>
      </c>
      <c r="I21" s="321">
        <v>981028</v>
      </c>
      <c r="J21" s="321">
        <v>173206</v>
      </c>
      <c r="K21" s="297">
        <f t="shared" si="4"/>
        <v>117065</v>
      </c>
      <c r="L21" s="321">
        <v>45792</v>
      </c>
      <c r="M21" s="323">
        <v>71273</v>
      </c>
      <c r="N21" s="283" t="s">
        <v>21</v>
      </c>
    </row>
    <row r="22" spans="1:14" s="85" customFormat="1" ht="17.100000000000001" customHeight="1">
      <c r="A22" s="389" t="s">
        <v>385</v>
      </c>
      <c r="B22" s="10">
        <f t="shared" si="1"/>
        <v>905376</v>
      </c>
      <c r="C22" s="320">
        <v>805352</v>
      </c>
      <c r="D22" s="320">
        <v>100024</v>
      </c>
      <c r="E22" s="536">
        <f t="shared" si="2"/>
        <v>918002</v>
      </c>
      <c r="F22" s="537">
        <v>818083</v>
      </c>
      <c r="G22" s="537">
        <v>99919</v>
      </c>
      <c r="H22" s="536">
        <f t="shared" si="3"/>
        <v>662337</v>
      </c>
      <c r="I22" s="321">
        <v>597231</v>
      </c>
      <c r="J22" s="321">
        <v>65106</v>
      </c>
      <c r="K22" s="297">
        <f t="shared" si="4"/>
        <v>89486</v>
      </c>
      <c r="L22" s="321">
        <v>75655</v>
      </c>
      <c r="M22" s="323">
        <v>13831</v>
      </c>
      <c r="N22" s="284" t="s">
        <v>22</v>
      </c>
    </row>
    <row r="23" spans="1:14" s="85" customFormat="1" ht="17.100000000000001" customHeight="1">
      <c r="A23" s="121" t="s">
        <v>37</v>
      </c>
      <c r="B23" s="10">
        <f t="shared" si="1"/>
        <v>1009757</v>
      </c>
      <c r="C23" s="320">
        <v>896023</v>
      </c>
      <c r="D23" s="320">
        <v>113734</v>
      </c>
      <c r="E23" s="536">
        <f t="shared" si="2"/>
        <v>1014247</v>
      </c>
      <c r="F23" s="537">
        <v>898031</v>
      </c>
      <c r="G23" s="537">
        <v>116216</v>
      </c>
      <c r="H23" s="536">
        <f t="shared" si="3"/>
        <v>699174</v>
      </c>
      <c r="I23" s="321">
        <v>627183</v>
      </c>
      <c r="J23" s="321">
        <v>71991</v>
      </c>
      <c r="K23" s="297">
        <f t="shared" si="4"/>
        <v>106506</v>
      </c>
      <c r="L23" s="321">
        <v>87377</v>
      </c>
      <c r="M23" s="323">
        <v>19129</v>
      </c>
      <c r="N23" s="283" t="s">
        <v>38</v>
      </c>
    </row>
    <row r="24" spans="1:14" s="85" customFormat="1" ht="17.100000000000001" customHeight="1">
      <c r="A24" s="121" t="s">
        <v>39</v>
      </c>
      <c r="B24" s="10">
        <f t="shared" si="1"/>
        <v>1175536</v>
      </c>
      <c r="C24" s="320">
        <v>1089234</v>
      </c>
      <c r="D24" s="320">
        <v>86302</v>
      </c>
      <c r="E24" s="536">
        <f t="shared" si="2"/>
        <v>1180105</v>
      </c>
      <c r="F24" s="537">
        <v>1096040</v>
      </c>
      <c r="G24" s="537">
        <v>84065</v>
      </c>
      <c r="H24" s="536">
        <f t="shared" si="3"/>
        <v>773833</v>
      </c>
      <c r="I24" s="321">
        <v>710896</v>
      </c>
      <c r="J24" s="321">
        <v>62937</v>
      </c>
      <c r="K24" s="297">
        <f t="shared" si="4"/>
        <v>236187</v>
      </c>
      <c r="L24" s="321">
        <v>215681</v>
      </c>
      <c r="M24" s="323">
        <v>20506</v>
      </c>
      <c r="N24" s="283" t="s">
        <v>23</v>
      </c>
    </row>
    <row r="25" spans="1:14" s="85" customFormat="1" ht="17.100000000000001" customHeight="1">
      <c r="A25" s="121" t="s">
        <v>40</v>
      </c>
      <c r="B25" s="10">
        <f t="shared" si="1"/>
        <v>797570</v>
      </c>
      <c r="C25" s="320">
        <v>711240</v>
      </c>
      <c r="D25" s="320">
        <v>86330</v>
      </c>
      <c r="E25" s="536">
        <f t="shared" si="2"/>
        <v>806751</v>
      </c>
      <c r="F25" s="537">
        <v>720431</v>
      </c>
      <c r="G25" s="537">
        <v>86320</v>
      </c>
      <c r="H25" s="536">
        <f t="shared" si="3"/>
        <v>620622</v>
      </c>
      <c r="I25" s="321">
        <v>566196</v>
      </c>
      <c r="J25" s="321">
        <v>54426</v>
      </c>
      <c r="K25" s="297">
        <f t="shared" si="4"/>
        <v>89176</v>
      </c>
      <c r="L25" s="321">
        <v>68117</v>
      </c>
      <c r="M25" s="323">
        <v>21059</v>
      </c>
      <c r="N25" s="283" t="s">
        <v>41</v>
      </c>
    </row>
    <row r="26" spans="1:14" s="85" customFormat="1" ht="17.100000000000001" customHeight="1">
      <c r="A26" s="121" t="s">
        <v>42</v>
      </c>
      <c r="B26" s="10">
        <f t="shared" si="1"/>
        <v>1128969</v>
      </c>
      <c r="C26" s="320">
        <v>959888</v>
      </c>
      <c r="D26" s="320">
        <v>169081</v>
      </c>
      <c r="E26" s="536">
        <f t="shared" si="2"/>
        <v>1143072</v>
      </c>
      <c r="F26" s="537">
        <v>968119</v>
      </c>
      <c r="G26" s="537">
        <v>174953</v>
      </c>
      <c r="H26" s="536">
        <f t="shared" si="3"/>
        <v>908551</v>
      </c>
      <c r="I26" s="321">
        <v>804884</v>
      </c>
      <c r="J26" s="321">
        <v>103667</v>
      </c>
      <c r="K26" s="297">
        <f t="shared" si="4"/>
        <v>73132</v>
      </c>
      <c r="L26" s="321">
        <v>44429</v>
      </c>
      <c r="M26" s="323">
        <v>28703</v>
      </c>
      <c r="N26" s="283" t="s">
        <v>24</v>
      </c>
    </row>
    <row r="27" spans="1:14" s="85" customFormat="1" ht="17.100000000000001" customHeight="1">
      <c r="A27" s="121" t="s">
        <v>43</v>
      </c>
      <c r="B27" s="10">
        <f t="shared" si="1"/>
        <v>452766</v>
      </c>
      <c r="C27" s="320">
        <v>441459</v>
      </c>
      <c r="D27" s="320">
        <v>11307</v>
      </c>
      <c r="E27" s="536">
        <f t="shared" si="2"/>
        <v>458455</v>
      </c>
      <c r="F27" s="537">
        <v>447421</v>
      </c>
      <c r="G27" s="537">
        <v>11034</v>
      </c>
      <c r="H27" s="536">
        <f t="shared" si="3"/>
        <v>318851</v>
      </c>
      <c r="I27" s="321">
        <v>310768</v>
      </c>
      <c r="J27" s="321">
        <v>8083</v>
      </c>
      <c r="K27" s="297">
        <f t="shared" si="4"/>
        <v>35963</v>
      </c>
      <c r="L27" s="321">
        <v>33595</v>
      </c>
      <c r="M27" s="323">
        <v>2368</v>
      </c>
      <c r="N27" s="283" t="s">
        <v>44</v>
      </c>
    </row>
    <row r="28" spans="1:14" s="85" customFormat="1" ht="17.100000000000001" customHeight="1">
      <c r="A28" s="121" t="s">
        <v>45</v>
      </c>
      <c r="B28" s="10">
        <f t="shared" si="1"/>
        <v>750975</v>
      </c>
      <c r="C28" s="320">
        <v>657928</v>
      </c>
      <c r="D28" s="320">
        <v>93047</v>
      </c>
      <c r="E28" s="536">
        <f t="shared" si="2"/>
        <v>782386</v>
      </c>
      <c r="F28" s="537">
        <v>688904</v>
      </c>
      <c r="G28" s="537">
        <v>93482</v>
      </c>
      <c r="H28" s="536">
        <f t="shared" si="3"/>
        <v>579069</v>
      </c>
      <c r="I28" s="321">
        <v>516783</v>
      </c>
      <c r="J28" s="321">
        <v>62286</v>
      </c>
      <c r="K28" s="297">
        <f t="shared" si="4"/>
        <v>105984</v>
      </c>
      <c r="L28" s="321">
        <v>88788</v>
      </c>
      <c r="M28" s="323">
        <v>17196</v>
      </c>
      <c r="N28" s="283" t="s">
        <v>46</v>
      </c>
    </row>
    <row r="29" spans="1:14" s="85" customFormat="1" ht="17.100000000000001" customHeight="1">
      <c r="A29" s="121" t="s">
        <v>47</v>
      </c>
      <c r="B29" s="10">
        <f t="shared" si="1"/>
        <v>450673</v>
      </c>
      <c r="C29" s="320">
        <v>409020</v>
      </c>
      <c r="D29" s="320">
        <v>41653</v>
      </c>
      <c r="E29" s="536">
        <f t="shared" si="2"/>
        <v>456410</v>
      </c>
      <c r="F29" s="537">
        <v>414238</v>
      </c>
      <c r="G29" s="537">
        <v>42172</v>
      </c>
      <c r="H29" s="536">
        <f t="shared" si="3"/>
        <v>329946</v>
      </c>
      <c r="I29" s="321">
        <v>297526</v>
      </c>
      <c r="J29" s="321">
        <v>32420</v>
      </c>
      <c r="K29" s="297">
        <f t="shared" si="4"/>
        <v>31947</v>
      </c>
      <c r="L29" s="321">
        <v>30962</v>
      </c>
      <c r="M29" s="323">
        <v>985</v>
      </c>
      <c r="N29" s="283" t="s">
        <v>48</v>
      </c>
    </row>
    <row r="30" spans="1:14" s="85" customFormat="1" ht="17.100000000000001" customHeight="1">
      <c r="A30" s="121" t="s">
        <v>49</v>
      </c>
      <c r="B30" s="10">
        <f t="shared" si="1"/>
        <v>362397</v>
      </c>
      <c r="C30" s="320">
        <v>333701</v>
      </c>
      <c r="D30" s="320">
        <v>28696</v>
      </c>
      <c r="E30" s="536">
        <f t="shared" si="2"/>
        <v>384169</v>
      </c>
      <c r="F30" s="537">
        <v>354266</v>
      </c>
      <c r="G30" s="537">
        <v>29903</v>
      </c>
      <c r="H30" s="536">
        <f t="shared" si="3"/>
        <v>248286</v>
      </c>
      <c r="I30" s="321">
        <v>227998</v>
      </c>
      <c r="J30" s="321">
        <v>20288</v>
      </c>
      <c r="K30" s="297">
        <f t="shared" si="4"/>
        <v>47233</v>
      </c>
      <c r="L30" s="321">
        <v>42214</v>
      </c>
      <c r="M30" s="321">
        <v>5019</v>
      </c>
      <c r="N30" s="84" t="s">
        <v>50</v>
      </c>
    </row>
    <row r="31" spans="1:14" s="85" customFormat="1" ht="17.100000000000001" customHeight="1">
      <c r="A31" s="121" t="s">
        <v>51</v>
      </c>
      <c r="B31" s="10">
        <f t="shared" si="1"/>
        <v>631730</v>
      </c>
      <c r="C31" s="320">
        <v>552175</v>
      </c>
      <c r="D31" s="320">
        <v>79555</v>
      </c>
      <c r="E31" s="536">
        <f t="shared" si="2"/>
        <v>641291</v>
      </c>
      <c r="F31" s="537">
        <v>561159</v>
      </c>
      <c r="G31" s="537">
        <v>80132</v>
      </c>
      <c r="H31" s="536">
        <f t="shared" si="3"/>
        <v>392058</v>
      </c>
      <c r="I31" s="321">
        <v>361762</v>
      </c>
      <c r="J31" s="321">
        <v>30296</v>
      </c>
      <c r="K31" s="297">
        <f t="shared" si="4"/>
        <v>77245</v>
      </c>
      <c r="L31" s="321">
        <v>30739</v>
      </c>
      <c r="M31" s="323">
        <v>46506</v>
      </c>
      <c r="N31" s="283" t="s">
        <v>25</v>
      </c>
    </row>
    <row r="32" spans="1:14" s="85" customFormat="1" ht="17.100000000000001" customHeight="1">
      <c r="A32" s="121" t="s">
        <v>52</v>
      </c>
      <c r="B32" s="10">
        <f t="shared" si="1"/>
        <v>474033</v>
      </c>
      <c r="C32" s="320">
        <v>433958</v>
      </c>
      <c r="D32" s="320">
        <v>40075</v>
      </c>
      <c r="E32" s="536">
        <f t="shared" si="2"/>
        <v>528370</v>
      </c>
      <c r="F32" s="537">
        <v>488110</v>
      </c>
      <c r="G32" s="537">
        <v>40260</v>
      </c>
      <c r="H32" s="536">
        <f t="shared" si="3"/>
        <v>353240</v>
      </c>
      <c r="I32" s="321">
        <v>325943</v>
      </c>
      <c r="J32" s="321">
        <v>27297</v>
      </c>
      <c r="K32" s="297">
        <f t="shared" si="4"/>
        <v>80297</v>
      </c>
      <c r="L32" s="321">
        <v>76704</v>
      </c>
      <c r="M32" s="323">
        <v>3593</v>
      </c>
      <c r="N32" s="283" t="s">
        <v>53</v>
      </c>
    </row>
    <row r="33" spans="1:14" s="85" customFormat="1" ht="17.100000000000001" customHeight="1">
      <c r="A33" s="121" t="s">
        <v>54</v>
      </c>
      <c r="B33" s="10">
        <f t="shared" si="1"/>
        <v>390366</v>
      </c>
      <c r="C33" s="320">
        <v>371553</v>
      </c>
      <c r="D33" s="320">
        <v>18813</v>
      </c>
      <c r="E33" s="536">
        <f t="shared" si="2"/>
        <v>397659</v>
      </c>
      <c r="F33" s="537">
        <v>378604</v>
      </c>
      <c r="G33" s="537">
        <v>19055</v>
      </c>
      <c r="H33" s="536">
        <f t="shared" si="3"/>
        <v>310102</v>
      </c>
      <c r="I33" s="321">
        <v>295673</v>
      </c>
      <c r="J33" s="321">
        <v>14429</v>
      </c>
      <c r="K33" s="297">
        <f t="shared" si="4"/>
        <v>24781</v>
      </c>
      <c r="L33" s="321">
        <v>22859</v>
      </c>
      <c r="M33" s="323">
        <v>1922</v>
      </c>
      <c r="N33" s="283" t="s">
        <v>55</v>
      </c>
    </row>
    <row r="34" spans="1:14" s="85" customFormat="1" ht="17.100000000000001" customHeight="1">
      <c r="A34" s="121" t="s">
        <v>56</v>
      </c>
      <c r="B34" s="10">
        <f t="shared" si="1"/>
        <v>569338</v>
      </c>
      <c r="C34" s="320">
        <v>489293</v>
      </c>
      <c r="D34" s="320">
        <v>80045</v>
      </c>
      <c r="E34" s="536">
        <f t="shared" si="2"/>
        <v>574812</v>
      </c>
      <c r="F34" s="537">
        <v>496292</v>
      </c>
      <c r="G34" s="537">
        <v>78520</v>
      </c>
      <c r="H34" s="536">
        <f t="shared" si="3"/>
        <v>386709</v>
      </c>
      <c r="I34" s="321">
        <v>354529</v>
      </c>
      <c r="J34" s="321">
        <v>32180</v>
      </c>
      <c r="K34" s="297">
        <f t="shared" si="4"/>
        <v>84342</v>
      </c>
      <c r="L34" s="321">
        <v>48428</v>
      </c>
      <c r="M34" s="323">
        <v>35914</v>
      </c>
      <c r="N34" s="283" t="s">
        <v>57</v>
      </c>
    </row>
    <row r="35" spans="1:14" s="85" customFormat="1" ht="17.100000000000001" customHeight="1">
      <c r="A35" s="121" t="s">
        <v>58</v>
      </c>
      <c r="B35" s="10">
        <f t="shared" si="1"/>
        <v>573914</v>
      </c>
      <c r="C35" s="320">
        <v>495217</v>
      </c>
      <c r="D35" s="320">
        <v>78697</v>
      </c>
      <c r="E35" s="536">
        <f t="shared" si="2"/>
        <v>580289</v>
      </c>
      <c r="F35" s="537">
        <v>501710</v>
      </c>
      <c r="G35" s="537">
        <v>78579</v>
      </c>
      <c r="H35" s="536">
        <f t="shared" si="3"/>
        <v>473912</v>
      </c>
      <c r="I35" s="321">
        <v>410994</v>
      </c>
      <c r="J35" s="321">
        <v>62918</v>
      </c>
      <c r="K35" s="297">
        <f t="shared" si="4"/>
        <v>41703</v>
      </c>
      <c r="L35" s="321">
        <v>37184</v>
      </c>
      <c r="M35" s="323">
        <v>4519</v>
      </c>
      <c r="N35" s="283" t="s">
        <v>59</v>
      </c>
    </row>
    <row r="36" spans="1:14" s="85" customFormat="1" ht="17.100000000000001" customHeight="1">
      <c r="A36" s="121" t="s">
        <v>60</v>
      </c>
      <c r="B36" s="10">
        <f t="shared" si="1"/>
        <v>571972</v>
      </c>
      <c r="C36" s="320">
        <v>528864</v>
      </c>
      <c r="D36" s="320">
        <v>43108</v>
      </c>
      <c r="E36" s="536">
        <f t="shared" si="2"/>
        <v>579465</v>
      </c>
      <c r="F36" s="537">
        <v>537096</v>
      </c>
      <c r="G36" s="537">
        <v>42369</v>
      </c>
      <c r="H36" s="536">
        <f t="shared" si="3"/>
        <v>463181</v>
      </c>
      <c r="I36" s="321">
        <v>433197</v>
      </c>
      <c r="J36" s="321">
        <v>29984</v>
      </c>
      <c r="K36" s="297">
        <f t="shared" si="4"/>
        <v>30395</v>
      </c>
      <c r="L36" s="321">
        <v>26308</v>
      </c>
      <c r="M36" s="323">
        <v>4087</v>
      </c>
      <c r="N36" s="283" t="s">
        <v>61</v>
      </c>
    </row>
    <row r="37" spans="1:14" s="85" customFormat="1" ht="17.100000000000001" customHeight="1">
      <c r="A37" s="121" t="s">
        <v>62</v>
      </c>
      <c r="B37" s="10">
        <f t="shared" si="1"/>
        <v>535392</v>
      </c>
      <c r="C37" s="320">
        <v>479673</v>
      </c>
      <c r="D37" s="320">
        <v>55719</v>
      </c>
      <c r="E37" s="536">
        <f t="shared" si="2"/>
        <v>564437</v>
      </c>
      <c r="F37" s="537">
        <v>507825</v>
      </c>
      <c r="G37" s="537">
        <v>56612</v>
      </c>
      <c r="H37" s="536">
        <f t="shared" si="3"/>
        <v>411967</v>
      </c>
      <c r="I37" s="321">
        <v>368807</v>
      </c>
      <c r="J37" s="321">
        <v>43160</v>
      </c>
      <c r="K37" s="297">
        <f t="shared" si="4"/>
        <v>55391</v>
      </c>
      <c r="L37" s="321">
        <v>51487</v>
      </c>
      <c r="M37" s="323">
        <v>3904</v>
      </c>
      <c r="N37" s="283" t="s">
        <v>63</v>
      </c>
    </row>
    <row r="38" spans="1:14" s="85" customFormat="1" ht="17.100000000000001" customHeight="1">
      <c r="A38" s="121" t="s">
        <v>64</v>
      </c>
      <c r="B38" s="10">
        <f t="shared" si="1"/>
        <v>938168</v>
      </c>
      <c r="C38" s="320">
        <v>576346</v>
      </c>
      <c r="D38" s="320">
        <v>361822</v>
      </c>
      <c r="E38" s="536">
        <f t="shared" si="2"/>
        <v>948730</v>
      </c>
      <c r="F38" s="537">
        <v>586930</v>
      </c>
      <c r="G38" s="537">
        <v>361800</v>
      </c>
      <c r="H38" s="536">
        <f t="shared" si="3"/>
        <v>577945</v>
      </c>
      <c r="I38" s="321">
        <v>415214</v>
      </c>
      <c r="J38" s="321">
        <v>162731</v>
      </c>
      <c r="K38" s="297">
        <f t="shared" si="4"/>
        <v>205996</v>
      </c>
      <c r="L38" s="321">
        <v>48529</v>
      </c>
      <c r="M38" s="323">
        <v>157467</v>
      </c>
      <c r="N38" s="283" t="s">
        <v>65</v>
      </c>
    </row>
    <row r="39" spans="1:14" s="85" customFormat="1" ht="17.100000000000001" customHeight="1" thickBot="1">
      <c r="A39" s="121" t="s">
        <v>66</v>
      </c>
      <c r="B39" s="10">
        <f t="shared" si="1"/>
        <v>207786</v>
      </c>
      <c r="C39" s="320">
        <v>204191</v>
      </c>
      <c r="D39" s="320">
        <v>3595</v>
      </c>
      <c r="E39" s="536">
        <f t="shared" si="2"/>
        <v>207512</v>
      </c>
      <c r="F39" s="539">
        <v>203642</v>
      </c>
      <c r="G39" s="539">
        <v>3870</v>
      </c>
      <c r="H39" s="536">
        <f t="shared" si="3"/>
        <v>145311</v>
      </c>
      <c r="I39" s="321">
        <v>143098</v>
      </c>
      <c r="J39" s="321">
        <v>2213</v>
      </c>
      <c r="K39" s="297">
        <f t="shared" si="4"/>
        <v>14563</v>
      </c>
      <c r="L39" s="321">
        <v>13726</v>
      </c>
      <c r="M39" s="323">
        <v>837</v>
      </c>
      <c r="N39" s="283" t="s">
        <v>67</v>
      </c>
    </row>
    <row r="40" spans="1:14" s="94" customFormat="1" ht="11.25" customHeight="1">
      <c r="A40" s="184" t="s">
        <v>378</v>
      </c>
      <c r="B40" s="185"/>
      <c r="C40" s="185"/>
      <c r="D40" s="185"/>
      <c r="E40" s="540"/>
      <c r="F40" s="541"/>
      <c r="G40" s="540"/>
      <c r="H40" s="540"/>
      <c r="I40" s="185"/>
      <c r="J40" s="185"/>
      <c r="K40" s="185"/>
      <c r="L40" s="185"/>
      <c r="M40" s="184"/>
      <c r="N40" s="164" t="s">
        <v>427</v>
      </c>
    </row>
    <row r="41" spans="1:14" s="32" customFormat="1" ht="11.25">
      <c r="A41" s="26"/>
      <c r="B41" s="26"/>
      <c r="E41" s="56"/>
      <c r="F41" s="56"/>
      <c r="G41" s="56"/>
      <c r="H41" s="56"/>
      <c r="M41" s="98"/>
      <c r="N41" s="26"/>
    </row>
    <row r="42" spans="1:14" s="32" customFormat="1" ht="11.25">
      <c r="A42" s="26"/>
      <c r="B42" s="26"/>
      <c r="E42" s="56"/>
      <c r="F42" s="56"/>
      <c r="G42" s="56"/>
      <c r="H42" s="56"/>
      <c r="N42" s="26"/>
    </row>
    <row r="43" spans="1:14" s="32" customFormat="1" ht="11.25">
      <c r="A43" s="26"/>
      <c r="B43" s="26"/>
      <c r="E43" s="56"/>
      <c r="F43" s="56"/>
      <c r="G43" s="56"/>
      <c r="H43" s="56"/>
      <c r="N43" s="26"/>
    </row>
    <row r="44" spans="1:14" s="32" customFormat="1" ht="11.25">
      <c r="A44" s="26"/>
      <c r="B44" s="26"/>
      <c r="E44" s="56"/>
      <c r="F44" s="56"/>
      <c r="G44" s="56"/>
      <c r="H44" s="56"/>
      <c r="N44" s="26"/>
    </row>
    <row r="45" spans="1:14" s="32" customFormat="1" ht="11.25">
      <c r="A45" s="26"/>
      <c r="B45" s="26"/>
      <c r="E45" s="56"/>
      <c r="F45" s="56"/>
      <c r="G45" s="56"/>
      <c r="H45" s="56"/>
      <c r="N45" s="26"/>
    </row>
    <row r="46" spans="1:14" s="32" customFormat="1" ht="11.25">
      <c r="A46" s="26"/>
      <c r="B46" s="26"/>
      <c r="E46" s="56"/>
      <c r="F46" s="56"/>
      <c r="G46" s="56"/>
      <c r="H46" s="56"/>
      <c r="N46" s="26"/>
    </row>
    <row r="47" spans="1:14" s="32" customFormat="1" ht="11.25">
      <c r="A47" s="26"/>
      <c r="B47" s="26"/>
      <c r="E47" s="56"/>
      <c r="F47" s="56"/>
      <c r="G47" s="56"/>
      <c r="H47" s="56"/>
      <c r="N47" s="26"/>
    </row>
    <row r="48" spans="1:14" s="32" customFormat="1" ht="11.25">
      <c r="A48" s="26"/>
      <c r="B48" s="26"/>
      <c r="E48" s="56"/>
      <c r="F48" s="56"/>
      <c r="G48" s="56"/>
      <c r="H48" s="56"/>
      <c r="N48" s="26"/>
    </row>
    <row r="49" spans="1:14" s="32" customFormat="1" ht="11.25">
      <c r="A49" s="26"/>
      <c r="B49" s="26"/>
      <c r="E49" s="56"/>
      <c r="F49" s="56"/>
      <c r="G49" s="56"/>
      <c r="H49" s="56"/>
      <c r="N49" s="26"/>
    </row>
    <row r="50" spans="1:14" s="32" customFormat="1" ht="11.25">
      <c r="A50" s="26"/>
      <c r="B50" s="26"/>
      <c r="E50" s="56"/>
      <c r="F50" s="56"/>
      <c r="G50" s="56"/>
      <c r="H50" s="56"/>
      <c r="N50" s="26"/>
    </row>
    <row r="51" spans="1:14" s="32" customFormat="1" ht="11.25">
      <c r="A51" s="26"/>
      <c r="B51" s="26"/>
      <c r="E51" s="56"/>
      <c r="F51" s="56"/>
      <c r="G51" s="56"/>
      <c r="H51" s="56"/>
      <c r="N51" s="26"/>
    </row>
    <row r="52" spans="1:14" s="32" customFormat="1" ht="11.25">
      <c r="A52" s="26"/>
      <c r="B52" s="26"/>
      <c r="E52" s="56"/>
      <c r="F52" s="56"/>
      <c r="G52" s="56"/>
      <c r="H52" s="56"/>
      <c r="N52" s="26"/>
    </row>
    <row r="53" spans="1:14" s="32" customFormat="1" ht="11.25">
      <c r="A53" s="26"/>
      <c r="B53" s="26"/>
      <c r="E53" s="56"/>
      <c r="F53" s="56"/>
      <c r="G53" s="56"/>
      <c r="H53" s="56"/>
      <c r="N53" s="26"/>
    </row>
    <row r="54" spans="1:14" s="32" customFormat="1" ht="11.25">
      <c r="A54" s="26"/>
      <c r="B54" s="26"/>
      <c r="E54" s="56"/>
      <c r="F54" s="56"/>
      <c r="G54" s="56"/>
      <c r="H54" s="56"/>
      <c r="N54" s="26"/>
    </row>
    <row r="55" spans="1:14" s="32" customFormat="1" ht="11.25">
      <c r="A55" s="26"/>
      <c r="B55" s="26"/>
      <c r="E55" s="56"/>
      <c r="F55" s="56"/>
      <c r="G55" s="56"/>
      <c r="H55" s="56"/>
      <c r="N55" s="26"/>
    </row>
    <row r="56" spans="1:14" s="32" customFormat="1" ht="11.25">
      <c r="A56" s="26"/>
      <c r="B56" s="26"/>
      <c r="E56" s="56"/>
      <c r="F56" s="56"/>
      <c r="G56" s="56"/>
      <c r="H56" s="56"/>
      <c r="N56" s="26"/>
    </row>
    <row r="57" spans="1:14" s="32" customFormat="1" ht="11.25">
      <c r="A57" s="26"/>
      <c r="B57" s="26"/>
      <c r="E57" s="56"/>
      <c r="F57" s="56"/>
      <c r="G57" s="56"/>
      <c r="H57" s="56"/>
      <c r="N57" s="26"/>
    </row>
    <row r="58" spans="1:14" s="32" customFormat="1" ht="11.25">
      <c r="A58" s="26"/>
      <c r="B58" s="26"/>
      <c r="E58" s="56"/>
      <c r="F58" s="56"/>
      <c r="G58" s="56"/>
      <c r="H58" s="56"/>
      <c r="N58" s="26"/>
    </row>
    <row r="59" spans="1:14" s="32" customFormat="1" ht="11.25">
      <c r="A59" s="26"/>
      <c r="B59" s="26"/>
      <c r="E59" s="56"/>
      <c r="F59" s="56"/>
      <c r="G59" s="56"/>
      <c r="H59" s="56"/>
      <c r="N59" s="26"/>
    </row>
    <row r="60" spans="1:14" s="32" customFormat="1" ht="11.25">
      <c r="A60" s="26"/>
      <c r="B60" s="26"/>
      <c r="E60" s="56"/>
      <c r="F60" s="56"/>
      <c r="G60" s="56"/>
      <c r="H60" s="56"/>
      <c r="N60" s="26"/>
    </row>
    <row r="61" spans="1:14" s="32" customFormat="1" ht="11.25">
      <c r="A61" s="26"/>
      <c r="B61" s="26"/>
      <c r="E61" s="56"/>
      <c r="F61" s="56"/>
      <c r="G61" s="56"/>
      <c r="H61" s="56"/>
      <c r="N61" s="26"/>
    </row>
    <row r="62" spans="1:14" s="32" customFormat="1" ht="11.25">
      <c r="A62" s="26"/>
      <c r="B62" s="26"/>
      <c r="E62" s="56"/>
      <c r="F62" s="56"/>
      <c r="G62" s="56"/>
      <c r="H62" s="56"/>
      <c r="N62" s="26"/>
    </row>
    <row r="63" spans="1:14" s="32" customFormat="1" ht="11.25">
      <c r="A63" s="26"/>
      <c r="B63" s="26"/>
      <c r="E63" s="56"/>
      <c r="F63" s="56"/>
      <c r="G63" s="56"/>
      <c r="H63" s="56"/>
      <c r="N63" s="26"/>
    </row>
    <row r="64" spans="1:14" s="32" customFormat="1" ht="11.25">
      <c r="A64" s="26"/>
      <c r="B64" s="26"/>
      <c r="E64" s="56"/>
      <c r="F64" s="56"/>
      <c r="G64" s="56"/>
      <c r="H64" s="56"/>
      <c r="N64" s="26"/>
    </row>
    <row r="65" spans="1:14" s="32" customFormat="1" ht="11.25">
      <c r="A65" s="26"/>
      <c r="B65" s="26"/>
      <c r="E65" s="56"/>
      <c r="F65" s="56"/>
      <c r="G65" s="56"/>
      <c r="H65" s="56"/>
      <c r="N65" s="26"/>
    </row>
    <row r="66" spans="1:14" s="32" customFormat="1" ht="11.25">
      <c r="A66" s="26"/>
      <c r="B66" s="26"/>
      <c r="E66" s="56"/>
      <c r="F66" s="56"/>
      <c r="G66" s="56"/>
      <c r="H66" s="56"/>
      <c r="N66" s="26"/>
    </row>
    <row r="67" spans="1:14" s="32" customFormat="1" ht="11.25">
      <c r="A67" s="26"/>
      <c r="B67" s="26"/>
      <c r="E67" s="56"/>
      <c r="F67" s="56"/>
      <c r="G67" s="56"/>
      <c r="H67" s="56"/>
      <c r="N67" s="26"/>
    </row>
    <row r="68" spans="1:14" s="32" customFormat="1" ht="11.25">
      <c r="A68" s="26"/>
      <c r="B68" s="26"/>
      <c r="E68" s="56"/>
      <c r="F68" s="56"/>
      <c r="G68" s="56"/>
      <c r="H68" s="56"/>
      <c r="N68" s="26"/>
    </row>
    <row r="69" spans="1:14" s="32" customFormat="1" ht="11.25">
      <c r="A69" s="26"/>
      <c r="B69" s="26"/>
      <c r="E69" s="56"/>
      <c r="F69" s="56"/>
      <c r="G69" s="56"/>
      <c r="H69" s="56"/>
      <c r="N69" s="26"/>
    </row>
    <row r="70" spans="1:14" s="32" customFormat="1" ht="11.25">
      <c r="A70" s="26"/>
      <c r="B70" s="26"/>
      <c r="E70" s="56"/>
      <c r="F70" s="56"/>
      <c r="G70" s="56"/>
      <c r="H70" s="56"/>
      <c r="N70" s="26"/>
    </row>
    <row r="71" spans="1:14" s="32" customFormat="1" ht="11.25">
      <c r="A71" s="26"/>
      <c r="B71" s="26"/>
      <c r="E71" s="56"/>
      <c r="F71" s="56"/>
      <c r="G71" s="56"/>
      <c r="H71" s="56"/>
      <c r="N71" s="26"/>
    </row>
    <row r="72" spans="1:14" s="32" customFormat="1" ht="11.25">
      <c r="A72" s="26"/>
      <c r="B72" s="26"/>
      <c r="E72" s="56"/>
      <c r="F72" s="56"/>
      <c r="G72" s="56"/>
      <c r="H72" s="56"/>
      <c r="N72" s="26"/>
    </row>
    <row r="73" spans="1:14" s="32" customFormat="1" ht="11.25">
      <c r="A73" s="26"/>
      <c r="B73" s="26"/>
      <c r="E73" s="56"/>
      <c r="F73" s="56"/>
      <c r="G73" s="56"/>
      <c r="H73" s="56"/>
      <c r="N73" s="26"/>
    </row>
    <row r="74" spans="1:14" s="32" customFormat="1" ht="11.25">
      <c r="A74" s="26"/>
      <c r="B74" s="26"/>
      <c r="E74" s="56"/>
      <c r="F74" s="56"/>
      <c r="G74" s="56"/>
      <c r="H74" s="56"/>
      <c r="N74" s="26"/>
    </row>
    <row r="75" spans="1:14" s="32" customFormat="1" ht="11.25">
      <c r="A75" s="26"/>
      <c r="B75" s="26"/>
      <c r="E75" s="56"/>
      <c r="F75" s="56"/>
      <c r="G75" s="56"/>
      <c r="H75" s="56"/>
      <c r="N75" s="26"/>
    </row>
    <row r="76" spans="1:14" s="32" customFormat="1" ht="11.25">
      <c r="A76" s="26"/>
      <c r="B76" s="26"/>
      <c r="E76" s="56"/>
      <c r="F76" s="56"/>
      <c r="G76" s="56"/>
      <c r="H76" s="56"/>
      <c r="N76" s="26"/>
    </row>
    <row r="77" spans="1:14" s="32" customFormat="1" ht="11.25">
      <c r="A77" s="26"/>
      <c r="B77" s="26"/>
      <c r="E77" s="56"/>
      <c r="F77" s="56"/>
      <c r="G77" s="56"/>
      <c r="H77" s="56"/>
      <c r="N77" s="26"/>
    </row>
    <row r="78" spans="1:14" s="32" customFormat="1" ht="11.25">
      <c r="A78" s="26"/>
      <c r="B78" s="26"/>
      <c r="E78" s="56"/>
      <c r="F78" s="56"/>
      <c r="G78" s="56"/>
      <c r="H78" s="56"/>
      <c r="N78" s="26"/>
    </row>
    <row r="79" spans="1:14" s="32" customFormat="1" ht="11.25">
      <c r="A79" s="26"/>
      <c r="B79" s="26"/>
      <c r="E79" s="56"/>
      <c r="F79" s="56"/>
      <c r="G79" s="56"/>
      <c r="H79" s="56"/>
      <c r="N79" s="26"/>
    </row>
    <row r="80" spans="1:14" s="32" customFormat="1" ht="11.25">
      <c r="A80" s="26"/>
      <c r="B80" s="26"/>
      <c r="E80" s="56"/>
      <c r="F80" s="56"/>
      <c r="G80" s="56"/>
      <c r="H80" s="56"/>
      <c r="N80" s="26"/>
    </row>
    <row r="81" spans="1:14" s="32" customFormat="1" ht="11.25">
      <c r="A81" s="26"/>
      <c r="B81" s="26"/>
      <c r="E81" s="56"/>
      <c r="F81" s="56"/>
      <c r="G81" s="56"/>
      <c r="H81" s="56"/>
      <c r="N81" s="26"/>
    </row>
    <row r="82" spans="1:14" s="32" customFormat="1" ht="11.25">
      <c r="A82" s="26"/>
      <c r="B82" s="26"/>
      <c r="E82" s="56"/>
      <c r="F82" s="56"/>
      <c r="G82" s="56"/>
      <c r="H82" s="56"/>
      <c r="N82" s="26"/>
    </row>
    <row r="83" spans="1:14" s="32" customFormat="1" ht="11.25">
      <c r="A83" s="26"/>
      <c r="B83" s="26"/>
      <c r="E83" s="56"/>
      <c r="F83" s="56"/>
      <c r="G83" s="56"/>
      <c r="H83" s="56"/>
      <c r="N83" s="26"/>
    </row>
    <row r="84" spans="1:14" s="32" customFormat="1" ht="11.25">
      <c r="A84" s="26"/>
      <c r="B84" s="26"/>
      <c r="E84" s="56"/>
      <c r="F84" s="56"/>
      <c r="G84" s="56"/>
      <c r="H84" s="56"/>
      <c r="N84" s="26"/>
    </row>
    <row r="85" spans="1:14" s="32" customFormat="1" ht="11.25">
      <c r="A85" s="26"/>
      <c r="B85" s="26"/>
      <c r="E85" s="56"/>
      <c r="F85" s="56"/>
      <c r="G85" s="56"/>
      <c r="H85" s="56"/>
      <c r="N85" s="26"/>
    </row>
    <row r="86" spans="1:14" s="32" customFormat="1" ht="11.25">
      <c r="A86" s="26"/>
      <c r="B86" s="26"/>
      <c r="E86" s="56"/>
      <c r="F86" s="56"/>
      <c r="G86" s="56"/>
      <c r="H86" s="56"/>
      <c r="N86" s="26"/>
    </row>
    <row r="87" spans="1:14" s="32" customFormat="1" ht="11.25">
      <c r="A87" s="26"/>
      <c r="B87" s="26"/>
      <c r="E87" s="56"/>
      <c r="F87" s="56"/>
      <c r="G87" s="56"/>
      <c r="H87" s="56"/>
      <c r="N87" s="26"/>
    </row>
    <row r="88" spans="1:14" s="32" customFormat="1" ht="11.25">
      <c r="A88" s="26"/>
      <c r="B88" s="26"/>
      <c r="E88" s="56"/>
      <c r="F88" s="56"/>
      <c r="G88" s="56"/>
      <c r="H88" s="56"/>
      <c r="N88" s="26"/>
    </row>
    <row r="89" spans="1:14" s="32" customFormat="1" ht="11.25">
      <c r="A89" s="26"/>
      <c r="B89" s="26"/>
      <c r="E89" s="56"/>
      <c r="F89" s="56"/>
      <c r="G89" s="56"/>
      <c r="H89" s="56"/>
      <c r="N89" s="26"/>
    </row>
    <row r="90" spans="1:14" s="32" customFormat="1" ht="11.25">
      <c r="A90" s="26"/>
      <c r="B90" s="26"/>
      <c r="E90" s="56"/>
      <c r="F90" s="56"/>
      <c r="G90" s="56"/>
      <c r="H90" s="56"/>
      <c r="N90" s="26"/>
    </row>
    <row r="91" spans="1:14" s="32" customFormat="1" ht="11.25">
      <c r="A91" s="26"/>
      <c r="B91" s="26"/>
      <c r="E91" s="56"/>
      <c r="F91" s="56"/>
      <c r="G91" s="56"/>
      <c r="H91" s="56"/>
      <c r="N91" s="26"/>
    </row>
    <row r="92" spans="1:14" s="32" customFormat="1" ht="11.25">
      <c r="A92" s="26"/>
      <c r="B92" s="26"/>
      <c r="E92" s="56"/>
      <c r="F92" s="56"/>
      <c r="G92" s="56"/>
      <c r="H92" s="56"/>
      <c r="N92" s="26"/>
    </row>
    <row r="93" spans="1:14" s="32" customFormat="1" ht="11.25">
      <c r="A93" s="26"/>
      <c r="B93" s="26"/>
      <c r="E93" s="56"/>
      <c r="F93" s="56"/>
      <c r="G93" s="56"/>
      <c r="H93" s="56"/>
      <c r="N93" s="26"/>
    </row>
    <row r="94" spans="1:14" s="32" customFormat="1" ht="11.25">
      <c r="A94" s="26"/>
      <c r="B94" s="26"/>
      <c r="E94" s="56"/>
      <c r="F94" s="56"/>
      <c r="G94" s="56"/>
      <c r="H94" s="56"/>
      <c r="N94" s="26"/>
    </row>
    <row r="95" spans="1:14" s="32" customFormat="1" ht="11.25">
      <c r="A95" s="26"/>
      <c r="B95" s="26"/>
      <c r="E95" s="56"/>
      <c r="F95" s="56"/>
      <c r="G95" s="56"/>
      <c r="H95" s="56"/>
      <c r="N95" s="26"/>
    </row>
    <row r="96" spans="1:14" s="32" customFormat="1" ht="11.25">
      <c r="A96" s="26"/>
      <c r="B96" s="26"/>
      <c r="E96" s="56"/>
      <c r="F96" s="56"/>
      <c r="G96" s="56"/>
      <c r="H96" s="56"/>
      <c r="N96" s="26"/>
    </row>
    <row r="97" spans="1:14" s="32" customFormat="1" ht="11.25">
      <c r="A97" s="26"/>
      <c r="B97" s="26"/>
      <c r="E97" s="56"/>
      <c r="F97" s="56"/>
      <c r="G97" s="56"/>
      <c r="H97" s="56"/>
      <c r="N97" s="26"/>
    </row>
    <row r="98" spans="1:14" s="32" customFormat="1" ht="11.25">
      <c r="A98" s="26"/>
      <c r="B98" s="26"/>
      <c r="E98" s="56"/>
      <c r="F98" s="56"/>
      <c r="G98" s="56"/>
      <c r="H98" s="56"/>
      <c r="N98" s="26"/>
    </row>
    <row r="99" spans="1:14" s="32" customFormat="1" ht="11.25">
      <c r="A99" s="26"/>
      <c r="B99" s="26"/>
      <c r="E99" s="56"/>
      <c r="F99" s="56"/>
      <c r="G99" s="56"/>
      <c r="H99" s="56"/>
      <c r="N99" s="26"/>
    </row>
    <row r="100" spans="1:14" s="32" customFormat="1" ht="11.25">
      <c r="A100" s="26"/>
      <c r="B100" s="26"/>
      <c r="E100" s="56"/>
      <c r="F100" s="56"/>
      <c r="G100" s="56"/>
      <c r="H100" s="56"/>
      <c r="N100" s="26"/>
    </row>
    <row r="101" spans="1:14" s="32" customFormat="1" ht="11.25">
      <c r="A101" s="26"/>
      <c r="B101" s="26"/>
      <c r="E101" s="56"/>
      <c r="F101" s="56"/>
      <c r="G101" s="56"/>
      <c r="H101" s="56"/>
      <c r="N101" s="26"/>
    </row>
    <row r="102" spans="1:14" s="32" customFormat="1" ht="11.25">
      <c r="A102" s="26"/>
      <c r="B102" s="26"/>
      <c r="E102" s="56"/>
      <c r="F102" s="56"/>
      <c r="G102" s="56"/>
      <c r="H102" s="56"/>
      <c r="N102" s="26"/>
    </row>
  </sheetData>
  <sheetProtection selectLockedCells="1"/>
  <mergeCells count="20">
    <mergeCell ref="C7:C9"/>
    <mergeCell ref="H7:H9"/>
    <mergeCell ref="I7:I9"/>
    <mergeCell ref="L7:L9"/>
    <mergeCell ref="M7:M9"/>
    <mergeCell ref="A3:G3"/>
    <mergeCell ref="H3:N3"/>
    <mergeCell ref="K6:M6"/>
    <mergeCell ref="N6:N9"/>
    <mergeCell ref="D7:D9"/>
    <mergeCell ref="E7:E9"/>
    <mergeCell ref="F7:F9"/>
    <mergeCell ref="G7:G9"/>
    <mergeCell ref="J7:J9"/>
    <mergeCell ref="K7:K9"/>
    <mergeCell ref="A6:A9"/>
    <mergeCell ref="B6:D6"/>
    <mergeCell ref="E6:G6"/>
    <mergeCell ref="H6:J6"/>
    <mergeCell ref="B7:B9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7" max="39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G46"/>
  <sheetViews>
    <sheetView view="pageBreakPreview" zoomScaleSheetLayoutView="100" workbookViewId="0">
      <selection activeCell="I28" sqref="I28"/>
    </sheetView>
  </sheetViews>
  <sheetFormatPr defaultRowHeight="14.25"/>
  <cols>
    <col min="1" max="1" width="9.5" style="232" customWidth="1"/>
    <col min="2" max="3" width="12.625" style="233" customWidth="1"/>
    <col min="4" max="5" width="9.875" style="233" customWidth="1"/>
    <col min="6" max="6" width="8.625" style="233" customWidth="1"/>
    <col min="7" max="8" width="9.625" style="233" customWidth="1"/>
    <col min="9" max="11" width="11.375" style="233" customWidth="1"/>
    <col min="12" max="12" width="12.375" style="233" customWidth="1"/>
    <col min="13" max="13" width="11.625" style="233" customWidth="1"/>
    <col min="14" max="14" width="10.625" style="234" customWidth="1"/>
    <col min="15" max="15" width="13.625" style="232" customWidth="1"/>
    <col min="16" max="16" width="7.625" style="232" customWidth="1"/>
    <col min="17" max="17" width="10.125" style="232" customWidth="1"/>
    <col min="18" max="18" width="8.25" style="234" customWidth="1"/>
    <col min="19" max="19" width="10.875" style="234" customWidth="1"/>
    <col min="20" max="20" width="9.875" style="232" customWidth="1"/>
    <col min="21" max="21" width="8.625" style="234" customWidth="1"/>
    <col min="22" max="22" width="8.375" style="234" customWidth="1"/>
    <col min="23" max="23" width="10.125" style="234" customWidth="1"/>
    <col min="24" max="24" width="8.5" style="234" customWidth="1"/>
    <col min="25" max="25" width="8.625" style="233" customWidth="1"/>
    <col min="26" max="26" width="9.625" style="233" customWidth="1"/>
    <col min="27" max="27" width="10.625" style="233" bestFit="1" customWidth="1"/>
    <col min="28" max="29" width="8.125" style="234" customWidth="1"/>
    <col min="30" max="30" width="7.875" style="233" customWidth="1"/>
    <col min="31" max="31" width="8.75" style="234" customWidth="1"/>
    <col min="32" max="32" width="10.125" style="234" customWidth="1"/>
    <col min="33" max="33" width="10.625" style="234" customWidth="1"/>
    <col min="34" max="16384" width="9" style="234"/>
  </cols>
  <sheetData>
    <row r="1" spans="1:33" s="211" customFormat="1" ht="14.1" customHeight="1">
      <c r="A1" s="352" t="s">
        <v>615</v>
      </c>
      <c r="I1" s="212"/>
      <c r="J1" s="212"/>
      <c r="K1" s="212"/>
      <c r="L1" s="212"/>
      <c r="M1" s="212"/>
      <c r="O1" s="210" t="s">
        <v>616</v>
      </c>
      <c r="P1" s="352" t="s">
        <v>617</v>
      </c>
      <c r="Q1" s="352"/>
      <c r="T1" s="207"/>
      <c r="X1" s="210"/>
      <c r="AA1" s="212"/>
      <c r="AG1" s="210" t="s">
        <v>618</v>
      </c>
    </row>
    <row r="2" spans="1:33" s="209" customFormat="1" ht="14.1" customHeight="1">
      <c r="A2" s="30"/>
      <c r="I2" s="208"/>
      <c r="J2" s="208"/>
      <c r="K2" s="208"/>
      <c r="L2" s="208"/>
      <c r="M2" s="208"/>
      <c r="O2" s="29"/>
      <c r="P2" s="30"/>
      <c r="Q2" s="30"/>
      <c r="T2" s="82"/>
      <c r="X2" s="29"/>
      <c r="AA2" s="208"/>
      <c r="AG2" s="29"/>
    </row>
    <row r="3" spans="1:33" s="409" customFormat="1" ht="20.100000000000001" customHeight="1">
      <c r="A3" s="792" t="s">
        <v>287</v>
      </c>
      <c r="B3" s="792"/>
      <c r="C3" s="792"/>
      <c r="D3" s="792"/>
      <c r="E3" s="792"/>
      <c r="F3" s="792"/>
      <c r="G3" s="792"/>
      <c r="H3" s="792"/>
      <c r="I3" s="792" t="s">
        <v>288</v>
      </c>
      <c r="J3" s="792"/>
      <c r="K3" s="792"/>
      <c r="L3" s="792"/>
      <c r="M3" s="792"/>
      <c r="N3" s="792"/>
      <c r="O3" s="792"/>
      <c r="P3" s="792" t="s">
        <v>289</v>
      </c>
      <c r="Q3" s="792"/>
      <c r="R3" s="792"/>
      <c r="S3" s="792"/>
      <c r="T3" s="792"/>
      <c r="U3" s="792"/>
      <c r="V3" s="792"/>
      <c r="W3" s="792"/>
      <c r="X3" s="792"/>
      <c r="Y3" s="792" t="s">
        <v>290</v>
      </c>
      <c r="Z3" s="792"/>
      <c r="AA3" s="792"/>
      <c r="AB3" s="792"/>
      <c r="AC3" s="792"/>
      <c r="AD3" s="792"/>
      <c r="AE3" s="792"/>
      <c r="AF3" s="792"/>
      <c r="AG3" s="792"/>
    </row>
    <row r="4" spans="1:33" s="410" customFormat="1" ht="20.100000000000001" customHeight="1">
      <c r="I4" s="411"/>
      <c r="J4" s="411"/>
      <c r="K4" s="411"/>
      <c r="L4" s="411"/>
      <c r="M4" s="411"/>
      <c r="O4" s="411"/>
      <c r="T4" s="257"/>
      <c r="U4" s="257"/>
      <c r="V4" s="257"/>
      <c r="W4" s="257"/>
      <c r="X4" s="257"/>
      <c r="AA4" s="411"/>
      <c r="AG4" s="411"/>
    </row>
    <row r="5" spans="1:33" s="214" customFormat="1" ht="18" customHeight="1" thickBot="1">
      <c r="A5" s="214" t="s">
        <v>16</v>
      </c>
      <c r="O5" s="197" t="s">
        <v>73</v>
      </c>
      <c r="P5" s="214" t="s">
        <v>16</v>
      </c>
      <c r="U5" s="412"/>
      <c r="V5" s="412"/>
      <c r="W5" s="412"/>
      <c r="X5" s="197"/>
      <c r="AG5" s="197" t="s">
        <v>73</v>
      </c>
    </row>
    <row r="6" spans="1:33" s="224" customFormat="1" ht="19.7" customHeight="1">
      <c r="A6" s="782" t="s">
        <v>102</v>
      </c>
      <c r="B6" s="793" t="s">
        <v>291</v>
      </c>
      <c r="C6" s="788" t="s">
        <v>74</v>
      </c>
      <c r="D6" s="796" t="s">
        <v>490</v>
      </c>
      <c r="E6" s="786"/>
      <c r="F6" s="786"/>
      <c r="G6" s="786"/>
      <c r="H6" s="786"/>
      <c r="I6" s="797" t="s">
        <v>292</v>
      </c>
      <c r="J6" s="797"/>
      <c r="K6" s="797"/>
      <c r="L6" s="797"/>
      <c r="M6" s="797"/>
      <c r="N6" s="797"/>
      <c r="O6" s="798" t="s">
        <v>75</v>
      </c>
      <c r="P6" s="782" t="s">
        <v>102</v>
      </c>
      <c r="Q6" s="785" t="s">
        <v>456</v>
      </c>
      <c r="R6" s="786"/>
      <c r="S6" s="787"/>
      <c r="T6" s="787" t="s">
        <v>76</v>
      </c>
      <c r="U6" s="787" t="s">
        <v>457</v>
      </c>
      <c r="V6" s="788" t="s">
        <v>522</v>
      </c>
      <c r="W6" s="788" t="s">
        <v>82</v>
      </c>
      <c r="X6" s="796" t="s">
        <v>83</v>
      </c>
      <c r="Y6" s="786" t="s">
        <v>458</v>
      </c>
      <c r="Z6" s="786"/>
      <c r="AA6" s="786"/>
      <c r="AB6" s="786"/>
      <c r="AC6" s="786"/>
      <c r="AD6" s="786"/>
      <c r="AE6" s="786"/>
      <c r="AF6" s="801"/>
      <c r="AG6" s="798" t="s">
        <v>75</v>
      </c>
    </row>
    <row r="7" spans="1:33" s="224" customFormat="1" ht="19.7" customHeight="1">
      <c r="A7" s="783"/>
      <c r="B7" s="794"/>
      <c r="C7" s="764"/>
      <c r="D7" s="258"/>
      <c r="E7" s="772" t="s">
        <v>293</v>
      </c>
      <c r="F7" s="775"/>
      <c r="G7" s="775"/>
      <c r="H7" s="775"/>
      <c r="I7" s="779" t="s">
        <v>293</v>
      </c>
      <c r="J7" s="779"/>
      <c r="K7" s="780"/>
      <c r="L7" s="772" t="s">
        <v>491</v>
      </c>
      <c r="M7" s="775"/>
      <c r="N7" s="775"/>
      <c r="O7" s="799"/>
      <c r="P7" s="783"/>
      <c r="Q7" s="778" t="s">
        <v>459</v>
      </c>
      <c r="R7" s="779"/>
      <c r="S7" s="780"/>
      <c r="T7" s="768"/>
      <c r="U7" s="768"/>
      <c r="V7" s="764"/>
      <c r="W7" s="764"/>
      <c r="X7" s="773"/>
      <c r="Y7" s="259"/>
      <c r="Z7" s="772" t="s">
        <v>460</v>
      </c>
      <c r="AA7" s="775"/>
      <c r="AB7" s="775"/>
      <c r="AC7" s="767"/>
      <c r="AD7" s="775" t="s">
        <v>461</v>
      </c>
      <c r="AE7" s="775"/>
      <c r="AF7" s="781"/>
      <c r="AG7" s="799"/>
    </row>
    <row r="8" spans="1:33" s="224" customFormat="1" ht="19.7" customHeight="1">
      <c r="A8" s="783"/>
      <c r="B8" s="794"/>
      <c r="C8" s="764"/>
      <c r="D8" s="764"/>
      <c r="E8" s="768"/>
      <c r="F8" s="766" t="s">
        <v>294</v>
      </c>
      <c r="G8" s="766" t="s">
        <v>295</v>
      </c>
      <c r="H8" s="775" t="s">
        <v>462</v>
      </c>
      <c r="I8" s="767" t="s">
        <v>463</v>
      </c>
      <c r="J8" s="766" t="s">
        <v>464</v>
      </c>
      <c r="K8" s="766" t="s">
        <v>77</v>
      </c>
      <c r="L8" s="770"/>
      <c r="M8" s="766" t="s">
        <v>296</v>
      </c>
      <c r="N8" s="772" t="s">
        <v>78</v>
      </c>
      <c r="O8" s="799"/>
      <c r="P8" s="783"/>
      <c r="Q8" s="764" t="s">
        <v>492</v>
      </c>
      <c r="R8" s="764" t="s">
        <v>465</v>
      </c>
      <c r="S8" s="764" t="s">
        <v>466</v>
      </c>
      <c r="T8" s="768"/>
      <c r="U8" s="768"/>
      <c r="V8" s="764"/>
      <c r="W8" s="764"/>
      <c r="X8" s="773"/>
      <c r="Y8" s="768"/>
      <c r="Z8" s="764"/>
      <c r="AA8" s="766" t="s">
        <v>467</v>
      </c>
      <c r="AB8" s="767" t="s">
        <v>493</v>
      </c>
      <c r="AC8" s="766" t="s">
        <v>468</v>
      </c>
      <c r="AD8" s="768"/>
      <c r="AE8" s="766" t="s">
        <v>494</v>
      </c>
      <c r="AF8" s="789" t="s">
        <v>495</v>
      </c>
      <c r="AG8" s="799"/>
    </row>
    <row r="9" spans="1:33" s="224" customFormat="1" ht="19.7" customHeight="1">
      <c r="A9" s="783"/>
      <c r="B9" s="794"/>
      <c r="C9" s="764"/>
      <c r="D9" s="764"/>
      <c r="E9" s="768"/>
      <c r="F9" s="764"/>
      <c r="G9" s="764"/>
      <c r="H9" s="776"/>
      <c r="I9" s="768"/>
      <c r="J9" s="764"/>
      <c r="K9" s="764"/>
      <c r="L9" s="770"/>
      <c r="M9" s="764"/>
      <c r="N9" s="773"/>
      <c r="O9" s="799"/>
      <c r="P9" s="783"/>
      <c r="Q9" s="764"/>
      <c r="R9" s="764"/>
      <c r="S9" s="764"/>
      <c r="T9" s="768"/>
      <c r="U9" s="768"/>
      <c r="V9" s="764"/>
      <c r="W9" s="764"/>
      <c r="X9" s="773"/>
      <c r="Y9" s="768"/>
      <c r="Z9" s="764"/>
      <c r="AA9" s="764"/>
      <c r="AB9" s="768"/>
      <c r="AC9" s="764"/>
      <c r="AD9" s="768"/>
      <c r="AE9" s="764"/>
      <c r="AF9" s="790"/>
      <c r="AG9" s="799"/>
    </row>
    <row r="10" spans="1:33" s="224" customFormat="1" ht="19.7" customHeight="1">
      <c r="A10" s="784"/>
      <c r="B10" s="795"/>
      <c r="C10" s="765"/>
      <c r="D10" s="765"/>
      <c r="E10" s="769"/>
      <c r="F10" s="765"/>
      <c r="G10" s="765"/>
      <c r="H10" s="777"/>
      <c r="I10" s="769"/>
      <c r="J10" s="765"/>
      <c r="K10" s="765"/>
      <c r="L10" s="771"/>
      <c r="M10" s="765"/>
      <c r="N10" s="774"/>
      <c r="O10" s="800"/>
      <c r="P10" s="784"/>
      <c r="Q10" s="765"/>
      <c r="R10" s="765"/>
      <c r="S10" s="765"/>
      <c r="T10" s="769"/>
      <c r="U10" s="769"/>
      <c r="V10" s="765"/>
      <c r="W10" s="765"/>
      <c r="X10" s="774"/>
      <c r="Y10" s="769"/>
      <c r="Z10" s="765"/>
      <c r="AA10" s="765"/>
      <c r="AB10" s="769"/>
      <c r="AC10" s="765"/>
      <c r="AD10" s="769"/>
      <c r="AE10" s="765"/>
      <c r="AF10" s="791"/>
      <c r="AG10" s="800"/>
    </row>
    <row r="11" spans="1:33" s="262" customFormat="1" ht="15.95" customHeight="1">
      <c r="A11" s="260" t="s">
        <v>393</v>
      </c>
      <c r="B11" s="217">
        <v>17073154</v>
      </c>
      <c r="C11" s="217">
        <v>2694605</v>
      </c>
      <c r="D11" s="217">
        <v>580158</v>
      </c>
      <c r="E11" s="217">
        <v>252587</v>
      </c>
      <c r="F11" s="217">
        <v>7415</v>
      </c>
      <c r="G11" s="217">
        <v>59258</v>
      </c>
      <c r="H11" s="217">
        <v>48523</v>
      </c>
      <c r="I11" s="217">
        <v>38718</v>
      </c>
      <c r="J11" s="217">
        <v>36295</v>
      </c>
      <c r="K11" s="217">
        <v>62377</v>
      </c>
      <c r="L11" s="217">
        <v>327570</v>
      </c>
      <c r="M11" s="217">
        <v>37672</v>
      </c>
      <c r="N11" s="217">
        <v>56694</v>
      </c>
      <c r="O11" s="261" t="s">
        <v>393</v>
      </c>
      <c r="P11" s="260" t="s">
        <v>393</v>
      </c>
      <c r="Q11" s="217" t="s">
        <v>539</v>
      </c>
      <c r="R11" s="217">
        <v>227942</v>
      </c>
      <c r="S11" s="217">
        <v>5261</v>
      </c>
      <c r="T11" s="217">
        <v>5542643</v>
      </c>
      <c r="U11" s="217">
        <v>54075</v>
      </c>
      <c r="V11" s="158">
        <v>241034</v>
      </c>
      <c r="W11" s="217">
        <v>6839023</v>
      </c>
      <c r="X11" s="217">
        <v>43900</v>
      </c>
      <c r="Y11" s="368">
        <v>1077716</v>
      </c>
      <c r="Z11" s="368">
        <v>937947</v>
      </c>
      <c r="AA11" s="368">
        <v>763850</v>
      </c>
      <c r="AB11" s="368">
        <v>162696</v>
      </c>
      <c r="AC11" s="368">
        <v>6400</v>
      </c>
      <c r="AD11" s="368">
        <v>212490</v>
      </c>
      <c r="AE11" s="368">
        <v>207490</v>
      </c>
      <c r="AF11" s="368">
        <v>5000</v>
      </c>
      <c r="AG11" s="261" t="s">
        <v>393</v>
      </c>
    </row>
    <row r="12" spans="1:33" s="262" customFormat="1" ht="15.95" customHeight="1">
      <c r="A12" s="260" t="s">
        <v>420</v>
      </c>
      <c r="B12" s="217">
        <v>18538809</v>
      </c>
      <c r="C12" s="217">
        <v>2988123</v>
      </c>
      <c r="D12" s="217">
        <v>553589</v>
      </c>
      <c r="E12" s="217">
        <v>254776</v>
      </c>
      <c r="F12" s="217">
        <v>10973</v>
      </c>
      <c r="G12" s="217">
        <v>60391</v>
      </c>
      <c r="H12" s="217">
        <v>51069</v>
      </c>
      <c r="I12" s="217">
        <v>30444</v>
      </c>
      <c r="J12" s="217">
        <v>41001</v>
      </c>
      <c r="K12" s="217">
        <v>60898</v>
      </c>
      <c r="L12" s="217">
        <v>298813</v>
      </c>
      <c r="M12" s="217">
        <v>45789</v>
      </c>
      <c r="N12" s="217">
        <v>52834</v>
      </c>
      <c r="O12" s="261" t="s">
        <v>420</v>
      </c>
      <c r="P12" s="260" t="s">
        <v>420</v>
      </c>
      <c r="Q12" s="217">
        <v>11753</v>
      </c>
      <c r="R12" s="217">
        <v>181326</v>
      </c>
      <c r="S12" s="217">
        <v>7111</v>
      </c>
      <c r="T12" s="217">
        <v>5310850</v>
      </c>
      <c r="U12" s="217">
        <v>364019</v>
      </c>
      <c r="V12" s="158">
        <v>0</v>
      </c>
      <c r="W12" s="217">
        <v>7845444</v>
      </c>
      <c r="X12" s="217">
        <v>29000</v>
      </c>
      <c r="Y12" s="368">
        <v>1447784</v>
      </c>
      <c r="Z12" s="368">
        <v>1216512</v>
      </c>
      <c r="AA12" s="368">
        <v>1117755</v>
      </c>
      <c r="AB12" s="368">
        <v>92357</v>
      </c>
      <c r="AC12" s="368">
        <v>6400</v>
      </c>
      <c r="AD12" s="368">
        <v>231272</v>
      </c>
      <c r="AE12" s="368">
        <v>146272</v>
      </c>
      <c r="AF12" s="368">
        <v>85000</v>
      </c>
      <c r="AG12" s="261" t="s">
        <v>420</v>
      </c>
    </row>
    <row r="13" spans="1:33" s="262" customFormat="1" ht="15.95" customHeight="1">
      <c r="A13" s="260" t="s">
        <v>431</v>
      </c>
      <c r="B13" s="217">
        <v>19815092</v>
      </c>
      <c r="C13" s="217">
        <v>3266784</v>
      </c>
      <c r="D13" s="217">
        <v>607324.15599999996</v>
      </c>
      <c r="E13" s="217">
        <v>257559.42800000001</v>
      </c>
      <c r="F13" s="217">
        <v>11595.034</v>
      </c>
      <c r="G13" s="217">
        <v>63484.065999999999</v>
      </c>
      <c r="H13" s="217">
        <v>52013.21</v>
      </c>
      <c r="I13" s="217">
        <v>31547.018</v>
      </c>
      <c r="J13" s="217">
        <v>44483.1</v>
      </c>
      <c r="K13" s="217">
        <v>54437</v>
      </c>
      <c r="L13" s="217">
        <v>349764.728</v>
      </c>
      <c r="M13" s="217">
        <v>16487.171999999999</v>
      </c>
      <c r="N13" s="217">
        <v>64044.813999999998</v>
      </c>
      <c r="O13" s="261" t="s">
        <v>431</v>
      </c>
      <c r="P13" s="260" t="s">
        <v>431</v>
      </c>
      <c r="Q13" s="217">
        <v>11657.821</v>
      </c>
      <c r="R13" s="217">
        <v>243014.921</v>
      </c>
      <c r="S13" s="217">
        <v>14560</v>
      </c>
      <c r="T13" s="217">
        <v>5661682.1349999998</v>
      </c>
      <c r="U13" s="217">
        <v>417960.41399999999</v>
      </c>
      <c r="V13" s="158">
        <v>18960</v>
      </c>
      <c r="W13" s="217">
        <v>8104702.0779999997</v>
      </c>
      <c r="X13" s="217">
        <v>84500</v>
      </c>
      <c r="Y13" s="368">
        <v>1653179.2169999999</v>
      </c>
      <c r="Z13" s="368">
        <v>1355768.2169999999</v>
      </c>
      <c r="AA13" s="368">
        <v>1242619.6100000001</v>
      </c>
      <c r="AB13" s="368">
        <v>103648.607</v>
      </c>
      <c r="AC13" s="368">
        <v>9500</v>
      </c>
      <c r="AD13" s="368">
        <v>297411</v>
      </c>
      <c r="AE13" s="368">
        <v>247411</v>
      </c>
      <c r="AF13" s="368">
        <v>50000</v>
      </c>
      <c r="AG13" s="261" t="s">
        <v>431</v>
      </c>
    </row>
    <row r="14" spans="1:33" s="262" customFormat="1" ht="15.95" customHeight="1">
      <c r="A14" s="260" t="s">
        <v>540</v>
      </c>
      <c r="B14" s="217">
        <v>21123844</v>
      </c>
      <c r="C14" s="217">
        <v>3503240</v>
      </c>
      <c r="D14" s="217">
        <v>601546</v>
      </c>
      <c r="E14" s="217">
        <v>259437</v>
      </c>
      <c r="F14" s="217">
        <v>12540</v>
      </c>
      <c r="G14" s="217">
        <v>69249</v>
      </c>
      <c r="H14" s="217">
        <v>53152</v>
      </c>
      <c r="I14" s="217">
        <v>29744</v>
      </c>
      <c r="J14" s="217">
        <v>47298</v>
      </c>
      <c r="K14" s="217">
        <v>47455</v>
      </c>
      <c r="L14" s="217">
        <v>342108</v>
      </c>
      <c r="M14" s="217">
        <v>17396</v>
      </c>
      <c r="N14" s="217">
        <v>58352</v>
      </c>
      <c r="O14" s="261" t="s">
        <v>540</v>
      </c>
      <c r="P14" s="260" t="s">
        <v>540</v>
      </c>
      <c r="Q14" s="217">
        <v>11063</v>
      </c>
      <c r="R14" s="217">
        <v>246820</v>
      </c>
      <c r="S14" s="217">
        <v>8478</v>
      </c>
      <c r="T14" s="217">
        <v>6396466</v>
      </c>
      <c r="U14" s="217">
        <v>422397</v>
      </c>
      <c r="V14" s="158">
        <v>0</v>
      </c>
      <c r="W14" s="217">
        <v>8212301</v>
      </c>
      <c r="X14" s="217">
        <v>147689</v>
      </c>
      <c r="Y14" s="368">
        <v>1840205</v>
      </c>
      <c r="Z14" s="368">
        <v>1540005</v>
      </c>
      <c r="AA14" s="368">
        <v>1430876</v>
      </c>
      <c r="AB14" s="368">
        <v>99536</v>
      </c>
      <c r="AC14" s="368">
        <v>9593</v>
      </c>
      <c r="AD14" s="368">
        <v>300200</v>
      </c>
      <c r="AE14" s="368">
        <v>140200</v>
      </c>
      <c r="AF14" s="368">
        <v>160000</v>
      </c>
      <c r="AG14" s="261" t="s">
        <v>540</v>
      </c>
    </row>
    <row r="15" spans="1:33" s="262" customFormat="1" ht="15.95" customHeight="1">
      <c r="A15" s="450" t="s">
        <v>629</v>
      </c>
      <c r="B15" s="263">
        <f>SUM(B17:B40)</f>
        <v>22418950</v>
      </c>
      <c r="C15" s="263">
        <v>3589739</v>
      </c>
      <c r="D15" s="263">
        <v>708668</v>
      </c>
      <c r="E15" s="263">
        <v>324302</v>
      </c>
      <c r="F15" s="263">
        <v>13909</v>
      </c>
      <c r="G15" s="263">
        <v>75524</v>
      </c>
      <c r="H15" s="263">
        <v>55479</v>
      </c>
      <c r="I15" s="263">
        <f t="shared" ref="I15:N15" si="0">SUM(I17:I40)</f>
        <v>71520</v>
      </c>
      <c r="J15" s="263">
        <f t="shared" si="0"/>
        <v>52141</v>
      </c>
      <c r="K15" s="263">
        <f t="shared" si="0"/>
        <v>55728</v>
      </c>
      <c r="L15" s="263">
        <f t="shared" si="0"/>
        <v>384366</v>
      </c>
      <c r="M15" s="263">
        <f t="shared" si="0"/>
        <v>42470</v>
      </c>
      <c r="N15" s="263">
        <f t="shared" si="0"/>
        <v>56129</v>
      </c>
      <c r="O15" s="449" t="s">
        <v>629</v>
      </c>
      <c r="P15" s="450" t="s">
        <v>629</v>
      </c>
      <c r="Q15" s="263">
        <f>SUM(Q17:Q40)</f>
        <v>13757</v>
      </c>
      <c r="R15" s="263">
        <f>SUM(R17:R40)</f>
        <v>261937</v>
      </c>
      <c r="S15" s="263">
        <f>SUM(S17:S40)</f>
        <v>10075</v>
      </c>
      <c r="T15" s="263">
        <v>7024537</v>
      </c>
      <c r="U15" s="263">
        <v>428755</v>
      </c>
      <c r="V15" s="263">
        <v>0</v>
      </c>
      <c r="W15" s="263">
        <v>8666066</v>
      </c>
      <c r="X15" s="263">
        <v>53800</v>
      </c>
      <c r="Y15" s="369">
        <v>1947386</v>
      </c>
      <c r="Z15" s="369">
        <v>1714361</v>
      </c>
      <c r="AA15" s="369">
        <v>1584369</v>
      </c>
      <c r="AB15" s="369">
        <v>120462</v>
      </c>
      <c r="AC15" s="369">
        <v>9530</v>
      </c>
      <c r="AD15" s="369">
        <v>233025</v>
      </c>
      <c r="AE15" s="369">
        <v>133025</v>
      </c>
      <c r="AF15" s="369">
        <v>100000</v>
      </c>
      <c r="AG15" s="449" t="s">
        <v>629</v>
      </c>
    </row>
    <row r="16" spans="1:33" s="224" customFormat="1" ht="14.1" customHeight="1">
      <c r="A16" s="264"/>
      <c r="B16" s="513"/>
      <c r="C16" s="514"/>
      <c r="D16" s="514"/>
      <c r="E16" s="514"/>
      <c r="F16" s="514"/>
      <c r="G16" s="514"/>
      <c r="H16" s="514"/>
      <c r="I16" s="514"/>
      <c r="J16" s="514"/>
      <c r="K16" s="514"/>
      <c r="L16" s="514"/>
      <c r="M16" s="514"/>
      <c r="N16" s="514"/>
      <c r="O16" s="603"/>
      <c r="P16" s="516"/>
      <c r="Q16" s="515"/>
      <c r="R16" s="514"/>
      <c r="S16" s="514"/>
      <c r="T16" s="517"/>
      <c r="U16" s="517"/>
      <c r="V16" s="517"/>
      <c r="W16" s="517"/>
      <c r="X16" s="517"/>
      <c r="Y16" s="514"/>
      <c r="Z16" s="370"/>
      <c r="AA16" s="370"/>
      <c r="AB16" s="370"/>
      <c r="AC16" s="370"/>
      <c r="AD16" s="370"/>
      <c r="AE16" s="370"/>
      <c r="AF16" s="370"/>
      <c r="AG16" s="265"/>
    </row>
    <row r="17" spans="1:33" s="269" customFormat="1" ht="14.45" customHeight="1">
      <c r="A17" s="267" t="s">
        <v>72</v>
      </c>
      <c r="B17" s="542">
        <v>7640309</v>
      </c>
      <c r="C17" s="454">
        <v>1790000</v>
      </c>
      <c r="D17" s="543">
        <v>143289</v>
      </c>
      <c r="E17" s="543">
        <v>60099</v>
      </c>
      <c r="F17" s="454">
        <v>555</v>
      </c>
      <c r="G17" s="454">
        <v>2077</v>
      </c>
      <c r="H17" s="454">
        <v>4379</v>
      </c>
      <c r="I17" s="454">
        <v>32630</v>
      </c>
      <c r="J17" s="454">
        <v>12724</v>
      </c>
      <c r="K17" s="454">
        <v>7735</v>
      </c>
      <c r="L17" s="543">
        <v>83190</v>
      </c>
      <c r="M17" s="454">
        <v>21112</v>
      </c>
      <c r="N17" s="454">
        <v>22112</v>
      </c>
      <c r="O17" s="545" t="s">
        <v>79</v>
      </c>
      <c r="P17" s="267" t="s">
        <v>72</v>
      </c>
      <c r="Q17" s="458">
        <v>544</v>
      </c>
      <c r="R17" s="454">
        <v>39407</v>
      </c>
      <c r="S17" s="454">
        <v>16</v>
      </c>
      <c r="T17" s="454">
        <v>1084437</v>
      </c>
      <c r="U17" s="454">
        <v>0</v>
      </c>
      <c r="V17" s="454">
        <v>0</v>
      </c>
      <c r="W17" s="454">
        <v>4161586</v>
      </c>
      <c r="X17" s="454">
        <v>0</v>
      </c>
      <c r="Y17" s="544">
        <v>460997</v>
      </c>
      <c r="Z17" s="544">
        <v>262403</v>
      </c>
      <c r="AA17" s="461">
        <v>251331</v>
      </c>
      <c r="AB17" s="461">
        <v>1572</v>
      </c>
      <c r="AC17" s="461">
        <v>9500</v>
      </c>
      <c r="AD17" s="544">
        <v>198594</v>
      </c>
      <c r="AE17" s="461">
        <v>98594</v>
      </c>
      <c r="AF17" s="461">
        <v>100000</v>
      </c>
      <c r="AG17" s="545" t="s">
        <v>79</v>
      </c>
    </row>
    <row r="18" spans="1:33" s="224" customFormat="1" ht="14.45" customHeight="1">
      <c r="A18" s="264" t="s">
        <v>31</v>
      </c>
      <c r="B18" s="308">
        <v>1729300</v>
      </c>
      <c r="C18" s="453">
        <v>363100</v>
      </c>
      <c r="D18" s="309">
        <v>75431</v>
      </c>
      <c r="E18" s="309">
        <v>31985</v>
      </c>
      <c r="F18" s="453">
        <v>1528</v>
      </c>
      <c r="G18" s="453">
        <v>6079</v>
      </c>
      <c r="H18" s="453">
        <v>3117</v>
      </c>
      <c r="I18" s="453">
        <v>11592</v>
      </c>
      <c r="J18" s="453">
        <v>5465</v>
      </c>
      <c r="K18" s="453">
        <v>4203</v>
      </c>
      <c r="L18" s="309">
        <v>43447</v>
      </c>
      <c r="M18" s="453">
        <v>11104</v>
      </c>
      <c r="N18" s="453">
        <v>11826</v>
      </c>
      <c r="O18" s="266" t="s">
        <v>17</v>
      </c>
      <c r="P18" s="264" t="s">
        <v>31</v>
      </c>
      <c r="Q18" s="457">
        <v>1807</v>
      </c>
      <c r="R18" s="453">
        <v>16210</v>
      </c>
      <c r="S18" s="453">
        <v>2500</v>
      </c>
      <c r="T18" s="453">
        <v>532804</v>
      </c>
      <c r="U18" s="453">
        <v>58969</v>
      </c>
      <c r="V18" s="453">
        <v>0</v>
      </c>
      <c r="W18" s="453">
        <v>607163</v>
      </c>
      <c r="X18" s="453">
        <v>13000</v>
      </c>
      <c r="Y18" s="371">
        <v>78833</v>
      </c>
      <c r="Z18" s="371">
        <v>78833</v>
      </c>
      <c r="AA18" s="460">
        <v>61932</v>
      </c>
      <c r="AB18" s="460">
        <v>16901</v>
      </c>
      <c r="AC18" s="460">
        <v>0</v>
      </c>
      <c r="AD18" s="371">
        <v>0</v>
      </c>
      <c r="AE18" s="460">
        <v>0</v>
      </c>
      <c r="AF18" s="460">
        <v>0</v>
      </c>
      <c r="AG18" s="266" t="s">
        <v>17</v>
      </c>
    </row>
    <row r="19" spans="1:33" s="224" customFormat="1" ht="14.45" customHeight="1">
      <c r="A19" s="264" t="s">
        <v>32</v>
      </c>
      <c r="B19" s="308">
        <v>1159000</v>
      </c>
      <c r="C19" s="453">
        <v>195500</v>
      </c>
      <c r="D19" s="309">
        <v>48434</v>
      </c>
      <c r="E19" s="309">
        <v>28423</v>
      </c>
      <c r="F19" s="453">
        <v>1621</v>
      </c>
      <c r="G19" s="453">
        <v>7860</v>
      </c>
      <c r="H19" s="453">
        <v>7113</v>
      </c>
      <c r="I19" s="453">
        <v>1212</v>
      </c>
      <c r="J19" s="453">
        <v>5111</v>
      </c>
      <c r="K19" s="453">
        <v>5506</v>
      </c>
      <c r="L19" s="309">
        <v>20011</v>
      </c>
      <c r="M19" s="453">
        <v>800</v>
      </c>
      <c r="N19" s="453">
        <v>2527</v>
      </c>
      <c r="O19" s="266" t="s">
        <v>18</v>
      </c>
      <c r="P19" s="264" t="s">
        <v>32</v>
      </c>
      <c r="Q19" s="457">
        <v>1255</v>
      </c>
      <c r="R19" s="453">
        <v>14773</v>
      </c>
      <c r="S19" s="453">
        <v>657</v>
      </c>
      <c r="T19" s="453">
        <v>377001</v>
      </c>
      <c r="U19" s="453">
        <v>36920</v>
      </c>
      <c r="V19" s="453">
        <v>0</v>
      </c>
      <c r="W19" s="453">
        <v>353863</v>
      </c>
      <c r="X19" s="453">
        <v>0</v>
      </c>
      <c r="Y19" s="371">
        <v>147281</v>
      </c>
      <c r="Z19" s="371">
        <v>132546</v>
      </c>
      <c r="AA19" s="460">
        <v>119847</v>
      </c>
      <c r="AB19" s="460">
        <v>12700</v>
      </c>
      <c r="AC19" s="460">
        <v>0</v>
      </c>
      <c r="AD19" s="371">
        <v>14735</v>
      </c>
      <c r="AE19" s="460">
        <v>14735</v>
      </c>
      <c r="AF19" s="460">
        <v>0</v>
      </c>
      <c r="AG19" s="266" t="s">
        <v>18</v>
      </c>
    </row>
    <row r="20" spans="1:33" s="224" customFormat="1" ht="14.45" customHeight="1">
      <c r="A20" s="264" t="s">
        <v>33</v>
      </c>
      <c r="B20" s="308">
        <v>929400</v>
      </c>
      <c r="C20" s="453">
        <v>83000</v>
      </c>
      <c r="D20" s="309">
        <v>23956</v>
      </c>
      <c r="E20" s="309">
        <v>13321</v>
      </c>
      <c r="F20" s="453">
        <v>180</v>
      </c>
      <c r="G20" s="453">
        <v>3019</v>
      </c>
      <c r="H20" s="453">
        <v>3658</v>
      </c>
      <c r="I20" s="453">
        <v>351</v>
      </c>
      <c r="J20" s="453">
        <v>2109</v>
      </c>
      <c r="K20" s="453">
        <v>4005</v>
      </c>
      <c r="L20" s="309">
        <v>10635</v>
      </c>
      <c r="M20" s="453">
        <v>100</v>
      </c>
      <c r="N20" s="453">
        <v>551</v>
      </c>
      <c r="O20" s="266" t="s">
        <v>19</v>
      </c>
      <c r="P20" s="264" t="s">
        <v>33</v>
      </c>
      <c r="Q20" s="457">
        <v>200</v>
      </c>
      <c r="R20" s="453">
        <v>9464</v>
      </c>
      <c r="S20" s="453">
        <v>320</v>
      </c>
      <c r="T20" s="453">
        <v>384022</v>
      </c>
      <c r="U20" s="453">
        <v>21266</v>
      </c>
      <c r="V20" s="453">
        <v>0</v>
      </c>
      <c r="W20" s="453">
        <v>229299</v>
      </c>
      <c r="X20" s="453">
        <v>0</v>
      </c>
      <c r="Y20" s="371">
        <v>187857</v>
      </c>
      <c r="Z20" s="371">
        <v>185931</v>
      </c>
      <c r="AA20" s="460">
        <v>177036</v>
      </c>
      <c r="AB20" s="460">
        <v>8895</v>
      </c>
      <c r="AC20" s="460">
        <v>0</v>
      </c>
      <c r="AD20" s="371">
        <v>1927</v>
      </c>
      <c r="AE20" s="460">
        <v>1927</v>
      </c>
      <c r="AF20" s="460">
        <v>0</v>
      </c>
      <c r="AG20" s="266" t="s">
        <v>19</v>
      </c>
    </row>
    <row r="21" spans="1:33" s="224" customFormat="1" ht="14.45" customHeight="1">
      <c r="A21" s="264" t="s">
        <v>34</v>
      </c>
      <c r="B21" s="308">
        <v>1045400</v>
      </c>
      <c r="C21" s="453">
        <v>79777</v>
      </c>
      <c r="D21" s="309">
        <v>34559</v>
      </c>
      <c r="E21" s="309">
        <v>18954</v>
      </c>
      <c r="F21" s="453">
        <v>1871</v>
      </c>
      <c r="G21" s="453">
        <v>8289</v>
      </c>
      <c r="H21" s="453">
        <v>2888</v>
      </c>
      <c r="I21" s="453">
        <v>1716</v>
      </c>
      <c r="J21" s="453">
        <v>1492</v>
      </c>
      <c r="K21" s="453">
        <v>2698</v>
      </c>
      <c r="L21" s="309">
        <v>15605</v>
      </c>
      <c r="M21" s="453">
        <v>100</v>
      </c>
      <c r="N21" s="453">
        <v>639</v>
      </c>
      <c r="O21" s="266" t="s">
        <v>20</v>
      </c>
      <c r="P21" s="264" t="s">
        <v>34</v>
      </c>
      <c r="Q21" s="457">
        <v>219</v>
      </c>
      <c r="R21" s="453">
        <v>14406</v>
      </c>
      <c r="S21" s="453">
        <v>240</v>
      </c>
      <c r="T21" s="453">
        <v>508665</v>
      </c>
      <c r="U21" s="453">
        <v>25282</v>
      </c>
      <c r="V21" s="453">
        <v>0</v>
      </c>
      <c r="W21" s="453">
        <v>307505</v>
      </c>
      <c r="X21" s="453">
        <v>0</v>
      </c>
      <c r="Y21" s="371">
        <v>89611</v>
      </c>
      <c r="Z21" s="371">
        <v>89522</v>
      </c>
      <c r="AA21" s="460">
        <v>84345</v>
      </c>
      <c r="AB21" s="460">
        <v>5177</v>
      </c>
      <c r="AC21" s="460">
        <v>0</v>
      </c>
      <c r="AD21" s="371">
        <v>89</v>
      </c>
      <c r="AE21" s="460">
        <v>89</v>
      </c>
      <c r="AF21" s="460">
        <v>0</v>
      </c>
      <c r="AG21" s="266" t="s">
        <v>20</v>
      </c>
    </row>
    <row r="22" spans="1:33" s="224" customFormat="1" ht="14.45" customHeight="1">
      <c r="A22" s="264" t="s">
        <v>35</v>
      </c>
      <c r="B22" s="308">
        <v>1066700</v>
      </c>
      <c r="C22" s="453">
        <v>436264</v>
      </c>
      <c r="D22" s="309">
        <v>43829</v>
      </c>
      <c r="E22" s="309">
        <v>32061</v>
      </c>
      <c r="F22" s="453">
        <v>3482</v>
      </c>
      <c r="G22" s="453">
        <v>9226</v>
      </c>
      <c r="H22" s="453">
        <v>9240</v>
      </c>
      <c r="I22" s="453">
        <v>1146</v>
      </c>
      <c r="J22" s="453">
        <v>6027</v>
      </c>
      <c r="K22" s="453">
        <v>2940</v>
      </c>
      <c r="L22" s="309">
        <v>11768</v>
      </c>
      <c r="M22" s="453">
        <v>300</v>
      </c>
      <c r="N22" s="453">
        <v>1207</v>
      </c>
      <c r="O22" s="266" t="s">
        <v>21</v>
      </c>
      <c r="P22" s="264" t="s">
        <v>35</v>
      </c>
      <c r="Q22" s="457">
        <v>2259</v>
      </c>
      <c r="R22" s="453">
        <v>6569</v>
      </c>
      <c r="S22" s="453">
        <v>1433</v>
      </c>
      <c r="T22" s="453">
        <v>66036</v>
      </c>
      <c r="U22" s="453">
        <v>49822</v>
      </c>
      <c r="V22" s="453">
        <v>0</v>
      </c>
      <c r="W22" s="453">
        <v>364891</v>
      </c>
      <c r="X22" s="453">
        <v>26600</v>
      </c>
      <c r="Y22" s="371">
        <v>79259</v>
      </c>
      <c r="Z22" s="371">
        <v>76028</v>
      </c>
      <c r="AA22" s="460">
        <v>66189</v>
      </c>
      <c r="AB22" s="460">
        <v>9809</v>
      </c>
      <c r="AC22" s="460">
        <v>30</v>
      </c>
      <c r="AD22" s="371">
        <v>3231</v>
      </c>
      <c r="AE22" s="460">
        <v>3231</v>
      </c>
      <c r="AF22" s="460">
        <v>0</v>
      </c>
      <c r="AG22" s="266" t="s">
        <v>21</v>
      </c>
    </row>
    <row r="23" spans="1:33" s="224" customFormat="1" ht="14.45" customHeight="1">
      <c r="A23" s="264" t="s">
        <v>36</v>
      </c>
      <c r="B23" s="308">
        <v>677500</v>
      </c>
      <c r="C23" s="453">
        <v>53479</v>
      </c>
      <c r="D23" s="309">
        <v>17160</v>
      </c>
      <c r="E23" s="309">
        <v>7571</v>
      </c>
      <c r="F23" s="453">
        <v>243</v>
      </c>
      <c r="G23" s="453">
        <v>1669</v>
      </c>
      <c r="H23" s="453">
        <v>1747</v>
      </c>
      <c r="I23" s="453">
        <v>1002</v>
      </c>
      <c r="J23" s="453">
        <v>1027</v>
      </c>
      <c r="K23" s="453">
        <v>1884</v>
      </c>
      <c r="L23" s="309">
        <v>9589</v>
      </c>
      <c r="M23" s="453">
        <v>1757</v>
      </c>
      <c r="N23" s="453">
        <v>511</v>
      </c>
      <c r="O23" s="266" t="s">
        <v>22</v>
      </c>
      <c r="P23" s="264" t="s">
        <v>36</v>
      </c>
      <c r="Q23" s="457">
        <v>416</v>
      </c>
      <c r="R23" s="453">
        <v>6606</v>
      </c>
      <c r="S23" s="453">
        <v>300</v>
      </c>
      <c r="T23" s="453">
        <v>310419</v>
      </c>
      <c r="U23" s="453">
        <v>23211</v>
      </c>
      <c r="V23" s="453">
        <v>0</v>
      </c>
      <c r="W23" s="453">
        <v>210341</v>
      </c>
      <c r="X23" s="453">
        <v>0</v>
      </c>
      <c r="Y23" s="371">
        <v>62891</v>
      </c>
      <c r="Z23" s="371">
        <v>61691</v>
      </c>
      <c r="AA23" s="460">
        <v>57268</v>
      </c>
      <c r="AB23" s="460">
        <v>4423</v>
      </c>
      <c r="AC23" s="460">
        <v>0</v>
      </c>
      <c r="AD23" s="371">
        <v>1200</v>
      </c>
      <c r="AE23" s="460">
        <v>1200</v>
      </c>
      <c r="AF23" s="460">
        <v>0</v>
      </c>
      <c r="AG23" s="266" t="s">
        <v>22</v>
      </c>
    </row>
    <row r="24" spans="1:33" s="224" customFormat="1" ht="14.45" customHeight="1">
      <c r="A24" s="264" t="s">
        <v>37</v>
      </c>
      <c r="B24" s="308">
        <v>732000</v>
      </c>
      <c r="C24" s="453">
        <v>70000</v>
      </c>
      <c r="D24" s="309">
        <v>24321</v>
      </c>
      <c r="E24" s="309">
        <v>11896</v>
      </c>
      <c r="F24" s="453">
        <v>316</v>
      </c>
      <c r="G24" s="453">
        <v>3811</v>
      </c>
      <c r="H24" s="453">
        <v>3085</v>
      </c>
      <c r="I24" s="453">
        <v>100</v>
      </c>
      <c r="J24" s="453">
        <v>2234</v>
      </c>
      <c r="K24" s="453">
        <v>2350</v>
      </c>
      <c r="L24" s="309">
        <v>12424</v>
      </c>
      <c r="M24" s="453">
        <v>574</v>
      </c>
      <c r="N24" s="453">
        <v>1395</v>
      </c>
      <c r="O24" s="266" t="s">
        <v>38</v>
      </c>
      <c r="P24" s="264" t="s">
        <v>37</v>
      </c>
      <c r="Q24" s="457">
        <v>696</v>
      </c>
      <c r="R24" s="453">
        <v>9759</v>
      </c>
      <c r="S24" s="453">
        <v>0</v>
      </c>
      <c r="T24" s="453">
        <v>353342</v>
      </c>
      <c r="U24" s="453">
        <v>18979</v>
      </c>
      <c r="V24" s="453">
        <v>0</v>
      </c>
      <c r="W24" s="453">
        <v>209583</v>
      </c>
      <c r="X24" s="453">
        <v>0</v>
      </c>
      <c r="Y24" s="371">
        <v>55775</v>
      </c>
      <c r="Z24" s="371">
        <v>55775</v>
      </c>
      <c r="AA24" s="460">
        <v>44100</v>
      </c>
      <c r="AB24" s="460">
        <v>11675</v>
      </c>
      <c r="AC24" s="460">
        <v>0</v>
      </c>
      <c r="AD24" s="371">
        <v>0</v>
      </c>
      <c r="AE24" s="460">
        <v>0</v>
      </c>
      <c r="AF24" s="460">
        <v>0</v>
      </c>
      <c r="AG24" s="266" t="s">
        <v>38</v>
      </c>
    </row>
    <row r="25" spans="1:33" s="224" customFormat="1" ht="14.45" customHeight="1">
      <c r="A25" s="264" t="s">
        <v>39</v>
      </c>
      <c r="B25" s="308">
        <v>941600</v>
      </c>
      <c r="C25" s="453">
        <v>44133</v>
      </c>
      <c r="D25" s="309">
        <v>27078</v>
      </c>
      <c r="E25" s="309">
        <v>10555</v>
      </c>
      <c r="F25" s="453">
        <v>741</v>
      </c>
      <c r="G25" s="453">
        <v>3042</v>
      </c>
      <c r="H25" s="453">
        <v>3269</v>
      </c>
      <c r="I25" s="453">
        <v>0</v>
      </c>
      <c r="J25" s="453">
        <v>1002</v>
      </c>
      <c r="K25" s="453">
        <v>2501</v>
      </c>
      <c r="L25" s="309">
        <v>16523</v>
      </c>
      <c r="M25" s="453">
        <v>423</v>
      </c>
      <c r="N25" s="453">
        <v>9</v>
      </c>
      <c r="O25" s="266" t="s">
        <v>23</v>
      </c>
      <c r="P25" s="264" t="s">
        <v>39</v>
      </c>
      <c r="Q25" s="457">
        <v>688</v>
      </c>
      <c r="R25" s="453">
        <v>15008</v>
      </c>
      <c r="S25" s="453">
        <v>395</v>
      </c>
      <c r="T25" s="453">
        <v>474430</v>
      </c>
      <c r="U25" s="453">
        <v>17738</v>
      </c>
      <c r="V25" s="453">
        <v>0</v>
      </c>
      <c r="W25" s="453">
        <v>228133</v>
      </c>
      <c r="X25" s="453">
        <v>0</v>
      </c>
      <c r="Y25" s="371">
        <v>150088</v>
      </c>
      <c r="Z25" s="371">
        <v>147580</v>
      </c>
      <c r="AA25" s="460">
        <v>140762</v>
      </c>
      <c r="AB25" s="460">
        <v>6818</v>
      </c>
      <c r="AC25" s="460">
        <v>0</v>
      </c>
      <c r="AD25" s="371">
        <v>2507</v>
      </c>
      <c r="AE25" s="460">
        <v>2507</v>
      </c>
      <c r="AF25" s="460">
        <v>0</v>
      </c>
      <c r="AG25" s="266" t="s">
        <v>23</v>
      </c>
    </row>
    <row r="26" spans="1:33" s="224" customFormat="1" ht="14.45" customHeight="1">
      <c r="A26" s="264" t="s">
        <v>40</v>
      </c>
      <c r="B26" s="308">
        <v>624500</v>
      </c>
      <c r="C26" s="453">
        <v>24600</v>
      </c>
      <c r="D26" s="309">
        <v>44036</v>
      </c>
      <c r="E26" s="309">
        <v>14819</v>
      </c>
      <c r="F26" s="453">
        <v>441</v>
      </c>
      <c r="G26" s="453">
        <v>6508</v>
      </c>
      <c r="H26" s="453">
        <v>1601</v>
      </c>
      <c r="I26" s="453">
        <v>3727</v>
      </c>
      <c r="J26" s="453">
        <v>623</v>
      </c>
      <c r="K26" s="453">
        <v>1919</v>
      </c>
      <c r="L26" s="309">
        <v>29217</v>
      </c>
      <c r="M26" s="453">
        <v>0</v>
      </c>
      <c r="N26" s="453">
        <v>1157</v>
      </c>
      <c r="O26" s="266" t="s">
        <v>41</v>
      </c>
      <c r="P26" s="264" t="s">
        <v>40</v>
      </c>
      <c r="Q26" s="457">
        <v>440</v>
      </c>
      <c r="R26" s="453">
        <v>27620</v>
      </c>
      <c r="S26" s="453">
        <v>0</v>
      </c>
      <c r="T26" s="453">
        <v>305895</v>
      </c>
      <c r="U26" s="453">
        <v>14107</v>
      </c>
      <c r="V26" s="453">
        <v>0</v>
      </c>
      <c r="W26" s="453">
        <v>149854</v>
      </c>
      <c r="X26" s="453">
        <v>0</v>
      </c>
      <c r="Y26" s="371">
        <v>86008</v>
      </c>
      <c r="Z26" s="371">
        <v>86008</v>
      </c>
      <c r="AA26" s="460">
        <v>79725</v>
      </c>
      <c r="AB26" s="460">
        <v>6283</v>
      </c>
      <c r="AC26" s="460">
        <v>0</v>
      </c>
      <c r="AD26" s="371">
        <v>0</v>
      </c>
      <c r="AE26" s="460">
        <v>0</v>
      </c>
      <c r="AF26" s="460">
        <v>0</v>
      </c>
      <c r="AG26" s="266" t="s">
        <v>41</v>
      </c>
    </row>
    <row r="27" spans="1:33" s="224" customFormat="1" ht="14.45" customHeight="1">
      <c r="A27" s="264" t="s">
        <v>42</v>
      </c>
      <c r="B27" s="308">
        <v>845500</v>
      </c>
      <c r="C27" s="453">
        <v>155150</v>
      </c>
      <c r="D27" s="309">
        <v>42882</v>
      </c>
      <c r="E27" s="309">
        <v>16745</v>
      </c>
      <c r="F27" s="453">
        <v>494</v>
      </c>
      <c r="G27" s="453">
        <v>3089</v>
      </c>
      <c r="H27" s="453">
        <v>5805</v>
      </c>
      <c r="I27" s="453">
        <v>901</v>
      </c>
      <c r="J27" s="453">
        <v>3631</v>
      </c>
      <c r="K27" s="453">
        <v>2825</v>
      </c>
      <c r="L27" s="309">
        <v>26137</v>
      </c>
      <c r="M27" s="453">
        <v>2303</v>
      </c>
      <c r="N27" s="453">
        <v>10623</v>
      </c>
      <c r="O27" s="266" t="s">
        <v>24</v>
      </c>
      <c r="P27" s="264" t="s">
        <v>42</v>
      </c>
      <c r="Q27" s="457">
        <v>2431</v>
      </c>
      <c r="R27" s="453">
        <v>9780</v>
      </c>
      <c r="S27" s="453">
        <v>1000</v>
      </c>
      <c r="T27" s="453">
        <v>239969</v>
      </c>
      <c r="U27" s="453">
        <v>33567</v>
      </c>
      <c r="V27" s="453">
        <v>0</v>
      </c>
      <c r="W27" s="453">
        <v>311070</v>
      </c>
      <c r="X27" s="453">
        <v>7900</v>
      </c>
      <c r="Y27" s="371">
        <v>54962</v>
      </c>
      <c r="Z27" s="371">
        <v>54962</v>
      </c>
      <c r="AA27" s="460">
        <v>48437</v>
      </c>
      <c r="AB27" s="460">
        <v>6525</v>
      </c>
      <c r="AC27" s="460">
        <v>0</v>
      </c>
      <c r="AD27" s="371">
        <v>0</v>
      </c>
      <c r="AE27" s="460">
        <v>0</v>
      </c>
      <c r="AF27" s="460">
        <v>0</v>
      </c>
      <c r="AG27" s="266" t="s">
        <v>24</v>
      </c>
    </row>
    <row r="28" spans="1:33" s="224" customFormat="1" ht="14.45" customHeight="1">
      <c r="A28" s="264" t="s">
        <v>43</v>
      </c>
      <c r="B28" s="308">
        <v>326517</v>
      </c>
      <c r="C28" s="453">
        <v>10078</v>
      </c>
      <c r="D28" s="309">
        <v>9084</v>
      </c>
      <c r="E28" s="309">
        <v>3932</v>
      </c>
      <c r="F28" s="453">
        <v>43</v>
      </c>
      <c r="G28" s="453">
        <v>946</v>
      </c>
      <c r="H28" s="453">
        <v>300</v>
      </c>
      <c r="I28" s="453">
        <v>1419</v>
      </c>
      <c r="J28" s="453">
        <v>222</v>
      </c>
      <c r="K28" s="453">
        <v>1002</v>
      </c>
      <c r="L28" s="309">
        <v>5152</v>
      </c>
      <c r="M28" s="453">
        <v>570</v>
      </c>
      <c r="N28" s="453">
        <v>80</v>
      </c>
      <c r="O28" s="266" t="s">
        <v>44</v>
      </c>
      <c r="P28" s="264" t="s">
        <v>43</v>
      </c>
      <c r="Q28" s="457">
        <v>73</v>
      </c>
      <c r="R28" s="453">
        <v>4428</v>
      </c>
      <c r="S28" s="453">
        <v>1</v>
      </c>
      <c r="T28" s="453">
        <v>170578</v>
      </c>
      <c r="U28" s="453">
        <v>9934</v>
      </c>
      <c r="V28" s="453">
        <v>0</v>
      </c>
      <c r="W28" s="453">
        <v>87946</v>
      </c>
      <c r="X28" s="453">
        <v>0</v>
      </c>
      <c r="Y28" s="371">
        <v>38897</v>
      </c>
      <c r="Z28" s="371">
        <v>36370</v>
      </c>
      <c r="AA28" s="460">
        <v>36370</v>
      </c>
      <c r="AB28" s="460">
        <v>0</v>
      </c>
      <c r="AC28" s="460">
        <v>0</v>
      </c>
      <c r="AD28" s="371">
        <v>2528</v>
      </c>
      <c r="AE28" s="460">
        <v>2528</v>
      </c>
      <c r="AF28" s="460">
        <v>0</v>
      </c>
      <c r="AG28" s="266" t="s">
        <v>44</v>
      </c>
    </row>
    <row r="29" spans="1:33" s="269" customFormat="1" ht="14.45" customHeight="1">
      <c r="A29" s="267" t="s">
        <v>45</v>
      </c>
      <c r="B29" s="308">
        <v>590000</v>
      </c>
      <c r="C29" s="454">
        <v>22320</v>
      </c>
      <c r="D29" s="309">
        <v>18004</v>
      </c>
      <c r="E29" s="309">
        <v>7597</v>
      </c>
      <c r="F29" s="454">
        <v>140</v>
      </c>
      <c r="G29" s="454">
        <v>2247</v>
      </c>
      <c r="H29" s="454">
        <v>794</v>
      </c>
      <c r="I29" s="454">
        <v>1326</v>
      </c>
      <c r="J29" s="454">
        <v>410</v>
      </c>
      <c r="K29" s="454">
        <v>2680</v>
      </c>
      <c r="L29" s="309">
        <v>10407</v>
      </c>
      <c r="M29" s="454">
        <v>613</v>
      </c>
      <c r="N29" s="454">
        <v>255</v>
      </c>
      <c r="O29" s="268" t="s">
        <v>46</v>
      </c>
      <c r="P29" s="267" t="s">
        <v>45</v>
      </c>
      <c r="Q29" s="458">
        <v>128</v>
      </c>
      <c r="R29" s="454">
        <v>9179</v>
      </c>
      <c r="S29" s="454">
        <v>232</v>
      </c>
      <c r="T29" s="454">
        <v>295180</v>
      </c>
      <c r="U29" s="454">
        <v>8660</v>
      </c>
      <c r="V29" s="453">
        <v>0</v>
      </c>
      <c r="W29" s="454">
        <v>162027</v>
      </c>
      <c r="X29" s="454">
        <v>0</v>
      </c>
      <c r="Y29" s="371">
        <v>83809</v>
      </c>
      <c r="Z29" s="371">
        <v>83809</v>
      </c>
      <c r="AA29" s="461">
        <v>80223</v>
      </c>
      <c r="AB29" s="461">
        <v>3586</v>
      </c>
      <c r="AC29" s="461">
        <v>0</v>
      </c>
      <c r="AD29" s="371">
        <v>0</v>
      </c>
      <c r="AE29" s="461">
        <v>0</v>
      </c>
      <c r="AF29" s="461">
        <v>0</v>
      </c>
      <c r="AG29" s="268" t="s">
        <v>46</v>
      </c>
    </row>
    <row r="30" spans="1:33" s="224" customFormat="1" ht="14.45" customHeight="1">
      <c r="A30" s="264" t="s">
        <v>47</v>
      </c>
      <c r="B30" s="308">
        <v>338085</v>
      </c>
      <c r="C30" s="453">
        <v>8395</v>
      </c>
      <c r="D30" s="309">
        <v>11165</v>
      </c>
      <c r="E30" s="309">
        <v>5454</v>
      </c>
      <c r="F30" s="453">
        <v>387</v>
      </c>
      <c r="G30" s="453">
        <v>730</v>
      </c>
      <c r="H30" s="453">
        <v>276</v>
      </c>
      <c r="I30" s="453">
        <v>2898</v>
      </c>
      <c r="J30" s="453">
        <v>255</v>
      </c>
      <c r="K30" s="453">
        <v>908</v>
      </c>
      <c r="L30" s="309">
        <v>5711</v>
      </c>
      <c r="M30" s="453">
        <v>100</v>
      </c>
      <c r="N30" s="453">
        <v>471</v>
      </c>
      <c r="O30" s="266" t="s">
        <v>48</v>
      </c>
      <c r="P30" s="264" t="s">
        <v>47</v>
      </c>
      <c r="Q30" s="457">
        <v>58</v>
      </c>
      <c r="R30" s="453">
        <v>5052</v>
      </c>
      <c r="S30" s="453">
        <v>30</v>
      </c>
      <c r="T30" s="453">
        <v>192167</v>
      </c>
      <c r="U30" s="453">
        <v>7289</v>
      </c>
      <c r="V30" s="453">
        <v>0</v>
      </c>
      <c r="W30" s="453">
        <v>87550</v>
      </c>
      <c r="X30" s="453">
        <v>0</v>
      </c>
      <c r="Y30" s="371">
        <v>31519</v>
      </c>
      <c r="Z30" s="371">
        <v>29949</v>
      </c>
      <c r="AA30" s="460">
        <v>26979</v>
      </c>
      <c r="AB30" s="460">
        <v>2970</v>
      </c>
      <c r="AC30" s="460">
        <v>0</v>
      </c>
      <c r="AD30" s="371">
        <v>1570</v>
      </c>
      <c r="AE30" s="460">
        <v>1570</v>
      </c>
      <c r="AF30" s="460">
        <v>0</v>
      </c>
      <c r="AG30" s="266" t="s">
        <v>48</v>
      </c>
    </row>
    <row r="31" spans="1:33" s="224" customFormat="1" ht="14.45" customHeight="1">
      <c r="A31" s="264" t="s">
        <v>49</v>
      </c>
      <c r="B31" s="308">
        <v>275980</v>
      </c>
      <c r="C31" s="453">
        <v>4099</v>
      </c>
      <c r="D31" s="309">
        <v>5783</v>
      </c>
      <c r="E31" s="309">
        <v>3039</v>
      </c>
      <c r="F31" s="453">
        <v>141</v>
      </c>
      <c r="G31" s="453">
        <v>808</v>
      </c>
      <c r="H31" s="453">
        <v>168</v>
      </c>
      <c r="I31" s="453">
        <v>908</v>
      </c>
      <c r="J31" s="453">
        <v>79</v>
      </c>
      <c r="K31" s="453">
        <v>935</v>
      </c>
      <c r="L31" s="309">
        <v>2744</v>
      </c>
      <c r="M31" s="453">
        <v>8</v>
      </c>
      <c r="N31" s="453">
        <v>28</v>
      </c>
      <c r="O31" s="266" t="s">
        <v>50</v>
      </c>
      <c r="P31" s="264" t="s">
        <v>49</v>
      </c>
      <c r="Q31" s="457">
        <v>51</v>
      </c>
      <c r="R31" s="453">
        <v>2652</v>
      </c>
      <c r="S31" s="453">
        <v>6</v>
      </c>
      <c r="T31" s="453">
        <v>154499</v>
      </c>
      <c r="U31" s="453">
        <v>4310</v>
      </c>
      <c r="V31" s="453">
        <v>0</v>
      </c>
      <c r="W31" s="453">
        <v>82700</v>
      </c>
      <c r="X31" s="453">
        <v>0</v>
      </c>
      <c r="Y31" s="371">
        <v>24589</v>
      </c>
      <c r="Z31" s="371">
        <v>24589</v>
      </c>
      <c r="AA31" s="460">
        <v>24589</v>
      </c>
      <c r="AB31" s="460">
        <v>0</v>
      </c>
      <c r="AC31" s="460">
        <v>0</v>
      </c>
      <c r="AD31" s="371">
        <v>0</v>
      </c>
      <c r="AE31" s="460">
        <v>0</v>
      </c>
      <c r="AF31" s="460">
        <v>0</v>
      </c>
      <c r="AG31" s="266" t="s">
        <v>50</v>
      </c>
    </row>
    <row r="32" spans="1:33" s="224" customFormat="1" ht="14.45" customHeight="1">
      <c r="A32" s="264" t="s">
        <v>51</v>
      </c>
      <c r="B32" s="308">
        <v>482073</v>
      </c>
      <c r="C32" s="453">
        <v>14348</v>
      </c>
      <c r="D32" s="309">
        <v>14730</v>
      </c>
      <c r="E32" s="309">
        <v>6673</v>
      </c>
      <c r="F32" s="453">
        <v>283</v>
      </c>
      <c r="G32" s="453">
        <v>1676</v>
      </c>
      <c r="H32" s="453">
        <v>681</v>
      </c>
      <c r="I32" s="453">
        <v>2146</v>
      </c>
      <c r="J32" s="453">
        <v>487</v>
      </c>
      <c r="K32" s="453">
        <v>1401</v>
      </c>
      <c r="L32" s="309">
        <v>8057</v>
      </c>
      <c r="M32" s="453">
        <v>2014</v>
      </c>
      <c r="N32" s="453">
        <v>56</v>
      </c>
      <c r="O32" s="266" t="s">
        <v>25</v>
      </c>
      <c r="P32" s="264" t="s">
        <v>51</v>
      </c>
      <c r="Q32" s="457">
        <v>147</v>
      </c>
      <c r="R32" s="453">
        <v>5370</v>
      </c>
      <c r="S32" s="453">
        <v>470</v>
      </c>
      <c r="T32" s="453">
        <v>194724</v>
      </c>
      <c r="U32" s="453">
        <v>11575</v>
      </c>
      <c r="V32" s="453">
        <v>0</v>
      </c>
      <c r="W32" s="453">
        <v>206395</v>
      </c>
      <c r="X32" s="453">
        <v>6300</v>
      </c>
      <c r="Y32" s="371">
        <v>34002</v>
      </c>
      <c r="Z32" s="371">
        <v>33945</v>
      </c>
      <c r="AA32" s="460">
        <v>30458</v>
      </c>
      <c r="AB32" s="460">
        <v>3487</v>
      </c>
      <c r="AC32" s="460">
        <v>0</v>
      </c>
      <c r="AD32" s="371">
        <v>57</v>
      </c>
      <c r="AE32" s="460">
        <v>57</v>
      </c>
      <c r="AF32" s="460">
        <v>0</v>
      </c>
      <c r="AG32" s="266" t="s">
        <v>25</v>
      </c>
    </row>
    <row r="33" spans="1:33" s="224" customFormat="1" ht="14.45" customHeight="1">
      <c r="A33" s="264" t="s">
        <v>52</v>
      </c>
      <c r="B33" s="308">
        <v>367325</v>
      </c>
      <c r="C33" s="453">
        <v>20106</v>
      </c>
      <c r="D33" s="309">
        <v>9271</v>
      </c>
      <c r="E33" s="309">
        <v>3923</v>
      </c>
      <c r="F33" s="453">
        <v>50</v>
      </c>
      <c r="G33" s="453">
        <v>628</v>
      </c>
      <c r="H33" s="453">
        <v>605</v>
      </c>
      <c r="I33" s="453">
        <v>810</v>
      </c>
      <c r="J33" s="453">
        <v>779</v>
      </c>
      <c r="K33" s="453">
        <v>1050</v>
      </c>
      <c r="L33" s="309">
        <v>5348</v>
      </c>
      <c r="M33" s="453">
        <v>51</v>
      </c>
      <c r="N33" s="453">
        <v>0</v>
      </c>
      <c r="O33" s="266" t="s">
        <v>53</v>
      </c>
      <c r="P33" s="264" t="s">
        <v>52</v>
      </c>
      <c r="Q33" s="457">
        <v>107</v>
      </c>
      <c r="R33" s="453">
        <v>5150</v>
      </c>
      <c r="S33" s="453">
        <v>40</v>
      </c>
      <c r="T33" s="453">
        <v>177810</v>
      </c>
      <c r="U33" s="453">
        <v>6500</v>
      </c>
      <c r="V33" s="453">
        <v>0</v>
      </c>
      <c r="W33" s="453">
        <v>117108</v>
      </c>
      <c r="X33" s="453">
        <v>0</v>
      </c>
      <c r="Y33" s="371">
        <v>36531</v>
      </c>
      <c r="Z33" s="371">
        <v>36531</v>
      </c>
      <c r="AA33" s="460">
        <v>33842</v>
      </c>
      <c r="AB33" s="460">
        <v>2689</v>
      </c>
      <c r="AC33" s="460">
        <v>0</v>
      </c>
      <c r="AD33" s="371">
        <v>0</v>
      </c>
      <c r="AE33" s="460">
        <v>0</v>
      </c>
      <c r="AF33" s="460">
        <v>0</v>
      </c>
      <c r="AG33" s="266" t="s">
        <v>53</v>
      </c>
    </row>
    <row r="34" spans="1:33" s="224" customFormat="1" ht="14.45" customHeight="1">
      <c r="A34" s="264" t="s">
        <v>54</v>
      </c>
      <c r="B34" s="308">
        <v>304515</v>
      </c>
      <c r="C34" s="453">
        <v>22400</v>
      </c>
      <c r="D34" s="309">
        <v>10140</v>
      </c>
      <c r="E34" s="309">
        <v>5555</v>
      </c>
      <c r="F34" s="453">
        <v>162</v>
      </c>
      <c r="G34" s="453">
        <v>2172</v>
      </c>
      <c r="H34" s="453">
        <v>1465</v>
      </c>
      <c r="I34" s="453">
        <v>95</v>
      </c>
      <c r="J34" s="453">
        <v>752</v>
      </c>
      <c r="K34" s="453">
        <v>909</v>
      </c>
      <c r="L34" s="309">
        <v>4585</v>
      </c>
      <c r="M34" s="453">
        <v>0</v>
      </c>
      <c r="N34" s="453">
        <v>573</v>
      </c>
      <c r="O34" s="266" t="s">
        <v>55</v>
      </c>
      <c r="P34" s="264" t="s">
        <v>54</v>
      </c>
      <c r="Q34" s="457">
        <v>202</v>
      </c>
      <c r="R34" s="453">
        <v>3630</v>
      </c>
      <c r="S34" s="453">
        <v>180</v>
      </c>
      <c r="T34" s="453">
        <v>135401</v>
      </c>
      <c r="U34" s="453">
        <v>9883</v>
      </c>
      <c r="V34" s="453">
        <v>0</v>
      </c>
      <c r="W34" s="453">
        <v>96715</v>
      </c>
      <c r="X34" s="453">
        <v>0</v>
      </c>
      <c r="Y34" s="371">
        <v>29975</v>
      </c>
      <c r="Z34" s="371">
        <v>26676</v>
      </c>
      <c r="AA34" s="460">
        <v>24166</v>
      </c>
      <c r="AB34" s="460">
        <v>2510</v>
      </c>
      <c r="AC34" s="460">
        <v>0</v>
      </c>
      <c r="AD34" s="371">
        <v>3299</v>
      </c>
      <c r="AE34" s="460">
        <v>3299</v>
      </c>
      <c r="AF34" s="460">
        <v>0</v>
      </c>
      <c r="AG34" s="266" t="s">
        <v>55</v>
      </c>
    </row>
    <row r="35" spans="1:33" s="224" customFormat="1" ht="14.45" customHeight="1">
      <c r="A35" s="264" t="s">
        <v>56</v>
      </c>
      <c r="B35" s="308">
        <v>422340</v>
      </c>
      <c r="C35" s="453">
        <v>26383</v>
      </c>
      <c r="D35" s="309">
        <v>13872</v>
      </c>
      <c r="E35" s="309">
        <v>5852</v>
      </c>
      <c r="F35" s="453">
        <v>143</v>
      </c>
      <c r="G35" s="453">
        <v>825</v>
      </c>
      <c r="H35" s="453">
        <v>658</v>
      </c>
      <c r="I35" s="453">
        <v>883</v>
      </c>
      <c r="J35" s="453">
        <v>793</v>
      </c>
      <c r="K35" s="453">
        <v>2550</v>
      </c>
      <c r="L35" s="309">
        <v>8020</v>
      </c>
      <c r="M35" s="453">
        <v>0</v>
      </c>
      <c r="N35" s="453">
        <v>161</v>
      </c>
      <c r="O35" s="266" t="s">
        <v>57</v>
      </c>
      <c r="P35" s="264" t="s">
        <v>56</v>
      </c>
      <c r="Q35" s="457">
        <v>726</v>
      </c>
      <c r="R35" s="453">
        <v>6643</v>
      </c>
      <c r="S35" s="453">
        <v>490</v>
      </c>
      <c r="T35" s="453">
        <v>194380</v>
      </c>
      <c r="U35" s="453">
        <v>12229</v>
      </c>
      <c r="V35" s="453">
        <v>0</v>
      </c>
      <c r="W35" s="453">
        <v>120902</v>
      </c>
      <c r="X35" s="453">
        <v>0</v>
      </c>
      <c r="Y35" s="371">
        <v>54574</v>
      </c>
      <c r="Z35" s="371">
        <v>54574</v>
      </c>
      <c r="AA35" s="460">
        <v>50820</v>
      </c>
      <c r="AB35" s="460">
        <v>3754</v>
      </c>
      <c r="AC35" s="460">
        <v>0</v>
      </c>
      <c r="AD35" s="371">
        <v>0</v>
      </c>
      <c r="AE35" s="460">
        <v>0</v>
      </c>
      <c r="AF35" s="460">
        <v>0</v>
      </c>
      <c r="AG35" s="266" t="s">
        <v>57</v>
      </c>
    </row>
    <row r="36" spans="1:33" s="224" customFormat="1" ht="14.45" customHeight="1">
      <c r="A36" s="264" t="s">
        <v>58</v>
      </c>
      <c r="B36" s="308">
        <v>449200</v>
      </c>
      <c r="C36" s="453">
        <v>93337</v>
      </c>
      <c r="D36" s="309">
        <v>17297</v>
      </c>
      <c r="E36" s="309">
        <v>8045</v>
      </c>
      <c r="F36" s="453">
        <v>116</v>
      </c>
      <c r="G36" s="453">
        <v>1344</v>
      </c>
      <c r="H36" s="453">
        <v>2418</v>
      </c>
      <c r="I36" s="453">
        <v>707</v>
      </c>
      <c r="J36" s="453">
        <v>2700</v>
      </c>
      <c r="K36" s="453">
        <v>760</v>
      </c>
      <c r="L36" s="309">
        <v>9252</v>
      </c>
      <c r="M36" s="453">
        <v>160</v>
      </c>
      <c r="N36" s="453">
        <v>730</v>
      </c>
      <c r="O36" s="266" t="s">
        <v>59</v>
      </c>
      <c r="P36" s="264" t="s">
        <v>58</v>
      </c>
      <c r="Q36" s="457">
        <v>751</v>
      </c>
      <c r="R36" s="453">
        <v>7056</v>
      </c>
      <c r="S36" s="453">
        <v>555</v>
      </c>
      <c r="T36" s="453">
        <v>152189</v>
      </c>
      <c r="U36" s="453">
        <v>17761</v>
      </c>
      <c r="V36" s="453">
        <v>0</v>
      </c>
      <c r="W36" s="453">
        <v>142094</v>
      </c>
      <c r="X36" s="453">
        <v>0</v>
      </c>
      <c r="Y36" s="371">
        <v>26522</v>
      </c>
      <c r="Z36" s="371">
        <v>26437</v>
      </c>
      <c r="AA36" s="460">
        <v>22774</v>
      </c>
      <c r="AB36" s="460">
        <v>3663</v>
      </c>
      <c r="AC36" s="460">
        <v>0</v>
      </c>
      <c r="AD36" s="371">
        <v>85</v>
      </c>
      <c r="AE36" s="460">
        <v>85</v>
      </c>
      <c r="AF36" s="460">
        <v>0</v>
      </c>
      <c r="AG36" s="266" t="s">
        <v>59</v>
      </c>
    </row>
    <row r="37" spans="1:33" s="224" customFormat="1" ht="14.45" customHeight="1">
      <c r="A37" s="264" t="s">
        <v>60</v>
      </c>
      <c r="B37" s="308">
        <v>456056</v>
      </c>
      <c r="C37" s="453">
        <v>23100</v>
      </c>
      <c r="D37" s="309">
        <v>16995</v>
      </c>
      <c r="E37" s="309">
        <v>7800</v>
      </c>
      <c r="F37" s="453">
        <v>120</v>
      </c>
      <c r="G37" s="453">
        <v>2750</v>
      </c>
      <c r="H37" s="453">
        <v>740</v>
      </c>
      <c r="I37" s="453">
        <v>1030</v>
      </c>
      <c r="J37" s="453">
        <v>2120</v>
      </c>
      <c r="K37" s="453">
        <v>1040</v>
      </c>
      <c r="L37" s="309">
        <v>9195</v>
      </c>
      <c r="M37" s="453">
        <v>50</v>
      </c>
      <c r="N37" s="453">
        <v>90</v>
      </c>
      <c r="O37" s="266" t="s">
        <v>61</v>
      </c>
      <c r="P37" s="264" t="s">
        <v>60</v>
      </c>
      <c r="Q37" s="457">
        <v>290</v>
      </c>
      <c r="R37" s="453">
        <v>8265</v>
      </c>
      <c r="S37" s="453">
        <v>500</v>
      </c>
      <c r="T37" s="453">
        <v>224125</v>
      </c>
      <c r="U37" s="453">
        <v>12062</v>
      </c>
      <c r="V37" s="453">
        <v>0</v>
      </c>
      <c r="W37" s="453">
        <v>147941</v>
      </c>
      <c r="X37" s="453">
        <v>0</v>
      </c>
      <c r="Y37" s="371">
        <v>31833</v>
      </c>
      <c r="Z37" s="371">
        <v>28633</v>
      </c>
      <c r="AA37" s="460">
        <v>28633</v>
      </c>
      <c r="AB37" s="460">
        <v>0</v>
      </c>
      <c r="AC37" s="460">
        <v>0</v>
      </c>
      <c r="AD37" s="371">
        <v>3200</v>
      </c>
      <c r="AE37" s="460">
        <v>3200</v>
      </c>
      <c r="AF37" s="460">
        <v>0</v>
      </c>
      <c r="AG37" s="266" t="s">
        <v>61</v>
      </c>
    </row>
    <row r="38" spans="1:33" s="224" customFormat="1" ht="14.45" customHeight="1">
      <c r="A38" s="264" t="s">
        <v>62</v>
      </c>
      <c r="B38" s="308">
        <v>414006</v>
      </c>
      <c r="C38" s="453">
        <v>11478</v>
      </c>
      <c r="D38" s="309">
        <v>8321</v>
      </c>
      <c r="E38" s="309">
        <v>3174</v>
      </c>
      <c r="F38" s="453">
        <v>122</v>
      </c>
      <c r="G38" s="453">
        <v>263</v>
      </c>
      <c r="H38" s="453">
        <v>422</v>
      </c>
      <c r="I38" s="453">
        <v>1096</v>
      </c>
      <c r="J38" s="453">
        <v>352</v>
      </c>
      <c r="K38" s="453">
        <v>919</v>
      </c>
      <c r="L38" s="309">
        <v>5147</v>
      </c>
      <c r="M38" s="453">
        <v>205</v>
      </c>
      <c r="N38" s="453">
        <v>416</v>
      </c>
      <c r="O38" s="266" t="s">
        <v>63</v>
      </c>
      <c r="P38" s="264" t="s">
        <v>62</v>
      </c>
      <c r="Q38" s="457">
        <v>78</v>
      </c>
      <c r="R38" s="453">
        <v>4398</v>
      </c>
      <c r="S38" s="453">
        <v>50</v>
      </c>
      <c r="T38" s="453">
        <v>233317</v>
      </c>
      <c r="U38" s="453">
        <v>10268</v>
      </c>
      <c r="V38" s="453">
        <v>0</v>
      </c>
      <c r="W38" s="453">
        <v>101751</v>
      </c>
      <c r="X38" s="453">
        <v>0</v>
      </c>
      <c r="Y38" s="371">
        <v>48871</v>
      </c>
      <c r="Z38" s="371">
        <v>48871</v>
      </c>
      <c r="AA38" s="460">
        <v>48871</v>
      </c>
      <c r="AB38" s="460">
        <v>0</v>
      </c>
      <c r="AC38" s="460">
        <v>0</v>
      </c>
      <c r="AD38" s="371">
        <v>0</v>
      </c>
      <c r="AE38" s="460">
        <v>0</v>
      </c>
      <c r="AF38" s="460">
        <v>0</v>
      </c>
      <c r="AG38" s="266" t="s">
        <v>63</v>
      </c>
    </row>
    <row r="39" spans="1:33" s="224" customFormat="1" ht="14.45" customHeight="1">
      <c r="A39" s="264" t="s">
        <v>64</v>
      </c>
      <c r="B39" s="308">
        <v>438244</v>
      </c>
      <c r="C39" s="453">
        <v>34493</v>
      </c>
      <c r="D39" s="309">
        <v>36942</v>
      </c>
      <c r="E39" s="309">
        <v>9559</v>
      </c>
      <c r="F39" s="453">
        <v>315</v>
      </c>
      <c r="G39" s="453">
        <v>4258</v>
      </c>
      <c r="H39" s="453">
        <v>922</v>
      </c>
      <c r="I39" s="453">
        <v>743</v>
      </c>
      <c r="J39" s="453">
        <v>1627</v>
      </c>
      <c r="K39" s="453">
        <v>1693</v>
      </c>
      <c r="L39" s="309">
        <v>27383</v>
      </c>
      <c r="M39" s="453">
        <v>26</v>
      </c>
      <c r="N39" s="453">
        <v>700</v>
      </c>
      <c r="O39" s="266" t="s">
        <v>65</v>
      </c>
      <c r="P39" s="264" t="s">
        <v>64</v>
      </c>
      <c r="Q39" s="457">
        <v>99</v>
      </c>
      <c r="R39" s="453">
        <v>26057</v>
      </c>
      <c r="S39" s="453">
        <v>500</v>
      </c>
      <c r="T39" s="453">
        <v>184421</v>
      </c>
      <c r="U39" s="453">
        <v>11913</v>
      </c>
      <c r="V39" s="453">
        <v>0</v>
      </c>
      <c r="W39" s="453">
        <v>128994</v>
      </c>
      <c r="X39" s="453">
        <v>0</v>
      </c>
      <c r="Y39" s="371">
        <v>41480</v>
      </c>
      <c r="Z39" s="371">
        <v>41478</v>
      </c>
      <c r="AA39" s="460">
        <v>36957</v>
      </c>
      <c r="AB39" s="460">
        <v>4521</v>
      </c>
      <c r="AC39" s="460">
        <v>0</v>
      </c>
      <c r="AD39" s="371">
        <v>3</v>
      </c>
      <c r="AE39" s="460">
        <v>3</v>
      </c>
      <c r="AF39" s="460">
        <v>0</v>
      </c>
      <c r="AG39" s="266" t="s">
        <v>65</v>
      </c>
    </row>
    <row r="40" spans="1:33" s="224" customFormat="1" ht="14.45" customHeight="1" thickBot="1">
      <c r="A40" s="343" t="s">
        <v>66</v>
      </c>
      <c r="B40" s="310">
        <v>163400</v>
      </c>
      <c r="C40" s="455">
        <v>4200</v>
      </c>
      <c r="D40" s="311">
        <v>12089</v>
      </c>
      <c r="E40" s="311">
        <v>7270</v>
      </c>
      <c r="F40" s="455">
        <v>415</v>
      </c>
      <c r="G40" s="455">
        <v>2209</v>
      </c>
      <c r="H40" s="455">
        <v>129</v>
      </c>
      <c r="I40" s="455">
        <v>3082</v>
      </c>
      <c r="J40" s="455">
        <v>120</v>
      </c>
      <c r="K40" s="455">
        <v>1315</v>
      </c>
      <c r="L40" s="311">
        <v>4819</v>
      </c>
      <c r="M40" s="455">
        <v>100</v>
      </c>
      <c r="N40" s="456">
        <v>12</v>
      </c>
      <c r="O40" s="344" t="s">
        <v>67</v>
      </c>
      <c r="P40" s="343" t="s">
        <v>66</v>
      </c>
      <c r="Q40" s="459">
        <v>92</v>
      </c>
      <c r="R40" s="455">
        <v>4455</v>
      </c>
      <c r="S40" s="455">
        <v>160</v>
      </c>
      <c r="T40" s="455">
        <v>78725</v>
      </c>
      <c r="U40" s="455">
        <v>6510</v>
      </c>
      <c r="V40" s="455">
        <v>0</v>
      </c>
      <c r="W40" s="455">
        <v>50654</v>
      </c>
      <c r="X40" s="455">
        <v>0</v>
      </c>
      <c r="Y40" s="372">
        <v>11222</v>
      </c>
      <c r="Z40" s="372">
        <v>11222</v>
      </c>
      <c r="AA40" s="462">
        <v>8717</v>
      </c>
      <c r="AB40" s="462">
        <v>2505</v>
      </c>
      <c r="AC40" s="462">
        <v>0</v>
      </c>
      <c r="AD40" s="372">
        <v>0</v>
      </c>
      <c r="AE40" s="462">
        <v>0</v>
      </c>
      <c r="AF40" s="463">
        <v>0</v>
      </c>
      <c r="AG40" s="344" t="s">
        <v>67</v>
      </c>
    </row>
    <row r="41" spans="1:33" s="270" customFormat="1" ht="10.5" customHeight="1">
      <c r="A41" s="247" t="s">
        <v>469</v>
      </c>
      <c r="B41" s="247"/>
      <c r="C41" s="247"/>
      <c r="G41" s="271"/>
      <c r="M41" s="272"/>
      <c r="O41" s="273" t="s">
        <v>470</v>
      </c>
      <c r="P41" s="247" t="s">
        <v>471</v>
      </c>
      <c r="Q41" s="247"/>
      <c r="T41" s="271"/>
      <c r="U41" s="274"/>
      <c r="V41" s="274"/>
      <c r="X41" s="271"/>
      <c r="AA41" s="317"/>
      <c r="AG41" s="271" t="s">
        <v>470</v>
      </c>
    </row>
    <row r="42" spans="1:33" s="270" customFormat="1" ht="10.5" customHeight="1">
      <c r="A42" s="275" t="s">
        <v>472</v>
      </c>
      <c r="B42" s="247"/>
      <c r="C42" s="247"/>
      <c r="G42" s="271"/>
      <c r="M42" s="247"/>
      <c r="O42" s="271"/>
      <c r="P42" s="275" t="s">
        <v>472</v>
      </c>
      <c r="Q42" s="275"/>
      <c r="T42" s="271"/>
      <c r="U42" s="274"/>
      <c r="V42" s="274"/>
      <c r="X42" s="271"/>
      <c r="AA42" s="247"/>
      <c r="AG42" s="271"/>
    </row>
    <row r="43" spans="1:33" s="276" customFormat="1" ht="10.5" customHeight="1">
      <c r="A43" s="275" t="s">
        <v>528</v>
      </c>
      <c r="I43" s="88"/>
      <c r="J43" s="277"/>
      <c r="K43" s="277"/>
      <c r="L43" s="277"/>
      <c r="M43" s="277"/>
      <c r="O43" s="277"/>
      <c r="P43" s="275" t="s">
        <v>528</v>
      </c>
      <c r="Q43" s="275"/>
      <c r="T43" s="277"/>
      <c r="AA43" s="277"/>
    </row>
    <row r="44" spans="1:33" s="276" customFormat="1" ht="10.5" customHeight="1">
      <c r="A44" s="275" t="s">
        <v>529</v>
      </c>
      <c r="I44" s="88"/>
      <c r="J44" s="277"/>
      <c r="K44" s="277"/>
      <c r="L44" s="277"/>
      <c r="M44" s="277"/>
      <c r="O44" s="277"/>
      <c r="P44" s="275" t="s">
        <v>529</v>
      </c>
      <c r="Q44" s="275"/>
      <c r="T44" s="277"/>
      <c r="AA44" s="277"/>
    </row>
    <row r="45" spans="1:33" s="276" customFormat="1" ht="10.5" customHeight="1">
      <c r="A45" s="275" t="s">
        <v>531</v>
      </c>
      <c r="I45" s="88"/>
      <c r="J45" s="277"/>
      <c r="K45" s="277"/>
      <c r="L45" s="277"/>
      <c r="M45" s="277"/>
      <c r="O45" s="277"/>
      <c r="P45" s="275" t="s">
        <v>532</v>
      </c>
      <c r="Q45" s="275"/>
      <c r="T45" s="277"/>
      <c r="AA45" s="277"/>
    </row>
    <row r="46" spans="1:33" ht="10.5" customHeight="1">
      <c r="A46" s="229" t="s">
        <v>530</v>
      </c>
      <c r="P46" s="229" t="s">
        <v>530</v>
      </c>
    </row>
  </sheetData>
  <sheetProtection selectLockedCells="1"/>
  <mergeCells count="47">
    <mergeCell ref="S8:S10"/>
    <mergeCell ref="A3:H3"/>
    <mergeCell ref="I3:O3"/>
    <mergeCell ref="P3:X3"/>
    <mergeCell ref="Y3:AG3"/>
    <mergeCell ref="A6:A10"/>
    <mergeCell ref="B6:B10"/>
    <mergeCell ref="C6:C10"/>
    <mergeCell ref="D6:H6"/>
    <mergeCell ref="I6:N6"/>
    <mergeCell ref="O6:O10"/>
    <mergeCell ref="X6:X10"/>
    <mergeCell ref="Y6:AF6"/>
    <mergeCell ref="AG6:AG10"/>
    <mergeCell ref="E7:H7"/>
    <mergeCell ref="I7:K7"/>
    <mergeCell ref="L7:N7"/>
    <mergeCell ref="Q7:S7"/>
    <mergeCell ref="Z7:AC7"/>
    <mergeCell ref="AD7:AF7"/>
    <mergeCell ref="J8:J10"/>
    <mergeCell ref="P6:P10"/>
    <mergeCell ref="Q6:S6"/>
    <mergeCell ref="T6:T10"/>
    <mergeCell ref="U6:U10"/>
    <mergeCell ref="V6:V10"/>
    <mergeCell ref="W6:W10"/>
    <mergeCell ref="R8:R10"/>
    <mergeCell ref="Q8:Q10"/>
    <mergeCell ref="AE8:AE10"/>
    <mergeCell ref="AF8:AF10"/>
    <mergeCell ref="Y8:Y10"/>
    <mergeCell ref="D8:D10"/>
    <mergeCell ref="E8:E10"/>
    <mergeCell ref="F8:F10"/>
    <mergeCell ref="G8:G10"/>
    <mergeCell ref="H8:H10"/>
    <mergeCell ref="I8:I10"/>
    <mergeCell ref="K8:K10"/>
    <mergeCell ref="L8:L10"/>
    <mergeCell ref="M8:M10"/>
    <mergeCell ref="N8:N10"/>
    <mergeCell ref="Z8:Z10"/>
    <mergeCell ref="AA8:AA10"/>
    <mergeCell ref="AB8:AB10"/>
    <mergeCell ref="AC8:AC10"/>
    <mergeCell ref="AD8:AD10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8" max="45" man="1"/>
    <brk id="15" max="45" man="1"/>
    <brk id="24" max="4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80"/>
  <sheetViews>
    <sheetView view="pageBreakPreview" zoomScaleNormal="100" zoomScaleSheetLayoutView="100" workbookViewId="0">
      <selection activeCell="L35" sqref="L35"/>
    </sheetView>
  </sheetViews>
  <sheetFormatPr defaultRowHeight="14.25"/>
  <cols>
    <col min="1" max="2" width="10.625" style="79" customWidth="1"/>
    <col min="3" max="5" width="15.125" style="253" customWidth="1"/>
    <col min="6" max="6" width="15.75" style="254" customWidth="1"/>
    <col min="7" max="7" width="12.625" style="255" customWidth="1"/>
    <col min="8" max="8" width="12.125" style="253" customWidth="1"/>
    <col min="9" max="9" width="12.625" style="256" customWidth="1"/>
    <col min="10" max="10" width="10.625" style="81" customWidth="1"/>
    <col min="11" max="11" width="12.75" style="81" customWidth="1"/>
    <col min="12" max="12" width="10.625" style="81" customWidth="1"/>
    <col min="13" max="13" width="11" style="81" customWidth="1"/>
    <col min="14" max="16384" width="9" style="81"/>
  </cols>
  <sheetData>
    <row r="1" spans="1:14" s="356" customFormat="1" ht="14.1" customHeight="1">
      <c r="A1" s="354" t="s">
        <v>619</v>
      </c>
      <c r="B1" s="354"/>
      <c r="C1" s="360"/>
      <c r="D1" s="360"/>
      <c r="E1" s="360"/>
      <c r="G1" s="354" t="s">
        <v>122</v>
      </c>
      <c r="H1" s="360"/>
      <c r="I1" s="361"/>
      <c r="M1" s="362" t="s">
        <v>620</v>
      </c>
    </row>
    <row r="2" spans="1:14" s="56" customFormat="1" ht="14.1" customHeight="1">
      <c r="A2" s="54"/>
      <c r="B2" s="54"/>
      <c r="C2" s="235"/>
      <c r="D2" s="235"/>
      <c r="E2" s="235"/>
      <c r="G2" s="54"/>
      <c r="H2" s="235"/>
      <c r="I2" s="236"/>
      <c r="K2" s="237"/>
    </row>
    <row r="3" spans="1:14" s="519" customFormat="1" ht="20.100000000000001" customHeight="1">
      <c r="A3" s="811" t="s">
        <v>123</v>
      </c>
      <c r="B3" s="811"/>
      <c r="C3" s="811"/>
      <c r="D3" s="811"/>
      <c r="E3" s="811"/>
      <c r="F3" s="811"/>
      <c r="G3" s="812" t="s">
        <v>80</v>
      </c>
      <c r="H3" s="812"/>
      <c r="I3" s="812"/>
      <c r="J3" s="812"/>
      <c r="K3" s="812"/>
      <c r="L3" s="812"/>
      <c r="M3" s="812"/>
    </row>
    <row r="4" spans="1:14" s="520" customFormat="1" ht="24" customHeight="1">
      <c r="A4" s="829"/>
      <c r="B4" s="829"/>
      <c r="C4" s="829"/>
      <c r="D4" s="829"/>
      <c r="E4" s="829"/>
      <c r="F4" s="829"/>
      <c r="G4" s="829"/>
      <c r="H4" s="829"/>
      <c r="I4" s="829"/>
      <c r="J4" s="829"/>
      <c r="K4" s="829"/>
    </row>
    <row r="5" spans="1:14" s="60" customFormat="1" ht="18" customHeight="1" thickBot="1">
      <c r="A5" s="60" t="s">
        <v>16</v>
      </c>
      <c r="C5" s="99"/>
      <c r="D5" s="99"/>
      <c r="E5" s="99"/>
      <c r="F5" s="101"/>
      <c r="G5" s="60" t="s">
        <v>122</v>
      </c>
      <c r="H5" s="99"/>
      <c r="I5" s="99"/>
      <c r="M5" s="101" t="s">
        <v>73</v>
      </c>
    </row>
    <row r="6" spans="1:14" s="56" customFormat="1" ht="27.95" customHeight="1">
      <c r="A6" s="814" t="s">
        <v>124</v>
      </c>
      <c r="B6" s="815"/>
      <c r="C6" s="820" t="s">
        <v>125</v>
      </c>
      <c r="D6" s="821"/>
      <c r="E6" s="821"/>
      <c r="F6" s="821"/>
      <c r="G6" s="826" t="s">
        <v>126</v>
      </c>
      <c r="H6" s="827"/>
      <c r="I6" s="827"/>
      <c r="J6" s="827"/>
      <c r="K6" s="825" t="s">
        <v>320</v>
      </c>
      <c r="L6" s="830" t="s">
        <v>124</v>
      </c>
      <c r="M6" s="814"/>
    </row>
    <row r="7" spans="1:14" s="56" customFormat="1" ht="27.95" customHeight="1">
      <c r="A7" s="816"/>
      <c r="B7" s="817"/>
      <c r="C7" s="813" t="s">
        <v>127</v>
      </c>
      <c r="D7" s="739"/>
      <c r="E7" s="739"/>
      <c r="F7" s="741" t="s">
        <v>497</v>
      </c>
      <c r="G7" s="828" t="s">
        <v>558</v>
      </c>
      <c r="H7" s="739"/>
      <c r="I7" s="739"/>
      <c r="J7" s="738" t="s">
        <v>497</v>
      </c>
      <c r="K7" s="741"/>
      <c r="L7" s="831"/>
      <c r="M7" s="816"/>
    </row>
    <row r="8" spans="1:14" s="56" customFormat="1" ht="15" customHeight="1">
      <c r="A8" s="816"/>
      <c r="B8" s="817"/>
      <c r="C8" s="833"/>
      <c r="D8" s="822" t="s">
        <v>496</v>
      </c>
      <c r="E8" s="822" t="s">
        <v>321</v>
      </c>
      <c r="F8" s="742"/>
      <c r="G8" s="845"/>
      <c r="H8" s="822" t="s">
        <v>496</v>
      </c>
      <c r="I8" s="822" t="s">
        <v>321</v>
      </c>
      <c r="J8" s="739"/>
      <c r="K8" s="741"/>
      <c r="L8" s="831"/>
      <c r="M8" s="816"/>
    </row>
    <row r="9" spans="1:14" s="56" customFormat="1" ht="12" customHeight="1">
      <c r="A9" s="816"/>
      <c r="B9" s="817"/>
      <c r="C9" s="834"/>
      <c r="D9" s="823"/>
      <c r="E9" s="823"/>
      <c r="F9" s="742"/>
      <c r="G9" s="846"/>
      <c r="H9" s="823"/>
      <c r="I9" s="823"/>
      <c r="J9" s="739"/>
      <c r="K9" s="741"/>
      <c r="L9" s="831"/>
      <c r="M9" s="816"/>
    </row>
    <row r="10" spans="1:14" s="56" customFormat="1" ht="12" customHeight="1">
      <c r="A10" s="818"/>
      <c r="B10" s="819"/>
      <c r="C10" s="835"/>
      <c r="D10" s="824"/>
      <c r="E10" s="824"/>
      <c r="F10" s="743"/>
      <c r="G10" s="847"/>
      <c r="H10" s="824"/>
      <c r="I10" s="824"/>
      <c r="J10" s="740"/>
      <c r="K10" s="745"/>
      <c r="L10" s="832"/>
      <c r="M10" s="818"/>
    </row>
    <row r="11" spans="1:14" s="68" customFormat="1" ht="33" customHeight="1">
      <c r="A11" s="842" t="s">
        <v>393</v>
      </c>
      <c r="B11" s="848"/>
      <c r="C11" s="102">
        <v>17073154</v>
      </c>
      <c r="D11" s="102">
        <v>6235939</v>
      </c>
      <c r="E11" s="102">
        <v>10837215</v>
      </c>
      <c r="F11" s="241">
        <v>99.999999999999986</v>
      </c>
      <c r="G11" s="102">
        <v>19424915</v>
      </c>
      <c r="H11" s="102">
        <v>6704948</v>
      </c>
      <c r="I11" s="102">
        <v>12719967</v>
      </c>
      <c r="J11" s="241">
        <v>100</v>
      </c>
      <c r="K11" s="238">
        <v>113.77461364197852</v>
      </c>
      <c r="L11" s="841" t="s">
        <v>393</v>
      </c>
      <c r="M11" s="842"/>
      <c r="N11" s="242"/>
    </row>
    <row r="12" spans="1:14" s="68" customFormat="1" ht="33" customHeight="1">
      <c r="A12" s="842" t="s">
        <v>420</v>
      </c>
      <c r="B12" s="848"/>
      <c r="C12" s="102">
        <v>20739060</v>
      </c>
      <c r="D12" s="102">
        <v>7260502</v>
      </c>
      <c r="E12" s="102">
        <v>13478558</v>
      </c>
      <c r="F12" s="241">
        <v>100.00000000000001</v>
      </c>
      <c r="G12" s="102">
        <v>21107143</v>
      </c>
      <c r="H12" s="102">
        <v>7434689</v>
      </c>
      <c r="I12" s="102">
        <v>13672454</v>
      </c>
      <c r="J12" s="241">
        <v>100</v>
      </c>
      <c r="K12" s="238">
        <v>101.77482971745104</v>
      </c>
      <c r="L12" s="841" t="s">
        <v>420</v>
      </c>
      <c r="M12" s="842"/>
      <c r="N12" s="242"/>
    </row>
    <row r="13" spans="1:14" s="68" customFormat="1" ht="33" customHeight="1">
      <c r="A13" s="842" t="s">
        <v>431</v>
      </c>
      <c r="B13" s="848"/>
      <c r="C13" s="102">
        <v>22317779</v>
      </c>
      <c r="D13" s="102">
        <v>7685936</v>
      </c>
      <c r="E13" s="102">
        <v>14631843</v>
      </c>
      <c r="F13" s="241">
        <v>100</v>
      </c>
      <c r="G13" s="102">
        <v>22728140</v>
      </c>
      <c r="H13" s="102">
        <v>7782688</v>
      </c>
      <c r="I13" s="102">
        <v>14945452</v>
      </c>
      <c r="J13" s="241">
        <v>100</v>
      </c>
      <c r="K13" s="238">
        <v>101.83871791184956</v>
      </c>
      <c r="L13" s="841" t="s">
        <v>431</v>
      </c>
      <c r="M13" s="842"/>
      <c r="N13" s="242"/>
    </row>
    <row r="14" spans="1:14" s="68" customFormat="1" ht="33" customHeight="1">
      <c r="A14" s="842" t="s">
        <v>540</v>
      </c>
      <c r="B14" s="848"/>
      <c r="C14" s="102">
        <v>23643637</v>
      </c>
      <c r="D14" s="102">
        <v>7642121</v>
      </c>
      <c r="E14" s="102">
        <v>16001516</v>
      </c>
      <c r="F14" s="241">
        <v>100</v>
      </c>
      <c r="G14" s="102">
        <v>24147618</v>
      </c>
      <c r="H14" s="102">
        <v>7777267</v>
      </c>
      <c r="I14" s="102">
        <v>16370351</v>
      </c>
      <c r="J14" s="241">
        <v>100</v>
      </c>
      <c r="K14" s="238">
        <v>102.13157138218625</v>
      </c>
      <c r="L14" s="841" t="s">
        <v>540</v>
      </c>
      <c r="M14" s="842"/>
      <c r="N14" s="242"/>
    </row>
    <row r="15" spans="1:14" s="240" customFormat="1" ht="33" customHeight="1">
      <c r="A15" s="808" t="s">
        <v>629</v>
      </c>
      <c r="B15" s="809"/>
      <c r="C15" s="243">
        <f>SUM(C17:C18,C21:C25)</f>
        <v>25261904</v>
      </c>
      <c r="D15" s="243">
        <f>SUM(D17:D18,D21:D25)</f>
        <v>8003483</v>
      </c>
      <c r="E15" s="243">
        <f t="shared" ref="E15:J15" si="0">SUM(E17:E18,E21:E25)</f>
        <v>17258421</v>
      </c>
      <c r="F15" s="244">
        <f t="shared" si="0"/>
        <v>100</v>
      </c>
      <c r="G15" s="243">
        <f>SUM(G17:G18,G21:G25)</f>
        <v>25474035</v>
      </c>
      <c r="H15" s="243">
        <f t="shared" si="0"/>
        <v>7935315</v>
      </c>
      <c r="I15" s="243">
        <f t="shared" si="0"/>
        <v>17538720</v>
      </c>
      <c r="J15" s="244">
        <f t="shared" si="0"/>
        <v>100</v>
      </c>
      <c r="K15" s="245">
        <f t="shared" ref="K15:K25" si="1">(G15/C15)*100</f>
        <v>100.8397268867778</v>
      </c>
      <c r="L15" s="844" t="s">
        <v>629</v>
      </c>
      <c r="M15" s="808"/>
      <c r="N15" s="239"/>
    </row>
    <row r="16" spans="1:14" s="68" customFormat="1" ht="16.149999999999999" customHeight="1">
      <c r="B16" s="103"/>
      <c r="C16" s="102"/>
      <c r="D16" s="102"/>
      <c r="E16" s="102"/>
      <c r="F16" s="238"/>
      <c r="G16" s="102"/>
      <c r="H16" s="102"/>
      <c r="I16" s="102"/>
      <c r="J16" s="238"/>
      <c r="K16" s="238"/>
      <c r="L16" s="246"/>
    </row>
    <row r="17" spans="1:13" s="68" customFormat="1" ht="33" customHeight="1">
      <c r="A17" s="802" t="s">
        <v>128</v>
      </c>
      <c r="B17" s="810"/>
      <c r="C17" s="102">
        <f>SUM(D17:E17)</f>
        <v>3589738</v>
      </c>
      <c r="D17" s="319">
        <v>1790000</v>
      </c>
      <c r="E17" s="319">
        <v>1799738</v>
      </c>
      <c r="F17" s="238">
        <f>(C17/$C$15)*100</f>
        <v>14.21008487721274</v>
      </c>
      <c r="G17" s="102">
        <f>SUM(H17:I17)</f>
        <v>3634278</v>
      </c>
      <c r="H17" s="319">
        <v>1780281</v>
      </c>
      <c r="I17" s="319">
        <v>1853997</v>
      </c>
      <c r="J17" s="238">
        <f>(G17/$G$15)*100</f>
        <v>14.266597341175045</v>
      </c>
      <c r="K17" s="238">
        <f t="shared" si="1"/>
        <v>101.24075907489627</v>
      </c>
      <c r="L17" s="806" t="s">
        <v>105</v>
      </c>
      <c r="M17" s="843"/>
    </row>
    <row r="18" spans="1:13" s="68" customFormat="1" ht="33" customHeight="1">
      <c r="A18" s="802" t="s">
        <v>129</v>
      </c>
      <c r="B18" s="810"/>
      <c r="C18" s="102">
        <f>SUM(C19:C20)</f>
        <v>708630</v>
      </c>
      <c r="D18" s="102">
        <v>143289</v>
      </c>
      <c r="E18" s="102">
        <v>565341</v>
      </c>
      <c r="F18" s="238">
        <f t="shared" ref="F18:F25" si="2">(C18/$C$15)*100</f>
        <v>2.8051329781001466</v>
      </c>
      <c r="G18" s="102">
        <f>SUM(G19:G20)</f>
        <v>839167</v>
      </c>
      <c r="H18" s="102">
        <v>181388</v>
      </c>
      <c r="I18" s="102">
        <v>657779</v>
      </c>
      <c r="J18" s="238">
        <f t="shared" ref="J18:J25" si="3">(G18/$G$15)*100</f>
        <v>3.2942052564503421</v>
      </c>
      <c r="K18" s="238">
        <f t="shared" si="1"/>
        <v>118.42103777711924</v>
      </c>
      <c r="L18" s="806" t="s">
        <v>106</v>
      </c>
      <c r="M18" s="843"/>
    </row>
    <row r="19" spans="1:13" s="68" customFormat="1" ht="33" customHeight="1">
      <c r="A19" s="802" t="s">
        <v>130</v>
      </c>
      <c r="B19" s="803"/>
      <c r="C19" s="102">
        <f t="shared" ref="C19:C25" si="4">SUM(D19:E19)</f>
        <v>324263</v>
      </c>
      <c r="D19" s="319">
        <v>60099</v>
      </c>
      <c r="E19" s="319">
        <v>264164</v>
      </c>
      <c r="F19" s="238">
        <f t="shared" si="2"/>
        <v>1.2836047512491537</v>
      </c>
      <c r="G19" s="102">
        <f t="shared" ref="G19:G25" si="5">SUM(H19:I19)</f>
        <v>341291</v>
      </c>
      <c r="H19" s="319">
        <v>62878</v>
      </c>
      <c r="I19" s="319">
        <v>278413</v>
      </c>
      <c r="J19" s="238">
        <f t="shared" si="3"/>
        <v>1.3397602696235598</v>
      </c>
      <c r="K19" s="238">
        <f t="shared" si="1"/>
        <v>105.25129293197189</v>
      </c>
      <c r="L19" s="806" t="s">
        <v>107</v>
      </c>
      <c r="M19" s="807"/>
    </row>
    <row r="20" spans="1:13" s="68" customFormat="1" ht="33" customHeight="1">
      <c r="A20" s="802" t="s">
        <v>131</v>
      </c>
      <c r="B20" s="803"/>
      <c r="C20" s="102">
        <f t="shared" si="4"/>
        <v>384367</v>
      </c>
      <c r="D20" s="319">
        <v>83190</v>
      </c>
      <c r="E20" s="319">
        <v>301177</v>
      </c>
      <c r="F20" s="238">
        <f t="shared" si="2"/>
        <v>1.5215282268509926</v>
      </c>
      <c r="G20" s="102">
        <f t="shared" si="5"/>
        <v>497876</v>
      </c>
      <c r="H20" s="319">
        <v>118510</v>
      </c>
      <c r="I20" s="319">
        <v>379366</v>
      </c>
      <c r="J20" s="238">
        <f t="shared" si="3"/>
        <v>1.9544449868267828</v>
      </c>
      <c r="K20" s="238">
        <f t="shared" si="1"/>
        <v>129.53141138547272</v>
      </c>
      <c r="L20" s="804" t="s">
        <v>108</v>
      </c>
      <c r="M20" s="805"/>
    </row>
    <row r="21" spans="1:13" s="68" customFormat="1" ht="33" customHeight="1">
      <c r="A21" s="802" t="s">
        <v>132</v>
      </c>
      <c r="B21" s="810"/>
      <c r="C21" s="102">
        <f t="shared" si="4"/>
        <v>7024537</v>
      </c>
      <c r="D21" s="319">
        <v>1084437</v>
      </c>
      <c r="E21" s="319">
        <v>5940100</v>
      </c>
      <c r="F21" s="238">
        <f t="shared" si="2"/>
        <v>27.806839104447551</v>
      </c>
      <c r="G21" s="102">
        <f t="shared" si="5"/>
        <v>7184836</v>
      </c>
      <c r="H21" s="319">
        <v>1082237</v>
      </c>
      <c r="I21" s="319">
        <v>6102599</v>
      </c>
      <c r="J21" s="238">
        <f t="shared" si="3"/>
        <v>28.204546315493399</v>
      </c>
      <c r="K21" s="238">
        <f t="shared" si="1"/>
        <v>102.28198669890985</v>
      </c>
      <c r="L21" s="804" t="s">
        <v>109</v>
      </c>
      <c r="M21" s="840"/>
    </row>
    <row r="22" spans="1:13" s="68" customFormat="1" ht="33" customHeight="1">
      <c r="A22" s="802" t="s">
        <v>133</v>
      </c>
      <c r="B22" s="810"/>
      <c r="C22" s="102">
        <f t="shared" si="4"/>
        <v>428755</v>
      </c>
      <c r="D22" s="319" t="s">
        <v>572</v>
      </c>
      <c r="E22" s="319">
        <v>428755</v>
      </c>
      <c r="F22" s="238">
        <f t="shared" si="2"/>
        <v>1.6972394479846016</v>
      </c>
      <c r="G22" s="102">
        <f t="shared" si="5"/>
        <v>447810</v>
      </c>
      <c r="H22" s="319">
        <v>0</v>
      </c>
      <c r="I22" s="319">
        <v>447810</v>
      </c>
      <c r="J22" s="238">
        <f t="shared" si="3"/>
        <v>1.7579076106317668</v>
      </c>
      <c r="K22" s="238">
        <f t="shared" si="1"/>
        <v>104.44426304066425</v>
      </c>
      <c r="L22" s="804" t="s">
        <v>395</v>
      </c>
      <c r="M22" s="840"/>
    </row>
    <row r="23" spans="1:13" s="68" customFormat="1" ht="33" customHeight="1">
      <c r="A23" s="802" t="s">
        <v>134</v>
      </c>
      <c r="B23" s="810"/>
      <c r="C23" s="102">
        <f t="shared" si="4"/>
        <v>8666064</v>
      </c>
      <c r="D23" s="319">
        <v>4161586</v>
      </c>
      <c r="E23" s="319">
        <v>4504478</v>
      </c>
      <c r="F23" s="238">
        <f t="shared" si="2"/>
        <v>34.30487266517995</v>
      </c>
      <c r="G23" s="102">
        <f t="shared" si="5"/>
        <v>8507688</v>
      </c>
      <c r="H23" s="319">
        <v>4070153</v>
      </c>
      <c r="I23" s="319">
        <v>4437535</v>
      </c>
      <c r="J23" s="238">
        <f t="shared" si="3"/>
        <v>33.397488854828062</v>
      </c>
      <c r="K23" s="238">
        <f t="shared" si="1"/>
        <v>98.172457530892927</v>
      </c>
      <c r="L23" s="804" t="s">
        <v>110</v>
      </c>
      <c r="M23" s="840"/>
    </row>
    <row r="24" spans="1:13" s="68" customFormat="1" ht="33" customHeight="1">
      <c r="A24" s="802" t="s">
        <v>135</v>
      </c>
      <c r="B24" s="810"/>
      <c r="C24" s="102">
        <f t="shared" si="4"/>
        <v>53800</v>
      </c>
      <c r="D24" s="319" t="s">
        <v>572</v>
      </c>
      <c r="E24" s="319">
        <v>53800</v>
      </c>
      <c r="F24" s="238">
        <f t="shared" si="2"/>
        <v>0.21296890368991983</v>
      </c>
      <c r="G24" s="102">
        <f t="shared" si="5"/>
        <v>53800</v>
      </c>
      <c r="H24" s="319">
        <v>0</v>
      </c>
      <c r="I24" s="319">
        <v>53800</v>
      </c>
      <c r="J24" s="238">
        <f t="shared" si="3"/>
        <v>0.21119543880661232</v>
      </c>
      <c r="K24" s="238">
        <f t="shared" si="1"/>
        <v>100</v>
      </c>
      <c r="L24" s="804" t="s">
        <v>396</v>
      </c>
      <c r="M24" s="840"/>
    </row>
    <row r="25" spans="1:13" s="68" customFormat="1" ht="33" customHeight="1" thickBot="1">
      <c r="A25" s="836" t="s">
        <v>394</v>
      </c>
      <c r="B25" s="837"/>
      <c r="C25" s="324">
        <f t="shared" si="4"/>
        <v>4790380</v>
      </c>
      <c r="D25" s="325">
        <v>824171</v>
      </c>
      <c r="E25" s="325">
        <v>3966209</v>
      </c>
      <c r="F25" s="298">
        <f t="shared" si="2"/>
        <v>18.962862023385092</v>
      </c>
      <c r="G25" s="373">
        <f t="shared" si="5"/>
        <v>4806456</v>
      </c>
      <c r="H25" s="325">
        <v>821256</v>
      </c>
      <c r="I25" s="325">
        <v>3985200</v>
      </c>
      <c r="J25" s="298">
        <f t="shared" si="3"/>
        <v>18.868059182614768</v>
      </c>
      <c r="K25" s="299">
        <f t="shared" si="1"/>
        <v>100.33558924344206</v>
      </c>
      <c r="L25" s="838" t="s">
        <v>397</v>
      </c>
      <c r="M25" s="839"/>
    </row>
    <row r="26" spans="1:13" s="96" customFormat="1" ht="11.1" customHeight="1">
      <c r="A26" s="247" t="s">
        <v>379</v>
      </c>
      <c r="B26" s="248"/>
      <c r="C26" s="249"/>
      <c r="D26" s="249"/>
      <c r="E26" s="249"/>
      <c r="F26" s="250"/>
      <c r="G26" s="251"/>
      <c r="H26" s="249"/>
      <c r="M26" s="164" t="s">
        <v>427</v>
      </c>
    </row>
    <row r="27" spans="1:13" s="209" customFormat="1" ht="11.25">
      <c r="A27" s="229" t="s">
        <v>398</v>
      </c>
      <c r="B27" s="208"/>
      <c r="C27" s="230"/>
      <c r="D27" s="230"/>
      <c r="E27" s="230"/>
      <c r="F27" s="230"/>
      <c r="G27" s="231"/>
      <c r="H27" s="231"/>
      <c r="I27" s="231"/>
      <c r="J27" s="231"/>
    </row>
    <row r="28" spans="1:13" s="56" customFormat="1" ht="11.25">
      <c r="A28" s="75"/>
      <c r="B28" s="75"/>
      <c r="C28" s="235"/>
      <c r="D28" s="235"/>
      <c r="E28" s="235"/>
      <c r="F28" s="75"/>
      <c r="G28" s="252"/>
      <c r="H28" s="235"/>
      <c r="I28" s="236"/>
    </row>
    <row r="29" spans="1:13" s="56" customFormat="1" ht="11.25">
      <c r="A29" s="75"/>
      <c r="B29" s="75"/>
      <c r="C29" s="235"/>
      <c r="D29" s="235"/>
      <c r="E29" s="235"/>
      <c r="F29" s="75"/>
      <c r="G29" s="252"/>
      <c r="H29" s="235"/>
      <c r="I29" s="236"/>
    </row>
    <row r="30" spans="1:13" s="56" customFormat="1" ht="11.25">
      <c r="A30" s="75"/>
      <c r="B30" s="75"/>
      <c r="C30" s="235"/>
      <c r="D30" s="235"/>
      <c r="E30" s="235"/>
      <c r="F30" s="75"/>
      <c r="G30" s="252"/>
      <c r="H30" s="235"/>
      <c r="I30" s="236"/>
    </row>
    <row r="31" spans="1:13" s="56" customFormat="1" ht="11.25">
      <c r="A31" s="75"/>
      <c r="B31" s="75"/>
      <c r="C31" s="235"/>
      <c r="D31" s="235"/>
      <c r="E31" s="235"/>
      <c r="F31" s="75"/>
      <c r="G31" s="252"/>
      <c r="H31" s="235"/>
      <c r="I31" s="236"/>
    </row>
    <row r="32" spans="1:13" s="56" customFormat="1" ht="11.25">
      <c r="A32" s="75"/>
      <c r="B32" s="75"/>
      <c r="C32" s="235"/>
      <c r="D32" s="235"/>
      <c r="E32" s="235"/>
      <c r="F32" s="75"/>
      <c r="G32" s="252"/>
      <c r="H32" s="235"/>
      <c r="I32" s="236"/>
    </row>
    <row r="33" spans="1:9" s="56" customFormat="1" ht="11.25">
      <c r="A33" s="75"/>
      <c r="B33" s="75"/>
      <c r="C33" s="235"/>
      <c r="D33" s="235"/>
      <c r="E33" s="235"/>
      <c r="F33" s="75"/>
      <c r="G33" s="252"/>
      <c r="H33" s="235"/>
      <c r="I33" s="236"/>
    </row>
    <row r="34" spans="1:9" s="56" customFormat="1" ht="11.25">
      <c r="A34" s="75"/>
      <c r="B34" s="75"/>
      <c r="C34" s="235"/>
      <c r="D34" s="235"/>
      <c r="E34" s="235"/>
      <c r="F34" s="75"/>
      <c r="G34" s="252"/>
      <c r="H34" s="235"/>
      <c r="I34" s="236"/>
    </row>
    <row r="35" spans="1:9" s="56" customFormat="1" ht="11.25">
      <c r="A35" s="75"/>
      <c r="B35" s="75"/>
      <c r="C35" s="235"/>
      <c r="D35" s="235"/>
      <c r="E35" s="235"/>
      <c r="F35" s="75"/>
      <c r="G35" s="252"/>
      <c r="H35" s="235"/>
      <c r="I35" s="236"/>
    </row>
    <row r="36" spans="1:9" s="56" customFormat="1" ht="11.25">
      <c r="A36" s="75"/>
      <c r="B36" s="75"/>
      <c r="C36" s="235"/>
      <c r="D36" s="235"/>
      <c r="E36" s="235"/>
      <c r="F36" s="75"/>
      <c r="G36" s="252"/>
      <c r="H36" s="235"/>
      <c r="I36" s="236"/>
    </row>
    <row r="37" spans="1:9" s="56" customFormat="1" ht="11.25">
      <c r="A37" s="75"/>
      <c r="B37" s="75"/>
      <c r="C37" s="235"/>
      <c r="D37" s="235"/>
      <c r="E37" s="235"/>
      <c r="F37" s="75"/>
      <c r="G37" s="252"/>
      <c r="H37" s="235"/>
      <c r="I37" s="236"/>
    </row>
    <row r="38" spans="1:9" s="56" customFormat="1" ht="11.25">
      <c r="A38" s="75"/>
      <c r="B38" s="75"/>
      <c r="C38" s="235"/>
      <c r="D38" s="235"/>
      <c r="E38" s="235"/>
      <c r="F38" s="75"/>
      <c r="G38" s="252"/>
      <c r="H38" s="235"/>
      <c r="I38" s="236"/>
    </row>
    <row r="39" spans="1:9" s="56" customFormat="1" ht="11.25">
      <c r="A39" s="75"/>
      <c r="B39" s="75"/>
      <c r="C39" s="235"/>
      <c r="D39" s="235"/>
      <c r="E39" s="235"/>
      <c r="F39" s="75"/>
      <c r="G39" s="252"/>
      <c r="H39" s="235"/>
      <c r="I39" s="236"/>
    </row>
    <row r="40" spans="1:9" s="56" customFormat="1" ht="11.25">
      <c r="A40" s="75"/>
      <c r="B40" s="75"/>
      <c r="C40" s="235"/>
      <c r="D40" s="235"/>
      <c r="E40" s="235"/>
      <c r="F40" s="75"/>
      <c r="G40" s="252"/>
      <c r="H40" s="235"/>
      <c r="I40" s="236"/>
    </row>
    <row r="41" spans="1:9" s="56" customFormat="1" ht="11.25">
      <c r="A41" s="75"/>
      <c r="B41" s="75"/>
      <c r="C41" s="235"/>
      <c r="D41" s="235"/>
      <c r="E41" s="235"/>
      <c r="F41" s="75"/>
      <c r="G41" s="252"/>
      <c r="H41" s="235"/>
      <c r="I41" s="236"/>
    </row>
    <row r="42" spans="1:9" s="56" customFormat="1" ht="11.25">
      <c r="A42" s="75"/>
      <c r="B42" s="75"/>
      <c r="C42" s="235"/>
      <c r="D42" s="235"/>
      <c r="E42" s="235"/>
      <c r="F42" s="75"/>
      <c r="G42" s="252"/>
      <c r="H42" s="235"/>
      <c r="I42" s="236"/>
    </row>
    <row r="43" spans="1:9" s="56" customFormat="1" ht="11.25">
      <c r="A43" s="75"/>
      <c r="B43" s="75"/>
      <c r="C43" s="235"/>
      <c r="D43" s="235"/>
      <c r="E43" s="235"/>
      <c r="F43" s="75"/>
      <c r="G43" s="252"/>
      <c r="H43" s="235"/>
      <c r="I43" s="236"/>
    </row>
    <row r="44" spans="1:9" s="56" customFormat="1" ht="11.25">
      <c r="A44" s="75"/>
      <c r="B44" s="75"/>
      <c r="C44" s="235"/>
      <c r="D44" s="235"/>
      <c r="E44" s="235"/>
      <c r="F44" s="75"/>
      <c r="G44" s="252"/>
      <c r="H44" s="235"/>
      <c r="I44" s="236"/>
    </row>
    <row r="45" spans="1:9" s="56" customFormat="1" ht="11.25">
      <c r="A45" s="75"/>
      <c r="B45" s="75"/>
      <c r="C45" s="235"/>
      <c r="D45" s="235"/>
      <c r="E45" s="235"/>
      <c r="F45" s="75"/>
      <c r="G45" s="252"/>
      <c r="H45" s="235"/>
      <c r="I45" s="236"/>
    </row>
    <row r="46" spans="1:9" s="56" customFormat="1" ht="11.25">
      <c r="A46" s="75"/>
      <c r="B46" s="75"/>
      <c r="C46" s="235"/>
      <c r="D46" s="235"/>
      <c r="E46" s="235"/>
      <c r="F46" s="75"/>
      <c r="G46" s="252"/>
      <c r="H46" s="235"/>
      <c r="I46" s="236"/>
    </row>
    <row r="47" spans="1:9" s="56" customFormat="1" ht="11.25">
      <c r="A47" s="75"/>
      <c r="B47" s="75"/>
      <c r="C47" s="235"/>
      <c r="D47" s="235"/>
      <c r="E47" s="235"/>
      <c r="F47" s="75"/>
      <c r="G47" s="252"/>
      <c r="H47" s="235"/>
      <c r="I47" s="236"/>
    </row>
    <row r="48" spans="1:9" s="56" customFormat="1" ht="11.25">
      <c r="A48" s="75"/>
      <c r="B48" s="75"/>
      <c r="C48" s="235"/>
      <c r="D48" s="235"/>
      <c r="E48" s="235"/>
      <c r="F48" s="75"/>
      <c r="G48" s="252"/>
      <c r="H48" s="235"/>
      <c r="I48" s="236"/>
    </row>
    <row r="49" spans="1:9" s="56" customFormat="1" ht="11.25">
      <c r="A49" s="75"/>
      <c r="B49" s="75"/>
      <c r="C49" s="235"/>
      <c r="D49" s="235"/>
      <c r="E49" s="235"/>
      <c r="F49" s="75"/>
      <c r="G49" s="252"/>
      <c r="H49" s="235"/>
      <c r="I49" s="236"/>
    </row>
    <row r="50" spans="1:9" s="56" customFormat="1" ht="11.25">
      <c r="A50" s="75"/>
      <c r="B50" s="75"/>
      <c r="C50" s="235"/>
      <c r="D50" s="235"/>
      <c r="E50" s="235"/>
      <c r="F50" s="75"/>
      <c r="G50" s="252"/>
      <c r="H50" s="235"/>
      <c r="I50" s="236"/>
    </row>
    <row r="51" spans="1:9" s="56" customFormat="1" ht="11.25">
      <c r="A51" s="75"/>
      <c r="B51" s="75"/>
      <c r="C51" s="235"/>
      <c r="D51" s="235"/>
      <c r="E51" s="235"/>
      <c r="F51" s="75"/>
      <c r="G51" s="252"/>
      <c r="H51" s="235"/>
      <c r="I51" s="236"/>
    </row>
    <row r="52" spans="1:9" s="56" customFormat="1" ht="11.25">
      <c r="A52" s="75"/>
      <c r="B52" s="75"/>
      <c r="C52" s="235"/>
      <c r="D52" s="235"/>
      <c r="E52" s="235"/>
      <c r="F52" s="75"/>
      <c r="G52" s="252"/>
      <c r="H52" s="235"/>
      <c r="I52" s="236"/>
    </row>
    <row r="53" spans="1:9" s="56" customFormat="1" ht="11.25">
      <c r="A53" s="75"/>
      <c r="B53" s="75"/>
      <c r="C53" s="235"/>
      <c r="D53" s="235"/>
      <c r="E53" s="235"/>
      <c r="F53" s="75"/>
      <c r="G53" s="252"/>
      <c r="H53" s="235"/>
      <c r="I53" s="236"/>
    </row>
    <row r="54" spans="1:9" s="56" customFormat="1" ht="11.25">
      <c r="A54" s="75"/>
      <c r="B54" s="75"/>
      <c r="C54" s="235"/>
      <c r="D54" s="235"/>
      <c r="E54" s="235"/>
      <c r="F54" s="75"/>
      <c r="G54" s="252"/>
      <c r="H54" s="235"/>
      <c r="I54" s="236"/>
    </row>
    <row r="55" spans="1:9" s="56" customFormat="1" ht="11.25">
      <c r="A55" s="75"/>
      <c r="B55" s="75"/>
      <c r="C55" s="235"/>
      <c r="D55" s="235"/>
      <c r="E55" s="235"/>
      <c r="F55" s="75"/>
      <c r="G55" s="252"/>
      <c r="H55" s="235"/>
      <c r="I55" s="236"/>
    </row>
    <row r="56" spans="1:9" s="56" customFormat="1" ht="11.25">
      <c r="A56" s="75"/>
      <c r="B56" s="75"/>
      <c r="C56" s="235"/>
      <c r="D56" s="235"/>
      <c r="E56" s="235"/>
      <c r="F56" s="75"/>
      <c r="G56" s="252"/>
      <c r="H56" s="235"/>
      <c r="I56" s="236"/>
    </row>
    <row r="57" spans="1:9" s="56" customFormat="1" ht="11.25">
      <c r="A57" s="75"/>
      <c r="B57" s="75"/>
      <c r="C57" s="235"/>
      <c r="D57" s="235"/>
      <c r="E57" s="235"/>
      <c r="F57" s="75"/>
      <c r="G57" s="252"/>
      <c r="H57" s="235"/>
      <c r="I57" s="236"/>
    </row>
    <row r="58" spans="1:9" s="56" customFormat="1" ht="11.25">
      <c r="A58" s="75"/>
      <c r="B58" s="75"/>
      <c r="C58" s="235"/>
      <c r="D58" s="235"/>
      <c r="E58" s="235"/>
      <c r="F58" s="75"/>
      <c r="G58" s="252"/>
      <c r="H58" s="235"/>
      <c r="I58" s="236"/>
    </row>
    <row r="59" spans="1:9" s="56" customFormat="1" ht="11.25">
      <c r="A59" s="75"/>
      <c r="B59" s="75"/>
      <c r="C59" s="235"/>
      <c r="D59" s="235"/>
      <c r="E59" s="235"/>
      <c r="F59" s="75"/>
      <c r="G59" s="252"/>
      <c r="H59" s="235"/>
      <c r="I59" s="236"/>
    </row>
    <row r="60" spans="1:9" s="56" customFormat="1" ht="11.25">
      <c r="A60" s="75"/>
      <c r="B60" s="75"/>
      <c r="C60" s="235"/>
      <c r="D60" s="235"/>
      <c r="E60" s="235"/>
      <c r="F60" s="75"/>
      <c r="G60" s="252"/>
      <c r="H60" s="235"/>
      <c r="I60" s="236"/>
    </row>
    <row r="61" spans="1:9" s="56" customFormat="1" ht="11.25">
      <c r="A61" s="75"/>
      <c r="B61" s="75"/>
      <c r="C61" s="235"/>
      <c r="D61" s="235"/>
      <c r="E61" s="235"/>
      <c r="F61" s="75"/>
      <c r="G61" s="252"/>
      <c r="H61" s="235"/>
      <c r="I61" s="236"/>
    </row>
    <row r="62" spans="1:9" s="56" customFormat="1" ht="11.25">
      <c r="A62" s="75"/>
      <c r="B62" s="75"/>
      <c r="C62" s="235"/>
      <c r="D62" s="235"/>
      <c r="E62" s="235"/>
      <c r="F62" s="75"/>
      <c r="G62" s="252"/>
      <c r="H62" s="235"/>
      <c r="I62" s="236"/>
    </row>
    <row r="63" spans="1:9" s="56" customFormat="1" ht="11.25">
      <c r="A63" s="75"/>
      <c r="B63" s="75"/>
      <c r="C63" s="235"/>
      <c r="D63" s="235"/>
      <c r="E63" s="235"/>
      <c r="F63" s="75"/>
      <c r="G63" s="252"/>
      <c r="H63" s="235"/>
      <c r="I63" s="236"/>
    </row>
    <row r="64" spans="1:9" s="56" customFormat="1" ht="11.25">
      <c r="A64" s="75"/>
      <c r="B64" s="75"/>
      <c r="C64" s="235"/>
      <c r="D64" s="235"/>
      <c r="E64" s="235"/>
      <c r="F64" s="75"/>
      <c r="G64" s="252"/>
      <c r="H64" s="235"/>
      <c r="I64" s="236"/>
    </row>
    <row r="65" spans="1:9" s="56" customFormat="1" ht="11.25">
      <c r="A65" s="75"/>
      <c r="B65" s="75"/>
      <c r="C65" s="235"/>
      <c r="D65" s="235"/>
      <c r="E65" s="235"/>
      <c r="F65" s="75"/>
      <c r="G65" s="252"/>
      <c r="H65" s="235"/>
      <c r="I65" s="236"/>
    </row>
    <row r="66" spans="1:9" s="56" customFormat="1" ht="11.25">
      <c r="A66" s="75"/>
      <c r="B66" s="75"/>
      <c r="C66" s="235"/>
      <c r="D66" s="235"/>
      <c r="E66" s="235"/>
      <c r="F66" s="75"/>
      <c r="G66" s="252"/>
      <c r="H66" s="235"/>
      <c r="I66" s="236"/>
    </row>
    <row r="67" spans="1:9" s="56" customFormat="1" ht="11.25">
      <c r="A67" s="75"/>
      <c r="B67" s="75"/>
      <c r="C67" s="235"/>
      <c r="D67" s="235"/>
      <c r="E67" s="235"/>
      <c r="F67" s="75"/>
      <c r="G67" s="252"/>
      <c r="H67" s="235"/>
      <c r="I67" s="236"/>
    </row>
    <row r="68" spans="1:9" s="56" customFormat="1" ht="11.25">
      <c r="A68" s="75"/>
      <c r="B68" s="75"/>
      <c r="C68" s="235"/>
      <c r="D68" s="235"/>
      <c r="E68" s="235"/>
      <c r="F68" s="75"/>
      <c r="G68" s="252"/>
      <c r="H68" s="235"/>
      <c r="I68" s="236"/>
    </row>
    <row r="69" spans="1:9" s="56" customFormat="1" ht="11.25">
      <c r="A69" s="75"/>
      <c r="B69" s="75"/>
      <c r="C69" s="235"/>
      <c r="D69" s="235"/>
      <c r="E69" s="235"/>
      <c r="F69" s="75"/>
      <c r="G69" s="252"/>
      <c r="H69" s="235"/>
      <c r="I69" s="236"/>
    </row>
    <row r="70" spans="1:9" s="56" customFormat="1" ht="11.25">
      <c r="A70" s="75"/>
      <c r="B70" s="75"/>
      <c r="C70" s="235"/>
      <c r="D70" s="235"/>
      <c r="E70" s="235"/>
      <c r="F70" s="75"/>
      <c r="G70" s="252"/>
      <c r="H70" s="235"/>
      <c r="I70" s="236"/>
    </row>
    <row r="71" spans="1:9" s="56" customFormat="1" ht="11.25">
      <c r="A71" s="75"/>
      <c r="B71" s="75"/>
      <c r="C71" s="235"/>
      <c r="D71" s="235"/>
      <c r="E71" s="235"/>
      <c r="F71" s="75"/>
      <c r="G71" s="252"/>
      <c r="H71" s="235"/>
      <c r="I71" s="236"/>
    </row>
    <row r="72" spans="1:9" s="56" customFormat="1" ht="11.25">
      <c r="A72" s="75"/>
      <c r="B72" s="75"/>
      <c r="C72" s="235"/>
      <c r="D72" s="235"/>
      <c r="E72" s="235"/>
      <c r="F72" s="75"/>
      <c r="G72" s="252"/>
      <c r="H72" s="235"/>
      <c r="I72" s="236"/>
    </row>
    <row r="73" spans="1:9" s="56" customFormat="1" ht="11.25">
      <c r="A73" s="75"/>
      <c r="B73" s="75"/>
      <c r="C73" s="235"/>
      <c r="D73" s="235"/>
      <c r="E73" s="235"/>
      <c r="F73" s="75"/>
      <c r="G73" s="252"/>
      <c r="H73" s="235"/>
      <c r="I73" s="236"/>
    </row>
    <row r="74" spans="1:9" s="56" customFormat="1" ht="11.25">
      <c r="A74" s="75"/>
      <c r="B74" s="75"/>
      <c r="C74" s="235"/>
      <c r="D74" s="235"/>
      <c r="E74" s="235"/>
      <c r="F74" s="75"/>
      <c r="G74" s="252"/>
      <c r="H74" s="235"/>
      <c r="I74" s="236"/>
    </row>
    <row r="75" spans="1:9" s="56" customFormat="1" ht="11.25">
      <c r="A75" s="75"/>
      <c r="B75" s="75"/>
      <c r="C75" s="235"/>
      <c r="D75" s="235"/>
      <c r="E75" s="235"/>
      <c r="F75" s="75"/>
      <c r="G75" s="252"/>
      <c r="H75" s="235"/>
      <c r="I75" s="236"/>
    </row>
    <row r="76" spans="1:9" s="56" customFormat="1" ht="11.25">
      <c r="A76" s="75"/>
      <c r="B76" s="75"/>
      <c r="C76" s="235"/>
      <c r="D76" s="235"/>
      <c r="E76" s="235"/>
      <c r="F76" s="75"/>
      <c r="G76" s="252"/>
      <c r="H76" s="235"/>
      <c r="I76" s="236"/>
    </row>
    <row r="77" spans="1:9" s="56" customFormat="1" ht="11.25">
      <c r="A77" s="75"/>
      <c r="B77" s="75"/>
      <c r="C77" s="235"/>
      <c r="D77" s="235"/>
      <c r="E77" s="235"/>
      <c r="F77" s="75"/>
      <c r="G77" s="252"/>
      <c r="H77" s="235"/>
      <c r="I77" s="236"/>
    </row>
    <row r="78" spans="1:9" s="56" customFormat="1" ht="11.25">
      <c r="A78" s="75"/>
      <c r="B78" s="75"/>
      <c r="C78" s="235"/>
      <c r="D78" s="235"/>
      <c r="E78" s="235"/>
      <c r="F78" s="75"/>
      <c r="G78" s="252"/>
      <c r="H78" s="235"/>
      <c r="I78" s="236"/>
    </row>
    <row r="79" spans="1:9" s="56" customFormat="1" ht="11.25">
      <c r="A79" s="75"/>
      <c r="B79" s="75"/>
      <c r="C79" s="235"/>
      <c r="D79" s="235"/>
      <c r="E79" s="235"/>
      <c r="F79" s="75"/>
      <c r="G79" s="252"/>
      <c r="H79" s="235"/>
      <c r="I79" s="236"/>
    </row>
    <row r="80" spans="1:9" s="56" customFormat="1" ht="11.25">
      <c r="A80" s="75"/>
      <c r="B80" s="75"/>
      <c r="C80" s="235"/>
      <c r="D80" s="235"/>
      <c r="E80" s="235"/>
      <c r="F80" s="75"/>
      <c r="G80" s="252"/>
      <c r="H80" s="235"/>
      <c r="I80" s="236"/>
    </row>
  </sheetData>
  <sheetProtection selectLockedCells="1"/>
  <mergeCells count="47">
    <mergeCell ref="L12:M12"/>
    <mergeCell ref="J7:J10"/>
    <mergeCell ref="L18:M18"/>
    <mergeCell ref="A17:B17"/>
    <mergeCell ref="L17:M17"/>
    <mergeCell ref="L15:M15"/>
    <mergeCell ref="G8:G10"/>
    <mergeCell ref="H8:H10"/>
    <mergeCell ref="A11:B11"/>
    <mergeCell ref="L11:M11"/>
    <mergeCell ref="A12:B12"/>
    <mergeCell ref="A13:B13"/>
    <mergeCell ref="L13:M13"/>
    <mergeCell ref="A14:B14"/>
    <mergeCell ref="L14:M14"/>
    <mergeCell ref="A25:B25"/>
    <mergeCell ref="L25:M25"/>
    <mergeCell ref="A21:B21"/>
    <mergeCell ref="L21:M21"/>
    <mergeCell ref="A22:B22"/>
    <mergeCell ref="L22:M22"/>
    <mergeCell ref="A24:B24"/>
    <mergeCell ref="A23:B23"/>
    <mergeCell ref="L23:M23"/>
    <mergeCell ref="L24:M24"/>
    <mergeCell ref="A3:F3"/>
    <mergeCell ref="G3:M3"/>
    <mergeCell ref="C7:E7"/>
    <mergeCell ref="A6:B10"/>
    <mergeCell ref="C6:F6"/>
    <mergeCell ref="I8:I10"/>
    <mergeCell ref="K6:K10"/>
    <mergeCell ref="G6:J6"/>
    <mergeCell ref="F7:F10"/>
    <mergeCell ref="G7:I7"/>
    <mergeCell ref="A4:F4"/>
    <mergeCell ref="G4:K4"/>
    <mergeCell ref="L6:M10"/>
    <mergeCell ref="C8:C10"/>
    <mergeCell ref="D8:D10"/>
    <mergeCell ref="E8:E10"/>
    <mergeCell ref="A20:B20"/>
    <mergeCell ref="L20:M20"/>
    <mergeCell ref="A19:B19"/>
    <mergeCell ref="L19:M19"/>
    <mergeCell ref="A15:B15"/>
    <mergeCell ref="A18:B18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M15 B15" numberStoredAsText="1"/>
  </ignoredError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showGridLines="0" view="pageBreakPreview" zoomScaleNormal="100" zoomScaleSheetLayoutView="100" workbookViewId="0">
      <selection activeCell="K35" sqref="K35:L35"/>
    </sheetView>
  </sheetViews>
  <sheetFormatPr defaultRowHeight="14.25"/>
  <cols>
    <col min="1" max="1" width="7.625" style="232" customWidth="1"/>
    <col min="2" max="2" width="7.875" style="232" customWidth="1"/>
    <col min="3" max="3" width="17.125" style="233" customWidth="1"/>
    <col min="4" max="6" width="16.625" style="233" customWidth="1"/>
    <col min="7" max="10" width="16.75" style="234" customWidth="1"/>
    <col min="11" max="12" width="7.375" style="234" customWidth="1"/>
    <col min="13" max="27" width="8.625" style="234" customWidth="1"/>
    <col min="28" max="16384" width="9" style="234"/>
  </cols>
  <sheetData>
    <row r="1" spans="1:12" s="211" customFormat="1" ht="14.1" customHeight="1">
      <c r="A1" s="207" t="s">
        <v>621</v>
      </c>
      <c r="B1" s="212"/>
      <c r="C1" s="212"/>
      <c r="D1" s="212"/>
      <c r="E1" s="212"/>
      <c r="F1" s="212"/>
      <c r="L1" s="210" t="s">
        <v>622</v>
      </c>
    </row>
    <row r="2" spans="1:12" s="211" customFormat="1" ht="14.1" customHeight="1">
      <c r="B2" s="210" t="s">
        <v>122</v>
      </c>
      <c r="C2" s="212"/>
      <c r="D2" s="212"/>
      <c r="E2" s="212"/>
      <c r="G2" s="207" t="s">
        <v>122</v>
      </c>
    </row>
    <row r="3" spans="1:12" s="382" customFormat="1" ht="20.100000000000001" customHeight="1">
      <c r="A3" s="866" t="s">
        <v>136</v>
      </c>
      <c r="B3" s="866"/>
      <c r="C3" s="866"/>
      <c r="D3" s="866"/>
      <c r="E3" s="866"/>
      <c r="F3" s="866"/>
      <c r="G3" s="792" t="s">
        <v>137</v>
      </c>
      <c r="H3" s="792"/>
      <c r="I3" s="792"/>
      <c r="J3" s="792"/>
      <c r="K3" s="792"/>
      <c r="L3" s="792"/>
    </row>
    <row r="4" spans="1:12" s="385" customFormat="1" ht="24" customHeight="1">
      <c r="A4" s="867"/>
      <c r="B4" s="867"/>
      <c r="C4" s="868"/>
      <c r="D4" s="868"/>
      <c r="E4" s="868"/>
      <c r="F4" s="868"/>
      <c r="G4" s="867"/>
      <c r="H4" s="867"/>
      <c r="I4" s="867"/>
      <c r="J4" s="867"/>
      <c r="K4" s="213"/>
    </row>
    <row r="5" spans="1:12" s="214" customFormat="1" ht="18" customHeight="1" thickBot="1">
      <c r="A5" s="214" t="s">
        <v>16</v>
      </c>
      <c r="B5" s="215"/>
      <c r="F5" s="197"/>
      <c r="G5" s="214" t="s">
        <v>122</v>
      </c>
      <c r="J5" s="197"/>
      <c r="L5" s="197" t="s">
        <v>316</v>
      </c>
    </row>
    <row r="6" spans="1:12" s="209" customFormat="1" ht="12.95" customHeight="1">
      <c r="A6" s="852" t="s">
        <v>138</v>
      </c>
      <c r="B6" s="880"/>
      <c r="C6" s="883" t="s">
        <v>84</v>
      </c>
      <c r="D6" s="862" t="s">
        <v>74</v>
      </c>
      <c r="E6" s="862" t="s">
        <v>81</v>
      </c>
      <c r="F6" s="859" t="s">
        <v>76</v>
      </c>
      <c r="G6" s="877" t="s">
        <v>139</v>
      </c>
      <c r="H6" s="862" t="s">
        <v>82</v>
      </c>
      <c r="I6" s="862" t="s">
        <v>83</v>
      </c>
      <c r="J6" s="859" t="s">
        <v>408</v>
      </c>
      <c r="K6" s="851" t="s">
        <v>140</v>
      </c>
      <c r="L6" s="852"/>
    </row>
    <row r="7" spans="1:12" s="209" customFormat="1" ht="12.95" customHeight="1">
      <c r="A7" s="854"/>
      <c r="B7" s="881"/>
      <c r="C7" s="884"/>
      <c r="D7" s="863"/>
      <c r="E7" s="863"/>
      <c r="F7" s="860"/>
      <c r="G7" s="878"/>
      <c r="H7" s="863"/>
      <c r="I7" s="863"/>
      <c r="J7" s="860"/>
      <c r="K7" s="853"/>
      <c r="L7" s="854"/>
    </row>
    <row r="8" spans="1:12" s="209" customFormat="1" ht="12.95" customHeight="1">
      <c r="A8" s="854"/>
      <c r="B8" s="881"/>
      <c r="C8" s="884"/>
      <c r="D8" s="863"/>
      <c r="E8" s="863"/>
      <c r="F8" s="860"/>
      <c r="G8" s="878"/>
      <c r="H8" s="863"/>
      <c r="I8" s="863"/>
      <c r="J8" s="860"/>
      <c r="K8" s="853"/>
      <c r="L8" s="854"/>
    </row>
    <row r="9" spans="1:12" s="209" customFormat="1" ht="12.95" customHeight="1">
      <c r="A9" s="854"/>
      <c r="B9" s="881"/>
      <c r="C9" s="884"/>
      <c r="D9" s="863"/>
      <c r="E9" s="863"/>
      <c r="F9" s="860"/>
      <c r="G9" s="878"/>
      <c r="H9" s="863"/>
      <c r="I9" s="863"/>
      <c r="J9" s="860"/>
      <c r="K9" s="853"/>
      <c r="L9" s="854"/>
    </row>
    <row r="10" spans="1:12" s="209" customFormat="1" ht="12.95" customHeight="1">
      <c r="A10" s="856"/>
      <c r="B10" s="882"/>
      <c r="C10" s="885"/>
      <c r="D10" s="864"/>
      <c r="E10" s="864"/>
      <c r="F10" s="861"/>
      <c r="G10" s="879"/>
      <c r="H10" s="864"/>
      <c r="I10" s="864"/>
      <c r="J10" s="861"/>
      <c r="K10" s="855"/>
      <c r="L10" s="856"/>
    </row>
    <row r="11" spans="1:12" s="218" customFormat="1" ht="18.600000000000001" customHeight="1">
      <c r="A11" s="857" t="s">
        <v>393</v>
      </c>
      <c r="B11" s="858"/>
      <c r="C11" s="216">
        <v>12719967</v>
      </c>
      <c r="D11" s="216">
        <v>1416244.7847200001</v>
      </c>
      <c r="E11" s="216">
        <v>518529</v>
      </c>
      <c r="F11" s="216">
        <v>4513087</v>
      </c>
      <c r="G11" s="217">
        <v>301519.49900000001</v>
      </c>
      <c r="H11" s="217">
        <v>3459424</v>
      </c>
      <c r="I11" s="217">
        <v>43900</v>
      </c>
      <c r="J11" s="217">
        <v>2467263</v>
      </c>
      <c r="K11" s="865" t="s">
        <v>393</v>
      </c>
      <c r="L11" s="857"/>
    </row>
    <row r="12" spans="1:12" s="218" customFormat="1" ht="18.600000000000001" customHeight="1">
      <c r="A12" s="857" t="s">
        <v>420</v>
      </c>
      <c r="B12" s="858"/>
      <c r="C12" s="216">
        <v>13672454</v>
      </c>
      <c r="D12" s="216">
        <v>1652254</v>
      </c>
      <c r="E12" s="216">
        <v>541080</v>
      </c>
      <c r="F12" s="216">
        <v>4432630</v>
      </c>
      <c r="G12" s="217">
        <v>395851</v>
      </c>
      <c r="H12" s="217">
        <v>3911394</v>
      </c>
      <c r="I12" s="217">
        <v>27000</v>
      </c>
      <c r="J12" s="217">
        <v>2712245</v>
      </c>
      <c r="K12" s="865" t="s">
        <v>420</v>
      </c>
      <c r="L12" s="857"/>
    </row>
    <row r="13" spans="1:12" s="218" customFormat="1" ht="18.600000000000001" customHeight="1">
      <c r="A13" s="857" t="s">
        <v>431</v>
      </c>
      <c r="B13" s="858"/>
      <c r="C13" s="216">
        <v>14945452</v>
      </c>
      <c r="D13" s="216">
        <v>1783040</v>
      </c>
      <c r="E13" s="216">
        <v>665320</v>
      </c>
      <c r="F13" s="216">
        <v>4805930</v>
      </c>
      <c r="G13" s="217">
        <v>461094</v>
      </c>
      <c r="H13" s="217">
        <v>4108936</v>
      </c>
      <c r="I13" s="217">
        <v>84500</v>
      </c>
      <c r="J13" s="217">
        <v>3036632</v>
      </c>
      <c r="K13" s="865" t="s">
        <v>431</v>
      </c>
      <c r="L13" s="857"/>
    </row>
    <row r="14" spans="1:12" s="218" customFormat="1" ht="18.600000000000001" customHeight="1">
      <c r="A14" s="857" t="s">
        <v>540</v>
      </c>
      <c r="B14" s="858"/>
      <c r="C14" s="216">
        <v>16370351</v>
      </c>
      <c r="D14" s="216">
        <v>1852106</v>
      </c>
      <c r="E14" s="216">
        <v>632705</v>
      </c>
      <c r="F14" s="216">
        <v>5642972</v>
      </c>
      <c r="G14" s="217">
        <v>441889</v>
      </c>
      <c r="H14" s="217">
        <v>4230626</v>
      </c>
      <c r="I14" s="217">
        <v>147689</v>
      </c>
      <c r="J14" s="217">
        <v>3422364</v>
      </c>
      <c r="K14" s="865" t="s">
        <v>540</v>
      </c>
      <c r="L14" s="857"/>
    </row>
    <row r="15" spans="1:12" s="218" customFormat="1" ht="18.600000000000001" customHeight="1">
      <c r="A15" s="869" t="s">
        <v>629</v>
      </c>
      <c r="B15" s="870"/>
      <c r="C15" s="219">
        <f>SUM(C17:C39)</f>
        <v>17538720</v>
      </c>
      <c r="D15" s="219">
        <f t="shared" ref="D15:J15" si="0">SUM(D17:D39)</f>
        <v>1853997</v>
      </c>
      <c r="E15" s="219">
        <f t="shared" si="0"/>
        <v>657779</v>
      </c>
      <c r="F15" s="219">
        <f t="shared" si="0"/>
        <v>6102599</v>
      </c>
      <c r="G15" s="219">
        <f t="shared" si="0"/>
        <v>447810</v>
      </c>
      <c r="H15" s="219">
        <f t="shared" si="0"/>
        <v>4437535</v>
      </c>
      <c r="I15" s="219">
        <f>SUM(I17:I39)</f>
        <v>53800</v>
      </c>
      <c r="J15" s="219">
        <f t="shared" si="0"/>
        <v>3985200</v>
      </c>
      <c r="K15" s="871" t="s">
        <v>629</v>
      </c>
      <c r="L15" s="869"/>
    </row>
    <row r="16" spans="1:12" s="224" customFormat="1" ht="12.95" customHeight="1">
      <c r="A16" s="220"/>
      <c r="B16" s="221"/>
      <c r="C16" s="216"/>
      <c r="D16" s="216"/>
      <c r="E16" s="216"/>
      <c r="F16" s="216"/>
      <c r="G16" s="217"/>
      <c r="H16" s="217"/>
      <c r="I16" s="217"/>
      <c r="J16" s="217"/>
      <c r="K16" s="222"/>
      <c r="L16" s="223"/>
    </row>
    <row r="17" spans="1:12" s="218" customFormat="1" ht="17.100000000000001" customHeight="1">
      <c r="A17" s="857" t="s">
        <v>31</v>
      </c>
      <c r="B17" s="858"/>
      <c r="C17" s="216">
        <f>SUM(D17:J17)</f>
        <v>1939192</v>
      </c>
      <c r="D17" s="319">
        <v>365520</v>
      </c>
      <c r="E17" s="326">
        <v>85541</v>
      </c>
      <c r="F17" s="319">
        <v>536527</v>
      </c>
      <c r="G17" s="319">
        <v>59465</v>
      </c>
      <c r="H17" s="319">
        <v>604876</v>
      </c>
      <c r="I17" s="319">
        <v>13000</v>
      </c>
      <c r="J17" s="327">
        <v>274263</v>
      </c>
      <c r="K17" s="849" t="s">
        <v>17</v>
      </c>
      <c r="L17" s="850"/>
    </row>
    <row r="18" spans="1:12" s="218" customFormat="1" ht="17.100000000000001" customHeight="1">
      <c r="A18" s="857" t="s">
        <v>32</v>
      </c>
      <c r="B18" s="858"/>
      <c r="C18" s="216">
        <f t="shared" ref="C18:C39" si="1">SUM(D18:J18)</f>
        <v>1424760</v>
      </c>
      <c r="D18" s="326">
        <v>196828</v>
      </c>
      <c r="E18" s="326">
        <v>48256</v>
      </c>
      <c r="F18" s="326">
        <v>384809</v>
      </c>
      <c r="G18" s="327">
        <v>36721</v>
      </c>
      <c r="H18" s="327">
        <v>350737</v>
      </c>
      <c r="I18" s="327" t="s">
        <v>572</v>
      </c>
      <c r="J18" s="327">
        <v>407409</v>
      </c>
      <c r="K18" s="849" t="s">
        <v>18</v>
      </c>
      <c r="L18" s="850"/>
    </row>
    <row r="19" spans="1:12" s="218" customFormat="1" ht="17.100000000000001" customHeight="1">
      <c r="A19" s="857" t="s">
        <v>33</v>
      </c>
      <c r="B19" s="858"/>
      <c r="C19" s="216">
        <f t="shared" si="1"/>
        <v>1080485</v>
      </c>
      <c r="D19" s="319">
        <v>80248</v>
      </c>
      <c r="E19" s="319">
        <v>29085</v>
      </c>
      <c r="F19" s="326">
        <v>383958</v>
      </c>
      <c r="G19" s="327">
        <v>21313</v>
      </c>
      <c r="H19" s="327">
        <v>224921</v>
      </c>
      <c r="I19" s="327" t="s">
        <v>572</v>
      </c>
      <c r="J19" s="327">
        <v>340960</v>
      </c>
      <c r="K19" s="849" t="s">
        <v>19</v>
      </c>
      <c r="L19" s="850"/>
    </row>
    <row r="20" spans="1:12" s="218" customFormat="1" ht="17.100000000000001" customHeight="1">
      <c r="A20" s="857" t="s">
        <v>34</v>
      </c>
      <c r="B20" s="858"/>
      <c r="C20" s="216">
        <f t="shared" si="1"/>
        <v>1238856</v>
      </c>
      <c r="D20" s="396">
        <v>83908</v>
      </c>
      <c r="E20" s="396">
        <v>43904</v>
      </c>
      <c r="F20" s="396">
        <v>514436</v>
      </c>
      <c r="G20" s="397">
        <v>25282</v>
      </c>
      <c r="H20" s="397">
        <v>303998</v>
      </c>
      <c r="I20" s="397" t="s">
        <v>572</v>
      </c>
      <c r="J20" s="397">
        <v>267328</v>
      </c>
      <c r="K20" s="849" t="s">
        <v>20</v>
      </c>
      <c r="L20" s="850"/>
    </row>
    <row r="21" spans="1:12" s="218" customFormat="1" ht="17.100000000000001" customHeight="1">
      <c r="A21" s="857" t="s">
        <v>35</v>
      </c>
      <c r="B21" s="858"/>
      <c r="C21" s="216">
        <f t="shared" si="1"/>
        <v>1188526</v>
      </c>
      <c r="D21" s="326">
        <v>447334</v>
      </c>
      <c r="E21" s="326">
        <v>47921</v>
      </c>
      <c r="F21" s="326">
        <v>68754</v>
      </c>
      <c r="G21" s="327">
        <v>50020</v>
      </c>
      <c r="H21" s="327">
        <v>360961</v>
      </c>
      <c r="I21" s="327">
        <v>26600</v>
      </c>
      <c r="J21" s="327">
        <v>186936</v>
      </c>
      <c r="K21" s="849" t="s">
        <v>21</v>
      </c>
      <c r="L21" s="850"/>
    </row>
    <row r="22" spans="1:12" s="218" customFormat="1" ht="17.100000000000001" customHeight="1">
      <c r="A22" s="857" t="s">
        <v>36</v>
      </c>
      <c r="B22" s="858"/>
      <c r="C22" s="216">
        <f t="shared" si="1"/>
        <v>818083</v>
      </c>
      <c r="D22" s="326">
        <v>58767</v>
      </c>
      <c r="E22" s="326">
        <v>22857</v>
      </c>
      <c r="F22" s="326">
        <v>316686</v>
      </c>
      <c r="G22" s="327">
        <v>23210</v>
      </c>
      <c r="H22" s="327">
        <v>206168</v>
      </c>
      <c r="I22" s="327" t="s">
        <v>572</v>
      </c>
      <c r="J22" s="327">
        <v>190395</v>
      </c>
      <c r="K22" s="849" t="s">
        <v>22</v>
      </c>
      <c r="L22" s="850"/>
    </row>
    <row r="23" spans="1:12" s="218" customFormat="1" ht="17.100000000000001" customHeight="1">
      <c r="A23" s="857" t="s">
        <v>37</v>
      </c>
      <c r="B23" s="858"/>
      <c r="C23" s="216">
        <f t="shared" si="1"/>
        <v>898031</v>
      </c>
      <c r="D23" s="326">
        <v>74187</v>
      </c>
      <c r="E23" s="326">
        <v>32188</v>
      </c>
      <c r="F23" s="326">
        <v>353333</v>
      </c>
      <c r="G23" s="327">
        <v>18979</v>
      </c>
      <c r="H23" s="327">
        <v>204074</v>
      </c>
      <c r="I23" s="327" t="s">
        <v>572</v>
      </c>
      <c r="J23" s="327">
        <v>215270</v>
      </c>
      <c r="K23" s="849" t="s">
        <v>38</v>
      </c>
      <c r="L23" s="850"/>
    </row>
    <row r="24" spans="1:12" s="218" customFormat="1" ht="17.100000000000001" customHeight="1">
      <c r="A24" s="857" t="s">
        <v>39</v>
      </c>
      <c r="B24" s="858"/>
      <c r="C24" s="216">
        <f t="shared" si="1"/>
        <v>1096040</v>
      </c>
      <c r="D24" s="326">
        <v>45532</v>
      </c>
      <c r="E24" s="326">
        <v>31730</v>
      </c>
      <c r="F24" s="326">
        <v>479818</v>
      </c>
      <c r="G24" s="327">
        <v>17738</v>
      </c>
      <c r="H24" s="327">
        <v>223500</v>
      </c>
      <c r="I24" s="327" t="s">
        <v>572</v>
      </c>
      <c r="J24" s="327">
        <v>297722</v>
      </c>
      <c r="K24" s="849" t="s">
        <v>23</v>
      </c>
      <c r="L24" s="850"/>
    </row>
    <row r="25" spans="1:12" s="218" customFormat="1" ht="17.100000000000001" customHeight="1">
      <c r="A25" s="857" t="s">
        <v>40</v>
      </c>
      <c r="B25" s="858"/>
      <c r="C25" s="216">
        <f t="shared" si="1"/>
        <v>720431</v>
      </c>
      <c r="D25" s="319">
        <v>28078</v>
      </c>
      <c r="E25" s="396">
        <v>51482</v>
      </c>
      <c r="F25" s="319">
        <v>309667</v>
      </c>
      <c r="G25" s="319">
        <v>14107</v>
      </c>
      <c r="H25" s="319">
        <v>147348</v>
      </c>
      <c r="I25" s="397" t="s">
        <v>572</v>
      </c>
      <c r="J25" s="398">
        <v>169749</v>
      </c>
      <c r="K25" s="849" t="s">
        <v>41</v>
      </c>
      <c r="L25" s="850"/>
    </row>
    <row r="26" spans="1:12" s="218" customFormat="1" ht="17.100000000000001" customHeight="1">
      <c r="A26" s="857" t="s">
        <v>42</v>
      </c>
      <c r="B26" s="858"/>
      <c r="C26" s="216">
        <f t="shared" si="1"/>
        <v>968119</v>
      </c>
      <c r="D26" s="326">
        <v>159922</v>
      </c>
      <c r="E26" s="326">
        <v>48513</v>
      </c>
      <c r="F26" s="326">
        <v>243082</v>
      </c>
      <c r="G26" s="327">
        <v>33567</v>
      </c>
      <c r="H26" s="327">
        <v>306455</v>
      </c>
      <c r="I26" s="327">
        <v>7900</v>
      </c>
      <c r="J26" s="327">
        <v>168680</v>
      </c>
      <c r="K26" s="849" t="s">
        <v>24</v>
      </c>
      <c r="L26" s="850"/>
    </row>
    <row r="27" spans="1:12" s="218" customFormat="1" ht="17.100000000000001" customHeight="1">
      <c r="A27" s="857" t="s">
        <v>43</v>
      </c>
      <c r="B27" s="858"/>
      <c r="C27" s="216">
        <f t="shared" si="1"/>
        <v>447421</v>
      </c>
      <c r="D27" s="319">
        <v>11661</v>
      </c>
      <c r="E27" s="326">
        <v>13707</v>
      </c>
      <c r="F27" s="319">
        <v>173886</v>
      </c>
      <c r="G27" s="319">
        <v>9934</v>
      </c>
      <c r="H27" s="319">
        <v>86082</v>
      </c>
      <c r="I27" s="327" t="s">
        <v>572</v>
      </c>
      <c r="J27" s="398">
        <v>152151</v>
      </c>
      <c r="K27" s="849" t="s">
        <v>44</v>
      </c>
      <c r="L27" s="850"/>
    </row>
    <row r="28" spans="1:12" s="218" customFormat="1" ht="17.100000000000001" customHeight="1">
      <c r="A28" s="857" t="s">
        <v>45</v>
      </c>
      <c r="B28" s="858"/>
      <c r="C28" s="216">
        <f t="shared" si="1"/>
        <v>688904</v>
      </c>
      <c r="D28" s="326">
        <v>23093</v>
      </c>
      <c r="E28" s="326">
        <v>18671</v>
      </c>
      <c r="F28" s="326">
        <v>325507</v>
      </c>
      <c r="G28" s="327">
        <v>11880</v>
      </c>
      <c r="H28" s="327">
        <v>158016</v>
      </c>
      <c r="I28" s="327" t="s">
        <v>572</v>
      </c>
      <c r="J28" s="327">
        <v>151737</v>
      </c>
      <c r="K28" s="849" t="s">
        <v>46</v>
      </c>
      <c r="L28" s="850"/>
    </row>
    <row r="29" spans="1:12" s="218" customFormat="1" ht="17.100000000000001" customHeight="1">
      <c r="A29" s="857" t="s">
        <v>47</v>
      </c>
      <c r="B29" s="858"/>
      <c r="C29" s="216">
        <f t="shared" si="1"/>
        <v>414238</v>
      </c>
      <c r="D29" s="326">
        <v>9304</v>
      </c>
      <c r="E29" s="326">
        <v>13528</v>
      </c>
      <c r="F29" s="326">
        <v>196489</v>
      </c>
      <c r="G29" s="327">
        <v>9664</v>
      </c>
      <c r="H29" s="327">
        <v>82800</v>
      </c>
      <c r="I29" s="327" t="s">
        <v>572</v>
      </c>
      <c r="J29" s="327">
        <v>102453</v>
      </c>
      <c r="K29" s="849" t="s">
        <v>48</v>
      </c>
      <c r="L29" s="850"/>
    </row>
    <row r="30" spans="1:12" s="218" customFormat="1" ht="17.100000000000001" customHeight="1">
      <c r="A30" s="857" t="s">
        <v>49</v>
      </c>
      <c r="B30" s="858"/>
      <c r="C30" s="216">
        <f t="shared" si="1"/>
        <v>354266</v>
      </c>
      <c r="D30" s="319">
        <v>5254</v>
      </c>
      <c r="E30" s="326">
        <v>11314</v>
      </c>
      <c r="F30" s="326">
        <v>162077</v>
      </c>
      <c r="G30" s="326">
        <v>8581</v>
      </c>
      <c r="H30" s="319">
        <v>80905</v>
      </c>
      <c r="I30" s="319" t="s">
        <v>572</v>
      </c>
      <c r="J30" s="327">
        <v>86135</v>
      </c>
      <c r="K30" s="849" t="s">
        <v>50</v>
      </c>
      <c r="L30" s="850"/>
    </row>
    <row r="31" spans="1:12" s="218" customFormat="1" ht="17.100000000000001" customHeight="1">
      <c r="A31" s="857" t="s">
        <v>51</v>
      </c>
      <c r="B31" s="858"/>
      <c r="C31" s="216">
        <f t="shared" si="1"/>
        <v>561159</v>
      </c>
      <c r="D31" s="326">
        <v>14685</v>
      </c>
      <c r="E31" s="326">
        <v>16531</v>
      </c>
      <c r="F31" s="326">
        <v>201968</v>
      </c>
      <c r="G31" s="327">
        <v>11775</v>
      </c>
      <c r="H31" s="327">
        <v>206014</v>
      </c>
      <c r="I31" s="327">
        <v>6300</v>
      </c>
      <c r="J31" s="327">
        <v>103886</v>
      </c>
      <c r="K31" s="849" t="s">
        <v>25</v>
      </c>
      <c r="L31" s="850"/>
    </row>
    <row r="32" spans="1:12" s="218" customFormat="1" ht="17.100000000000001" customHeight="1">
      <c r="A32" s="857" t="s">
        <v>52</v>
      </c>
      <c r="B32" s="858"/>
      <c r="C32" s="216">
        <f t="shared" si="1"/>
        <v>488110</v>
      </c>
      <c r="D32" s="326">
        <v>21003</v>
      </c>
      <c r="E32" s="326">
        <v>11411</v>
      </c>
      <c r="F32" s="326">
        <v>206432</v>
      </c>
      <c r="G32" s="327">
        <v>11638</v>
      </c>
      <c r="H32" s="327">
        <v>115434</v>
      </c>
      <c r="I32" s="327" t="s">
        <v>572</v>
      </c>
      <c r="J32" s="327">
        <v>122192</v>
      </c>
      <c r="K32" s="849" t="s">
        <v>53</v>
      </c>
      <c r="L32" s="850"/>
    </row>
    <row r="33" spans="1:12" s="218" customFormat="1" ht="17.100000000000001" customHeight="1">
      <c r="A33" s="857" t="s">
        <v>54</v>
      </c>
      <c r="B33" s="858"/>
      <c r="C33" s="216">
        <f t="shared" si="1"/>
        <v>378604</v>
      </c>
      <c r="D33" s="326">
        <v>23269</v>
      </c>
      <c r="E33" s="326">
        <v>14518</v>
      </c>
      <c r="F33" s="326">
        <v>141350</v>
      </c>
      <c r="G33" s="327">
        <v>9884</v>
      </c>
      <c r="H33" s="327">
        <v>92569</v>
      </c>
      <c r="I33" s="327" t="s">
        <v>572</v>
      </c>
      <c r="J33" s="327">
        <v>97014</v>
      </c>
      <c r="K33" s="849" t="s">
        <v>55</v>
      </c>
      <c r="L33" s="850"/>
    </row>
    <row r="34" spans="1:12" s="218" customFormat="1" ht="17.100000000000001" customHeight="1">
      <c r="A34" s="857" t="s">
        <v>56</v>
      </c>
      <c r="B34" s="858"/>
      <c r="C34" s="216">
        <f t="shared" si="1"/>
        <v>496292</v>
      </c>
      <c r="D34" s="326">
        <v>28886</v>
      </c>
      <c r="E34" s="326">
        <v>15341</v>
      </c>
      <c r="F34" s="326">
        <v>198350</v>
      </c>
      <c r="G34" s="327">
        <v>12229</v>
      </c>
      <c r="H34" s="327">
        <v>119959</v>
      </c>
      <c r="I34" s="327" t="s">
        <v>572</v>
      </c>
      <c r="J34" s="327">
        <v>121527</v>
      </c>
      <c r="K34" s="849" t="s">
        <v>57</v>
      </c>
      <c r="L34" s="850"/>
    </row>
    <row r="35" spans="1:12" s="218" customFormat="1" ht="17.100000000000001" customHeight="1">
      <c r="A35" s="857" t="s">
        <v>58</v>
      </c>
      <c r="B35" s="858"/>
      <c r="C35" s="216">
        <f t="shared" si="1"/>
        <v>501710</v>
      </c>
      <c r="D35" s="326">
        <v>98655</v>
      </c>
      <c r="E35" s="326">
        <v>15879</v>
      </c>
      <c r="F35" s="326">
        <v>154507</v>
      </c>
      <c r="G35" s="327">
        <v>17761</v>
      </c>
      <c r="H35" s="327">
        <v>142349</v>
      </c>
      <c r="I35" s="327" t="s">
        <v>572</v>
      </c>
      <c r="J35" s="327">
        <v>72559</v>
      </c>
      <c r="K35" s="849" t="s">
        <v>59</v>
      </c>
      <c r="L35" s="850"/>
    </row>
    <row r="36" spans="1:12" s="218" customFormat="1" ht="17.100000000000001" customHeight="1">
      <c r="A36" s="857" t="s">
        <v>60</v>
      </c>
      <c r="B36" s="858"/>
      <c r="C36" s="216">
        <f t="shared" si="1"/>
        <v>537096</v>
      </c>
      <c r="D36" s="326">
        <v>25484</v>
      </c>
      <c r="E36" s="326">
        <v>21569</v>
      </c>
      <c r="F36" s="326">
        <v>226302</v>
      </c>
      <c r="G36" s="327">
        <v>15220</v>
      </c>
      <c r="H36" s="327">
        <v>140775</v>
      </c>
      <c r="I36" s="327" t="s">
        <v>572</v>
      </c>
      <c r="J36" s="327">
        <v>107746</v>
      </c>
      <c r="K36" s="849" t="s">
        <v>61</v>
      </c>
      <c r="L36" s="850"/>
    </row>
    <row r="37" spans="1:12" s="218" customFormat="1" ht="17.100000000000001" customHeight="1">
      <c r="A37" s="857" t="s">
        <v>62</v>
      </c>
      <c r="B37" s="858"/>
      <c r="C37" s="216">
        <f t="shared" si="1"/>
        <v>507825</v>
      </c>
      <c r="D37" s="326">
        <v>11643</v>
      </c>
      <c r="E37" s="326">
        <v>14059</v>
      </c>
      <c r="F37" s="326">
        <v>253186</v>
      </c>
      <c r="G37" s="327">
        <v>10418</v>
      </c>
      <c r="H37" s="327">
        <v>100920</v>
      </c>
      <c r="I37" s="327" t="s">
        <v>572</v>
      </c>
      <c r="J37" s="327">
        <v>117599</v>
      </c>
      <c r="K37" s="849" t="s">
        <v>63</v>
      </c>
      <c r="L37" s="850"/>
    </row>
    <row r="38" spans="1:12" s="218" customFormat="1" ht="17.100000000000001" customHeight="1">
      <c r="A38" s="857" t="s">
        <v>64</v>
      </c>
      <c r="B38" s="858"/>
      <c r="C38" s="216">
        <f t="shared" si="1"/>
        <v>586930</v>
      </c>
      <c r="D38" s="326">
        <v>36438</v>
      </c>
      <c r="E38" s="326">
        <v>39883</v>
      </c>
      <c r="F38" s="326">
        <v>190858</v>
      </c>
      <c r="G38" s="327">
        <v>11914</v>
      </c>
      <c r="H38" s="327">
        <v>128672</v>
      </c>
      <c r="I38" s="327" t="s">
        <v>572</v>
      </c>
      <c r="J38" s="327">
        <v>179165</v>
      </c>
      <c r="K38" s="849" t="s">
        <v>65</v>
      </c>
      <c r="L38" s="850"/>
    </row>
    <row r="39" spans="1:12" s="218" customFormat="1" ht="17.100000000000001" customHeight="1" thickBot="1">
      <c r="A39" s="873" t="s">
        <v>66</v>
      </c>
      <c r="B39" s="874"/>
      <c r="C39" s="391">
        <f t="shared" si="1"/>
        <v>203642</v>
      </c>
      <c r="D39" s="399">
        <v>4298</v>
      </c>
      <c r="E39" s="399">
        <v>9891</v>
      </c>
      <c r="F39" s="399">
        <v>80617</v>
      </c>
      <c r="G39" s="399">
        <v>6510</v>
      </c>
      <c r="H39" s="399">
        <v>50002</v>
      </c>
      <c r="I39" s="399" t="s">
        <v>572</v>
      </c>
      <c r="J39" s="400">
        <v>52324</v>
      </c>
      <c r="K39" s="875" t="s">
        <v>67</v>
      </c>
      <c r="L39" s="876"/>
    </row>
    <row r="40" spans="1:12" s="228" customFormat="1" ht="12" customHeight="1">
      <c r="A40" s="872" t="s">
        <v>379</v>
      </c>
      <c r="B40" s="872"/>
      <c r="C40" s="225"/>
      <c r="D40" s="225"/>
      <c r="E40" s="225"/>
      <c r="F40" s="225"/>
      <c r="G40" s="226"/>
      <c r="H40" s="226"/>
      <c r="I40" s="226"/>
      <c r="J40" s="226"/>
      <c r="K40" s="227"/>
      <c r="L40" s="164" t="s">
        <v>427</v>
      </c>
    </row>
    <row r="41" spans="1:12" s="209" customFormat="1" ht="11.25">
      <c r="A41" s="229" t="s">
        <v>387</v>
      </c>
      <c r="B41" s="208"/>
      <c r="C41" s="230"/>
      <c r="D41" s="230"/>
      <c r="E41" s="230"/>
      <c r="F41" s="230"/>
      <c r="G41" s="231"/>
      <c r="H41" s="231"/>
      <c r="I41" s="231"/>
      <c r="J41" s="231"/>
    </row>
    <row r="42" spans="1:12" s="209" customFormat="1" ht="11.25">
      <c r="A42" s="229" t="s">
        <v>533</v>
      </c>
      <c r="B42" s="208"/>
      <c r="C42" s="230"/>
      <c r="D42" s="230"/>
      <c r="E42" s="230"/>
      <c r="F42" s="230"/>
      <c r="G42" s="231"/>
      <c r="H42" s="231"/>
      <c r="I42" s="231"/>
      <c r="J42" s="231"/>
    </row>
    <row r="43" spans="1:12" s="209" customFormat="1" ht="11.25">
      <c r="A43" s="208"/>
      <c r="B43" s="208"/>
      <c r="C43" s="208"/>
      <c r="D43" s="208"/>
      <c r="E43" s="208"/>
      <c r="F43" s="208"/>
    </row>
    <row r="44" spans="1:12" s="209" customFormat="1" ht="11.25">
      <c r="A44" s="208"/>
      <c r="B44" s="208"/>
      <c r="C44" s="208"/>
      <c r="D44" s="208"/>
      <c r="E44" s="208"/>
      <c r="F44" s="208"/>
    </row>
    <row r="45" spans="1:12" s="209" customFormat="1" ht="11.25">
      <c r="A45" s="208"/>
      <c r="B45" s="208"/>
      <c r="C45" s="208"/>
      <c r="D45" s="208"/>
      <c r="E45" s="208"/>
      <c r="F45" s="208"/>
    </row>
    <row r="46" spans="1:12" s="209" customFormat="1" ht="11.25">
      <c r="A46" s="208"/>
      <c r="B46" s="208"/>
      <c r="C46" s="208"/>
      <c r="D46" s="208"/>
      <c r="E46" s="208"/>
      <c r="F46" s="208"/>
    </row>
    <row r="47" spans="1:12" s="209" customFormat="1" ht="11.25">
      <c r="A47" s="208"/>
      <c r="B47" s="208"/>
      <c r="C47" s="208"/>
      <c r="D47" s="208"/>
      <c r="E47" s="208"/>
      <c r="F47" s="208"/>
    </row>
    <row r="48" spans="1:12" s="209" customFormat="1" ht="11.25">
      <c r="A48" s="208"/>
      <c r="B48" s="208"/>
      <c r="C48" s="208"/>
      <c r="D48" s="208"/>
      <c r="E48" s="208"/>
      <c r="F48" s="208"/>
    </row>
    <row r="49" spans="1:6" s="209" customFormat="1" ht="11.25">
      <c r="A49" s="208"/>
      <c r="B49" s="208"/>
      <c r="C49" s="208"/>
      <c r="D49" s="208"/>
      <c r="E49" s="208"/>
      <c r="F49" s="208"/>
    </row>
    <row r="50" spans="1:6" s="209" customFormat="1" ht="11.25">
      <c r="A50" s="208"/>
      <c r="B50" s="208"/>
      <c r="C50" s="208"/>
      <c r="D50" s="208"/>
      <c r="E50" s="208"/>
      <c r="F50" s="208"/>
    </row>
    <row r="51" spans="1:6" s="209" customFormat="1" ht="11.25">
      <c r="A51" s="208"/>
      <c r="B51" s="208"/>
      <c r="C51" s="208"/>
      <c r="D51" s="208"/>
      <c r="E51" s="208"/>
      <c r="F51" s="208"/>
    </row>
    <row r="52" spans="1:6" s="209" customFormat="1" ht="11.25">
      <c r="A52" s="208"/>
      <c r="B52" s="208"/>
      <c r="C52" s="208"/>
      <c r="D52" s="208"/>
      <c r="E52" s="208"/>
      <c r="F52" s="208"/>
    </row>
    <row r="53" spans="1:6" s="209" customFormat="1" ht="11.25">
      <c r="A53" s="208"/>
      <c r="B53" s="208"/>
      <c r="C53" s="208"/>
      <c r="D53" s="208"/>
      <c r="E53" s="208"/>
      <c r="F53" s="208"/>
    </row>
    <row r="54" spans="1:6" s="209" customFormat="1" ht="11.25">
      <c r="A54" s="208"/>
      <c r="B54" s="208"/>
      <c r="C54" s="208"/>
      <c r="D54" s="208"/>
      <c r="E54" s="208"/>
      <c r="F54" s="208"/>
    </row>
    <row r="55" spans="1:6" s="209" customFormat="1" ht="11.25">
      <c r="A55" s="208"/>
      <c r="B55" s="208"/>
      <c r="C55" s="208"/>
      <c r="D55" s="208"/>
      <c r="E55" s="208"/>
      <c r="F55" s="208"/>
    </row>
    <row r="56" spans="1:6" s="209" customFormat="1" ht="11.25">
      <c r="A56" s="208"/>
      <c r="B56" s="208"/>
      <c r="C56" s="208"/>
      <c r="D56" s="208"/>
      <c r="E56" s="208"/>
      <c r="F56" s="208"/>
    </row>
    <row r="57" spans="1:6" s="209" customFormat="1" ht="11.25">
      <c r="A57" s="208"/>
      <c r="B57" s="208"/>
      <c r="C57" s="208"/>
      <c r="D57" s="208"/>
      <c r="E57" s="208"/>
      <c r="F57" s="208"/>
    </row>
    <row r="58" spans="1:6" s="209" customFormat="1" ht="11.25">
      <c r="A58" s="208"/>
      <c r="B58" s="208"/>
      <c r="C58" s="208"/>
      <c r="D58" s="208"/>
      <c r="E58" s="208"/>
      <c r="F58" s="208"/>
    </row>
    <row r="59" spans="1:6" s="209" customFormat="1" ht="11.25">
      <c r="A59" s="208"/>
      <c r="B59" s="208"/>
      <c r="C59" s="208"/>
      <c r="D59" s="208"/>
      <c r="E59" s="208"/>
      <c r="F59" s="208"/>
    </row>
    <row r="60" spans="1:6" s="209" customFormat="1" ht="11.25">
      <c r="A60" s="208"/>
      <c r="B60" s="208"/>
      <c r="C60" s="208"/>
      <c r="D60" s="208"/>
      <c r="E60" s="208"/>
      <c r="F60" s="208"/>
    </row>
    <row r="61" spans="1:6" s="209" customFormat="1" ht="11.25">
      <c r="A61" s="208"/>
      <c r="B61" s="208"/>
      <c r="C61" s="208"/>
      <c r="D61" s="208"/>
      <c r="E61" s="208"/>
      <c r="F61" s="208"/>
    </row>
    <row r="62" spans="1:6" s="209" customFormat="1" ht="11.25">
      <c r="A62" s="208"/>
      <c r="B62" s="208"/>
      <c r="C62" s="208"/>
      <c r="D62" s="208"/>
      <c r="E62" s="208"/>
      <c r="F62" s="208"/>
    </row>
    <row r="63" spans="1:6" s="209" customFormat="1" ht="11.25">
      <c r="A63" s="208"/>
      <c r="B63" s="208"/>
      <c r="C63" s="208"/>
      <c r="D63" s="208"/>
      <c r="E63" s="208"/>
      <c r="F63" s="208"/>
    </row>
    <row r="64" spans="1:6" s="209" customFormat="1" ht="11.25">
      <c r="A64" s="208"/>
      <c r="B64" s="208"/>
      <c r="C64" s="208"/>
      <c r="D64" s="208"/>
      <c r="E64" s="208"/>
      <c r="F64" s="208"/>
    </row>
    <row r="65" spans="1:6" s="209" customFormat="1" ht="11.25">
      <c r="A65" s="208"/>
      <c r="B65" s="208"/>
      <c r="C65" s="208"/>
      <c r="D65" s="208"/>
      <c r="E65" s="208"/>
      <c r="F65" s="208"/>
    </row>
    <row r="66" spans="1:6" s="209" customFormat="1" ht="11.25">
      <c r="A66" s="208"/>
      <c r="B66" s="208"/>
      <c r="C66" s="208"/>
      <c r="D66" s="208"/>
      <c r="E66" s="208"/>
      <c r="F66" s="208"/>
    </row>
    <row r="67" spans="1:6" s="209" customFormat="1" ht="11.25">
      <c r="A67" s="208"/>
      <c r="B67" s="208"/>
      <c r="C67" s="208"/>
      <c r="D67" s="208"/>
      <c r="E67" s="208"/>
      <c r="F67" s="208"/>
    </row>
    <row r="68" spans="1:6" s="209" customFormat="1" ht="11.25">
      <c r="A68" s="208"/>
      <c r="B68" s="208"/>
      <c r="C68" s="208"/>
      <c r="D68" s="208"/>
      <c r="E68" s="208"/>
      <c r="F68" s="208"/>
    </row>
    <row r="69" spans="1:6" s="209" customFormat="1" ht="11.25">
      <c r="A69" s="208"/>
      <c r="B69" s="208"/>
      <c r="C69" s="208"/>
      <c r="D69" s="208"/>
      <c r="E69" s="208"/>
      <c r="F69" s="208"/>
    </row>
    <row r="70" spans="1:6" s="209" customFormat="1" ht="11.25">
      <c r="A70" s="208"/>
      <c r="B70" s="208"/>
      <c r="C70" s="208"/>
      <c r="D70" s="208"/>
      <c r="E70" s="208"/>
      <c r="F70" s="208"/>
    </row>
    <row r="71" spans="1:6" s="209" customFormat="1" ht="11.25">
      <c r="A71" s="208"/>
      <c r="B71" s="208"/>
      <c r="C71" s="208"/>
      <c r="D71" s="208"/>
      <c r="E71" s="208"/>
      <c r="F71" s="208"/>
    </row>
    <row r="72" spans="1:6" s="209" customFormat="1" ht="11.25">
      <c r="A72" s="208"/>
      <c r="B72" s="208"/>
      <c r="C72" s="208"/>
      <c r="D72" s="208"/>
      <c r="E72" s="208"/>
      <c r="F72" s="208"/>
    </row>
    <row r="73" spans="1:6" s="209" customFormat="1" ht="11.25">
      <c r="A73" s="208"/>
      <c r="B73" s="208"/>
      <c r="C73" s="208"/>
      <c r="D73" s="208"/>
      <c r="E73" s="208"/>
      <c r="F73" s="208"/>
    </row>
    <row r="74" spans="1:6" s="209" customFormat="1" ht="11.25">
      <c r="A74" s="208"/>
      <c r="B74" s="208"/>
      <c r="C74" s="208"/>
      <c r="D74" s="208"/>
      <c r="E74" s="208"/>
      <c r="F74" s="208"/>
    </row>
    <row r="75" spans="1:6" s="209" customFormat="1" ht="11.25">
      <c r="A75" s="208"/>
      <c r="B75" s="208"/>
      <c r="C75" s="208"/>
      <c r="D75" s="208"/>
      <c r="E75" s="208"/>
      <c r="F75" s="208"/>
    </row>
    <row r="76" spans="1:6" s="209" customFormat="1" ht="11.25">
      <c r="A76" s="208"/>
      <c r="B76" s="208"/>
      <c r="C76" s="208"/>
      <c r="D76" s="208"/>
      <c r="E76" s="208"/>
      <c r="F76" s="208"/>
    </row>
    <row r="77" spans="1:6" s="209" customFormat="1" ht="11.25">
      <c r="A77" s="208"/>
      <c r="B77" s="208"/>
      <c r="C77" s="208"/>
      <c r="D77" s="208"/>
      <c r="E77" s="208"/>
      <c r="F77" s="208"/>
    </row>
    <row r="78" spans="1:6" s="209" customFormat="1" ht="11.25">
      <c r="A78" s="208"/>
      <c r="B78" s="208"/>
      <c r="C78" s="208"/>
      <c r="D78" s="208"/>
      <c r="E78" s="208"/>
      <c r="F78" s="208"/>
    </row>
    <row r="79" spans="1:6" s="209" customFormat="1" ht="11.25">
      <c r="A79" s="208"/>
      <c r="B79" s="208"/>
      <c r="C79" s="208"/>
      <c r="D79" s="208"/>
      <c r="E79" s="208"/>
      <c r="F79" s="208"/>
    </row>
    <row r="80" spans="1:6" s="209" customFormat="1" ht="11.25">
      <c r="A80" s="208"/>
      <c r="B80" s="208"/>
      <c r="C80" s="208"/>
      <c r="D80" s="208"/>
      <c r="E80" s="208"/>
      <c r="F80" s="208"/>
    </row>
    <row r="81" spans="1:6" s="209" customFormat="1" ht="11.25">
      <c r="A81" s="208"/>
      <c r="B81" s="208"/>
      <c r="C81" s="208"/>
      <c r="D81" s="208"/>
      <c r="E81" s="208"/>
      <c r="F81" s="208"/>
    </row>
    <row r="82" spans="1:6" s="209" customFormat="1" ht="11.25">
      <c r="A82" s="208"/>
      <c r="B82" s="208"/>
      <c r="C82" s="208"/>
      <c r="D82" s="208"/>
      <c r="E82" s="208"/>
      <c r="F82" s="208"/>
    </row>
    <row r="83" spans="1:6" s="209" customFormat="1" ht="11.25">
      <c r="A83" s="208"/>
      <c r="B83" s="208"/>
      <c r="C83" s="208"/>
      <c r="D83" s="208"/>
      <c r="E83" s="208"/>
      <c r="F83" s="208"/>
    </row>
    <row r="84" spans="1:6" s="209" customFormat="1" ht="11.25">
      <c r="A84" s="208"/>
      <c r="B84" s="208"/>
      <c r="C84" s="208"/>
      <c r="D84" s="208"/>
      <c r="E84" s="208"/>
      <c r="F84" s="208"/>
    </row>
    <row r="85" spans="1:6" s="209" customFormat="1" ht="11.25">
      <c r="A85" s="208"/>
      <c r="B85" s="208"/>
      <c r="C85" s="208"/>
      <c r="D85" s="208"/>
      <c r="E85" s="208"/>
      <c r="F85" s="208"/>
    </row>
    <row r="86" spans="1:6" s="209" customFormat="1" ht="11.25">
      <c r="A86" s="208"/>
      <c r="B86" s="208"/>
      <c r="C86" s="208"/>
      <c r="D86" s="208"/>
      <c r="E86" s="208"/>
      <c r="F86" s="208"/>
    </row>
    <row r="87" spans="1:6" s="209" customFormat="1" ht="11.25">
      <c r="A87" s="208"/>
      <c r="B87" s="208"/>
      <c r="C87" s="208"/>
      <c r="D87" s="208"/>
      <c r="E87" s="208"/>
      <c r="F87" s="208"/>
    </row>
    <row r="88" spans="1:6" s="209" customFormat="1" ht="11.25">
      <c r="A88" s="208"/>
      <c r="B88" s="208"/>
      <c r="C88" s="208"/>
      <c r="D88" s="208"/>
      <c r="E88" s="208"/>
      <c r="F88" s="208"/>
    </row>
    <row r="89" spans="1:6" s="209" customFormat="1" ht="11.25">
      <c r="A89" s="208"/>
      <c r="B89" s="208"/>
      <c r="C89" s="208"/>
      <c r="D89" s="208"/>
      <c r="E89" s="208"/>
      <c r="F89" s="208"/>
    </row>
    <row r="90" spans="1:6" s="209" customFormat="1" ht="11.25">
      <c r="A90" s="208"/>
      <c r="B90" s="208"/>
      <c r="C90" s="208"/>
      <c r="D90" s="208"/>
      <c r="E90" s="208"/>
      <c r="F90" s="208"/>
    </row>
    <row r="91" spans="1:6" s="209" customFormat="1" ht="11.25">
      <c r="A91" s="208"/>
      <c r="B91" s="208"/>
      <c r="C91" s="208"/>
      <c r="D91" s="208"/>
      <c r="E91" s="208"/>
      <c r="F91" s="208"/>
    </row>
    <row r="92" spans="1:6" s="209" customFormat="1" ht="11.25">
      <c r="A92" s="208"/>
      <c r="B92" s="208"/>
      <c r="C92" s="208"/>
      <c r="D92" s="208"/>
      <c r="E92" s="208"/>
      <c r="F92" s="208"/>
    </row>
    <row r="93" spans="1:6" s="209" customFormat="1" ht="11.25">
      <c r="A93" s="208"/>
      <c r="B93" s="208"/>
      <c r="C93" s="208"/>
      <c r="D93" s="208"/>
      <c r="E93" s="208"/>
      <c r="F93" s="208"/>
    </row>
    <row r="94" spans="1:6" s="209" customFormat="1" ht="11.25">
      <c r="A94" s="208"/>
      <c r="B94" s="208"/>
      <c r="C94" s="208"/>
      <c r="D94" s="208"/>
      <c r="E94" s="208"/>
      <c r="F94" s="208"/>
    </row>
    <row r="95" spans="1:6" s="209" customFormat="1" ht="11.25">
      <c r="A95" s="208"/>
      <c r="B95" s="208"/>
      <c r="C95" s="208"/>
      <c r="D95" s="208"/>
      <c r="E95" s="208"/>
      <c r="F95" s="208"/>
    </row>
    <row r="96" spans="1:6" s="209" customFormat="1" ht="11.25">
      <c r="A96" s="208"/>
      <c r="B96" s="208"/>
      <c r="C96" s="208"/>
      <c r="D96" s="208"/>
      <c r="E96" s="208"/>
      <c r="F96" s="208"/>
    </row>
    <row r="97" spans="1:6" s="209" customFormat="1" ht="11.25">
      <c r="A97" s="208"/>
      <c r="B97" s="208"/>
      <c r="C97" s="208"/>
      <c r="D97" s="208"/>
      <c r="E97" s="208"/>
      <c r="F97" s="208"/>
    </row>
    <row r="98" spans="1:6" s="209" customFormat="1" ht="11.25">
      <c r="A98" s="208"/>
      <c r="B98" s="208"/>
      <c r="C98" s="208"/>
      <c r="D98" s="208"/>
      <c r="E98" s="208"/>
      <c r="F98" s="208"/>
    </row>
    <row r="99" spans="1:6" s="209" customFormat="1" ht="11.25">
      <c r="A99" s="208"/>
      <c r="B99" s="208"/>
      <c r="C99" s="208"/>
      <c r="D99" s="208"/>
      <c r="E99" s="208"/>
      <c r="F99" s="208"/>
    </row>
    <row r="100" spans="1:6" s="209" customFormat="1" ht="11.25">
      <c r="A100" s="208"/>
      <c r="B100" s="208"/>
      <c r="C100" s="208"/>
      <c r="D100" s="208"/>
      <c r="E100" s="208"/>
      <c r="F100" s="208"/>
    </row>
    <row r="101" spans="1:6" s="209" customFormat="1" ht="11.25">
      <c r="A101" s="208"/>
      <c r="B101" s="208"/>
      <c r="C101" s="208"/>
      <c r="D101" s="208"/>
      <c r="E101" s="208"/>
      <c r="F101" s="208"/>
    </row>
    <row r="102" spans="1:6" s="209" customFormat="1" ht="11.25">
      <c r="A102" s="208"/>
      <c r="B102" s="208"/>
      <c r="C102" s="208"/>
      <c r="D102" s="208"/>
      <c r="E102" s="208"/>
      <c r="F102" s="208"/>
    </row>
    <row r="103" spans="1:6" s="209" customFormat="1" ht="11.25">
      <c r="A103" s="208"/>
      <c r="B103" s="208"/>
      <c r="C103" s="208"/>
      <c r="D103" s="208"/>
      <c r="E103" s="208"/>
      <c r="F103" s="208"/>
    </row>
    <row r="104" spans="1:6" s="209" customFormat="1" ht="11.25">
      <c r="A104" s="208"/>
      <c r="B104" s="208"/>
      <c r="C104" s="208"/>
      <c r="D104" s="208"/>
      <c r="E104" s="208"/>
      <c r="F104" s="208"/>
    </row>
  </sheetData>
  <sheetProtection selectLockedCells="1"/>
  <mergeCells count="71">
    <mergeCell ref="A35:B35"/>
    <mergeCell ref="A28:B28"/>
    <mergeCell ref="E6:E10"/>
    <mergeCell ref="H6:H10"/>
    <mergeCell ref="A36:B36"/>
    <mergeCell ref="A30:B30"/>
    <mergeCell ref="A31:B31"/>
    <mergeCell ref="A24:B24"/>
    <mergeCell ref="A23:B23"/>
    <mergeCell ref="F6:F10"/>
    <mergeCell ref="G6:G10"/>
    <mergeCell ref="D6:D10"/>
    <mergeCell ref="A11:B11"/>
    <mergeCell ref="A20:B20"/>
    <mergeCell ref="A6:B10"/>
    <mergeCell ref="C6:C10"/>
    <mergeCell ref="K30:L30"/>
    <mergeCell ref="A25:B25"/>
    <mergeCell ref="K25:L25"/>
    <mergeCell ref="K26:L26"/>
    <mergeCell ref="A29:B29"/>
    <mergeCell ref="A26:B26"/>
    <mergeCell ref="A27:B27"/>
    <mergeCell ref="K27:L27"/>
    <mergeCell ref="K28:L28"/>
    <mergeCell ref="K29:L29"/>
    <mergeCell ref="K31:L31"/>
    <mergeCell ref="A40:B40"/>
    <mergeCell ref="A37:B37"/>
    <mergeCell ref="K37:L37"/>
    <mergeCell ref="A38:B38"/>
    <mergeCell ref="K38:L38"/>
    <mergeCell ref="A39:B39"/>
    <mergeCell ref="K39:L39"/>
    <mergeCell ref="K36:L36"/>
    <mergeCell ref="K35:L35"/>
    <mergeCell ref="A32:B32"/>
    <mergeCell ref="A33:B33"/>
    <mergeCell ref="A34:B34"/>
    <mergeCell ref="K34:L34"/>
    <mergeCell ref="K33:L33"/>
    <mergeCell ref="K32:L32"/>
    <mergeCell ref="A3:F3"/>
    <mergeCell ref="G3:L3"/>
    <mergeCell ref="A4:F4"/>
    <mergeCell ref="G4:J4"/>
    <mergeCell ref="K23:L23"/>
    <mergeCell ref="A22:B22"/>
    <mergeCell ref="K18:L18"/>
    <mergeCell ref="A18:B18"/>
    <mergeCell ref="K19:L19"/>
    <mergeCell ref="A15:B15"/>
    <mergeCell ref="K15:L15"/>
    <mergeCell ref="K11:L11"/>
    <mergeCell ref="A12:B12"/>
    <mergeCell ref="K13:L13"/>
    <mergeCell ref="K24:L24"/>
    <mergeCell ref="K6:L10"/>
    <mergeCell ref="K22:L22"/>
    <mergeCell ref="A17:B17"/>
    <mergeCell ref="K17:L17"/>
    <mergeCell ref="K20:L20"/>
    <mergeCell ref="K21:L21"/>
    <mergeCell ref="A19:B19"/>
    <mergeCell ref="J6:J10"/>
    <mergeCell ref="A21:B21"/>
    <mergeCell ref="I6:I10"/>
    <mergeCell ref="K12:L12"/>
    <mergeCell ref="A13:B13"/>
    <mergeCell ref="K14:L14"/>
    <mergeCell ref="A14:B14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S60"/>
  <sheetViews>
    <sheetView view="pageBreakPreview" zoomScaleSheetLayoutView="100" workbookViewId="0">
      <selection activeCell="L35" sqref="L35"/>
    </sheetView>
  </sheetViews>
  <sheetFormatPr defaultRowHeight="14.25"/>
  <cols>
    <col min="1" max="1" width="4.5" style="168" customWidth="1"/>
    <col min="2" max="2" width="5.75" style="168" customWidth="1"/>
    <col min="3" max="3" width="10.875" style="169" customWidth="1"/>
    <col min="4" max="4" width="11.75" style="169" customWidth="1"/>
    <col min="5" max="9" width="9.875" style="169" customWidth="1"/>
    <col min="10" max="10" width="7.625" style="169" customWidth="1"/>
    <col min="11" max="11" width="8.875" style="169" customWidth="1"/>
    <col min="12" max="12" width="10" style="169" customWidth="1"/>
    <col min="13" max="13" width="9.125" style="169" customWidth="1"/>
    <col min="14" max="15" width="8.875" style="169" customWidth="1"/>
    <col min="16" max="16" width="9.5" style="169" customWidth="1"/>
    <col min="17" max="17" width="9.375" style="169" customWidth="1"/>
    <col min="18" max="18" width="3.625" style="168" customWidth="1"/>
    <col min="19" max="19" width="6.625" style="168" customWidth="1"/>
    <col min="20" max="16384" width="9" style="170"/>
  </cols>
  <sheetData>
    <row r="1" spans="1:19" s="359" customFormat="1" ht="14.1" customHeight="1">
      <c r="A1" s="207" t="s">
        <v>623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358"/>
      <c r="P1" s="358"/>
      <c r="R1" s="207"/>
      <c r="S1" s="210" t="s">
        <v>624</v>
      </c>
    </row>
    <row r="2" spans="1:19" s="414" customFormat="1" ht="14.1" customHeight="1">
      <c r="A2" s="82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29"/>
      <c r="R2" s="82"/>
      <c r="S2" s="149"/>
    </row>
    <row r="3" spans="1:19" s="413" customFormat="1" ht="24" customHeight="1">
      <c r="A3" s="914" t="s">
        <v>402</v>
      </c>
      <c r="B3" s="914"/>
      <c r="C3" s="914"/>
      <c r="D3" s="914"/>
      <c r="E3" s="914"/>
      <c r="F3" s="914"/>
      <c r="G3" s="914"/>
      <c r="H3" s="914"/>
      <c r="I3" s="914"/>
      <c r="J3" s="914" t="s">
        <v>560</v>
      </c>
      <c r="K3" s="914"/>
      <c r="L3" s="914"/>
      <c r="M3" s="914"/>
      <c r="N3" s="914"/>
      <c r="O3" s="914"/>
      <c r="P3" s="914"/>
      <c r="Q3" s="914"/>
      <c r="R3" s="914"/>
      <c r="S3" s="914"/>
    </row>
    <row r="4" spans="1:19" s="152" customFormat="1" ht="20.100000000000001" customHeight="1">
      <c r="A4" s="150"/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</row>
    <row r="5" spans="1:19" s="412" customFormat="1" ht="18" customHeight="1" thickBot="1">
      <c r="A5" s="915" t="s">
        <v>16</v>
      </c>
      <c r="B5" s="915"/>
      <c r="C5" s="915"/>
      <c r="D5" s="915"/>
      <c r="E5" s="915"/>
      <c r="F5" s="915"/>
      <c r="R5" s="197"/>
      <c r="S5" s="197" t="s">
        <v>73</v>
      </c>
    </row>
    <row r="6" spans="1:19" s="414" customFormat="1" ht="17.100000000000001" customHeight="1">
      <c r="A6" s="916" t="s">
        <v>297</v>
      </c>
      <c r="B6" s="917"/>
      <c r="C6" s="922" t="s">
        <v>84</v>
      </c>
      <c r="D6" s="908" t="s">
        <v>89</v>
      </c>
      <c r="E6" s="908" t="s">
        <v>298</v>
      </c>
      <c r="F6" s="908" t="s">
        <v>299</v>
      </c>
      <c r="G6" s="908" t="s">
        <v>85</v>
      </c>
      <c r="H6" s="908" t="s">
        <v>259</v>
      </c>
      <c r="I6" s="925" t="s">
        <v>86</v>
      </c>
      <c r="J6" s="905" t="s">
        <v>261</v>
      </c>
      <c r="K6" s="908" t="s">
        <v>403</v>
      </c>
      <c r="L6" s="911" t="s">
        <v>262</v>
      </c>
      <c r="M6" s="908" t="s">
        <v>404</v>
      </c>
      <c r="N6" s="908" t="s">
        <v>405</v>
      </c>
      <c r="O6" s="908" t="s">
        <v>406</v>
      </c>
      <c r="P6" s="925" t="s">
        <v>498</v>
      </c>
      <c r="Q6" s="925" t="s">
        <v>300</v>
      </c>
      <c r="R6" s="928" t="s">
        <v>301</v>
      </c>
      <c r="S6" s="916"/>
    </row>
    <row r="7" spans="1:19" s="414" customFormat="1" ht="17.100000000000001" customHeight="1">
      <c r="A7" s="918"/>
      <c r="B7" s="919"/>
      <c r="C7" s="923"/>
      <c r="D7" s="909"/>
      <c r="E7" s="909"/>
      <c r="F7" s="909"/>
      <c r="G7" s="909"/>
      <c r="H7" s="909"/>
      <c r="I7" s="926"/>
      <c r="J7" s="906"/>
      <c r="K7" s="909"/>
      <c r="L7" s="912"/>
      <c r="M7" s="909"/>
      <c r="N7" s="909"/>
      <c r="O7" s="909"/>
      <c r="P7" s="926"/>
      <c r="Q7" s="926"/>
      <c r="R7" s="929"/>
      <c r="S7" s="918"/>
    </row>
    <row r="8" spans="1:19" s="414" customFormat="1" ht="17.100000000000001" customHeight="1">
      <c r="A8" s="918"/>
      <c r="B8" s="919"/>
      <c r="C8" s="923"/>
      <c r="D8" s="909"/>
      <c r="E8" s="909"/>
      <c r="F8" s="909"/>
      <c r="G8" s="909"/>
      <c r="H8" s="909"/>
      <c r="I8" s="926"/>
      <c r="J8" s="906"/>
      <c r="K8" s="909"/>
      <c r="L8" s="912"/>
      <c r="M8" s="909"/>
      <c r="N8" s="909"/>
      <c r="O8" s="909"/>
      <c r="P8" s="926"/>
      <c r="Q8" s="926"/>
      <c r="R8" s="929"/>
      <c r="S8" s="918"/>
    </row>
    <row r="9" spans="1:19" s="414" customFormat="1" ht="17.100000000000001" customHeight="1">
      <c r="A9" s="920"/>
      <c r="B9" s="921"/>
      <c r="C9" s="924"/>
      <c r="D9" s="910"/>
      <c r="E9" s="910"/>
      <c r="F9" s="910"/>
      <c r="G9" s="910"/>
      <c r="H9" s="910"/>
      <c r="I9" s="927"/>
      <c r="J9" s="907"/>
      <c r="K9" s="910"/>
      <c r="L9" s="913"/>
      <c r="M9" s="910"/>
      <c r="N9" s="910"/>
      <c r="O9" s="910"/>
      <c r="P9" s="927"/>
      <c r="Q9" s="927"/>
      <c r="R9" s="930"/>
      <c r="S9" s="920"/>
    </row>
    <row r="10" spans="1:19" s="198" customFormat="1" ht="17.100000000000001" customHeight="1">
      <c r="A10" s="887">
        <v>2014</v>
      </c>
      <c r="B10" s="888"/>
      <c r="C10" s="300">
        <v>17073154</v>
      </c>
      <c r="D10" s="300">
        <v>1671856</v>
      </c>
      <c r="E10" s="300">
        <v>650718</v>
      </c>
      <c r="F10" s="300">
        <v>77052</v>
      </c>
      <c r="G10" s="300">
        <v>1338837</v>
      </c>
      <c r="H10" s="300">
        <v>1261553</v>
      </c>
      <c r="I10" s="300">
        <v>3990457</v>
      </c>
      <c r="J10" s="301">
        <v>294881</v>
      </c>
      <c r="K10" s="302">
        <v>2819046</v>
      </c>
      <c r="L10" s="302">
        <v>406654</v>
      </c>
      <c r="M10" s="302">
        <v>1078032</v>
      </c>
      <c r="N10" s="302">
        <v>1239697</v>
      </c>
      <c r="O10" s="302">
        <v>31817</v>
      </c>
      <c r="P10" s="302">
        <v>300887</v>
      </c>
      <c r="Q10" s="301">
        <v>1911667</v>
      </c>
      <c r="R10" s="886" t="s">
        <v>393</v>
      </c>
      <c r="S10" s="887"/>
    </row>
    <row r="11" spans="1:19" s="198" customFormat="1" ht="17.100000000000001" customHeight="1">
      <c r="A11" s="887">
        <v>2015</v>
      </c>
      <c r="B11" s="888"/>
      <c r="C11" s="300">
        <v>18538809</v>
      </c>
      <c r="D11" s="300">
        <v>1694582</v>
      </c>
      <c r="E11" s="300">
        <v>567046</v>
      </c>
      <c r="F11" s="300">
        <v>127326</v>
      </c>
      <c r="G11" s="300">
        <v>1656380</v>
      </c>
      <c r="H11" s="300">
        <v>1335301</v>
      </c>
      <c r="I11" s="300">
        <v>4514973</v>
      </c>
      <c r="J11" s="301">
        <v>324131</v>
      </c>
      <c r="K11" s="302">
        <v>3087092</v>
      </c>
      <c r="L11" s="302">
        <v>380227</v>
      </c>
      <c r="M11" s="302">
        <v>1151432</v>
      </c>
      <c r="N11" s="302">
        <v>1353867</v>
      </c>
      <c r="O11" s="302">
        <v>46838</v>
      </c>
      <c r="P11" s="302">
        <v>295056</v>
      </c>
      <c r="Q11" s="301">
        <v>2004558</v>
      </c>
      <c r="R11" s="886" t="s">
        <v>420</v>
      </c>
      <c r="S11" s="887"/>
    </row>
    <row r="12" spans="1:19" s="198" customFormat="1" ht="17.100000000000001" customHeight="1">
      <c r="A12" s="887">
        <v>2016</v>
      </c>
      <c r="B12" s="888"/>
      <c r="C12" s="300">
        <v>19815092</v>
      </c>
      <c r="D12" s="300">
        <v>1915014.977</v>
      </c>
      <c r="E12" s="300">
        <v>575222.51699999999</v>
      </c>
      <c r="F12" s="300">
        <v>147715.75</v>
      </c>
      <c r="G12" s="300">
        <v>1691840.085</v>
      </c>
      <c r="H12" s="300">
        <v>1441720.0060000001</v>
      </c>
      <c r="I12" s="300">
        <v>4751670.4460000005</v>
      </c>
      <c r="J12" s="301">
        <v>334285.82500000001</v>
      </c>
      <c r="K12" s="302">
        <v>3210261.4530000002</v>
      </c>
      <c r="L12" s="302">
        <v>403591.234</v>
      </c>
      <c r="M12" s="302">
        <v>1212488.5499999998</v>
      </c>
      <c r="N12" s="302">
        <v>1536743.23</v>
      </c>
      <c r="O12" s="302">
        <v>43877</v>
      </c>
      <c r="P12" s="302">
        <v>465078.42199999996</v>
      </c>
      <c r="Q12" s="301">
        <v>2085582.5049999999</v>
      </c>
      <c r="R12" s="886" t="s">
        <v>431</v>
      </c>
      <c r="S12" s="887"/>
    </row>
    <row r="13" spans="1:19" s="198" customFormat="1" ht="17.100000000000001" customHeight="1">
      <c r="A13" s="887">
        <v>2017</v>
      </c>
      <c r="B13" s="888"/>
      <c r="C13" s="300">
        <v>21123844</v>
      </c>
      <c r="D13" s="300">
        <v>1987014</v>
      </c>
      <c r="E13" s="300">
        <v>582907</v>
      </c>
      <c r="F13" s="300">
        <v>156863</v>
      </c>
      <c r="G13" s="300">
        <v>1805574</v>
      </c>
      <c r="H13" s="300">
        <v>1530918</v>
      </c>
      <c r="I13" s="300">
        <v>5012451</v>
      </c>
      <c r="J13" s="301">
        <v>403680</v>
      </c>
      <c r="K13" s="302">
        <v>3353035</v>
      </c>
      <c r="L13" s="302">
        <v>418185</v>
      </c>
      <c r="M13" s="302">
        <v>1352859</v>
      </c>
      <c r="N13" s="302">
        <v>1655795</v>
      </c>
      <c r="O13" s="302">
        <v>44248</v>
      </c>
      <c r="P13" s="302">
        <v>576706</v>
      </c>
      <c r="Q13" s="301">
        <v>2243609</v>
      </c>
      <c r="R13" s="886">
        <v>2017</v>
      </c>
      <c r="S13" s="887"/>
    </row>
    <row r="14" spans="1:19" s="198" customFormat="1" ht="15.75" customHeight="1">
      <c r="A14" s="897">
        <v>2018</v>
      </c>
      <c r="B14" s="898"/>
      <c r="C14" s="470">
        <f>SUM(C16:C39)</f>
        <v>22418950</v>
      </c>
      <c r="D14" s="470">
        <f t="shared" ref="D14:Q14" si="0">SUM(D16:D39)</f>
        <v>2098166</v>
      </c>
      <c r="E14" s="470">
        <f t="shared" si="0"/>
        <v>728274</v>
      </c>
      <c r="F14" s="470">
        <f t="shared" si="0"/>
        <v>180315</v>
      </c>
      <c r="G14" s="470">
        <f t="shared" si="0"/>
        <v>1646501</v>
      </c>
      <c r="H14" s="470">
        <f t="shared" si="0"/>
        <v>1643291</v>
      </c>
      <c r="I14" s="470">
        <f t="shared" si="0"/>
        <v>5506593</v>
      </c>
      <c r="J14" s="470">
        <f t="shared" si="0"/>
        <v>383932</v>
      </c>
      <c r="K14" s="470">
        <f t="shared" si="0"/>
        <v>3381845</v>
      </c>
      <c r="L14" s="470">
        <f t="shared" si="0"/>
        <v>499035</v>
      </c>
      <c r="M14" s="470">
        <f t="shared" si="0"/>
        <v>1384153</v>
      </c>
      <c r="N14" s="470">
        <f t="shared" si="0"/>
        <v>1787849</v>
      </c>
      <c r="O14" s="470">
        <f t="shared" si="0"/>
        <v>46106</v>
      </c>
      <c r="P14" s="470">
        <f t="shared" si="0"/>
        <v>764609</v>
      </c>
      <c r="Q14" s="470">
        <f t="shared" si="0"/>
        <v>2368278</v>
      </c>
      <c r="R14" s="899">
        <v>2018</v>
      </c>
      <c r="S14" s="900"/>
    </row>
    <row r="15" spans="1:19" s="198" customFormat="1" ht="12.95" customHeight="1">
      <c r="A15" s="471"/>
      <c r="B15" s="472"/>
      <c r="C15" s="470"/>
      <c r="D15" s="518"/>
      <c r="E15" s="518"/>
      <c r="F15" s="518"/>
      <c r="G15" s="518"/>
      <c r="H15" s="518"/>
      <c r="I15" s="518"/>
      <c r="J15" s="518"/>
      <c r="K15" s="518"/>
      <c r="L15" s="518"/>
      <c r="M15" s="518"/>
      <c r="N15" s="518"/>
      <c r="O15" s="518"/>
      <c r="P15" s="518"/>
      <c r="Q15" s="518"/>
      <c r="R15" s="452"/>
      <c r="S15" s="199"/>
    </row>
    <row r="16" spans="1:19" s="530" customFormat="1" ht="16.5" customHeight="1">
      <c r="A16" s="901" t="s">
        <v>72</v>
      </c>
      <c r="B16" s="902"/>
      <c r="C16" s="525">
        <v>7640309</v>
      </c>
      <c r="D16" s="526">
        <v>1124085</v>
      </c>
      <c r="E16" s="526">
        <v>287838</v>
      </c>
      <c r="F16" s="526">
        <v>93929</v>
      </c>
      <c r="G16" s="526">
        <v>480086</v>
      </c>
      <c r="H16" s="526">
        <v>621557</v>
      </c>
      <c r="I16" s="526">
        <v>2302489</v>
      </c>
      <c r="J16" s="527">
        <v>120883</v>
      </c>
      <c r="K16" s="528">
        <v>1079563</v>
      </c>
      <c r="L16" s="528">
        <v>117571</v>
      </c>
      <c r="M16" s="528">
        <v>340251</v>
      </c>
      <c r="N16" s="528">
        <v>444884</v>
      </c>
      <c r="O16" s="528">
        <v>37808</v>
      </c>
      <c r="P16" s="528">
        <v>68942</v>
      </c>
      <c r="Q16" s="529">
        <v>520424</v>
      </c>
      <c r="R16" s="903" t="s">
        <v>79</v>
      </c>
      <c r="S16" s="904"/>
    </row>
    <row r="17" spans="1:19" s="495" customFormat="1" ht="16.5" customHeight="1">
      <c r="A17" s="893" t="s">
        <v>31</v>
      </c>
      <c r="B17" s="894"/>
      <c r="C17" s="473">
        <v>1729300</v>
      </c>
      <c r="D17" s="464">
        <v>122375</v>
      </c>
      <c r="E17" s="464">
        <v>74469</v>
      </c>
      <c r="F17" s="464">
        <v>8601</v>
      </c>
      <c r="G17" s="464">
        <v>85657</v>
      </c>
      <c r="H17" s="464">
        <v>101573</v>
      </c>
      <c r="I17" s="464">
        <v>515491</v>
      </c>
      <c r="J17" s="465">
        <v>24970</v>
      </c>
      <c r="K17" s="466">
        <v>157495</v>
      </c>
      <c r="L17" s="466">
        <v>76090</v>
      </c>
      <c r="M17" s="466">
        <v>185257</v>
      </c>
      <c r="N17" s="466">
        <v>168662</v>
      </c>
      <c r="O17" s="466">
        <v>8248</v>
      </c>
      <c r="P17" s="466">
        <v>26895</v>
      </c>
      <c r="Q17" s="467">
        <v>173518</v>
      </c>
      <c r="R17" s="895" t="s">
        <v>17</v>
      </c>
      <c r="S17" s="896"/>
    </row>
    <row r="18" spans="1:19" s="495" customFormat="1" ht="16.5" customHeight="1">
      <c r="A18" s="893" t="s">
        <v>32</v>
      </c>
      <c r="B18" s="894"/>
      <c r="C18" s="473">
        <v>1159000</v>
      </c>
      <c r="D18" s="464">
        <v>87500</v>
      </c>
      <c r="E18" s="464">
        <v>10688</v>
      </c>
      <c r="F18" s="464">
        <v>8798</v>
      </c>
      <c r="G18" s="464">
        <v>126116</v>
      </c>
      <c r="H18" s="464">
        <v>69800</v>
      </c>
      <c r="I18" s="464">
        <v>277348</v>
      </c>
      <c r="J18" s="465">
        <v>16203</v>
      </c>
      <c r="K18" s="466">
        <v>144766</v>
      </c>
      <c r="L18" s="466">
        <v>15467</v>
      </c>
      <c r="M18" s="466">
        <v>71614</v>
      </c>
      <c r="N18" s="466">
        <v>103987</v>
      </c>
      <c r="O18" s="466">
        <v>0</v>
      </c>
      <c r="P18" s="466">
        <v>81130</v>
      </c>
      <c r="Q18" s="467">
        <v>145583</v>
      </c>
      <c r="R18" s="895" t="s">
        <v>18</v>
      </c>
      <c r="S18" s="896"/>
    </row>
    <row r="19" spans="1:19" s="495" customFormat="1" ht="16.5" customHeight="1">
      <c r="A19" s="893" t="s">
        <v>33</v>
      </c>
      <c r="B19" s="894"/>
      <c r="C19" s="473">
        <v>929400</v>
      </c>
      <c r="D19" s="464">
        <v>53640</v>
      </c>
      <c r="E19" s="464">
        <v>15499</v>
      </c>
      <c r="F19" s="464">
        <v>5910</v>
      </c>
      <c r="G19" s="464">
        <v>66750</v>
      </c>
      <c r="H19" s="464">
        <v>72006</v>
      </c>
      <c r="I19" s="464">
        <v>188466</v>
      </c>
      <c r="J19" s="465">
        <v>15070</v>
      </c>
      <c r="K19" s="466">
        <v>161368</v>
      </c>
      <c r="L19" s="466">
        <v>7823</v>
      </c>
      <c r="M19" s="466">
        <v>80464</v>
      </c>
      <c r="N19" s="466">
        <v>78800</v>
      </c>
      <c r="O19" s="466">
        <v>0</v>
      </c>
      <c r="P19" s="466">
        <v>85453</v>
      </c>
      <c r="Q19" s="467">
        <v>98152</v>
      </c>
      <c r="R19" s="895" t="s">
        <v>19</v>
      </c>
      <c r="S19" s="896"/>
    </row>
    <row r="20" spans="1:19" s="495" customFormat="1" ht="16.5" customHeight="1">
      <c r="A20" s="893" t="s">
        <v>34</v>
      </c>
      <c r="B20" s="894"/>
      <c r="C20" s="473">
        <v>1045400</v>
      </c>
      <c r="D20" s="464">
        <v>47588</v>
      </c>
      <c r="E20" s="464">
        <v>5153</v>
      </c>
      <c r="F20" s="464">
        <v>5987</v>
      </c>
      <c r="G20" s="464">
        <v>134611</v>
      </c>
      <c r="H20" s="464">
        <v>43601</v>
      </c>
      <c r="I20" s="464">
        <v>239011</v>
      </c>
      <c r="J20" s="465">
        <v>19141</v>
      </c>
      <c r="K20" s="466">
        <v>148059</v>
      </c>
      <c r="L20" s="466">
        <v>35322</v>
      </c>
      <c r="M20" s="466">
        <v>82865</v>
      </c>
      <c r="N20" s="466">
        <v>109848</v>
      </c>
      <c r="O20" s="466">
        <v>0</v>
      </c>
      <c r="P20" s="466">
        <v>57927</v>
      </c>
      <c r="Q20" s="467">
        <v>116288</v>
      </c>
      <c r="R20" s="895" t="s">
        <v>20</v>
      </c>
      <c r="S20" s="896"/>
    </row>
    <row r="21" spans="1:19" s="495" customFormat="1" ht="16.5" customHeight="1">
      <c r="A21" s="893" t="s">
        <v>35</v>
      </c>
      <c r="B21" s="894"/>
      <c r="C21" s="473">
        <v>1066700</v>
      </c>
      <c r="D21" s="464">
        <v>50735</v>
      </c>
      <c r="E21" s="464">
        <v>8421</v>
      </c>
      <c r="F21" s="464">
        <v>0</v>
      </c>
      <c r="G21" s="464">
        <v>83171</v>
      </c>
      <c r="H21" s="464">
        <v>99077</v>
      </c>
      <c r="I21" s="464">
        <v>318386</v>
      </c>
      <c r="J21" s="465">
        <v>20732</v>
      </c>
      <c r="K21" s="466">
        <v>115597</v>
      </c>
      <c r="L21" s="466">
        <v>36885</v>
      </c>
      <c r="M21" s="466">
        <v>118962</v>
      </c>
      <c r="N21" s="466">
        <v>50591</v>
      </c>
      <c r="O21" s="466">
        <v>0</v>
      </c>
      <c r="P21" s="466">
        <v>6794</v>
      </c>
      <c r="Q21" s="467">
        <v>157350</v>
      </c>
      <c r="R21" s="895" t="s">
        <v>21</v>
      </c>
      <c r="S21" s="896"/>
    </row>
    <row r="22" spans="1:19" s="495" customFormat="1" ht="16.5" customHeight="1">
      <c r="A22" s="893" t="s">
        <v>36</v>
      </c>
      <c r="B22" s="894"/>
      <c r="C22" s="473">
        <v>677500</v>
      </c>
      <c r="D22" s="464">
        <v>44816</v>
      </c>
      <c r="E22" s="464">
        <v>21330</v>
      </c>
      <c r="F22" s="464">
        <v>7293</v>
      </c>
      <c r="G22" s="464">
        <v>70464</v>
      </c>
      <c r="H22" s="464">
        <v>38323</v>
      </c>
      <c r="I22" s="464">
        <v>156965</v>
      </c>
      <c r="J22" s="465">
        <v>8630</v>
      </c>
      <c r="K22" s="466">
        <v>108818</v>
      </c>
      <c r="L22" s="466">
        <v>15002</v>
      </c>
      <c r="M22" s="466">
        <v>39271</v>
      </c>
      <c r="N22" s="466">
        <v>53090</v>
      </c>
      <c r="O22" s="466">
        <v>0</v>
      </c>
      <c r="P22" s="466">
        <v>33215</v>
      </c>
      <c r="Q22" s="467">
        <v>80283</v>
      </c>
      <c r="R22" s="895" t="s">
        <v>22</v>
      </c>
      <c r="S22" s="896"/>
    </row>
    <row r="23" spans="1:19" s="495" customFormat="1" ht="16.5" customHeight="1">
      <c r="A23" s="893" t="s">
        <v>37</v>
      </c>
      <c r="B23" s="894"/>
      <c r="C23" s="473">
        <v>732000</v>
      </c>
      <c r="D23" s="464">
        <v>71020</v>
      </c>
      <c r="E23" s="464">
        <v>7841</v>
      </c>
      <c r="F23" s="464">
        <v>591</v>
      </c>
      <c r="G23" s="464">
        <v>42489</v>
      </c>
      <c r="H23" s="464">
        <v>44656</v>
      </c>
      <c r="I23" s="464">
        <v>137340</v>
      </c>
      <c r="J23" s="465">
        <v>10496</v>
      </c>
      <c r="K23" s="466">
        <v>146206</v>
      </c>
      <c r="L23" s="466">
        <v>12734</v>
      </c>
      <c r="M23" s="466">
        <v>71393</v>
      </c>
      <c r="N23" s="466">
        <v>41064</v>
      </c>
      <c r="O23" s="466">
        <v>0</v>
      </c>
      <c r="P23" s="466">
        <v>58198</v>
      </c>
      <c r="Q23" s="467">
        <v>87972</v>
      </c>
      <c r="R23" s="895" t="s">
        <v>38</v>
      </c>
      <c r="S23" s="896"/>
    </row>
    <row r="24" spans="1:19" s="495" customFormat="1" ht="16.5" customHeight="1">
      <c r="A24" s="893" t="s">
        <v>39</v>
      </c>
      <c r="B24" s="894"/>
      <c r="C24" s="473">
        <v>941600</v>
      </c>
      <c r="D24" s="464">
        <v>54043</v>
      </c>
      <c r="E24" s="464">
        <v>26046</v>
      </c>
      <c r="F24" s="464">
        <v>0</v>
      </c>
      <c r="G24" s="464">
        <v>71256</v>
      </c>
      <c r="H24" s="464">
        <v>60302</v>
      </c>
      <c r="I24" s="464">
        <v>142882</v>
      </c>
      <c r="J24" s="465">
        <v>12203</v>
      </c>
      <c r="K24" s="466">
        <v>157428</v>
      </c>
      <c r="L24" s="466">
        <v>6121</v>
      </c>
      <c r="M24" s="466">
        <v>57276</v>
      </c>
      <c r="N24" s="466">
        <v>72025</v>
      </c>
      <c r="O24" s="466">
        <v>0</v>
      </c>
      <c r="P24" s="466">
        <v>181386</v>
      </c>
      <c r="Q24" s="467">
        <v>100630</v>
      </c>
      <c r="R24" s="895" t="s">
        <v>23</v>
      </c>
      <c r="S24" s="896"/>
    </row>
    <row r="25" spans="1:19" s="495" customFormat="1" ht="16.5" customHeight="1">
      <c r="A25" s="893" t="s">
        <v>40</v>
      </c>
      <c r="B25" s="894"/>
      <c r="C25" s="473">
        <v>624500</v>
      </c>
      <c r="D25" s="464">
        <v>41605</v>
      </c>
      <c r="E25" s="464">
        <v>4868</v>
      </c>
      <c r="F25" s="464">
        <v>5096</v>
      </c>
      <c r="G25" s="464">
        <v>45067</v>
      </c>
      <c r="H25" s="464">
        <v>42372</v>
      </c>
      <c r="I25" s="464">
        <v>109767</v>
      </c>
      <c r="J25" s="465">
        <v>10444</v>
      </c>
      <c r="K25" s="466">
        <v>109997</v>
      </c>
      <c r="L25" s="466">
        <v>9358</v>
      </c>
      <c r="M25" s="466">
        <v>49164</v>
      </c>
      <c r="N25" s="466">
        <v>87358</v>
      </c>
      <c r="O25" s="466">
        <v>0</v>
      </c>
      <c r="P25" s="466">
        <v>30563</v>
      </c>
      <c r="Q25" s="467">
        <v>78840</v>
      </c>
      <c r="R25" s="895" t="s">
        <v>41</v>
      </c>
      <c r="S25" s="896"/>
    </row>
    <row r="26" spans="1:19" s="495" customFormat="1" ht="16.5" customHeight="1">
      <c r="A26" s="893" t="s">
        <v>42</v>
      </c>
      <c r="B26" s="894"/>
      <c r="C26" s="473">
        <v>845500</v>
      </c>
      <c r="D26" s="464">
        <v>51862</v>
      </c>
      <c r="E26" s="464">
        <v>19423</v>
      </c>
      <c r="F26" s="464">
        <v>8933</v>
      </c>
      <c r="G26" s="464">
        <v>44332</v>
      </c>
      <c r="H26" s="464">
        <v>26956</v>
      </c>
      <c r="I26" s="464">
        <v>256157</v>
      </c>
      <c r="J26" s="465">
        <v>16380</v>
      </c>
      <c r="K26" s="466">
        <v>92241</v>
      </c>
      <c r="L26" s="466">
        <v>82251</v>
      </c>
      <c r="M26" s="466">
        <v>66937</v>
      </c>
      <c r="N26" s="466">
        <v>50065</v>
      </c>
      <c r="O26" s="466">
        <v>50</v>
      </c>
      <c r="P26" s="466">
        <v>9370</v>
      </c>
      <c r="Q26" s="467">
        <v>120543</v>
      </c>
      <c r="R26" s="895" t="s">
        <v>24</v>
      </c>
      <c r="S26" s="896"/>
    </row>
    <row r="27" spans="1:19" s="495" customFormat="1" ht="16.5" customHeight="1">
      <c r="A27" s="893" t="s">
        <v>43</v>
      </c>
      <c r="B27" s="894"/>
      <c r="C27" s="473">
        <v>326517</v>
      </c>
      <c r="D27" s="464">
        <v>28780</v>
      </c>
      <c r="E27" s="464">
        <v>16452</v>
      </c>
      <c r="F27" s="464">
        <v>1379</v>
      </c>
      <c r="G27" s="464">
        <v>20727</v>
      </c>
      <c r="H27" s="464">
        <v>40242</v>
      </c>
      <c r="I27" s="464">
        <v>41961</v>
      </c>
      <c r="J27" s="465">
        <v>5022</v>
      </c>
      <c r="K27" s="466">
        <v>87543</v>
      </c>
      <c r="L27" s="466">
        <v>1742</v>
      </c>
      <c r="M27" s="466">
        <v>14019</v>
      </c>
      <c r="N27" s="466">
        <v>13042</v>
      </c>
      <c r="O27" s="466">
        <v>0</v>
      </c>
      <c r="P27" s="466">
        <v>10190</v>
      </c>
      <c r="Q27" s="467">
        <v>45417</v>
      </c>
      <c r="R27" s="895" t="s">
        <v>44</v>
      </c>
      <c r="S27" s="896"/>
    </row>
    <row r="28" spans="1:19" s="495" customFormat="1" ht="16.5" customHeight="1">
      <c r="A28" s="893" t="s">
        <v>45</v>
      </c>
      <c r="B28" s="894"/>
      <c r="C28" s="473">
        <v>590000</v>
      </c>
      <c r="D28" s="464">
        <v>44638</v>
      </c>
      <c r="E28" s="464">
        <v>26462</v>
      </c>
      <c r="F28" s="464">
        <v>4915</v>
      </c>
      <c r="G28" s="464">
        <v>36692</v>
      </c>
      <c r="H28" s="464">
        <v>38236</v>
      </c>
      <c r="I28" s="464">
        <v>101166</v>
      </c>
      <c r="J28" s="465">
        <v>14623</v>
      </c>
      <c r="K28" s="466">
        <v>126889</v>
      </c>
      <c r="L28" s="466">
        <v>6014</v>
      </c>
      <c r="M28" s="466">
        <v>23555</v>
      </c>
      <c r="N28" s="466">
        <v>61815</v>
      </c>
      <c r="O28" s="466">
        <v>0</v>
      </c>
      <c r="P28" s="466">
        <v>32865</v>
      </c>
      <c r="Q28" s="467">
        <v>72130</v>
      </c>
      <c r="R28" s="895" t="s">
        <v>46</v>
      </c>
      <c r="S28" s="896"/>
    </row>
    <row r="29" spans="1:19" s="495" customFormat="1" ht="16.5" customHeight="1">
      <c r="A29" s="893" t="s">
        <v>47</v>
      </c>
      <c r="B29" s="894"/>
      <c r="C29" s="473">
        <v>338085</v>
      </c>
      <c r="D29" s="464">
        <v>28227</v>
      </c>
      <c r="E29" s="464">
        <v>13390</v>
      </c>
      <c r="F29" s="464">
        <v>2900</v>
      </c>
      <c r="G29" s="464">
        <v>36913</v>
      </c>
      <c r="H29" s="464">
        <v>20993</v>
      </c>
      <c r="I29" s="464">
        <v>53220</v>
      </c>
      <c r="J29" s="465">
        <v>9790</v>
      </c>
      <c r="K29" s="466">
        <v>77530</v>
      </c>
      <c r="L29" s="466">
        <v>8742</v>
      </c>
      <c r="M29" s="466">
        <v>17074</v>
      </c>
      <c r="N29" s="466">
        <v>20450</v>
      </c>
      <c r="O29" s="466">
        <v>0</v>
      </c>
      <c r="P29" s="466">
        <v>3527</v>
      </c>
      <c r="Q29" s="467">
        <v>45329</v>
      </c>
      <c r="R29" s="895" t="s">
        <v>48</v>
      </c>
      <c r="S29" s="896"/>
    </row>
    <row r="30" spans="1:19" s="495" customFormat="1" ht="16.5" customHeight="1">
      <c r="A30" s="893" t="s">
        <v>49</v>
      </c>
      <c r="B30" s="894"/>
      <c r="C30" s="473">
        <v>275980</v>
      </c>
      <c r="D30" s="464">
        <v>14678</v>
      </c>
      <c r="E30" s="464">
        <v>4427</v>
      </c>
      <c r="F30" s="464">
        <v>555</v>
      </c>
      <c r="G30" s="464">
        <v>16086</v>
      </c>
      <c r="H30" s="464">
        <v>10040</v>
      </c>
      <c r="I30" s="464">
        <v>49309</v>
      </c>
      <c r="J30" s="465">
        <v>5358</v>
      </c>
      <c r="K30" s="466">
        <v>64824</v>
      </c>
      <c r="L30" s="466">
        <v>9889</v>
      </c>
      <c r="M30" s="466">
        <v>10158</v>
      </c>
      <c r="N30" s="466">
        <v>45117</v>
      </c>
      <c r="O30" s="466">
        <v>0</v>
      </c>
      <c r="P30" s="466">
        <v>3336</v>
      </c>
      <c r="Q30" s="467">
        <v>42203</v>
      </c>
      <c r="R30" s="895" t="s">
        <v>50</v>
      </c>
      <c r="S30" s="896"/>
    </row>
    <row r="31" spans="1:19" s="495" customFormat="1" ht="16.5" customHeight="1">
      <c r="A31" s="893" t="s">
        <v>51</v>
      </c>
      <c r="B31" s="894"/>
      <c r="C31" s="473">
        <v>482073</v>
      </c>
      <c r="D31" s="464">
        <v>25483</v>
      </c>
      <c r="E31" s="464">
        <v>75509</v>
      </c>
      <c r="F31" s="464">
        <v>1331</v>
      </c>
      <c r="G31" s="464">
        <v>38374</v>
      </c>
      <c r="H31" s="464">
        <v>60133</v>
      </c>
      <c r="I31" s="464">
        <v>76314</v>
      </c>
      <c r="J31" s="465">
        <v>14170</v>
      </c>
      <c r="K31" s="466">
        <v>78622</v>
      </c>
      <c r="L31" s="466">
        <v>5751</v>
      </c>
      <c r="M31" s="466">
        <v>17365</v>
      </c>
      <c r="N31" s="466">
        <v>27862</v>
      </c>
      <c r="O31" s="466">
        <v>0</v>
      </c>
      <c r="P31" s="466">
        <v>10977</v>
      </c>
      <c r="Q31" s="467">
        <v>50182</v>
      </c>
      <c r="R31" s="895" t="s">
        <v>25</v>
      </c>
      <c r="S31" s="896"/>
    </row>
    <row r="32" spans="1:19" s="495" customFormat="1" ht="16.5" customHeight="1">
      <c r="A32" s="893" t="s">
        <v>52</v>
      </c>
      <c r="B32" s="894"/>
      <c r="C32" s="473">
        <v>367325</v>
      </c>
      <c r="D32" s="464">
        <v>17700</v>
      </c>
      <c r="E32" s="464">
        <v>30808</v>
      </c>
      <c r="F32" s="464">
        <v>1499</v>
      </c>
      <c r="G32" s="464">
        <v>27765</v>
      </c>
      <c r="H32" s="464">
        <v>28020</v>
      </c>
      <c r="I32" s="464">
        <v>66854</v>
      </c>
      <c r="J32" s="465">
        <v>7339</v>
      </c>
      <c r="K32" s="466">
        <v>64911</v>
      </c>
      <c r="L32" s="466">
        <v>4117</v>
      </c>
      <c r="M32" s="466">
        <v>17378</v>
      </c>
      <c r="N32" s="466">
        <v>40254</v>
      </c>
      <c r="O32" s="466">
        <v>0</v>
      </c>
      <c r="P32" s="466">
        <v>3119</v>
      </c>
      <c r="Q32" s="467">
        <v>57561</v>
      </c>
      <c r="R32" s="895" t="s">
        <v>53</v>
      </c>
      <c r="S32" s="896"/>
    </row>
    <row r="33" spans="1:19" s="495" customFormat="1" ht="16.5" customHeight="1">
      <c r="A33" s="893" t="s">
        <v>54</v>
      </c>
      <c r="B33" s="894"/>
      <c r="C33" s="473">
        <v>304515</v>
      </c>
      <c r="D33" s="464">
        <v>23310</v>
      </c>
      <c r="E33" s="464">
        <v>9041</v>
      </c>
      <c r="F33" s="464">
        <v>2994</v>
      </c>
      <c r="G33" s="464">
        <v>31199</v>
      </c>
      <c r="H33" s="464">
        <v>27853</v>
      </c>
      <c r="I33" s="464">
        <v>55993</v>
      </c>
      <c r="J33" s="465">
        <v>4398</v>
      </c>
      <c r="K33" s="466">
        <v>53238</v>
      </c>
      <c r="L33" s="466">
        <v>4124</v>
      </c>
      <c r="M33" s="466">
        <v>8411</v>
      </c>
      <c r="N33" s="466">
        <v>29680</v>
      </c>
      <c r="O33" s="466">
        <v>0</v>
      </c>
      <c r="P33" s="466">
        <v>2872</v>
      </c>
      <c r="Q33" s="467">
        <v>51403</v>
      </c>
      <c r="R33" s="895" t="s">
        <v>55</v>
      </c>
      <c r="S33" s="896"/>
    </row>
    <row r="34" spans="1:19" s="495" customFormat="1" ht="16.5" customHeight="1">
      <c r="A34" s="893" t="s">
        <v>56</v>
      </c>
      <c r="B34" s="894"/>
      <c r="C34" s="473">
        <v>422340</v>
      </c>
      <c r="D34" s="464">
        <v>30355</v>
      </c>
      <c r="E34" s="464">
        <v>17101</v>
      </c>
      <c r="F34" s="464">
        <v>75</v>
      </c>
      <c r="G34" s="464">
        <v>30359</v>
      </c>
      <c r="H34" s="464">
        <v>34338</v>
      </c>
      <c r="I34" s="464">
        <v>60059</v>
      </c>
      <c r="J34" s="465">
        <v>6097</v>
      </c>
      <c r="K34" s="466">
        <v>66664</v>
      </c>
      <c r="L34" s="466">
        <v>6497</v>
      </c>
      <c r="M34" s="466">
        <v>21662</v>
      </c>
      <c r="N34" s="466">
        <v>75000</v>
      </c>
      <c r="O34" s="466">
        <v>0</v>
      </c>
      <c r="P34" s="466">
        <v>20261</v>
      </c>
      <c r="Q34" s="467">
        <v>53872</v>
      </c>
      <c r="R34" s="895" t="s">
        <v>57</v>
      </c>
      <c r="S34" s="896"/>
    </row>
    <row r="35" spans="1:19" s="495" customFormat="1" ht="16.5" customHeight="1">
      <c r="A35" s="893" t="s">
        <v>58</v>
      </c>
      <c r="B35" s="894"/>
      <c r="C35" s="473">
        <v>449200</v>
      </c>
      <c r="D35" s="464">
        <v>42771</v>
      </c>
      <c r="E35" s="464">
        <v>8422</v>
      </c>
      <c r="F35" s="464">
        <v>8029</v>
      </c>
      <c r="G35" s="464">
        <v>21699</v>
      </c>
      <c r="H35" s="464">
        <v>30070</v>
      </c>
      <c r="I35" s="464">
        <v>129240</v>
      </c>
      <c r="J35" s="465">
        <v>8959</v>
      </c>
      <c r="K35" s="466">
        <v>47541</v>
      </c>
      <c r="L35" s="466">
        <v>4234</v>
      </c>
      <c r="M35" s="466">
        <v>27784</v>
      </c>
      <c r="N35" s="466">
        <v>45280</v>
      </c>
      <c r="O35" s="466">
        <v>0</v>
      </c>
      <c r="P35" s="466">
        <v>12226</v>
      </c>
      <c r="Q35" s="467">
        <v>62944</v>
      </c>
      <c r="R35" s="895" t="s">
        <v>59</v>
      </c>
      <c r="S35" s="896"/>
    </row>
    <row r="36" spans="1:19" s="495" customFormat="1" ht="16.5" customHeight="1">
      <c r="A36" s="893" t="s">
        <v>60</v>
      </c>
      <c r="B36" s="894"/>
      <c r="C36" s="473">
        <v>456056</v>
      </c>
      <c r="D36" s="464">
        <v>28616</v>
      </c>
      <c r="E36" s="464">
        <v>10773</v>
      </c>
      <c r="F36" s="464">
        <v>3614</v>
      </c>
      <c r="G36" s="464">
        <v>43820</v>
      </c>
      <c r="H36" s="464">
        <v>35838</v>
      </c>
      <c r="I36" s="464">
        <v>79353</v>
      </c>
      <c r="J36" s="465">
        <v>9813</v>
      </c>
      <c r="K36" s="466">
        <v>91490</v>
      </c>
      <c r="L36" s="466">
        <v>8865</v>
      </c>
      <c r="M36" s="466">
        <v>22411</v>
      </c>
      <c r="N36" s="466">
        <v>49918</v>
      </c>
      <c r="O36" s="466">
        <v>0</v>
      </c>
      <c r="P36" s="466">
        <v>5577</v>
      </c>
      <c r="Q36" s="467">
        <v>65968</v>
      </c>
      <c r="R36" s="895" t="s">
        <v>61</v>
      </c>
      <c r="S36" s="896"/>
    </row>
    <row r="37" spans="1:19" s="495" customFormat="1" ht="16.5" customHeight="1">
      <c r="A37" s="893" t="s">
        <v>62</v>
      </c>
      <c r="B37" s="894"/>
      <c r="C37" s="473">
        <v>414006</v>
      </c>
      <c r="D37" s="464">
        <v>19079</v>
      </c>
      <c r="E37" s="464">
        <v>10783</v>
      </c>
      <c r="F37" s="464">
        <v>4730</v>
      </c>
      <c r="G37" s="464">
        <v>44573</v>
      </c>
      <c r="H37" s="464">
        <v>27488</v>
      </c>
      <c r="I37" s="464">
        <v>55628</v>
      </c>
      <c r="J37" s="465">
        <v>7516</v>
      </c>
      <c r="K37" s="466">
        <v>94171</v>
      </c>
      <c r="L37" s="466">
        <v>9700</v>
      </c>
      <c r="M37" s="466">
        <v>21374</v>
      </c>
      <c r="N37" s="466">
        <v>65644</v>
      </c>
      <c r="O37" s="466">
        <v>0</v>
      </c>
      <c r="P37" s="466">
        <v>4677</v>
      </c>
      <c r="Q37" s="467">
        <v>48642</v>
      </c>
      <c r="R37" s="895" t="s">
        <v>63</v>
      </c>
      <c r="S37" s="896"/>
    </row>
    <row r="38" spans="1:19" s="495" customFormat="1" ht="16.5" customHeight="1">
      <c r="A38" s="893" t="s">
        <v>64</v>
      </c>
      <c r="B38" s="894"/>
      <c r="C38" s="473">
        <v>438244</v>
      </c>
      <c r="D38" s="464">
        <v>30043</v>
      </c>
      <c r="E38" s="464">
        <v>17541</v>
      </c>
      <c r="F38" s="464">
        <v>2313</v>
      </c>
      <c r="G38" s="464">
        <v>32657</v>
      </c>
      <c r="H38" s="464">
        <v>56013</v>
      </c>
      <c r="I38" s="464">
        <v>80377</v>
      </c>
      <c r="J38" s="465">
        <v>11316</v>
      </c>
      <c r="K38" s="466">
        <v>77363</v>
      </c>
      <c r="L38" s="466">
        <v>10186</v>
      </c>
      <c r="M38" s="466">
        <v>12981</v>
      </c>
      <c r="N38" s="466">
        <v>35911</v>
      </c>
      <c r="O38" s="466">
        <v>0</v>
      </c>
      <c r="P38" s="466">
        <v>12712</v>
      </c>
      <c r="Q38" s="467">
        <v>58829</v>
      </c>
      <c r="R38" s="895" t="s">
        <v>65</v>
      </c>
      <c r="S38" s="896"/>
    </row>
    <row r="39" spans="1:19" s="495" customFormat="1" ht="16.5" customHeight="1" thickBot="1">
      <c r="A39" s="889" t="s">
        <v>66</v>
      </c>
      <c r="B39" s="890"/>
      <c r="C39" s="473">
        <v>163400</v>
      </c>
      <c r="D39" s="464">
        <v>15217</v>
      </c>
      <c r="E39" s="464">
        <v>5989</v>
      </c>
      <c r="F39" s="464">
        <v>843</v>
      </c>
      <c r="G39" s="464">
        <v>15638</v>
      </c>
      <c r="H39" s="464">
        <v>13804</v>
      </c>
      <c r="I39" s="464">
        <v>12817</v>
      </c>
      <c r="J39" s="468">
        <v>4379</v>
      </c>
      <c r="K39" s="466">
        <v>29521</v>
      </c>
      <c r="L39" s="466">
        <v>4550</v>
      </c>
      <c r="M39" s="466">
        <v>6527</v>
      </c>
      <c r="N39" s="466">
        <v>17502</v>
      </c>
      <c r="O39" s="466">
        <v>0</v>
      </c>
      <c r="P39" s="466">
        <v>2397</v>
      </c>
      <c r="Q39" s="469">
        <v>34215</v>
      </c>
      <c r="R39" s="891" t="s">
        <v>67</v>
      </c>
      <c r="S39" s="892"/>
    </row>
    <row r="40" spans="1:19" s="201" customFormat="1" ht="11.1" customHeight="1">
      <c r="A40" s="161" t="s">
        <v>302</v>
      </c>
      <c r="B40" s="161"/>
      <c r="C40" s="200"/>
      <c r="D40" s="161"/>
      <c r="E40" s="162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2"/>
      <c r="Q40" s="148"/>
      <c r="R40" s="161"/>
      <c r="S40" s="163" t="s">
        <v>428</v>
      </c>
    </row>
    <row r="41" spans="1:19" s="167" customFormat="1" ht="11.1" customHeight="1">
      <c r="A41" s="202" t="s">
        <v>559</v>
      </c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4"/>
      <c r="S41" s="205"/>
    </row>
    <row r="42" spans="1:19" s="205" customFormat="1" ht="12.75" customHeight="1">
      <c r="A42" s="206" t="s">
        <v>538</v>
      </c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4"/>
    </row>
    <row r="43" spans="1:19" s="167" customFormat="1" ht="24.75" customHeight="1">
      <c r="A43" s="166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</row>
    <row r="44" spans="1:19" s="414" customFormat="1" ht="11.25" customHeight="1">
      <c r="A44" s="149"/>
      <c r="B44" s="149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</row>
    <row r="45" spans="1:19" s="414" customFormat="1" ht="15" customHeight="1">
      <c r="A45" s="149"/>
      <c r="B45" s="149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</row>
    <row r="46" spans="1:19" s="414" customFormat="1" ht="11.25" customHeight="1">
      <c r="A46" s="149"/>
      <c r="B46" s="149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</row>
    <row r="47" spans="1:19" s="414" customFormat="1" ht="11.25" customHeight="1">
      <c r="A47" s="149"/>
      <c r="B47" s="149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</row>
    <row r="48" spans="1:19" s="414" customFormat="1" ht="11.25" customHeight="1">
      <c r="A48" s="149"/>
      <c r="B48" s="149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</row>
    <row r="49" spans="1:19" s="414" customFormat="1" ht="11.25" customHeight="1">
      <c r="A49" s="149"/>
      <c r="B49" s="149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</row>
    <row r="50" spans="1:19" s="414" customFormat="1" ht="11.25" customHeight="1">
      <c r="A50" s="149"/>
      <c r="B50" s="149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</row>
    <row r="51" spans="1:19" s="414" customFormat="1" ht="11.25" customHeight="1">
      <c r="A51" s="149"/>
      <c r="B51" s="149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</row>
    <row r="52" spans="1:19" s="414" customFormat="1" ht="11.25" customHeight="1">
      <c r="A52" s="149"/>
      <c r="B52" s="149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</row>
    <row r="53" spans="1:19" s="414" customFormat="1" ht="11.25" customHeight="1">
      <c r="A53" s="149"/>
      <c r="B53" s="149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</row>
    <row r="54" spans="1:19" s="414" customFormat="1" ht="11.25" customHeight="1">
      <c r="A54" s="149"/>
      <c r="B54" s="149"/>
      <c r="C54" s="149"/>
      <c r="D54" s="149"/>
      <c r="E54" s="149"/>
      <c r="F54" s="149"/>
      <c r="G54" s="149"/>
      <c r="H54" s="149"/>
      <c r="I54" s="149"/>
      <c r="J54" s="149"/>
      <c r="K54" s="149"/>
      <c r="L54" s="149"/>
      <c r="M54" s="149"/>
      <c r="N54" s="149"/>
      <c r="O54" s="149"/>
    </row>
    <row r="55" spans="1:19" s="414" customFormat="1" ht="11.25" customHeight="1">
      <c r="A55" s="149"/>
      <c r="B55" s="149"/>
      <c r="C55" s="149"/>
      <c r="D55" s="149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</row>
    <row r="56" spans="1:19" s="414" customFormat="1" ht="11.25" customHeight="1">
      <c r="A56" s="149"/>
      <c r="B56" s="149"/>
      <c r="C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149"/>
      <c r="O56" s="149"/>
    </row>
    <row r="57" spans="1:19" s="414" customFormat="1" ht="11.25" customHeight="1">
      <c r="A57" s="149"/>
      <c r="B57" s="149"/>
      <c r="C57" s="149"/>
      <c r="D57" s="149"/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</row>
    <row r="58" spans="1:19">
      <c r="A58" s="169"/>
      <c r="B58" s="169"/>
      <c r="M58" s="168"/>
      <c r="N58" s="168"/>
      <c r="O58" s="168"/>
      <c r="P58" s="170"/>
      <c r="Q58" s="170"/>
      <c r="R58" s="170"/>
      <c r="S58" s="170"/>
    </row>
    <row r="59" spans="1:19">
      <c r="A59" s="169"/>
      <c r="B59" s="169"/>
      <c r="M59" s="168"/>
      <c r="N59" s="168"/>
      <c r="O59" s="168"/>
      <c r="P59" s="170"/>
      <c r="Q59" s="170"/>
      <c r="R59" s="170"/>
      <c r="S59" s="170"/>
    </row>
    <row r="60" spans="1:19">
      <c r="A60" s="169"/>
      <c r="B60" s="169"/>
      <c r="M60" s="168"/>
      <c r="N60" s="168"/>
      <c r="O60" s="168"/>
      <c r="P60" s="170"/>
      <c r="Q60" s="170"/>
      <c r="R60" s="170"/>
      <c r="S60" s="170"/>
    </row>
  </sheetData>
  <sheetProtection selectLockedCells="1"/>
  <mergeCells count="78">
    <mergeCell ref="N6:N9"/>
    <mergeCell ref="A3:I3"/>
    <mergeCell ref="J3:S3"/>
    <mergeCell ref="A5:F5"/>
    <mergeCell ref="A6:B9"/>
    <mergeCell ref="C6:C9"/>
    <mergeCell ref="D6:D9"/>
    <mergeCell ref="E6:E9"/>
    <mergeCell ref="F6:F9"/>
    <mergeCell ref="G6:G9"/>
    <mergeCell ref="H6:H9"/>
    <mergeCell ref="O6:O9"/>
    <mergeCell ref="P6:P9"/>
    <mergeCell ref="Q6:Q9"/>
    <mergeCell ref="R6:S9"/>
    <mergeCell ref="I6:I9"/>
    <mergeCell ref="J6:J9"/>
    <mergeCell ref="K6:K9"/>
    <mergeCell ref="L6:L9"/>
    <mergeCell ref="M6:M9"/>
    <mergeCell ref="A10:B10"/>
    <mergeCell ref="R10:S10"/>
    <mergeCell ref="A11:B11"/>
    <mergeCell ref="R11:S11"/>
    <mergeCell ref="A12:B12"/>
    <mergeCell ref="R12:S12"/>
    <mergeCell ref="A14:B14"/>
    <mergeCell ref="R14:S14"/>
    <mergeCell ref="A16:B16"/>
    <mergeCell ref="R16:S16"/>
    <mergeCell ref="A17:B17"/>
    <mergeCell ref="R17:S17"/>
    <mergeCell ref="A18:B18"/>
    <mergeCell ref="R18:S18"/>
    <mergeCell ref="A19:B19"/>
    <mergeCell ref="R19:S19"/>
    <mergeCell ref="A20:B20"/>
    <mergeCell ref="R20:S20"/>
    <mergeCell ref="A21:B21"/>
    <mergeCell ref="R21:S21"/>
    <mergeCell ref="A22:B22"/>
    <mergeCell ref="R22:S22"/>
    <mergeCell ref="A23:B23"/>
    <mergeCell ref="R23:S23"/>
    <mergeCell ref="A24:B24"/>
    <mergeCell ref="R24:S24"/>
    <mergeCell ref="A25:B25"/>
    <mergeCell ref="R25:S25"/>
    <mergeCell ref="A26:B26"/>
    <mergeCell ref="R26:S26"/>
    <mergeCell ref="A27:B27"/>
    <mergeCell ref="R27:S27"/>
    <mergeCell ref="A28:B28"/>
    <mergeCell ref="R28:S28"/>
    <mergeCell ref="A29:B29"/>
    <mergeCell ref="R29:S29"/>
    <mergeCell ref="A30:B30"/>
    <mergeCell ref="R30:S30"/>
    <mergeCell ref="A31:B31"/>
    <mergeCell ref="R31:S31"/>
    <mergeCell ref="A32:B32"/>
    <mergeCell ref="R32:S32"/>
    <mergeCell ref="R13:S13"/>
    <mergeCell ref="A13:B13"/>
    <mergeCell ref="A39:B39"/>
    <mergeCell ref="R39:S39"/>
    <mergeCell ref="A36:B36"/>
    <mergeCell ref="R36:S36"/>
    <mergeCell ref="A37:B37"/>
    <mergeCell ref="R37:S37"/>
    <mergeCell ref="A38:B38"/>
    <mergeCell ref="R38:S38"/>
    <mergeCell ref="A33:B33"/>
    <mergeCell ref="R33:S33"/>
    <mergeCell ref="A34:B34"/>
    <mergeCell ref="R34:S34"/>
    <mergeCell ref="A35:B35"/>
    <mergeCell ref="R35:S35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41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view="pageBreakPreview" topLeftCell="A43" zoomScaleNormal="100" zoomScaleSheetLayoutView="100" workbookViewId="0">
      <selection activeCell="L35" sqref="L35"/>
    </sheetView>
  </sheetViews>
  <sheetFormatPr defaultRowHeight="14.25"/>
  <cols>
    <col min="1" max="1" width="20.125" style="47" customWidth="1"/>
    <col min="2" max="2" width="12.5" style="118" customWidth="1"/>
    <col min="3" max="3" width="11.625" style="118" customWidth="1"/>
    <col min="4" max="4" width="12.5" style="118" customWidth="1"/>
    <col min="5" max="5" width="12.125" style="139" customWidth="1"/>
    <col min="6" max="6" width="13.625" style="196" customWidth="1"/>
    <col min="7" max="7" width="12.875" style="118" customWidth="1"/>
    <col min="8" max="8" width="12.875" style="119" customWidth="1"/>
    <col min="9" max="9" width="11.25" style="52" customWidth="1"/>
    <col min="10" max="10" width="13.125" style="52" customWidth="1"/>
    <col min="11" max="11" width="32" style="47" customWidth="1"/>
    <col min="12" max="16384" width="9" style="52"/>
  </cols>
  <sheetData>
    <row r="1" spans="1:12" s="349" customFormat="1" ht="14.1" customHeight="1">
      <c r="A1" s="207" t="s">
        <v>625</v>
      </c>
      <c r="B1" s="345"/>
      <c r="C1" s="345"/>
      <c r="D1" s="345"/>
      <c r="E1" s="346"/>
      <c r="F1" s="347"/>
      <c r="G1" s="345"/>
      <c r="H1" s="348"/>
      <c r="K1" s="210" t="s">
        <v>626</v>
      </c>
    </row>
    <row r="2" spans="1:12" s="32" customFormat="1" ht="14.1" customHeight="1">
      <c r="A2" s="82"/>
      <c r="B2" s="97"/>
      <c r="C2" s="97"/>
      <c r="D2" s="97"/>
      <c r="E2" s="26"/>
      <c r="F2" s="171"/>
      <c r="G2" s="97"/>
      <c r="H2" s="98"/>
      <c r="K2" s="29"/>
    </row>
    <row r="3" spans="1:12" s="33" customFormat="1" ht="20.100000000000001" customHeight="1">
      <c r="A3" s="651" t="s">
        <v>141</v>
      </c>
      <c r="B3" s="651"/>
      <c r="C3" s="651"/>
      <c r="D3" s="651"/>
      <c r="E3" s="651"/>
      <c r="F3" s="651"/>
      <c r="G3" s="812" t="s">
        <v>561</v>
      </c>
      <c r="H3" s="812"/>
      <c r="I3" s="812"/>
      <c r="J3" s="812"/>
      <c r="K3" s="812"/>
    </row>
    <row r="4" spans="1:12" s="37" customFormat="1" ht="24" customHeight="1">
      <c r="A4" s="388"/>
      <c r="B4" s="388"/>
      <c r="C4" s="388"/>
      <c r="D4" s="388"/>
      <c r="E4" s="388"/>
      <c r="F4" s="172"/>
      <c r="G4" s="388"/>
      <c r="H4" s="388"/>
      <c r="I4" s="388"/>
      <c r="J4" s="388"/>
      <c r="K4" s="388"/>
    </row>
    <row r="5" spans="1:12" s="38" customFormat="1" ht="18" customHeight="1" thickBot="1">
      <c r="A5" s="38" t="s">
        <v>16</v>
      </c>
      <c r="B5" s="117"/>
      <c r="C5" s="117"/>
      <c r="D5" s="117"/>
      <c r="F5" s="173"/>
      <c r="G5" s="117"/>
      <c r="H5" s="117"/>
      <c r="K5" s="174" t="s">
        <v>142</v>
      </c>
    </row>
    <row r="6" spans="1:12" s="32" customFormat="1" ht="15" customHeight="1">
      <c r="A6" s="937" t="s">
        <v>87</v>
      </c>
      <c r="B6" s="938" t="s">
        <v>68</v>
      </c>
      <c r="C6" s="939"/>
      <c r="D6" s="939"/>
      <c r="E6" s="939"/>
      <c r="F6" s="175" t="s">
        <v>143</v>
      </c>
      <c r="G6" s="940" t="s">
        <v>144</v>
      </c>
      <c r="H6" s="940"/>
      <c r="I6" s="941"/>
      <c r="J6" s="936" t="s">
        <v>145</v>
      </c>
      <c r="K6" s="931" t="s">
        <v>88</v>
      </c>
    </row>
    <row r="7" spans="1:12" s="32" customFormat="1" ht="15" customHeight="1">
      <c r="A7" s="668"/>
      <c r="B7" s="828" t="s">
        <v>146</v>
      </c>
      <c r="C7" s="626"/>
      <c r="D7" s="626"/>
      <c r="E7" s="634" t="s">
        <v>497</v>
      </c>
      <c r="F7" s="932" t="s">
        <v>147</v>
      </c>
      <c r="G7" s="935" t="s">
        <v>146</v>
      </c>
      <c r="H7" s="846"/>
      <c r="I7" s="634" t="s">
        <v>497</v>
      </c>
      <c r="J7" s="752"/>
      <c r="K7" s="649"/>
    </row>
    <row r="8" spans="1:12" s="32" customFormat="1" ht="11.1" customHeight="1">
      <c r="A8" s="668"/>
      <c r="B8" s="845"/>
      <c r="C8" s="822" t="s">
        <v>496</v>
      </c>
      <c r="D8" s="822" t="s">
        <v>148</v>
      </c>
      <c r="E8" s="626"/>
      <c r="F8" s="933"/>
      <c r="G8" s="942" t="s">
        <v>496</v>
      </c>
      <c r="H8" s="822" t="s">
        <v>322</v>
      </c>
      <c r="I8" s="626"/>
      <c r="J8" s="752"/>
      <c r="K8" s="649"/>
    </row>
    <row r="9" spans="1:12" s="32" customFormat="1" ht="11.1" customHeight="1">
      <c r="A9" s="668"/>
      <c r="B9" s="846"/>
      <c r="C9" s="823"/>
      <c r="D9" s="823"/>
      <c r="E9" s="626"/>
      <c r="F9" s="933"/>
      <c r="G9" s="846"/>
      <c r="H9" s="823"/>
      <c r="I9" s="626"/>
      <c r="J9" s="752"/>
      <c r="K9" s="649"/>
    </row>
    <row r="10" spans="1:12" s="32" customFormat="1" ht="11.1" customHeight="1">
      <c r="A10" s="669"/>
      <c r="B10" s="847"/>
      <c r="C10" s="824"/>
      <c r="D10" s="824"/>
      <c r="E10" s="644"/>
      <c r="F10" s="934"/>
      <c r="G10" s="847"/>
      <c r="H10" s="824"/>
      <c r="I10" s="644"/>
      <c r="J10" s="753"/>
      <c r="K10" s="650"/>
    </row>
    <row r="11" spans="1:12" s="122" customFormat="1" ht="15.6" customHeight="1">
      <c r="A11" s="121" t="s">
        <v>393</v>
      </c>
      <c r="B11" s="10">
        <v>17073154</v>
      </c>
      <c r="C11" s="10">
        <v>6235939</v>
      </c>
      <c r="D11" s="10">
        <v>10838216</v>
      </c>
      <c r="E11" s="176">
        <v>100</v>
      </c>
      <c r="F11" s="10">
        <v>16063078</v>
      </c>
      <c r="G11" s="10">
        <v>5999393</v>
      </c>
      <c r="H11" s="155">
        <v>10063685</v>
      </c>
      <c r="I11" s="176">
        <v>100.00000000000003</v>
      </c>
      <c r="J11" s="176">
        <v>94.083834773586645</v>
      </c>
      <c r="K11" s="84" t="s">
        <v>393</v>
      </c>
      <c r="L11" s="85"/>
    </row>
    <row r="12" spans="1:12" s="122" customFormat="1" ht="15.6" customHeight="1">
      <c r="A12" s="121" t="s">
        <v>420</v>
      </c>
      <c r="B12" s="10">
        <v>20739060</v>
      </c>
      <c r="C12" s="10">
        <v>7260502</v>
      </c>
      <c r="D12" s="10">
        <v>13478558</v>
      </c>
      <c r="E12" s="176">
        <v>100</v>
      </c>
      <c r="F12" s="10">
        <v>17504298</v>
      </c>
      <c r="G12" s="10">
        <v>6785895</v>
      </c>
      <c r="H12" s="155">
        <v>10718403</v>
      </c>
      <c r="I12" s="176">
        <v>100</v>
      </c>
      <c r="J12" s="176">
        <v>84.402562121909099</v>
      </c>
      <c r="K12" s="84" t="s">
        <v>420</v>
      </c>
      <c r="L12" s="85"/>
    </row>
    <row r="13" spans="1:12" s="122" customFormat="1" ht="15.6" customHeight="1">
      <c r="A13" s="121" t="s">
        <v>431</v>
      </c>
      <c r="B13" s="10">
        <v>22317779</v>
      </c>
      <c r="C13" s="10">
        <v>7685936</v>
      </c>
      <c r="D13" s="10">
        <v>14631843</v>
      </c>
      <c r="E13" s="176">
        <v>100.00000000000001</v>
      </c>
      <c r="F13" s="10">
        <v>18792891</v>
      </c>
      <c r="G13" s="10">
        <v>7181655</v>
      </c>
      <c r="H13" s="155">
        <v>11611236</v>
      </c>
      <c r="I13" s="176">
        <v>100</v>
      </c>
      <c r="J13" s="176">
        <v>84.205919415189129</v>
      </c>
      <c r="K13" s="84" t="s">
        <v>431</v>
      </c>
      <c r="L13" s="85"/>
    </row>
    <row r="14" spans="1:12" s="122" customFormat="1" ht="15.6" customHeight="1">
      <c r="A14" s="121" t="s">
        <v>540</v>
      </c>
      <c r="B14" s="10">
        <v>23643637</v>
      </c>
      <c r="C14" s="10">
        <v>7642121</v>
      </c>
      <c r="D14" s="10">
        <v>16001516</v>
      </c>
      <c r="E14" s="176">
        <v>100.00000000000001</v>
      </c>
      <c r="F14" s="10">
        <v>19661320</v>
      </c>
      <c r="G14" s="10">
        <v>7220442</v>
      </c>
      <c r="H14" s="155">
        <v>12440878</v>
      </c>
      <c r="I14" s="176">
        <v>100.00000000000003</v>
      </c>
      <c r="J14" s="176">
        <v>83.156918709249339</v>
      </c>
      <c r="K14" s="84" t="s">
        <v>540</v>
      </c>
      <c r="L14" s="85"/>
    </row>
    <row r="15" spans="1:12" s="122" customFormat="1" ht="15.6" customHeight="1">
      <c r="A15" s="447" t="s">
        <v>629</v>
      </c>
      <c r="B15" s="13">
        <v>25261904</v>
      </c>
      <c r="C15" s="13">
        <v>8003483</v>
      </c>
      <c r="D15" s="13">
        <v>17258421</v>
      </c>
      <c r="E15" s="177">
        <v>100</v>
      </c>
      <c r="F15" s="13">
        <v>20590829</v>
      </c>
      <c r="G15" s="13">
        <v>7498603</v>
      </c>
      <c r="H15" s="13">
        <v>13082226</v>
      </c>
      <c r="I15" s="177">
        <v>100</v>
      </c>
      <c r="J15" s="178">
        <v>81.5</v>
      </c>
      <c r="K15" s="448" t="s">
        <v>629</v>
      </c>
      <c r="L15" s="85"/>
    </row>
    <row r="16" spans="1:12" s="125" customFormat="1" ht="9" customHeight="1">
      <c r="A16" s="389"/>
      <c r="B16" s="10"/>
      <c r="C16" s="10"/>
      <c r="D16" s="10"/>
      <c r="E16" s="176"/>
      <c r="F16" s="10"/>
      <c r="G16" s="10"/>
      <c r="H16" s="10"/>
      <c r="I16" s="179"/>
      <c r="J16" s="180"/>
      <c r="K16" s="87"/>
    </row>
    <row r="17" spans="1:12" s="125" customFormat="1" ht="15.6" customHeight="1">
      <c r="A17" s="67" t="s">
        <v>149</v>
      </c>
      <c r="B17" s="307">
        <f>SUM(B18:B21)</f>
        <v>2183015</v>
      </c>
      <c r="C17" s="307">
        <v>1127408</v>
      </c>
      <c r="D17" s="307">
        <v>1055607</v>
      </c>
      <c r="E17" s="180">
        <f t="shared" ref="E17:E27" si="0">(B17/$B$15)*100</f>
        <v>8.6415299496031643</v>
      </c>
      <c r="F17" s="307">
        <f>SUM(F18:F21)</f>
        <v>1997871</v>
      </c>
      <c r="G17" s="307">
        <v>1112511</v>
      </c>
      <c r="H17" s="307">
        <v>885360</v>
      </c>
      <c r="I17" s="176">
        <f t="shared" ref="I17:I44" si="1">(F17/$F$15)*100</f>
        <v>9.7027225081612798</v>
      </c>
      <c r="J17" s="180">
        <f t="shared" ref="J17:J44" si="2">(F17/B17)*100</f>
        <v>91.518885577973592</v>
      </c>
      <c r="K17" s="380" t="s">
        <v>150</v>
      </c>
      <c r="L17" s="32"/>
    </row>
    <row r="18" spans="1:12" s="125" customFormat="1" ht="15.6" customHeight="1">
      <c r="A18" s="67" t="s">
        <v>499</v>
      </c>
      <c r="B18" s="307">
        <f>SUM(C18:D18)</f>
        <v>75490</v>
      </c>
      <c r="C18" s="328">
        <v>29729</v>
      </c>
      <c r="D18" s="329">
        <v>45761</v>
      </c>
      <c r="E18" s="180">
        <f t="shared" si="0"/>
        <v>0.29882941523330941</v>
      </c>
      <c r="F18" s="307">
        <f>SUM(G18:H18)</f>
        <v>60487</v>
      </c>
      <c r="G18" s="328">
        <v>21539</v>
      </c>
      <c r="H18" s="329">
        <v>38948</v>
      </c>
      <c r="I18" s="176">
        <f t="shared" si="1"/>
        <v>0.2937569924940856</v>
      </c>
      <c r="J18" s="180">
        <f t="shared" si="2"/>
        <v>80.125844482712935</v>
      </c>
      <c r="K18" s="182" t="s">
        <v>424</v>
      </c>
      <c r="L18" s="32"/>
    </row>
    <row r="19" spans="1:12" s="125" customFormat="1" ht="15.6" customHeight="1">
      <c r="A19" s="67" t="s">
        <v>151</v>
      </c>
      <c r="B19" s="307">
        <f t="shared" ref="B19:B44" si="3">SUM(C19:D19)</f>
        <v>1080623</v>
      </c>
      <c r="C19" s="328">
        <v>951247</v>
      </c>
      <c r="D19" s="329">
        <v>129376</v>
      </c>
      <c r="E19" s="180">
        <f t="shared" si="0"/>
        <v>4.2776783571024577</v>
      </c>
      <c r="F19" s="307">
        <f>SUM(G19:H19)</f>
        <v>1072214</v>
      </c>
      <c r="G19" s="328">
        <v>949979</v>
      </c>
      <c r="H19" s="329">
        <v>122235</v>
      </c>
      <c r="I19" s="176">
        <f t="shared" si="1"/>
        <v>5.2072405632624115</v>
      </c>
      <c r="J19" s="180">
        <f t="shared" si="2"/>
        <v>99.221837773210453</v>
      </c>
      <c r="K19" s="182" t="s">
        <v>152</v>
      </c>
      <c r="L19" s="32"/>
    </row>
    <row r="20" spans="1:12" s="125" customFormat="1" ht="15.6" customHeight="1">
      <c r="A20" s="67" t="s">
        <v>153</v>
      </c>
      <c r="B20" s="307">
        <f t="shared" si="3"/>
        <v>62961</v>
      </c>
      <c r="C20" s="328">
        <v>9375</v>
      </c>
      <c r="D20" s="329">
        <v>53586</v>
      </c>
      <c r="E20" s="180">
        <f t="shared" si="0"/>
        <v>0.24923299526433162</v>
      </c>
      <c r="F20" s="307">
        <f>SUM(G20:H20)</f>
        <v>83381</v>
      </c>
      <c r="G20" s="328">
        <v>9375</v>
      </c>
      <c r="H20" s="329">
        <v>74006</v>
      </c>
      <c r="I20" s="176">
        <f t="shared" si="1"/>
        <v>0.40494241392612218</v>
      </c>
      <c r="J20" s="180">
        <f t="shared" si="2"/>
        <v>132.4327758453646</v>
      </c>
      <c r="K20" s="183" t="s">
        <v>154</v>
      </c>
      <c r="L20" s="32"/>
    </row>
    <row r="21" spans="1:12" s="125" customFormat="1" ht="15.6" customHeight="1">
      <c r="A21" s="67" t="s">
        <v>155</v>
      </c>
      <c r="B21" s="307">
        <f t="shared" si="3"/>
        <v>963941</v>
      </c>
      <c r="C21" s="328">
        <v>137057</v>
      </c>
      <c r="D21" s="329">
        <v>826884</v>
      </c>
      <c r="E21" s="180">
        <f t="shared" si="0"/>
        <v>3.8157891820030669</v>
      </c>
      <c r="F21" s="307">
        <f>SUM(G21:H21)</f>
        <v>781789</v>
      </c>
      <c r="G21" s="328">
        <v>131618</v>
      </c>
      <c r="H21" s="329">
        <v>650171</v>
      </c>
      <c r="I21" s="176">
        <f t="shared" si="1"/>
        <v>3.7967825384786593</v>
      </c>
      <c r="J21" s="180">
        <f t="shared" si="2"/>
        <v>81.10340778118163</v>
      </c>
      <c r="K21" s="182" t="s">
        <v>156</v>
      </c>
      <c r="L21" s="32"/>
    </row>
    <row r="22" spans="1:12" s="125" customFormat="1" ht="15.6" customHeight="1">
      <c r="A22" s="67" t="s">
        <v>500</v>
      </c>
      <c r="B22" s="307">
        <f>SUM(B23)</f>
        <v>887339</v>
      </c>
      <c r="C22" s="307">
        <v>297522</v>
      </c>
      <c r="D22" s="307">
        <v>589817</v>
      </c>
      <c r="E22" s="180">
        <f>(B22/$B$15)*100</f>
        <v>3.5125578816228575</v>
      </c>
      <c r="F22" s="307">
        <f>SUM(F23)</f>
        <v>649166</v>
      </c>
      <c r="G22" s="307">
        <v>294039</v>
      </c>
      <c r="H22" s="307">
        <v>355127</v>
      </c>
      <c r="I22" s="176">
        <f t="shared" si="1"/>
        <v>3.1526948235061343</v>
      </c>
      <c r="J22" s="180">
        <f t="shared" si="2"/>
        <v>73.158736401758517</v>
      </c>
      <c r="K22" s="380" t="s">
        <v>157</v>
      </c>
      <c r="L22" s="32"/>
    </row>
    <row r="23" spans="1:12" s="125" customFormat="1" ht="15.6" customHeight="1">
      <c r="A23" s="67" t="s">
        <v>419</v>
      </c>
      <c r="B23" s="307">
        <f t="shared" si="3"/>
        <v>887339</v>
      </c>
      <c r="C23" s="328">
        <v>297522</v>
      </c>
      <c r="D23" s="329">
        <v>589817</v>
      </c>
      <c r="E23" s="180">
        <f t="shared" si="0"/>
        <v>3.5125578816228575</v>
      </c>
      <c r="F23" s="307">
        <f>SUM(G23:H23)</f>
        <v>649166</v>
      </c>
      <c r="G23" s="328">
        <v>294039</v>
      </c>
      <c r="H23" s="329">
        <v>355127</v>
      </c>
      <c r="I23" s="176">
        <f t="shared" si="1"/>
        <v>3.1526948235061343</v>
      </c>
      <c r="J23" s="180">
        <f t="shared" si="2"/>
        <v>73.158736401758517</v>
      </c>
      <c r="K23" s="182" t="s">
        <v>158</v>
      </c>
      <c r="L23" s="32"/>
    </row>
    <row r="24" spans="1:12" s="125" customFormat="1" ht="15.6" customHeight="1">
      <c r="A24" s="67" t="s">
        <v>159</v>
      </c>
      <c r="B24" s="307">
        <f>SUM(B25:B27)</f>
        <v>182503</v>
      </c>
      <c r="C24" s="307">
        <v>93929</v>
      </c>
      <c r="D24" s="307">
        <v>88574</v>
      </c>
      <c r="E24" s="180">
        <f t="shared" si="0"/>
        <v>0.72244356561564005</v>
      </c>
      <c r="F24" s="307">
        <f>SUM(F25:F27)</f>
        <v>174761</v>
      </c>
      <c r="G24" s="307">
        <v>93905</v>
      </c>
      <c r="H24" s="307">
        <v>80856</v>
      </c>
      <c r="I24" s="176">
        <f t="shared" si="1"/>
        <v>0.84873221957212119</v>
      </c>
      <c r="J24" s="180">
        <f t="shared" si="2"/>
        <v>95.757877952691189</v>
      </c>
      <c r="K24" s="380" t="s">
        <v>160</v>
      </c>
      <c r="L24" s="32"/>
    </row>
    <row r="25" spans="1:12" s="125" customFormat="1" ht="15.6" customHeight="1">
      <c r="A25" s="67" t="s">
        <v>501</v>
      </c>
      <c r="B25" s="307">
        <f t="shared" si="3"/>
        <v>126010</v>
      </c>
      <c r="C25" s="328">
        <v>79505</v>
      </c>
      <c r="D25" s="329">
        <v>46505</v>
      </c>
      <c r="E25" s="180">
        <f t="shared" si="0"/>
        <v>0.49881434115179918</v>
      </c>
      <c r="F25" s="307">
        <f>SUM(G25:H25)</f>
        <v>124640</v>
      </c>
      <c r="G25" s="328">
        <v>79505</v>
      </c>
      <c r="H25" s="329">
        <v>45135</v>
      </c>
      <c r="I25" s="176">
        <f t="shared" si="1"/>
        <v>0.60531802774914989</v>
      </c>
      <c r="J25" s="180">
        <f t="shared" si="2"/>
        <v>98.912784699627011</v>
      </c>
      <c r="K25" s="181" t="s">
        <v>161</v>
      </c>
      <c r="L25" s="32"/>
    </row>
    <row r="26" spans="1:12" s="125" customFormat="1" ht="15.6" customHeight="1">
      <c r="A26" s="67" t="s">
        <v>162</v>
      </c>
      <c r="B26" s="307">
        <f t="shared" si="3"/>
        <v>17338</v>
      </c>
      <c r="C26" s="328">
        <v>13374</v>
      </c>
      <c r="D26" s="329">
        <v>3964</v>
      </c>
      <c r="E26" s="180">
        <f t="shared" si="0"/>
        <v>6.8632989817394602E-2</v>
      </c>
      <c r="F26" s="307">
        <f>SUM(G26:H26)</f>
        <v>17203</v>
      </c>
      <c r="G26" s="328">
        <v>13360</v>
      </c>
      <c r="H26" s="329">
        <v>3843</v>
      </c>
      <c r="I26" s="176">
        <f t="shared" si="1"/>
        <v>8.3546903332546746E-2</v>
      </c>
      <c r="J26" s="180">
        <f t="shared" si="2"/>
        <v>99.221363479063328</v>
      </c>
      <c r="K26" s="181" t="s">
        <v>163</v>
      </c>
      <c r="L26" s="32"/>
    </row>
    <row r="27" spans="1:12" s="32" customFormat="1" ht="15.6" customHeight="1">
      <c r="A27" s="67" t="s">
        <v>164</v>
      </c>
      <c r="B27" s="307">
        <f t="shared" si="3"/>
        <v>39155</v>
      </c>
      <c r="C27" s="328">
        <v>1050</v>
      </c>
      <c r="D27" s="329">
        <v>38105</v>
      </c>
      <c r="E27" s="180">
        <f t="shared" si="0"/>
        <v>0.15499623464644627</v>
      </c>
      <c r="F27" s="307">
        <f>SUM(G27:H27)</f>
        <v>32918</v>
      </c>
      <c r="G27" s="328">
        <v>1040</v>
      </c>
      <c r="H27" s="329">
        <v>31878</v>
      </c>
      <c r="I27" s="176">
        <f t="shared" si="1"/>
        <v>0.15986728849042456</v>
      </c>
      <c r="J27" s="180">
        <f t="shared" si="2"/>
        <v>84.070999872302394</v>
      </c>
      <c r="K27" s="181" t="s">
        <v>165</v>
      </c>
    </row>
    <row r="28" spans="1:12" s="32" customFormat="1" ht="15.6" customHeight="1">
      <c r="A28" s="67" t="s">
        <v>418</v>
      </c>
      <c r="B28" s="307">
        <f>SUM(B29:B33)</f>
        <v>2305285</v>
      </c>
      <c r="C28" s="307">
        <v>488525</v>
      </c>
      <c r="D28" s="307">
        <v>1816760</v>
      </c>
      <c r="E28" s="180">
        <f t="shared" ref="E28:E44" si="4">(B28/$B$15)*100</f>
        <v>9.1255393892716885</v>
      </c>
      <c r="F28" s="307">
        <f>SUM(F29:F33)</f>
        <v>1646580</v>
      </c>
      <c r="G28" s="307">
        <v>468686</v>
      </c>
      <c r="H28" s="307">
        <v>1177894</v>
      </c>
      <c r="I28" s="176">
        <f t="shared" si="1"/>
        <v>7.9966668656225552</v>
      </c>
      <c r="J28" s="180">
        <f t="shared" si="2"/>
        <v>71.426309545240613</v>
      </c>
      <c r="K28" s="380" t="s">
        <v>166</v>
      </c>
    </row>
    <row r="29" spans="1:12" s="32" customFormat="1" ht="15.6" customHeight="1">
      <c r="A29" s="67" t="s">
        <v>167</v>
      </c>
      <c r="B29" s="307">
        <f t="shared" si="3"/>
        <v>320116</v>
      </c>
      <c r="C29" s="328">
        <v>49465</v>
      </c>
      <c r="D29" s="329">
        <v>270651</v>
      </c>
      <c r="E29" s="180">
        <f t="shared" si="4"/>
        <v>1.267188728133873</v>
      </c>
      <c r="F29" s="307">
        <f>SUM(G29:H29)</f>
        <v>268709</v>
      </c>
      <c r="G29" s="328">
        <v>48756</v>
      </c>
      <c r="H29" s="329">
        <v>219953</v>
      </c>
      <c r="I29" s="176">
        <f t="shared" si="1"/>
        <v>1.3049935969066617</v>
      </c>
      <c r="J29" s="180">
        <f t="shared" si="2"/>
        <v>83.941133838983376</v>
      </c>
      <c r="K29" s="181" t="s">
        <v>168</v>
      </c>
    </row>
    <row r="30" spans="1:12" s="32" customFormat="1" ht="15.6" customHeight="1">
      <c r="A30" s="67" t="s">
        <v>169</v>
      </c>
      <c r="B30" s="307">
        <f t="shared" si="3"/>
        <v>779412</v>
      </c>
      <c r="C30" s="328">
        <v>233985</v>
      </c>
      <c r="D30" s="329">
        <v>545427</v>
      </c>
      <c r="E30" s="180">
        <f t="shared" si="4"/>
        <v>3.0853256349956837</v>
      </c>
      <c r="F30" s="307">
        <f>SUM(G30:H30)</f>
        <v>552019</v>
      </c>
      <c r="G30" s="328">
        <v>216919</v>
      </c>
      <c r="H30" s="329">
        <v>335100</v>
      </c>
      <c r="I30" s="176">
        <f t="shared" si="1"/>
        <v>2.6808974034022621</v>
      </c>
      <c r="J30" s="180">
        <f t="shared" si="2"/>
        <v>70.825057864133484</v>
      </c>
      <c r="K30" s="181" t="s">
        <v>170</v>
      </c>
    </row>
    <row r="31" spans="1:12" s="32" customFormat="1" ht="15.6" customHeight="1">
      <c r="A31" s="67" t="s">
        <v>171</v>
      </c>
      <c r="B31" s="307">
        <f t="shared" si="3"/>
        <v>510969</v>
      </c>
      <c r="C31" s="328">
        <v>83596</v>
      </c>
      <c r="D31" s="329">
        <v>427373</v>
      </c>
      <c r="E31" s="180">
        <f t="shared" si="4"/>
        <v>2.0226860176493426</v>
      </c>
      <c r="F31" s="307">
        <f>SUM(G31:H31)</f>
        <v>374182</v>
      </c>
      <c r="G31" s="328">
        <v>83594</v>
      </c>
      <c r="H31" s="329">
        <v>290588</v>
      </c>
      <c r="I31" s="176">
        <f t="shared" si="1"/>
        <v>1.8172264943776668</v>
      </c>
      <c r="J31" s="180">
        <f t="shared" si="2"/>
        <v>73.229882830465257</v>
      </c>
      <c r="K31" s="181" t="s">
        <v>172</v>
      </c>
    </row>
    <row r="32" spans="1:12" s="32" customFormat="1" ht="15.6" customHeight="1">
      <c r="A32" s="67" t="s">
        <v>173</v>
      </c>
      <c r="B32" s="307">
        <f t="shared" si="3"/>
        <v>405783</v>
      </c>
      <c r="C32" s="328">
        <v>93899</v>
      </c>
      <c r="D32" s="329">
        <v>311884</v>
      </c>
      <c r="E32" s="180">
        <f t="shared" si="4"/>
        <v>1.6063041012268908</v>
      </c>
      <c r="F32" s="307">
        <f>SUM(G32:H32)</f>
        <v>273587</v>
      </c>
      <c r="G32" s="328">
        <v>93013</v>
      </c>
      <c r="H32" s="329">
        <v>180574</v>
      </c>
      <c r="I32" s="176">
        <f t="shared" si="1"/>
        <v>1.3286837552776531</v>
      </c>
      <c r="J32" s="180">
        <f t="shared" si="2"/>
        <v>67.42199648580646</v>
      </c>
      <c r="K32" s="181" t="s">
        <v>174</v>
      </c>
    </row>
    <row r="33" spans="1:11" s="32" customFormat="1" ht="15.6" customHeight="1">
      <c r="A33" s="67" t="s">
        <v>502</v>
      </c>
      <c r="B33" s="307">
        <f t="shared" si="3"/>
        <v>289005</v>
      </c>
      <c r="C33" s="328">
        <v>27580</v>
      </c>
      <c r="D33" s="329">
        <v>261425</v>
      </c>
      <c r="E33" s="180">
        <f t="shared" si="4"/>
        <v>1.1440349072658973</v>
      </c>
      <c r="F33" s="307">
        <f>SUM(G33:H33)</f>
        <v>178083</v>
      </c>
      <c r="G33" s="328">
        <v>26404</v>
      </c>
      <c r="H33" s="329">
        <v>151679</v>
      </c>
      <c r="I33" s="176">
        <f t="shared" si="1"/>
        <v>0.86486561565831088</v>
      </c>
      <c r="J33" s="180">
        <f t="shared" si="2"/>
        <v>61.619349146208549</v>
      </c>
      <c r="K33" s="181" t="s">
        <v>175</v>
      </c>
    </row>
    <row r="34" spans="1:11" s="32" customFormat="1" ht="15.6" customHeight="1">
      <c r="A34" s="67" t="s">
        <v>176</v>
      </c>
      <c r="B34" s="307">
        <f>SUM(B35:B40)</f>
        <v>1778979</v>
      </c>
      <c r="C34" s="307">
        <v>623426</v>
      </c>
      <c r="D34" s="307">
        <v>1155553</v>
      </c>
      <c r="E34" s="180">
        <f t="shared" si="4"/>
        <v>7.0421413999514844</v>
      </c>
      <c r="F34" s="307">
        <f>SUM(F35:F40)</f>
        <v>1545739</v>
      </c>
      <c r="G34" s="307">
        <v>620628</v>
      </c>
      <c r="H34" s="307">
        <v>925111</v>
      </c>
      <c r="I34" s="176">
        <f t="shared" si="1"/>
        <v>7.5069294198888246</v>
      </c>
      <c r="J34" s="180">
        <f t="shared" si="2"/>
        <v>86.889108865253604</v>
      </c>
      <c r="K34" s="380" t="s">
        <v>177</v>
      </c>
    </row>
    <row r="35" spans="1:11" s="32" customFormat="1" ht="15.6" customHeight="1">
      <c r="A35" s="67" t="s">
        <v>178</v>
      </c>
      <c r="B35" s="307">
        <f t="shared" si="3"/>
        <v>1239252</v>
      </c>
      <c r="C35" s="328">
        <v>496896</v>
      </c>
      <c r="D35" s="329">
        <v>742356</v>
      </c>
      <c r="E35" s="180">
        <f t="shared" si="4"/>
        <v>4.9056159820732432</v>
      </c>
      <c r="F35" s="307">
        <f t="shared" ref="F35:F41" si="5">SUM(G35:H35)</f>
        <v>1082295</v>
      </c>
      <c r="G35" s="328">
        <v>496616</v>
      </c>
      <c r="H35" s="329">
        <v>585679</v>
      </c>
      <c r="I35" s="176">
        <f t="shared" si="1"/>
        <v>5.2561992525895871</v>
      </c>
      <c r="J35" s="180">
        <f t="shared" si="2"/>
        <v>87.334537285394745</v>
      </c>
      <c r="K35" s="380" t="s">
        <v>503</v>
      </c>
    </row>
    <row r="36" spans="1:11" s="32" customFormat="1" ht="15.6" customHeight="1">
      <c r="A36" s="67" t="s">
        <v>179</v>
      </c>
      <c r="B36" s="307">
        <f t="shared" si="3"/>
        <v>292042</v>
      </c>
      <c r="C36" s="328">
        <v>49696</v>
      </c>
      <c r="D36" s="329">
        <v>242346</v>
      </c>
      <c r="E36" s="180">
        <f t="shared" si="4"/>
        <v>1.1560569622938952</v>
      </c>
      <c r="F36" s="307">
        <f t="shared" si="5"/>
        <v>267695</v>
      </c>
      <c r="G36" s="328">
        <v>49689</v>
      </c>
      <c r="H36" s="329">
        <v>218006</v>
      </c>
      <c r="I36" s="176">
        <f t="shared" si="1"/>
        <v>1.3000690744408592</v>
      </c>
      <c r="J36" s="180">
        <f t="shared" si="2"/>
        <v>91.663185432232353</v>
      </c>
      <c r="K36" s="380" t="s">
        <v>504</v>
      </c>
    </row>
    <row r="37" spans="1:11" s="32" customFormat="1" ht="15.6" customHeight="1">
      <c r="A37" s="67" t="s">
        <v>180</v>
      </c>
      <c r="B37" s="307">
        <f t="shared" si="3"/>
        <v>57798</v>
      </c>
      <c r="C37" s="328">
        <v>33615</v>
      </c>
      <c r="D37" s="329">
        <v>24183</v>
      </c>
      <c r="E37" s="180">
        <f t="shared" si="4"/>
        <v>0.2287951058637544</v>
      </c>
      <c r="F37" s="307">
        <f t="shared" si="5"/>
        <v>55901</v>
      </c>
      <c r="G37" s="328">
        <v>33511</v>
      </c>
      <c r="H37" s="329">
        <v>22390</v>
      </c>
      <c r="I37" s="176">
        <f t="shared" si="1"/>
        <v>0.27148494118425248</v>
      </c>
      <c r="J37" s="180">
        <f t="shared" si="2"/>
        <v>96.717879511401776</v>
      </c>
      <c r="K37" s="181" t="s">
        <v>181</v>
      </c>
    </row>
    <row r="38" spans="1:11" s="32" customFormat="1" ht="15.6" customHeight="1">
      <c r="A38" s="67" t="s">
        <v>182</v>
      </c>
      <c r="B38" s="307">
        <f t="shared" si="3"/>
        <v>66566</v>
      </c>
      <c r="C38" s="328">
        <v>21660</v>
      </c>
      <c r="D38" s="329">
        <v>44906</v>
      </c>
      <c r="E38" s="180">
        <f t="shared" si="4"/>
        <v>0.2635034952234796</v>
      </c>
      <c r="F38" s="307">
        <f t="shared" si="5"/>
        <v>45848</v>
      </c>
      <c r="G38" s="328">
        <v>21410</v>
      </c>
      <c r="H38" s="329">
        <v>24438</v>
      </c>
      <c r="I38" s="176">
        <f t="shared" si="1"/>
        <v>0.22266223472595495</v>
      </c>
      <c r="J38" s="180">
        <f t="shared" si="2"/>
        <v>68.876002764173904</v>
      </c>
      <c r="K38" s="181" t="s">
        <v>183</v>
      </c>
    </row>
    <row r="39" spans="1:11" s="32" customFormat="1" ht="15.6" customHeight="1">
      <c r="A39" s="67" t="s">
        <v>184</v>
      </c>
      <c r="B39" s="307">
        <f t="shared" si="3"/>
        <v>12841</v>
      </c>
      <c r="C39" s="328">
        <v>12841</v>
      </c>
      <c r="D39" s="329">
        <v>0</v>
      </c>
      <c r="E39" s="180">
        <f t="shared" si="4"/>
        <v>5.083148126918699E-2</v>
      </c>
      <c r="F39" s="307">
        <f t="shared" si="5"/>
        <v>12636</v>
      </c>
      <c r="G39" s="328">
        <v>12636</v>
      </c>
      <c r="H39" s="329">
        <v>0</v>
      </c>
      <c r="I39" s="176">
        <f t="shared" si="1"/>
        <v>6.1367126112309517E-2</v>
      </c>
      <c r="J39" s="180">
        <f t="shared" si="2"/>
        <v>98.403551125301775</v>
      </c>
      <c r="K39" s="181" t="s">
        <v>185</v>
      </c>
    </row>
    <row r="40" spans="1:11" s="32" customFormat="1" ht="15.6" customHeight="1">
      <c r="A40" s="67" t="s">
        <v>186</v>
      </c>
      <c r="B40" s="307">
        <f t="shared" si="3"/>
        <v>110480</v>
      </c>
      <c r="C40" s="328">
        <v>8718</v>
      </c>
      <c r="D40" s="329">
        <v>101762</v>
      </c>
      <c r="E40" s="180">
        <f t="shared" si="4"/>
        <v>0.43733837322792457</v>
      </c>
      <c r="F40" s="307">
        <f t="shared" si="5"/>
        <v>81364</v>
      </c>
      <c r="G40" s="328">
        <v>6766</v>
      </c>
      <c r="H40" s="329">
        <v>74598</v>
      </c>
      <c r="I40" s="176">
        <f t="shared" si="1"/>
        <v>0.39514679083586196</v>
      </c>
      <c r="J40" s="180">
        <f t="shared" si="2"/>
        <v>73.645908761766833</v>
      </c>
      <c r="K40" s="181" t="s">
        <v>187</v>
      </c>
    </row>
    <row r="41" spans="1:11" s="32" customFormat="1" ht="15.6" customHeight="1">
      <c r="A41" s="67" t="s">
        <v>188</v>
      </c>
      <c r="B41" s="307">
        <f t="shared" si="3"/>
        <v>5611254</v>
      </c>
      <c r="C41" s="307">
        <v>2305257</v>
      </c>
      <c r="D41" s="307">
        <v>3305997</v>
      </c>
      <c r="E41" s="180">
        <f t="shared" si="4"/>
        <v>22.212316221295119</v>
      </c>
      <c r="F41" s="307">
        <f t="shared" si="5"/>
        <v>5401993</v>
      </c>
      <c r="G41" s="307">
        <v>2293919</v>
      </c>
      <c r="H41" s="307">
        <v>3108074</v>
      </c>
      <c r="I41" s="176">
        <f t="shared" si="1"/>
        <v>26.23494663570855</v>
      </c>
      <c r="J41" s="180">
        <f t="shared" si="2"/>
        <v>96.270691007749789</v>
      </c>
      <c r="K41" s="380" t="s">
        <v>189</v>
      </c>
    </row>
    <row r="42" spans="1:11" s="32" customFormat="1" ht="15.6" customHeight="1">
      <c r="A42" s="67" t="s">
        <v>190</v>
      </c>
      <c r="B42" s="307">
        <f t="shared" si="3"/>
        <v>768074</v>
      </c>
      <c r="C42" s="328">
        <v>328964</v>
      </c>
      <c r="D42" s="329">
        <v>439110</v>
      </c>
      <c r="E42" s="180">
        <f t="shared" si="4"/>
        <v>3.0404438240284657</v>
      </c>
      <c r="F42" s="307">
        <f>SUM(G42:H42)</f>
        <v>751999</v>
      </c>
      <c r="G42" s="328">
        <v>328886</v>
      </c>
      <c r="H42" s="329">
        <v>423113</v>
      </c>
      <c r="I42" s="176">
        <f t="shared" si="1"/>
        <v>3.65210647905434</v>
      </c>
      <c r="J42" s="180">
        <f t="shared" si="2"/>
        <v>97.907102701041822</v>
      </c>
      <c r="K42" s="181" t="s">
        <v>191</v>
      </c>
    </row>
    <row r="43" spans="1:11" s="32" customFormat="1" ht="15.6" customHeight="1">
      <c r="A43" s="67" t="s">
        <v>192</v>
      </c>
      <c r="B43" s="307">
        <f t="shared" si="3"/>
        <v>645269</v>
      </c>
      <c r="C43" s="328">
        <v>298779</v>
      </c>
      <c r="D43" s="329">
        <v>346490</v>
      </c>
      <c r="E43" s="180">
        <f t="shared" si="4"/>
        <v>2.5543165709124698</v>
      </c>
      <c r="F43" s="307">
        <f>SUM(G43:H43)</f>
        <v>630300</v>
      </c>
      <c r="G43" s="328">
        <v>298747</v>
      </c>
      <c r="H43" s="329">
        <v>331553</v>
      </c>
      <c r="I43" s="176">
        <f t="shared" si="1"/>
        <v>3.0610715090684302</v>
      </c>
      <c r="J43" s="180">
        <f t="shared" si="2"/>
        <v>97.680192291896873</v>
      </c>
      <c r="K43" s="181" t="s">
        <v>193</v>
      </c>
    </row>
    <row r="44" spans="1:11" s="32" customFormat="1" ht="15.6" customHeight="1" thickBot="1">
      <c r="A44" s="67" t="s">
        <v>417</v>
      </c>
      <c r="B44" s="307">
        <f t="shared" si="3"/>
        <v>1323717</v>
      </c>
      <c r="C44" s="328">
        <v>528806</v>
      </c>
      <c r="D44" s="329">
        <v>794911</v>
      </c>
      <c r="E44" s="180">
        <f t="shared" si="4"/>
        <v>5.2399732023366088</v>
      </c>
      <c r="F44" s="307">
        <f>SUM(G44:H44)</f>
        <v>1263479</v>
      </c>
      <c r="G44" s="328">
        <v>521918</v>
      </c>
      <c r="H44" s="329">
        <v>741561</v>
      </c>
      <c r="I44" s="176">
        <f t="shared" si="1"/>
        <v>6.1361249709761561</v>
      </c>
      <c r="J44" s="180">
        <f t="shared" si="2"/>
        <v>95.449329426153767</v>
      </c>
      <c r="K44" s="181" t="s">
        <v>194</v>
      </c>
    </row>
    <row r="45" spans="1:11" s="189" customFormat="1" ht="11.1" customHeight="1">
      <c r="A45" s="184" t="s">
        <v>409</v>
      </c>
      <c r="B45" s="185"/>
      <c r="C45" s="185"/>
      <c r="D45" s="186"/>
      <c r="E45" s="184"/>
      <c r="F45" s="187"/>
      <c r="G45" s="185"/>
      <c r="H45" s="186"/>
      <c r="I45" s="188"/>
      <c r="J45" s="188"/>
      <c r="K45" s="164" t="s">
        <v>427</v>
      </c>
    </row>
    <row r="46" spans="1:11" s="349" customFormat="1" ht="14.1" customHeight="1">
      <c r="A46" s="207" t="s">
        <v>634</v>
      </c>
      <c r="B46" s="345"/>
      <c r="C46" s="345"/>
      <c r="D46" s="345"/>
      <c r="E46" s="346"/>
      <c r="F46" s="347"/>
      <c r="G46" s="345"/>
      <c r="H46" s="348"/>
      <c r="K46" s="210" t="s">
        <v>635</v>
      </c>
    </row>
    <row r="47" spans="1:11" s="32" customFormat="1" ht="14.1" customHeight="1">
      <c r="A47" s="82"/>
      <c r="B47" s="97"/>
      <c r="C47" s="97"/>
      <c r="D47" s="97"/>
      <c r="E47" s="26"/>
      <c r="F47" s="171"/>
      <c r="G47" s="97"/>
      <c r="H47" s="98"/>
      <c r="K47" s="29"/>
    </row>
    <row r="48" spans="1:11" s="190" customFormat="1" ht="20.100000000000001" customHeight="1">
      <c r="A48" s="651" t="s">
        <v>195</v>
      </c>
      <c r="B48" s="651"/>
      <c r="C48" s="651"/>
      <c r="D48" s="651"/>
      <c r="E48" s="651"/>
      <c r="F48" s="651"/>
      <c r="G48" s="812" t="s">
        <v>196</v>
      </c>
      <c r="H48" s="812"/>
      <c r="I48" s="812"/>
      <c r="J48" s="812"/>
      <c r="K48" s="812"/>
    </row>
    <row r="49" spans="1:11" s="32" customFormat="1" ht="24" customHeight="1">
      <c r="A49" s="388"/>
      <c r="B49" s="388"/>
      <c r="C49" s="388"/>
      <c r="D49" s="388"/>
      <c r="E49" s="388"/>
      <c r="F49" s="172"/>
      <c r="G49" s="388"/>
      <c r="H49" s="388"/>
      <c r="I49" s="388"/>
      <c r="J49" s="388"/>
      <c r="K49" s="388"/>
    </row>
    <row r="50" spans="1:11" s="32" customFormat="1" ht="18" customHeight="1" thickBot="1">
      <c r="A50" s="38" t="s">
        <v>16</v>
      </c>
      <c r="B50" s="117"/>
      <c r="C50" s="117"/>
      <c r="D50" s="117"/>
      <c r="E50" s="38"/>
      <c r="F50" s="173"/>
      <c r="G50" s="117"/>
      <c r="H50" s="117"/>
      <c r="I50" s="38"/>
      <c r="J50" s="38"/>
      <c r="K50" s="174" t="s">
        <v>142</v>
      </c>
    </row>
    <row r="51" spans="1:11" s="32" customFormat="1" ht="14.45" customHeight="1">
      <c r="A51" s="937" t="s">
        <v>87</v>
      </c>
      <c r="B51" s="938" t="s">
        <v>68</v>
      </c>
      <c r="C51" s="939"/>
      <c r="D51" s="939"/>
      <c r="E51" s="939"/>
      <c r="F51" s="175" t="s">
        <v>143</v>
      </c>
      <c r="G51" s="940" t="s">
        <v>144</v>
      </c>
      <c r="H51" s="940"/>
      <c r="I51" s="941"/>
      <c r="J51" s="936" t="s">
        <v>145</v>
      </c>
      <c r="K51" s="931" t="s">
        <v>88</v>
      </c>
    </row>
    <row r="52" spans="1:11" s="32" customFormat="1" ht="14.45" customHeight="1">
      <c r="A52" s="668"/>
      <c r="B52" s="828" t="s">
        <v>146</v>
      </c>
      <c r="C52" s="626"/>
      <c r="D52" s="626"/>
      <c r="E52" s="634" t="s">
        <v>497</v>
      </c>
      <c r="F52" s="932" t="s">
        <v>147</v>
      </c>
      <c r="G52" s="935" t="s">
        <v>146</v>
      </c>
      <c r="H52" s="846"/>
      <c r="I52" s="634" t="s">
        <v>497</v>
      </c>
      <c r="J52" s="752"/>
      <c r="K52" s="649"/>
    </row>
    <row r="53" spans="1:11" s="32" customFormat="1" ht="10.5" customHeight="1">
      <c r="A53" s="668"/>
      <c r="B53" s="845"/>
      <c r="C53" s="822" t="s">
        <v>496</v>
      </c>
      <c r="D53" s="822" t="s">
        <v>148</v>
      </c>
      <c r="E53" s="626"/>
      <c r="F53" s="933"/>
      <c r="G53" s="943" t="s">
        <v>496</v>
      </c>
      <c r="H53" s="822" t="s">
        <v>148</v>
      </c>
      <c r="I53" s="626"/>
      <c r="J53" s="752"/>
      <c r="K53" s="649"/>
    </row>
    <row r="54" spans="1:11" s="32" customFormat="1" ht="10.5" customHeight="1">
      <c r="A54" s="668"/>
      <c r="B54" s="846"/>
      <c r="C54" s="823"/>
      <c r="D54" s="823"/>
      <c r="E54" s="626"/>
      <c r="F54" s="933"/>
      <c r="G54" s="846"/>
      <c r="H54" s="823"/>
      <c r="I54" s="626"/>
      <c r="J54" s="752"/>
      <c r="K54" s="649"/>
    </row>
    <row r="55" spans="1:11" s="32" customFormat="1" ht="10.5" customHeight="1">
      <c r="A55" s="669"/>
      <c r="B55" s="847"/>
      <c r="C55" s="824"/>
      <c r="D55" s="824"/>
      <c r="E55" s="644"/>
      <c r="F55" s="934"/>
      <c r="G55" s="847"/>
      <c r="H55" s="824"/>
      <c r="I55" s="644"/>
      <c r="J55" s="753"/>
      <c r="K55" s="650"/>
    </row>
    <row r="56" spans="1:11" s="32" customFormat="1" ht="15" customHeight="1">
      <c r="A56" s="67" t="s">
        <v>197</v>
      </c>
      <c r="B56" s="307">
        <v>2589463</v>
      </c>
      <c r="C56" s="328">
        <v>1087541</v>
      </c>
      <c r="D56" s="329">
        <v>1501922</v>
      </c>
      <c r="E56" s="176">
        <f>(B56/$B$15)*100</f>
        <v>10.250466473152617</v>
      </c>
      <c r="F56" s="307">
        <v>2503379</v>
      </c>
      <c r="G56" s="480">
        <v>1083486</v>
      </c>
      <c r="H56" s="481">
        <v>1419893</v>
      </c>
      <c r="I56" s="482">
        <f t="shared" ref="I56:I86" si="6">(F56/$F$15)*100</f>
        <v>12.157737796763794</v>
      </c>
      <c r="J56" s="482">
        <f t="shared" ref="J56:J71" si="7">(F56/B56)*100</f>
        <v>96.675604169667608</v>
      </c>
      <c r="K56" s="181" t="s">
        <v>198</v>
      </c>
    </row>
    <row r="57" spans="1:11" s="32" customFormat="1" ht="15" customHeight="1">
      <c r="A57" s="67" t="s">
        <v>199</v>
      </c>
      <c r="B57" s="307">
        <v>120921</v>
      </c>
      <c r="C57" s="328">
        <v>52708</v>
      </c>
      <c r="D57" s="329">
        <v>68213</v>
      </c>
      <c r="E57" s="176">
        <f>(B57/$B$15)*100</f>
        <v>0.47866938295704081</v>
      </c>
      <c r="F57" s="307">
        <v>110629</v>
      </c>
      <c r="G57" s="480">
        <v>52447</v>
      </c>
      <c r="H57" s="481">
        <v>58182</v>
      </c>
      <c r="I57" s="482">
        <f t="shared" si="6"/>
        <v>0.53727317146871556</v>
      </c>
      <c r="J57" s="482">
        <f t="shared" si="7"/>
        <v>91.488657884073078</v>
      </c>
      <c r="K57" s="181" t="s">
        <v>505</v>
      </c>
    </row>
    <row r="58" spans="1:11" s="32" customFormat="1" ht="15" customHeight="1">
      <c r="A58" s="67" t="s">
        <v>200</v>
      </c>
      <c r="B58" s="307">
        <v>60329</v>
      </c>
      <c r="C58" s="330">
        <v>8459</v>
      </c>
      <c r="D58" s="329">
        <v>51870</v>
      </c>
      <c r="E58" s="176">
        <f>(B58/$B$15)*100</f>
        <v>0.23881414480872065</v>
      </c>
      <c r="F58" s="307">
        <v>52728</v>
      </c>
      <c r="G58" s="330">
        <v>8435</v>
      </c>
      <c r="H58" s="481">
        <v>44293</v>
      </c>
      <c r="I58" s="482">
        <f t="shared" si="6"/>
        <v>0.25607516822173598</v>
      </c>
      <c r="J58" s="482">
        <f t="shared" si="7"/>
        <v>87.40075254023769</v>
      </c>
      <c r="K58" s="181" t="s">
        <v>201</v>
      </c>
    </row>
    <row r="59" spans="1:11" s="32" customFormat="1" ht="15" customHeight="1">
      <c r="A59" s="67" t="s">
        <v>202</v>
      </c>
      <c r="B59" s="307">
        <v>31342</v>
      </c>
      <c r="C59" s="330" t="s">
        <v>572</v>
      </c>
      <c r="D59" s="329">
        <v>31342</v>
      </c>
      <c r="E59" s="176">
        <f t="shared" ref="E59:E87" si="8">(B59/$B$15)*100</f>
        <v>0.12406824125370755</v>
      </c>
      <c r="F59" s="307">
        <v>31499</v>
      </c>
      <c r="G59" s="330" t="s">
        <v>572</v>
      </c>
      <c r="H59" s="481">
        <v>31499</v>
      </c>
      <c r="I59" s="482">
        <f t="shared" si="6"/>
        <v>0.1529758709569197</v>
      </c>
      <c r="J59" s="482">
        <f t="shared" si="7"/>
        <v>100.50092527598748</v>
      </c>
      <c r="K59" s="181" t="s">
        <v>203</v>
      </c>
    </row>
    <row r="60" spans="1:11" s="32" customFormat="1" ht="15" customHeight="1">
      <c r="A60" s="67" t="s">
        <v>204</v>
      </c>
      <c r="B60" s="307">
        <v>72139</v>
      </c>
      <c r="C60" s="330" t="s">
        <v>572</v>
      </c>
      <c r="D60" s="329">
        <v>72139</v>
      </c>
      <c r="E60" s="176">
        <f t="shared" si="8"/>
        <v>0.2855643818454856</v>
      </c>
      <c r="F60" s="307">
        <v>57980</v>
      </c>
      <c r="G60" s="330" t="s">
        <v>572</v>
      </c>
      <c r="H60" s="481">
        <v>57980</v>
      </c>
      <c r="I60" s="482">
        <f t="shared" si="6"/>
        <v>0.28158166919845723</v>
      </c>
      <c r="J60" s="482">
        <f t="shared" si="7"/>
        <v>80.372613981341573</v>
      </c>
      <c r="K60" s="181" t="s">
        <v>205</v>
      </c>
    </row>
    <row r="61" spans="1:11" s="32" customFormat="1" ht="15" customHeight="1">
      <c r="A61" s="67" t="s">
        <v>206</v>
      </c>
      <c r="B61" s="306">
        <v>423159</v>
      </c>
      <c r="C61" s="306">
        <v>120897</v>
      </c>
      <c r="D61" s="306">
        <v>302262</v>
      </c>
      <c r="E61" s="176">
        <f t="shared" si="8"/>
        <v>1.6750875151770033</v>
      </c>
      <c r="F61" s="306">
        <v>366492</v>
      </c>
      <c r="G61" s="483">
        <v>120448</v>
      </c>
      <c r="H61" s="483">
        <v>246044</v>
      </c>
      <c r="I61" s="482">
        <f t="shared" si="6"/>
        <v>1.7798797707464815</v>
      </c>
      <c r="J61" s="482">
        <f t="shared" si="7"/>
        <v>86.608579753709606</v>
      </c>
      <c r="K61" s="380" t="s">
        <v>207</v>
      </c>
    </row>
    <row r="62" spans="1:11" s="32" customFormat="1" ht="15" customHeight="1">
      <c r="A62" s="67" t="s">
        <v>208</v>
      </c>
      <c r="B62" s="307">
        <v>406071</v>
      </c>
      <c r="C62" s="328">
        <v>115714</v>
      </c>
      <c r="D62" s="329">
        <v>290357</v>
      </c>
      <c r="E62" s="176">
        <f t="shared" si="8"/>
        <v>1.6074441578116994</v>
      </c>
      <c r="F62" s="307">
        <v>349970</v>
      </c>
      <c r="G62" s="480">
        <v>115302</v>
      </c>
      <c r="H62" s="481">
        <v>234668</v>
      </c>
      <c r="I62" s="482">
        <f t="shared" si="6"/>
        <v>1.6996401650462931</v>
      </c>
      <c r="J62" s="482">
        <f t="shared" si="7"/>
        <v>86.184435726757144</v>
      </c>
      <c r="K62" s="181" t="s">
        <v>209</v>
      </c>
    </row>
    <row r="63" spans="1:11" s="32" customFormat="1" ht="15" customHeight="1">
      <c r="A63" s="67" t="s">
        <v>210</v>
      </c>
      <c r="B63" s="307">
        <v>17088</v>
      </c>
      <c r="C63" s="328">
        <v>5183</v>
      </c>
      <c r="D63" s="329">
        <v>11905</v>
      </c>
      <c r="E63" s="176">
        <f t="shared" si="8"/>
        <v>6.7643357365303899E-2</v>
      </c>
      <c r="F63" s="307">
        <v>16522</v>
      </c>
      <c r="G63" s="480">
        <v>5146</v>
      </c>
      <c r="H63" s="481">
        <v>11376</v>
      </c>
      <c r="I63" s="482">
        <f t="shared" si="6"/>
        <v>8.0239605700188177E-2</v>
      </c>
      <c r="J63" s="482">
        <f t="shared" si="7"/>
        <v>96.687734082397</v>
      </c>
      <c r="K63" s="181" t="s">
        <v>211</v>
      </c>
    </row>
    <row r="64" spans="1:11" s="32" customFormat="1" ht="15" customHeight="1">
      <c r="A64" s="67" t="s">
        <v>212</v>
      </c>
      <c r="B64" s="306">
        <v>3912490</v>
      </c>
      <c r="C64" s="306">
        <v>1152926</v>
      </c>
      <c r="D64" s="306">
        <v>2759564</v>
      </c>
      <c r="E64" s="176">
        <f t="shared" si="8"/>
        <v>15.487708289921457</v>
      </c>
      <c r="F64" s="306">
        <v>3175983</v>
      </c>
      <c r="G64" s="483">
        <v>1058512</v>
      </c>
      <c r="H64" s="483">
        <v>2117471</v>
      </c>
      <c r="I64" s="482">
        <f t="shared" si="6"/>
        <v>15.424259994583025</v>
      </c>
      <c r="J64" s="482">
        <f t="shared" si="7"/>
        <v>81.175491822343318</v>
      </c>
      <c r="K64" s="380" t="s">
        <v>213</v>
      </c>
    </row>
    <row r="65" spans="1:11" s="32" customFormat="1" ht="15" customHeight="1">
      <c r="A65" s="67" t="s">
        <v>214</v>
      </c>
      <c r="B65" s="307">
        <v>3067897</v>
      </c>
      <c r="C65" s="328">
        <v>851848</v>
      </c>
      <c r="D65" s="329">
        <v>2216049</v>
      </c>
      <c r="E65" s="176">
        <f t="shared" si="8"/>
        <v>12.144361723486876</v>
      </c>
      <c r="F65" s="307">
        <v>2481215</v>
      </c>
      <c r="G65" s="480">
        <v>778840</v>
      </c>
      <c r="H65" s="481">
        <v>1702375</v>
      </c>
      <c r="I65" s="482">
        <f t="shared" si="6"/>
        <v>12.050097642984651</v>
      </c>
      <c r="J65" s="482">
        <f t="shared" si="7"/>
        <v>80.87673738720693</v>
      </c>
      <c r="K65" s="181" t="s">
        <v>215</v>
      </c>
    </row>
    <row r="66" spans="1:11" s="32" customFormat="1" ht="15" customHeight="1">
      <c r="A66" s="67" t="s">
        <v>216</v>
      </c>
      <c r="B66" s="307">
        <v>617583</v>
      </c>
      <c r="C66" s="328">
        <v>223815</v>
      </c>
      <c r="D66" s="329">
        <v>393768</v>
      </c>
      <c r="E66" s="176">
        <f t="shared" si="8"/>
        <v>2.4447207146381364</v>
      </c>
      <c r="F66" s="307">
        <v>516349</v>
      </c>
      <c r="G66" s="480">
        <v>206895</v>
      </c>
      <c r="H66" s="481">
        <v>309454</v>
      </c>
      <c r="I66" s="482">
        <f t="shared" si="6"/>
        <v>2.507664941513525</v>
      </c>
      <c r="J66" s="482">
        <f t="shared" si="7"/>
        <v>83.608033252210632</v>
      </c>
      <c r="K66" s="181" t="s">
        <v>217</v>
      </c>
    </row>
    <row r="67" spans="1:11" s="32" customFormat="1" ht="15" customHeight="1">
      <c r="A67" s="67" t="s">
        <v>218</v>
      </c>
      <c r="B67" s="307">
        <v>227010</v>
      </c>
      <c r="C67" s="328">
        <v>77263</v>
      </c>
      <c r="D67" s="329">
        <v>149747</v>
      </c>
      <c r="E67" s="176">
        <f t="shared" si="8"/>
        <v>0.89862585179644405</v>
      </c>
      <c r="F67" s="307">
        <v>178419</v>
      </c>
      <c r="G67" s="480">
        <v>72777</v>
      </c>
      <c r="H67" s="481">
        <v>105642</v>
      </c>
      <c r="I67" s="482">
        <f t="shared" si="6"/>
        <v>0.86649741008484904</v>
      </c>
      <c r="J67" s="482">
        <f t="shared" si="7"/>
        <v>78.595216069776669</v>
      </c>
      <c r="K67" s="181" t="s">
        <v>219</v>
      </c>
    </row>
    <row r="68" spans="1:11" s="32" customFormat="1" ht="15" customHeight="1">
      <c r="A68" s="67" t="s">
        <v>220</v>
      </c>
      <c r="B68" s="306">
        <v>560824</v>
      </c>
      <c r="C68" s="306">
        <v>117571</v>
      </c>
      <c r="D68" s="306">
        <v>443253</v>
      </c>
      <c r="E68" s="176">
        <f t="shared" si="8"/>
        <v>2.2200385212452711</v>
      </c>
      <c r="F68" s="306">
        <v>447216</v>
      </c>
      <c r="G68" s="483">
        <v>114984</v>
      </c>
      <c r="H68" s="483">
        <v>332232</v>
      </c>
      <c r="I68" s="482">
        <f t="shared" si="6"/>
        <v>2.1719183817222705</v>
      </c>
      <c r="J68" s="482">
        <f t="shared" si="7"/>
        <v>79.742664365291077</v>
      </c>
      <c r="K68" s="381" t="s">
        <v>221</v>
      </c>
    </row>
    <row r="69" spans="1:11" s="32" customFormat="1" ht="15" customHeight="1">
      <c r="A69" s="67" t="s">
        <v>222</v>
      </c>
      <c r="B69" s="307">
        <v>28386</v>
      </c>
      <c r="C69" s="328">
        <v>16519</v>
      </c>
      <c r="D69" s="329">
        <v>11867</v>
      </c>
      <c r="E69" s="176">
        <f t="shared" si="8"/>
        <v>0.11236682714018706</v>
      </c>
      <c r="F69" s="307">
        <v>26631</v>
      </c>
      <c r="G69" s="480">
        <v>16508</v>
      </c>
      <c r="H69" s="481">
        <v>10123</v>
      </c>
      <c r="I69" s="482">
        <f t="shared" si="6"/>
        <v>0.12933427789624208</v>
      </c>
      <c r="J69" s="482">
        <f t="shared" si="7"/>
        <v>93.817374762206711</v>
      </c>
      <c r="K69" s="181" t="s">
        <v>507</v>
      </c>
    </row>
    <row r="70" spans="1:11" s="32" customFormat="1" ht="15" customHeight="1">
      <c r="A70" s="67" t="s">
        <v>416</v>
      </c>
      <c r="B70" s="307">
        <v>11366</v>
      </c>
      <c r="C70" s="328" t="s">
        <v>572</v>
      </c>
      <c r="D70" s="329">
        <v>11366</v>
      </c>
      <c r="E70" s="176">
        <f t="shared" si="8"/>
        <v>4.4992649801851831E-2</v>
      </c>
      <c r="F70" s="307">
        <v>3875</v>
      </c>
      <c r="G70" s="480" t="s">
        <v>572</v>
      </c>
      <c r="H70" s="481">
        <v>3875</v>
      </c>
      <c r="I70" s="482">
        <f t="shared" si="6"/>
        <v>1.8819057746533665E-2</v>
      </c>
      <c r="J70" s="482">
        <f t="shared" si="7"/>
        <v>34.092908674995606</v>
      </c>
      <c r="K70" s="181" t="s">
        <v>506</v>
      </c>
    </row>
    <row r="71" spans="1:11" s="32" customFormat="1" ht="15" customHeight="1">
      <c r="A71" s="67" t="s">
        <v>415</v>
      </c>
      <c r="B71" s="307">
        <v>38681</v>
      </c>
      <c r="C71" s="328">
        <v>27356</v>
      </c>
      <c r="D71" s="329">
        <v>11325</v>
      </c>
      <c r="E71" s="176">
        <f t="shared" si="8"/>
        <v>0.15311989151728231</v>
      </c>
      <c r="F71" s="307">
        <v>34061</v>
      </c>
      <c r="G71" s="480">
        <v>25040</v>
      </c>
      <c r="H71" s="481">
        <v>9021</v>
      </c>
      <c r="I71" s="482">
        <f t="shared" si="6"/>
        <v>0.16541830345927305</v>
      </c>
      <c r="J71" s="482">
        <f t="shared" si="7"/>
        <v>88.056151598976243</v>
      </c>
      <c r="K71" s="191" t="s">
        <v>223</v>
      </c>
    </row>
    <row r="72" spans="1:11" s="32" customFormat="1" ht="15" customHeight="1">
      <c r="A72" s="67" t="s">
        <v>224</v>
      </c>
      <c r="B72" s="307">
        <v>363712</v>
      </c>
      <c r="C72" s="328">
        <v>65367</v>
      </c>
      <c r="D72" s="329">
        <v>298345</v>
      </c>
      <c r="E72" s="176">
        <f t="shared" si="8"/>
        <v>1.4397647936592586</v>
      </c>
      <c r="F72" s="307">
        <v>289249</v>
      </c>
      <c r="G72" s="480">
        <v>65110</v>
      </c>
      <c r="H72" s="481">
        <v>224139</v>
      </c>
      <c r="I72" s="482">
        <f t="shared" si="6"/>
        <v>1.4047467442908685</v>
      </c>
      <c r="J72" s="482">
        <f t="shared" ref="J72:J90" si="9">(F72/B72)*100</f>
        <v>79.526933397853256</v>
      </c>
      <c r="K72" s="181" t="s">
        <v>508</v>
      </c>
    </row>
    <row r="73" spans="1:11" s="32" customFormat="1" ht="15" customHeight="1">
      <c r="A73" s="67" t="s">
        <v>414</v>
      </c>
      <c r="B73" s="307">
        <v>51745</v>
      </c>
      <c r="C73" s="328">
        <v>7829</v>
      </c>
      <c r="D73" s="329">
        <v>43916</v>
      </c>
      <c r="E73" s="176">
        <f t="shared" si="8"/>
        <v>0.20483412493373421</v>
      </c>
      <c r="F73" s="307">
        <v>43482</v>
      </c>
      <c r="G73" s="480">
        <v>7826</v>
      </c>
      <c r="H73" s="481">
        <v>35656</v>
      </c>
      <c r="I73" s="482">
        <f t="shared" si="6"/>
        <v>0.21117168230574884</v>
      </c>
      <c r="J73" s="482">
        <f t="shared" si="9"/>
        <v>84.031307372693007</v>
      </c>
      <c r="K73" s="181" t="s">
        <v>225</v>
      </c>
    </row>
    <row r="74" spans="1:11" s="32" customFormat="1" ht="15" customHeight="1">
      <c r="A74" s="67" t="s">
        <v>226</v>
      </c>
      <c r="B74" s="307">
        <v>66934</v>
      </c>
      <c r="C74" s="331">
        <v>500</v>
      </c>
      <c r="D74" s="329">
        <v>66434</v>
      </c>
      <c r="E74" s="176">
        <f t="shared" si="8"/>
        <v>0.26496023419295711</v>
      </c>
      <c r="F74" s="307">
        <v>49918</v>
      </c>
      <c r="G74" s="330">
        <v>500</v>
      </c>
      <c r="H74" s="481">
        <v>49418</v>
      </c>
      <c r="I74" s="482">
        <f t="shared" si="6"/>
        <v>0.24242831602360451</v>
      </c>
      <c r="J74" s="482">
        <f t="shared" si="9"/>
        <v>74.577942450772412</v>
      </c>
      <c r="K74" s="181" t="s">
        <v>227</v>
      </c>
    </row>
    <row r="75" spans="1:11" s="94" customFormat="1" ht="15" customHeight="1">
      <c r="A75" s="67" t="s">
        <v>413</v>
      </c>
      <c r="B75" s="306">
        <v>1972428</v>
      </c>
      <c r="C75" s="306">
        <v>557732</v>
      </c>
      <c r="D75" s="306">
        <v>1414696</v>
      </c>
      <c r="E75" s="176">
        <f t="shared" si="8"/>
        <v>7.8079150328494631</v>
      </c>
      <c r="F75" s="306">
        <v>1293169</v>
      </c>
      <c r="G75" s="483">
        <v>357863</v>
      </c>
      <c r="H75" s="483">
        <v>935306</v>
      </c>
      <c r="I75" s="482">
        <f t="shared" si="6"/>
        <v>6.280315377297339</v>
      </c>
      <c r="J75" s="482">
        <f t="shared" si="9"/>
        <v>65.562291754122327</v>
      </c>
      <c r="K75" s="380" t="s">
        <v>228</v>
      </c>
    </row>
    <row r="76" spans="1:11" ht="15" customHeight="1">
      <c r="A76" s="67" t="s">
        <v>229</v>
      </c>
      <c r="B76" s="307">
        <v>1479946</v>
      </c>
      <c r="C76" s="328">
        <v>500236</v>
      </c>
      <c r="D76" s="329">
        <v>979710</v>
      </c>
      <c r="E76" s="176">
        <f t="shared" si="8"/>
        <v>5.8584103557673251</v>
      </c>
      <c r="F76" s="307">
        <v>864772</v>
      </c>
      <c r="G76" s="480">
        <v>300753</v>
      </c>
      <c r="H76" s="481">
        <v>564019</v>
      </c>
      <c r="I76" s="482">
        <f t="shared" si="6"/>
        <v>4.1997920530542991</v>
      </c>
      <c r="J76" s="482">
        <f t="shared" si="9"/>
        <v>58.432672543457663</v>
      </c>
      <c r="K76" s="181" t="s">
        <v>230</v>
      </c>
    </row>
    <row r="77" spans="1:11" ht="15" customHeight="1">
      <c r="A77" s="67" t="s">
        <v>231</v>
      </c>
      <c r="B77" s="307">
        <v>11179</v>
      </c>
      <c r="C77" s="328">
        <v>6757</v>
      </c>
      <c r="D77" s="329">
        <v>4422</v>
      </c>
      <c r="E77" s="176">
        <f t="shared" si="8"/>
        <v>4.4252404727687988E-2</v>
      </c>
      <c r="F77" s="307">
        <v>10122</v>
      </c>
      <c r="G77" s="480">
        <v>6747</v>
      </c>
      <c r="H77" s="481">
        <v>3375</v>
      </c>
      <c r="I77" s="482">
        <f t="shared" si="6"/>
        <v>4.915780709946161E-2</v>
      </c>
      <c r="J77" s="482">
        <f t="shared" si="9"/>
        <v>90.544771446462107</v>
      </c>
      <c r="K77" s="181" t="s">
        <v>232</v>
      </c>
    </row>
    <row r="78" spans="1:11" ht="15" customHeight="1">
      <c r="A78" s="67" t="s">
        <v>233</v>
      </c>
      <c r="B78" s="307">
        <v>6765</v>
      </c>
      <c r="C78" s="331">
        <v>450</v>
      </c>
      <c r="D78" s="329">
        <v>6315</v>
      </c>
      <c r="E78" s="176">
        <f t="shared" si="8"/>
        <v>2.6779454153574488E-2</v>
      </c>
      <c r="F78" s="307">
        <v>4770</v>
      </c>
      <c r="G78" s="330">
        <v>450</v>
      </c>
      <c r="H78" s="481">
        <v>4320</v>
      </c>
      <c r="I78" s="482">
        <f t="shared" si="6"/>
        <v>2.3165653019604018E-2</v>
      </c>
      <c r="J78" s="482">
        <f t="shared" si="9"/>
        <v>70.509977827050989</v>
      </c>
      <c r="K78" s="181" t="s">
        <v>234</v>
      </c>
    </row>
    <row r="79" spans="1:11" ht="15" customHeight="1">
      <c r="A79" s="67" t="s">
        <v>412</v>
      </c>
      <c r="B79" s="307">
        <v>474538</v>
      </c>
      <c r="C79" s="328">
        <v>50289</v>
      </c>
      <c r="D79" s="329">
        <v>424249</v>
      </c>
      <c r="E79" s="176">
        <f t="shared" si="8"/>
        <v>1.8784728182008765</v>
      </c>
      <c r="F79" s="307">
        <v>413505</v>
      </c>
      <c r="G79" s="480">
        <v>49913</v>
      </c>
      <c r="H79" s="481">
        <v>363592</v>
      </c>
      <c r="I79" s="482">
        <f t="shared" si="6"/>
        <v>2.0081998641239749</v>
      </c>
      <c r="J79" s="482">
        <f t="shared" si="9"/>
        <v>87.13843780687742</v>
      </c>
      <c r="K79" s="181" t="s">
        <v>235</v>
      </c>
    </row>
    <row r="80" spans="1:11" ht="15" customHeight="1">
      <c r="A80" s="67" t="s">
        <v>411</v>
      </c>
      <c r="B80" s="306">
        <v>2332786</v>
      </c>
      <c r="C80" s="306">
        <v>510916</v>
      </c>
      <c r="D80" s="306">
        <v>1821870</v>
      </c>
      <c r="E80" s="176">
        <f t="shared" si="8"/>
        <v>9.2344029175314724</v>
      </c>
      <c r="F80" s="306">
        <v>1564331</v>
      </c>
      <c r="G80" s="483">
        <v>412691</v>
      </c>
      <c r="H80" s="483">
        <v>1151640</v>
      </c>
      <c r="I80" s="482">
        <f t="shared" si="6"/>
        <v>7.5972220448239351</v>
      </c>
      <c r="J80" s="482">
        <f t="shared" si="9"/>
        <v>67.058487147985275</v>
      </c>
      <c r="K80" s="380" t="s">
        <v>236</v>
      </c>
    </row>
    <row r="81" spans="1:11" ht="15" customHeight="1">
      <c r="A81" s="67" t="s">
        <v>237</v>
      </c>
      <c r="B81" s="307">
        <v>538119</v>
      </c>
      <c r="C81" s="328">
        <v>235755</v>
      </c>
      <c r="D81" s="329">
        <v>302364</v>
      </c>
      <c r="E81" s="176">
        <f t="shared" si="8"/>
        <v>2.1301601019463936</v>
      </c>
      <c r="F81" s="307">
        <v>343043</v>
      </c>
      <c r="G81" s="480">
        <v>151882</v>
      </c>
      <c r="H81" s="481">
        <v>191161</v>
      </c>
      <c r="I81" s="482">
        <f t="shared" si="6"/>
        <v>1.6659989745920381</v>
      </c>
      <c r="J81" s="482">
        <f t="shared" si="9"/>
        <v>63.748538891955121</v>
      </c>
      <c r="K81" s="181" t="s">
        <v>238</v>
      </c>
    </row>
    <row r="82" spans="1:11" ht="15" customHeight="1">
      <c r="A82" s="67" t="s">
        <v>410</v>
      </c>
      <c r="B82" s="307">
        <v>1674459</v>
      </c>
      <c r="C82" s="328">
        <v>264011</v>
      </c>
      <c r="D82" s="329">
        <v>1410448</v>
      </c>
      <c r="E82" s="176">
        <f t="shared" si="8"/>
        <v>6.6283958643814023</v>
      </c>
      <c r="F82" s="307">
        <v>1150981</v>
      </c>
      <c r="G82" s="480">
        <v>249685</v>
      </c>
      <c r="H82" s="481">
        <v>901296</v>
      </c>
      <c r="I82" s="482">
        <f t="shared" si="6"/>
        <v>5.5897749430098225</v>
      </c>
      <c r="J82" s="482">
        <f t="shared" si="9"/>
        <v>68.737484763735637</v>
      </c>
      <c r="K82" s="181" t="s">
        <v>239</v>
      </c>
    </row>
    <row r="83" spans="1:11" ht="15" customHeight="1">
      <c r="A83" s="67" t="s">
        <v>240</v>
      </c>
      <c r="B83" s="307">
        <v>120208</v>
      </c>
      <c r="C83" s="328">
        <v>11150</v>
      </c>
      <c r="D83" s="329">
        <v>109058</v>
      </c>
      <c r="E83" s="176">
        <f t="shared" si="8"/>
        <v>0.47584695120367804</v>
      </c>
      <c r="F83" s="307">
        <v>70307</v>
      </c>
      <c r="G83" s="480">
        <v>11124</v>
      </c>
      <c r="H83" s="481">
        <v>59183</v>
      </c>
      <c r="I83" s="482">
        <f t="shared" si="6"/>
        <v>0.3414481272220754</v>
      </c>
      <c r="J83" s="482">
        <f t="shared" si="9"/>
        <v>58.487787834420338</v>
      </c>
      <c r="K83" s="181" t="s">
        <v>241</v>
      </c>
    </row>
    <row r="84" spans="1:11" ht="15" customHeight="1">
      <c r="A84" s="67" t="s">
        <v>242</v>
      </c>
      <c r="B84" s="306">
        <v>50917</v>
      </c>
      <c r="C84" s="306">
        <v>40069</v>
      </c>
      <c r="D84" s="306">
        <v>10848</v>
      </c>
      <c r="E84" s="176">
        <f t="shared" si="8"/>
        <v>0.20155646225240978</v>
      </c>
      <c r="F84" s="306">
        <v>44966</v>
      </c>
      <c r="G84" s="483">
        <v>39941</v>
      </c>
      <c r="H84" s="483">
        <v>5025</v>
      </c>
      <c r="I84" s="482">
        <f t="shared" si="6"/>
        <v>0.2183787743562923</v>
      </c>
      <c r="J84" s="482">
        <f t="shared" si="9"/>
        <v>88.312351473967425</v>
      </c>
      <c r="K84" s="380" t="s">
        <v>243</v>
      </c>
    </row>
    <row r="85" spans="1:11" ht="15" customHeight="1">
      <c r="A85" s="67" t="s">
        <v>244</v>
      </c>
      <c r="B85" s="307">
        <v>40142</v>
      </c>
      <c r="C85" s="328">
        <v>40069</v>
      </c>
      <c r="D85" s="329">
        <v>73</v>
      </c>
      <c r="E85" s="176">
        <f t="shared" si="8"/>
        <v>0.1589033035673004</v>
      </c>
      <c r="F85" s="307">
        <v>39997</v>
      </c>
      <c r="G85" s="480">
        <v>39941</v>
      </c>
      <c r="H85" s="481">
        <v>56</v>
      </c>
      <c r="I85" s="482">
        <f t="shared" si="6"/>
        <v>0.19424667166144693</v>
      </c>
      <c r="J85" s="482">
        <f t="shared" si="9"/>
        <v>99.638782322754224</v>
      </c>
      <c r="K85" s="181" t="s">
        <v>245</v>
      </c>
    </row>
    <row r="86" spans="1:11" ht="15" customHeight="1">
      <c r="A86" s="67" t="s">
        <v>246</v>
      </c>
      <c r="B86" s="307">
        <v>10775</v>
      </c>
      <c r="C86" s="331" t="s">
        <v>572</v>
      </c>
      <c r="D86" s="329">
        <v>10775</v>
      </c>
      <c r="E86" s="176">
        <f t="shared" si="8"/>
        <v>4.2653158685109403E-2</v>
      </c>
      <c r="F86" s="307">
        <v>4969</v>
      </c>
      <c r="G86" s="330" t="s">
        <v>572</v>
      </c>
      <c r="H86" s="481">
        <v>4969</v>
      </c>
      <c r="I86" s="482">
        <f t="shared" si="6"/>
        <v>2.4132102694845361E-2</v>
      </c>
      <c r="J86" s="482">
        <f t="shared" si="9"/>
        <v>46.11600928074246</v>
      </c>
      <c r="K86" s="181" t="s">
        <v>247</v>
      </c>
    </row>
    <row r="87" spans="1:11" ht="15" customHeight="1">
      <c r="A87" s="67" t="s">
        <v>248</v>
      </c>
      <c r="B87" s="306">
        <v>691489</v>
      </c>
      <c r="C87" s="306">
        <v>46880</v>
      </c>
      <c r="D87" s="306">
        <v>644609</v>
      </c>
      <c r="E87" s="176">
        <f t="shared" si="8"/>
        <v>2.7372798186549989</v>
      </c>
      <c r="F87" s="306">
        <v>34</v>
      </c>
      <c r="G87" s="483">
        <v>0</v>
      </c>
      <c r="H87" s="483">
        <v>34</v>
      </c>
      <c r="I87" s="484">
        <f>(F87/$F$15)*100</f>
        <v>1.6512205506635989E-4</v>
      </c>
      <c r="J87" s="484">
        <f t="shared" si="9"/>
        <v>4.9169256488534163E-3</v>
      </c>
      <c r="K87" s="380" t="s">
        <v>249</v>
      </c>
    </row>
    <row r="88" spans="1:11" ht="15" customHeight="1">
      <c r="A88" s="67" t="s">
        <v>250</v>
      </c>
      <c r="B88" s="307">
        <v>691489</v>
      </c>
      <c r="C88" s="328">
        <v>46880</v>
      </c>
      <c r="D88" s="329">
        <v>644609</v>
      </c>
      <c r="E88" s="176">
        <f>(B88/$B$15)*100</f>
        <v>2.7372798186549989</v>
      </c>
      <c r="F88" s="307">
        <v>34</v>
      </c>
      <c r="G88" s="480" t="s">
        <v>572</v>
      </c>
      <c r="H88" s="481">
        <v>34</v>
      </c>
      <c r="I88" s="484">
        <f>(F88/$F$15)*100</f>
        <v>1.6512205506635989E-4</v>
      </c>
      <c r="J88" s="484">
        <f t="shared" si="9"/>
        <v>4.9169256488534163E-3</v>
      </c>
      <c r="K88" s="181" t="s">
        <v>251</v>
      </c>
    </row>
    <row r="89" spans="1:11" ht="15" customHeight="1">
      <c r="A89" s="67" t="s">
        <v>252</v>
      </c>
      <c r="B89" s="306">
        <v>2369436</v>
      </c>
      <c r="C89" s="306">
        <v>520425</v>
      </c>
      <c r="D89" s="306">
        <v>1849011</v>
      </c>
      <c r="E89" s="176">
        <f>(B89/$B$15)*100</f>
        <v>9.3794830350079703</v>
      </c>
      <c r="F89" s="306">
        <v>2272528</v>
      </c>
      <c r="G89" s="483">
        <v>510476</v>
      </c>
      <c r="H89" s="483">
        <v>1762052</v>
      </c>
      <c r="I89" s="482">
        <f>(F89/$F$15)*100</f>
        <v>11.036602751642491</v>
      </c>
      <c r="J89" s="482">
        <f t="shared" si="9"/>
        <v>95.910081555273081</v>
      </c>
      <c r="K89" s="380" t="s">
        <v>253</v>
      </c>
    </row>
    <row r="90" spans="1:11" ht="15" customHeight="1" thickBot="1">
      <c r="A90" s="67" t="s">
        <v>254</v>
      </c>
      <c r="B90" s="307">
        <v>2369436</v>
      </c>
      <c r="C90" s="328">
        <v>520425</v>
      </c>
      <c r="D90" s="329">
        <v>1849011</v>
      </c>
      <c r="E90" s="176">
        <f>(B90/$B$15)*100</f>
        <v>9.3794830350079703</v>
      </c>
      <c r="F90" s="307">
        <v>2272528</v>
      </c>
      <c r="G90" s="485">
        <v>510476</v>
      </c>
      <c r="H90" s="486">
        <v>1762052</v>
      </c>
      <c r="I90" s="487">
        <f>(F90/$F$15)*100</f>
        <v>11.036602751642491</v>
      </c>
      <c r="J90" s="487">
        <f t="shared" si="9"/>
        <v>95.910081555273081</v>
      </c>
      <c r="K90" s="303" t="s">
        <v>255</v>
      </c>
    </row>
    <row r="91" spans="1:11" s="195" customFormat="1" ht="9.9499999999999993" customHeight="1">
      <c r="A91" s="192" t="s">
        <v>409</v>
      </c>
      <c r="B91" s="193"/>
      <c r="C91" s="193"/>
      <c r="D91" s="193"/>
      <c r="E91" s="192"/>
      <c r="F91" s="194"/>
      <c r="G91" s="193"/>
      <c r="H91" s="193"/>
      <c r="I91" s="192"/>
      <c r="J91" s="192"/>
      <c r="K91" s="164" t="s">
        <v>427</v>
      </c>
    </row>
  </sheetData>
  <sheetProtection selectLockedCells="1"/>
  <mergeCells count="34">
    <mergeCell ref="A3:F3"/>
    <mergeCell ref="G3:K3"/>
    <mergeCell ref="A6:A10"/>
    <mergeCell ref="B6:E6"/>
    <mergeCell ref="G6:I6"/>
    <mergeCell ref="B8:B10"/>
    <mergeCell ref="C8:C10"/>
    <mergeCell ref="A51:A55"/>
    <mergeCell ref="B51:E51"/>
    <mergeCell ref="G51:I51"/>
    <mergeCell ref="H53:H55"/>
    <mergeCell ref="H8:H10"/>
    <mergeCell ref="E7:E10"/>
    <mergeCell ref="F7:F10"/>
    <mergeCell ref="D8:D10"/>
    <mergeCell ref="G8:G10"/>
    <mergeCell ref="G52:H52"/>
    <mergeCell ref="I52:I55"/>
    <mergeCell ref="B53:B55"/>
    <mergeCell ref="C53:C55"/>
    <mergeCell ref="D53:D55"/>
    <mergeCell ref="G53:G55"/>
    <mergeCell ref="A48:F48"/>
    <mergeCell ref="K51:K55"/>
    <mergeCell ref="B52:D52"/>
    <mergeCell ref="E52:E55"/>
    <mergeCell ref="F52:F55"/>
    <mergeCell ref="G7:H7"/>
    <mergeCell ref="I7:I10"/>
    <mergeCell ref="J51:J55"/>
    <mergeCell ref="K6:K10"/>
    <mergeCell ref="B7:D7"/>
    <mergeCell ref="G48:K48"/>
    <mergeCell ref="J6:J10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45" max="10" man="1"/>
  </rowBreaks>
  <colBreaks count="1" manualBreakCount="1">
    <brk id="6" max="88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103"/>
  <sheetViews>
    <sheetView showGridLines="0" view="pageBreakPreview" topLeftCell="D1" zoomScaleNormal="100" zoomScaleSheetLayoutView="100" workbookViewId="0">
      <selection activeCell="L35" sqref="L35"/>
    </sheetView>
  </sheetViews>
  <sheetFormatPr defaultRowHeight="14.25"/>
  <cols>
    <col min="1" max="1" width="4.625" style="168" customWidth="1"/>
    <col min="2" max="2" width="8.375" style="168" customWidth="1"/>
    <col min="3" max="7" width="13.875" style="169" customWidth="1"/>
    <col min="8" max="12" width="13.625" style="169" customWidth="1"/>
    <col min="13" max="13" width="6.875" style="168" customWidth="1"/>
    <col min="14" max="14" width="7.375" style="168" customWidth="1"/>
    <col min="15" max="15" width="5.125" style="168" customWidth="1"/>
    <col min="16" max="16" width="2.75" style="168" customWidth="1"/>
    <col min="17" max="17" width="2.5" style="168" customWidth="1"/>
    <col min="18" max="18" width="7.625" style="168" customWidth="1"/>
    <col min="19" max="23" width="12.875" style="169" customWidth="1"/>
    <col min="24" max="24" width="16.125" style="168" customWidth="1"/>
    <col min="25" max="16384" width="9" style="170"/>
  </cols>
  <sheetData>
    <row r="1" spans="1:24" s="359" customFormat="1" ht="14.1" customHeight="1">
      <c r="A1" s="207" t="s">
        <v>627</v>
      </c>
      <c r="B1" s="358"/>
      <c r="C1" s="358"/>
      <c r="D1" s="358"/>
      <c r="E1" s="358"/>
      <c r="F1" s="358"/>
      <c r="G1" s="358"/>
      <c r="M1" s="352"/>
      <c r="N1" s="357" t="s">
        <v>628</v>
      </c>
      <c r="O1" s="207" t="s">
        <v>636</v>
      </c>
      <c r="P1" s="358"/>
      <c r="Q1" s="358"/>
      <c r="R1" s="358"/>
      <c r="S1" s="358"/>
      <c r="T1" s="358"/>
      <c r="U1" s="358"/>
      <c r="V1" s="358"/>
    </row>
    <row r="2" spans="1:24" s="523" customFormat="1" ht="14.1" customHeight="1">
      <c r="A2" s="82"/>
      <c r="B2" s="149"/>
      <c r="C2" s="149"/>
      <c r="D2" s="149"/>
      <c r="E2" s="149"/>
      <c r="F2" s="149"/>
      <c r="G2" s="149"/>
      <c r="M2" s="30"/>
      <c r="N2" s="83"/>
      <c r="O2" s="82"/>
      <c r="P2" s="149"/>
      <c r="Q2" s="149"/>
      <c r="R2" s="149"/>
      <c r="S2" s="149"/>
      <c r="T2" s="149"/>
      <c r="U2" s="149"/>
      <c r="V2" s="149"/>
    </row>
    <row r="3" spans="1:24" s="522" customFormat="1" ht="20.100000000000001" customHeight="1">
      <c r="A3" s="914" t="s">
        <v>644</v>
      </c>
      <c r="B3" s="914"/>
      <c r="C3" s="914"/>
      <c r="D3" s="914"/>
      <c r="E3" s="914"/>
      <c r="F3" s="914"/>
      <c r="G3" s="914"/>
      <c r="H3" s="951" t="s">
        <v>562</v>
      </c>
      <c r="I3" s="951"/>
      <c r="J3" s="951"/>
      <c r="K3" s="951"/>
      <c r="L3" s="951"/>
      <c r="M3" s="951"/>
      <c r="N3" s="951"/>
      <c r="O3" s="914" t="s">
        <v>645</v>
      </c>
      <c r="P3" s="914"/>
      <c r="Q3" s="914"/>
      <c r="R3" s="914"/>
      <c r="S3" s="914"/>
      <c r="T3" s="914"/>
      <c r="U3" s="914"/>
      <c r="V3" s="914"/>
      <c r="W3" s="914"/>
    </row>
    <row r="4" spans="1:24" s="152" customFormat="1" ht="24" customHeight="1">
      <c r="A4" s="150"/>
      <c r="B4" s="150"/>
      <c r="C4" s="150"/>
      <c r="D4" s="150"/>
      <c r="E4" s="150"/>
      <c r="F4" s="150"/>
      <c r="G4" s="150"/>
      <c r="H4" s="151"/>
      <c r="I4" s="151"/>
      <c r="J4" s="151"/>
      <c r="K4" s="151"/>
      <c r="L4" s="151"/>
      <c r="M4" s="151"/>
      <c r="N4" s="151"/>
      <c r="O4" s="953" t="s">
        <v>563</v>
      </c>
      <c r="P4" s="953"/>
      <c r="Q4" s="953"/>
      <c r="R4" s="953"/>
      <c r="S4" s="953"/>
      <c r="T4" s="953"/>
      <c r="U4" s="953"/>
      <c r="V4" s="953"/>
      <c r="W4" s="953"/>
    </row>
    <row r="5" spans="1:24" s="521" customFormat="1" ht="18" customHeight="1" thickBot="1">
      <c r="A5" s="521" t="s">
        <v>16</v>
      </c>
      <c r="M5" s="153"/>
      <c r="N5" s="154" t="s">
        <v>73</v>
      </c>
      <c r="O5" s="521" t="s">
        <v>16</v>
      </c>
      <c r="P5" s="153"/>
      <c r="Q5" s="153"/>
      <c r="R5" s="153"/>
      <c r="W5" s="154" t="s">
        <v>73</v>
      </c>
      <c r="X5" s="153"/>
    </row>
    <row r="6" spans="1:24" s="523" customFormat="1" ht="18" customHeight="1">
      <c r="A6" s="916" t="s">
        <v>256</v>
      </c>
      <c r="B6" s="917"/>
      <c r="C6" s="922" t="s">
        <v>84</v>
      </c>
      <c r="D6" s="908" t="s">
        <v>89</v>
      </c>
      <c r="E6" s="908" t="s">
        <v>257</v>
      </c>
      <c r="F6" s="908" t="s">
        <v>258</v>
      </c>
      <c r="G6" s="925" t="s">
        <v>85</v>
      </c>
      <c r="H6" s="905" t="s">
        <v>259</v>
      </c>
      <c r="I6" s="908" t="s">
        <v>260</v>
      </c>
      <c r="J6" s="908" t="s">
        <v>261</v>
      </c>
      <c r="K6" s="908" t="s">
        <v>90</v>
      </c>
      <c r="L6" s="925" t="s">
        <v>262</v>
      </c>
      <c r="M6" s="928" t="s">
        <v>256</v>
      </c>
      <c r="N6" s="916"/>
      <c r="O6" s="916" t="s">
        <v>256</v>
      </c>
      <c r="P6" s="916"/>
      <c r="Q6" s="916"/>
      <c r="R6" s="917"/>
      <c r="S6" s="905" t="s">
        <v>91</v>
      </c>
      <c r="T6" s="908" t="s">
        <v>263</v>
      </c>
      <c r="U6" s="908" t="s">
        <v>264</v>
      </c>
      <c r="V6" s="908" t="s">
        <v>92</v>
      </c>
      <c r="W6" s="925" t="s">
        <v>564</v>
      </c>
      <c r="X6" s="954"/>
    </row>
    <row r="7" spans="1:24" s="523" customFormat="1" ht="18" customHeight="1">
      <c r="A7" s="918"/>
      <c r="B7" s="919"/>
      <c r="C7" s="923"/>
      <c r="D7" s="909"/>
      <c r="E7" s="909"/>
      <c r="F7" s="909"/>
      <c r="G7" s="926"/>
      <c r="H7" s="906"/>
      <c r="I7" s="909"/>
      <c r="J7" s="909"/>
      <c r="K7" s="909"/>
      <c r="L7" s="926"/>
      <c r="M7" s="929"/>
      <c r="N7" s="918"/>
      <c r="O7" s="918"/>
      <c r="P7" s="918"/>
      <c r="Q7" s="918"/>
      <c r="R7" s="919"/>
      <c r="S7" s="906"/>
      <c r="T7" s="909"/>
      <c r="U7" s="909"/>
      <c r="V7" s="909"/>
      <c r="W7" s="926"/>
      <c r="X7" s="955"/>
    </row>
    <row r="8" spans="1:24" s="523" customFormat="1" ht="18" customHeight="1">
      <c r="A8" s="918"/>
      <c r="B8" s="919"/>
      <c r="C8" s="923"/>
      <c r="D8" s="909"/>
      <c r="E8" s="909"/>
      <c r="F8" s="909"/>
      <c r="G8" s="926"/>
      <c r="H8" s="906"/>
      <c r="I8" s="909"/>
      <c r="J8" s="909"/>
      <c r="K8" s="909"/>
      <c r="L8" s="926"/>
      <c r="M8" s="929"/>
      <c r="N8" s="918"/>
      <c r="O8" s="918"/>
      <c r="P8" s="918"/>
      <c r="Q8" s="918"/>
      <c r="R8" s="919"/>
      <c r="S8" s="906"/>
      <c r="T8" s="909"/>
      <c r="U8" s="909"/>
      <c r="V8" s="909"/>
      <c r="W8" s="926"/>
      <c r="X8" s="955"/>
    </row>
    <row r="9" spans="1:24" s="523" customFormat="1" ht="18" customHeight="1">
      <c r="A9" s="920"/>
      <c r="B9" s="921"/>
      <c r="C9" s="924"/>
      <c r="D9" s="910"/>
      <c r="E9" s="910"/>
      <c r="F9" s="910"/>
      <c r="G9" s="927"/>
      <c r="H9" s="907"/>
      <c r="I9" s="910"/>
      <c r="J9" s="910"/>
      <c r="K9" s="910"/>
      <c r="L9" s="927"/>
      <c r="M9" s="930"/>
      <c r="N9" s="920"/>
      <c r="O9" s="920"/>
      <c r="P9" s="920"/>
      <c r="Q9" s="920"/>
      <c r="R9" s="921"/>
      <c r="S9" s="907"/>
      <c r="T9" s="910"/>
      <c r="U9" s="910"/>
      <c r="V9" s="910"/>
      <c r="W9" s="927"/>
      <c r="X9" s="955"/>
    </row>
    <row r="10" spans="1:24" s="523" customFormat="1" ht="18.95" customHeight="1">
      <c r="A10" s="887" t="s">
        <v>393</v>
      </c>
      <c r="B10" s="888"/>
      <c r="C10" s="155">
        <v>10063685</v>
      </c>
      <c r="D10" s="155">
        <v>737907</v>
      </c>
      <c r="E10" s="155">
        <v>281202</v>
      </c>
      <c r="F10" s="155">
        <v>67001</v>
      </c>
      <c r="G10" s="155">
        <v>825992</v>
      </c>
      <c r="H10" s="155">
        <v>753921</v>
      </c>
      <c r="I10" s="155">
        <v>2287866</v>
      </c>
      <c r="J10" s="155">
        <v>199541</v>
      </c>
      <c r="K10" s="155">
        <v>1695541</v>
      </c>
      <c r="L10" s="155">
        <v>233172</v>
      </c>
      <c r="M10" s="886" t="s">
        <v>393</v>
      </c>
      <c r="N10" s="887"/>
      <c r="O10" s="887" t="s">
        <v>393</v>
      </c>
      <c r="P10" s="887"/>
      <c r="Q10" s="887"/>
      <c r="R10" s="888"/>
      <c r="S10" s="155">
        <v>678591</v>
      </c>
      <c r="T10" s="155">
        <v>826148</v>
      </c>
      <c r="U10" s="155">
        <v>8117</v>
      </c>
      <c r="V10" s="155">
        <v>0</v>
      </c>
      <c r="W10" s="155">
        <v>1468686</v>
      </c>
    </row>
    <row r="11" spans="1:24" s="523" customFormat="1" ht="18.95" customHeight="1">
      <c r="A11" s="887" t="s">
        <v>420</v>
      </c>
      <c r="B11" s="888"/>
      <c r="C11" s="155">
        <v>10718403</v>
      </c>
      <c r="D11" s="155">
        <v>689038</v>
      </c>
      <c r="E11" s="155">
        <v>297656</v>
      </c>
      <c r="F11" s="155">
        <v>65064</v>
      </c>
      <c r="G11" s="155">
        <v>999754</v>
      </c>
      <c r="H11" s="155">
        <v>765308</v>
      </c>
      <c r="I11" s="155">
        <v>2590424</v>
      </c>
      <c r="J11" s="155">
        <v>202784</v>
      </c>
      <c r="K11" s="155">
        <v>1753804</v>
      </c>
      <c r="L11" s="155">
        <v>277959</v>
      </c>
      <c r="M11" s="886" t="s">
        <v>420</v>
      </c>
      <c r="N11" s="887"/>
      <c r="O11" s="887" t="s">
        <v>420</v>
      </c>
      <c r="P11" s="887"/>
      <c r="Q11" s="887"/>
      <c r="R11" s="888"/>
      <c r="S11" s="155">
        <v>698757</v>
      </c>
      <c r="T11" s="155">
        <v>833576</v>
      </c>
      <c r="U11" s="155">
        <v>12159</v>
      </c>
      <c r="V11" s="155">
        <v>0</v>
      </c>
      <c r="W11" s="155">
        <v>1532120</v>
      </c>
    </row>
    <row r="12" spans="1:24" s="523" customFormat="1" ht="18.95" customHeight="1">
      <c r="A12" s="887" t="s">
        <v>431</v>
      </c>
      <c r="B12" s="888"/>
      <c r="C12" s="155">
        <v>11611236</v>
      </c>
      <c r="D12" s="155">
        <v>781853</v>
      </c>
      <c r="E12" s="155">
        <v>350198</v>
      </c>
      <c r="F12" s="155">
        <v>70975</v>
      </c>
      <c r="G12" s="155">
        <v>1050835</v>
      </c>
      <c r="H12" s="155">
        <v>836912</v>
      </c>
      <c r="I12" s="155">
        <v>2680727</v>
      </c>
      <c r="J12" s="155">
        <v>212945</v>
      </c>
      <c r="K12" s="155">
        <v>2036114</v>
      </c>
      <c r="L12" s="155">
        <v>256611</v>
      </c>
      <c r="M12" s="886" t="s">
        <v>431</v>
      </c>
      <c r="N12" s="887"/>
      <c r="O12" s="887" t="s">
        <v>431</v>
      </c>
      <c r="P12" s="887"/>
      <c r="Q12" s="887"/>
      <c r="R12" s="888"/>
      <c r="S12" s="155">
        <v>763236</v>
      </c>
      <c r="T12" s="155">
        <v>984678</v>
      </c>
      <c r="U12" s="155">
        <v>6115</v>
      </c>
      <c r="V12" s="155">
        <v>22</v>
      </c>
      <c r="W12" s="155">
        <v>1580015</v>
      </c>
    </row>
    <row r="13" spans="1:24" s="523" customFormat="1" ht="18.95" customHeight="1">
      <c r="A13" s="887">
        <v>2017</v>
      </c>
      <c r="B13" s="888"/>
      <c r="C13" s="155">
        <v>12440878</v>
      </c>
      <c r="D13" s="155">
        <v>902975</v>
      </c>
      <c r="E13" s="155">
        <v>347156</v>
      </c>
      <c r="F13" s="155">
        <v>74212</v>
      </c>
      <c r="G13" s="155">
        <v>1127817</v>
      </c>
      <c r="H13" s="155">
        <v>901616</v>
      </c>
      <c r="I13" s="155">
        <v>2813483</v>
      </c>
      <c r="J13" s="155">
        <v>220234</v>
      </c>
      <c r="K13" s="155">
        <v>2123145</v>
      </c>
      <c r="L13" s="155">
        <v>270119</v>
      </c>
      <c r="M13" s="886">
        <v>2017</v>
      </c>
      <c r="N13" s="887"/>
      <c r="O13" s="887">
        <v>2017</v>
      </c>
      <c r="P13" s="887"/>
      <c r="Q13" s="887"/>
      <c r="R13" s="888"/>
      <c r="S13" s="155">
        <v>833944</v>
      </c>
      <c r="T13" s="155">
        <v>1119874</v>
      </c>
      <c r="U13" s="155">
        <v>4257</v>
      </c>
      <c r="V13" s="155">
        <v>0</v>
      </c>
      <c r="W13" s="155">
        <v>1702046</v>
      </c>
    </row>
    <row r="14" spans="1:24" s="523" customFormat="1" ht="18.95" customHeight="1">
      <c r="A14" s="900">
        <v>2018</v>
      </c>
      <c r="B14" s="952"/>
      <c r="C14" s="156">
        <f>SUM(C16:C38)</f>
        <v>13082226</v>
      </c>
      <c r="D14" s="156">
        <f t="shared" ref="D14:L14" si="0">SUM(D16:D38)</f>
        <v>885360</v>
      </c>
      <c r="E14" s="156">
        <f t="shared" si="0"/>
        <v>355127</v>
      </c>
      <c r="F14" s="156">
        <f t="shared" si="0"/>
        <v>80856</v>
      </c>
      <c r="G14" s="156">
        <f t="shared" si="0"/>
        <v>1177894</v>
      </c>
      <c r="H14" s="156">
        <f t="shared" si="0"/>
        <v>925111</v>
      </c>
      <c r="I14" s="156">
        <f t="shared" si="0"/>
        <v>3108074</v>
      </c>
      <c r="J14" s="156">
        <f t="shared" si="0"/>
        <v>246044</v>
      </c>
      <c r="K14" s="156">
        <f t="shared" si="0"/>
        <v>2117471</v>
      </c>
      <c r="L14" s="156">
        <f t="shared" si="0"/>
        <v>332232</v>
      </c>
      <c r="M14" s="899">
        <v>2018</v>
      </c>
      <c r="N14" s="900"/>
      <c r="O14" s="900">
        <v>2018</v>
      </c>
      <c r="P14" s="900"/>
      <c r="Q14" s="900"/>
      <c r="R14" s="952"/>
      <c r="S14" s="156">
        <f>SUM(S16:S38)</f>
        <v>935306</v>
      </c>
      <c r="T14" s="156">
        <f>SUM(T16:T38)</f>
        <v>1151640</v>
      </c>
      <c r="U14" s="156">
        <f>SUM(U16:U38)</f>
        <v>5025</v>
      </c>
      <c r="V14" s="156">
        <f>SUM(V16:V38)</f>
        <v>34</v>
      </c>
      <c r="W14" s="156">
        <f>SUM(W16:W38)</f>
        <v>1762052</v>
      </c>
      <c r="X14" s="157"/>
    </row>
    <row r="15" spans="1:24" s="523" customFormat="1" ht="17.45" customHeight="1">
      <c r="A15" s="386"/>
      <c r="B15" s="387"/>
      <c r="C15" s="155"/>
      <c r="D15" s="155"/>
      <c r="E15" s="155"/>
      <c r="F15" s="155"/>
      <c r="G15" s="155"/>
      <c r="H15" s="158"/>
      <c r="I15" s="158"/>
      <c r="J15" s="158"/>
      <c r="K15" s="158"/>
      <c r="L15" s="158"/>
      <c r="M15" s="159"/>
      <c r="N15" s="386"/>
      <c r="O15" s="386"/>
      <c r="P15" s="386"/>
      <c r="Q15" s="386"/>
      <c r="R15" s="387"/>
      <c r="S15" s="155"/>
      <c r="T15" s="155"/>
      <c r="U15" s="155"/>
      <c r="V15" s="155"/>
      <c r="W15" s="155"/>
      <c r="X15" s="160"/>
    </row>
    <row r="16" spans="1:24" s="523" customFormat="1" ht="17.45" customHeight="1">
      <c r="A16" s="887" t="s">
        <v>31</v>
      </c>
      <c r="B16" s="888"/>
      <c r="C16" s="155">
        <f>SUM(D16:L16,S16:W16)</f>
        <v>1546156</v>
      </c>
      <c r="D16" s="328">
        <v>107316</v>
      </c>
      <c r="E16" s="328">
        <v>69219</v>
      </c>
      <c r="F16" s="328">
        <v>6742</v>
      </c>
      <c r="G16" s="328">
        <v>82125</v>
      </c>
      <c r="H16" s="328">
        <v>95850</v>
      </c>
      <c r="I16" s="328">
        <v>497732</v>
      </c>
      <c r="J16" s="328">
        <v>24023</v>
      </c>
      <c r="K16" s="328">
        <v>151809</v>
      </c>
      <c r="L16" s="328">
        <v>61001</v>
      </c>
      <c r="M16" s="944" t="s">
        <v>17</v>
      </c>
      <c r="N16" s="945"/>
      <c r="O16" s="887" t="s">
        <v>31</v>
      </c>
      <c r="P16" s="887" t="s">
        <v>17</v>
      </c>
      <c r="Q16" s="947" t="s">
        <v>17</v>
      </c>
      <c r="R16" s="948"/>
      <c r="S16" s="328">
        <v>150421</v>
      </c>
      <c r="T16" s="328">
        <v>126767</v>
      </c>
      <c r="U16" s="328">
        <v>4975</v>
      </c>
      <c r="V16" s="332" t="s">
        <v>572</v>
      </c>
      <c r="W16" s="328">
        <v>168176</v>
      </c>
    </row>
    <row r="17" spans="1:23" s="523" customFormat="1" ht="17.45" customHeight="1">
      <c r="A17" s="887" t="s">
        <v>32</v>
      </c>
      <c r="B17" s="888"/>
      <c r="C17" s="155">
        <f t="shared" ref="C17:C38" si="1">SUM(D17:L17,S17:W17)</f>
        <v>1067065</v>
      </c>
      <c r="D17" s="332">
        <v>84464</v>
      </c>
      <c r="E17" s="332">
        <v>8386</v>
      </c>
      <c r="F17" s="332">
        <v>8739</v>
      </c>
      <c r="G17" s="332">
        <v>163469</v>
      </c>
      <c r="H17" s="332">
        <v>70758</v>
      </c>
      <c r="I17" s="332">
        <v>272820</v>
      </c>
      <c r="J17" s="332">
        <v>15738</v>
      </c>
      <c r="K17" s="332">
        <v>139353</v>
      </c>
      <c r="L17" s="332">
        <v>13355</v>
      </c>
      <c r="M17" s="944" t="s">
        <v>18</v>
      </c>
      <c r="N17" s="945"/>
      <c r="O17" s="887" t="s">
        <v>32</v>
      </c>
      <c r="P17" s="887" t="s">
        <v>18</v>
      </c>
      <c r="Q17" s="947" t="s">
        <v>18</v>
      </c>
      <c r="R17" s="948"/>
      <c r="S17" s="332">
        <v>66018</v>
      </c>
      <c r="T17" s="332">
        <v>85022</v>
      </c>
      <c r="U17" s="332" t="s">
        <v>572</v>
      </c>
      <c r="V17" s="332">
        <v>34</v>
      </c>
      <c r="W17" s="332">
        <v>138909</v>
      </c>
    </row>
    <row r="18" spans="1:23" s="523" customFormat="1" ht="17.45" customHeight="1">
      <c r="A18" s="887" t="s">
        <v>33</v>
      </c>
      <c r="B18" s="888"/>
      <c r="C18" s="155">
        <f t="shared" si="1"/>
        <v>765976</v>
      </c>
      <c r="D18" s="332">
        <v>44061</v>
      </c>
      <c r="E18" s="332">
        <v>14046</v>
      </c>
      <c r="F18" s="332">
        <v>5751</v>
      </c>
      <c r="G18" s="332">
        <v>52143</v>
      </c>
      <c r="H18" s="332">
        <v>64599</v>
      </c>
      <c r="I18" s="332">
        <v>180008</v>
      </c>
      <c r="J18" s="332">
        <v>15118</v>
      </c>
      <c r="K18" s="332">
        <v>141087</v>
      </c>
      <c r="L18" s="332">
        <v>7719</v>
      </c>
      <c r="M18" s="944" t="s">
        <v>19</v>
      </c>
      <c r="N18" s="945"/>
      <c r="O18" s="887" t="s">
        <v>33</v>
      </c>
      <c r="P18" s="887" t="s">
        <v>19</v>
      </c>
      <c r="Q18" s="947" t="s">
        <v>19</v>
      </c>
      <c r="R18" s="948"/>
      <c r="S18" s="332">
        <v>86990</v>
      </c>
      <c r="T18" s="332">
        <v>66707</v>
      </c>
      <c r="U18" s="332" t="s">
        <v>572</v>
      </c>
      <c r="V18" s="332" t="s">
        <v>572</v>
      </c>
      <c r="W18" s="332">
        <v>87747</v>
      </c>
    </row>
    <row r="19" spans="1:23" s="523" customFormat="1" ht="17.45" customHeight="1">
      <c r="A19" s="887" t="s">
        <v>34</v>
      </c>
      <c r="B19" s="888"/>
      <c r="C19" s="155">
        <f t="shared" si="1"/>
        <v>953319</v>
      </c>
      <c r="D19" s="401">
        <v>54698</v>
      </c>
      <c r="E19" s="401">
        <v>5566</v>
      </c>
      <c r="F19" s="402">
        <v>5951</v>
      </c>
      <c r="G19" s="402">
        <v>127793</v>
      </c>
      <c r="H19" s="402">
        <v>43108</v>
      </c>
      <c r="I19" s="401">
        <v>235297</v>
      </c>
      <c r="J19" s="401">
        <v>15116</v>
      </c>
      <c r="K19" s="401">
        <v>143874</v>
      </c>
      <c r="L19" s="401">
        <v>34792</v>
      </c>
      <c r="M19" s="944" t="s">
        <v>20</v>
      </c>
      <c r="N19" s="945"/>
      <c r="O19" s="887" t="s">
        <v>34</v>
      </c>
      <c r="P19" s="887" t="s">
        <v>20</v>
      </c>
      <c r="Q19" s="947" t="s">
        <v>20</v>
      </c>
      <c r="R19" s="948"/>
      <c r="S19" s="401">
        <v>68053</v>
      </c>
      <c r="T19" s="401">
        <v>105178</v>
      </c>
      <c r="U19" s="402" t="s">
        <v>572</v>
      </c>
      <c r="V19" s="402" t="s">
        <v>572</v>
      </c>
      <c r="W19" s="401">
        <v>113893</v>
      </c>
    </row>
    <row r="20" spans="1:23" s="523" customFormat="1" ht="17.45" customHeight="1">
      <c r="A20" s="887" t="s">
        <v>35</v>
      </c>
      <c r="B20" s="888"/>
      <c r="C20" s="155">
        <f t="shared" si="1"/>
        <v>981028</v>
      </c>
      <c r="D20" s="332">
        <v>49250</v>
      </c>
      <c r="E20" s="402">
        <v>7910</v>
      </c>
      <c r="F20" s="332">
        <v>0</v>
      </c>
      <c r="G20" s="332">
        <v>63830</v>
      </c>
      <c r="H20" s="332">
        <v>76964</v>
      </c>
      <c r="I20" s="332">
        <v>311034</v>
      </c>
      <c r="J20" s="332">
        <v>19554</v>
      </c>
      <c r="K20" s="332">
        <v>107179</v>
      </c>
      <c r="L20" s="332">
        <v>32354</v>
      </c>
      <c r="M20" s="944" t="s">
        <v>21</v>
      </c>
      <c r="N20" s="945"/>
      <c r="O20" s="887" t="s">
        <v>35</v>
      </c>
      <c r="P20" s="887" t="s">
        <v>21</v>
      </c>
      <c r="Q20" s="947" t="s">
        <v>21</v>
      </c>
      <c r="R20" s="948"/>
      <c r="S20" s="332">
        <v>113398</v>
      </c>
      <c r="T20" s="332">
        <v>44789</v>
      </c>
      <c r="U20" s="332" t="s">
        <v>572</v>
      </c>
      <c r="V20" s="332" t="s">
        <v>572</v>
      </c>
      <c r="W20" s="332">
        <v>154766</v>
      </c>
    </row>
    <row r="21" spans="1:23" s="523" customFormat="1" ht="17.45" customHeight="1">
      <c r="A21" s="887" t="s">
        <v>36</v>
      </c>
      <c r="B21" s="888"/>
      <c r="C21" s="155">
        <f t="shared" si="1"/>
        <v>597231</v>
      </c>
      <c r="D21" s="332">
        <v>43355</v>
      </c>
      <c r="E21" s="332">
        <v>20478</v>
      </c>
      <c r="F21" s="332">
        <v>7190</v>
      </c>
      <c r="G21" s="332">
        <v>56471</v>
      </c>
      <c r="H21" s="332">
        <v>37600</v>
      </c>
      <c r="I21" s="332">
        <v>153712</v>
      </c>
      <c r="J21" s="332">
        <v>10261</v>
      </c>
      <c r="K21" s="332">
        <v>99441</v>
      </c>
      <c r="L21" s="332">
        <v>9227</v>
      </c>
      <c r="M21" s="944" t="s">
        <v>22</v>
      </c>
      <c r="N21" s="945"/>
      <c r="O21" s="887" t="s">
        <v>36</v>
      </c>
      <c r="P21" s="887" t="s">
        <v>22</v>
      </c>
      <c r="Q21" s="947" t="s">
        <v>22</v>
      </c>
      <c r="R21" s="948"/>
      <c r="S21" s="332">
        <v>35575</v>
      </c>
      <c r="T21" s="332">
        <v>45977</v>
      </c>
      <c r="U21" s="332" t="s">
        <v>572</v>
      </c>
      <c r="V21" s="332" t="s">
        <v>572</v>
      </c>
      <c r="W21" s="332">
        <v>77944</v>
      </c>
    </row>
    <row r="22" spans="1:23" s="523" customFormat="1" ht="17.45" customHeight="1">
      <c r="A22" s="887" t="s">
        <v>37</v>
      </c>
      <c r="B22" s="888"/>
      <c r="C22" s="155">
        <f t="shared" si="1"/>
        <v>627183</v>
      </c>
      <c r="D22" s="332">
        <v>55304</v>
      </c>
      <c r="E22" s="332">
        <v>8439</v>
      </c>
      <c r="F22" s="332">
        <v>580</v>
      </c>
      <c r="G22" s="332">
        <v>52887</v>
      </c>
      <c r="H22" s="332">
        <v>42218</v>
      </c>
      <c r="I22" s="332">
        <v>135867</v>
      </c>
      <c r="J22" s="332">
        <v>8812</v>
      </c>
      <c r="K22" s="332">
        <v>135343</v>
      </c>
      <c r="L22" s="332">
        <v>11015</v>
      </c>
      <c r="M22" s="944" t="s">
        <v>38</v>
      </c>
      <c r="N22" s="945"/>
      <c r="O22" s="887" t="s">
        <v>37</v>
      </c>
      <c r="P22" s="887" t="s">
        <v>38</v>
      </c>
      <c r="Q22" s="947" t="s">
        <v>38</v>
      </c>
      <c r="R22" s="948"/>
      <c r="S22" s="332">
        <v>64447</v>
      </c>
      <c r="T22" s="332">
        <v>29470</v>
      </c>
      <c r="U22" s="332" t="s">
        <v>572</v>
      </c>
      <c r="V22" s="332" t="s">
        <v>572</v>
      </c>
      <c r="W22" s="332">
        <v>82801</v>
      </c>
    </row>
    <row r="23" spans="1:23" s="523" customFormat="1" ht="17.45" customHeight="1">
      <c r="A23" s="887" t="s">
        <v>39</v>
      </c>
      <c r="B23" s="888"/>
      <c r="C23" s="155">
        <f t="shared" si="1"/>
        <v>710896</v>
      </c>
      <c r="D23" s="332">
        <v>49602</v>
      </c>
      <c r="E23" s="332">
        <v>26443</v>
      </c>
      <c r="F23" s="332">
        <v>0</v>
      </c>
      <c r="G23" s="332">
        <v>69664</v>
      </c>
      <c r="H23" s="332">
        <v>51865</v>
      </c>
      <c r="I23" s="332">
        <v>137488</v>
      </c>
      <c r="J23" s="332">
        <v>12695</v>
      </c>
      <c r="K23" s="332">
        <v>143512</v>
      </c>
      <c r="L23" s="332">
        <v>6010</v>
      </c>
      <c r="M23" s="944" t="s">
        <v>23</v>
      </c>
      <c r="N23" s="945"/>
      <c r="O23" s="887" t="s">
        <v>39</v>
      </c>
      <c r="P23" s="887" t="s">
        <v>23</v>
      </c>
      <c r="Q23" s="947" t="s">
        <v>23</v>
      </c>
      <c r="R23" s="948"/>
      <c r="S23" s="332">
        <v>50180</v>
      </c>
      <c r="T23" s="332">
        <v>63995</v>
      </c>
      <c r="U23" s="332" t="s">
        <v>572</v>
      </c>
      <c r="V23" s="332" t="s">
        <v>572</v>
      </c>
      <c r="W23" s="332">
        <v>99442</v>
      </c>
    </row>
    <row r="24" spans="1:23" s="523" customFormat="1" ht="17.45" customHeight="1">
      <c r="A24" s="887" t="s">
        <v>40</v>
      </c>
      <c r="B24" s="888"/>
      <c r="C24" s="155">
        <f t="shared" si="1"/>
        <v>566196</v>
      </c>
      <c r="D24" s="332">
        <v>36190</v>
      </c>
      <c r="E24" s="332">
        <v>3906</v>
      </c>
      <c r="F24" s="332">
        <v>4570</v>
      </c>
      <c r="G24" s="332">
        <v>62939</v>
      </c>
      <c r="H24" s="332">
        <v>41660</v>
      </c>
      <c r="I24" s="332">
        <v>108347</v>
      </c>
      <c r="J24" s="332">
        <v>7621</v>
      </c>
      <c r="K24" s="332">
        <v>105309</v>
      </c>
      <c r="L24" s="332">
        <v>6709</v>
      </c>
      <c r="M24" s="944" t="s">
        <v>41</v>
      </c>
      <c r="N24" s="945"/>
      <c r="O24" s="887" t="s">
        <v>40</v>
      </c>
      <c r="P24" s="887" t="s">
        <v>41</v>
      </c>
      <c r="Q24" s="947" t="s">
        <v>41</v>
      </c>
      <c r="R24" s="948"/>
      <c r="S24" s="332">
        <v>37846</v>
      </c>
      <c r="T24" s="332">
        <v>76126</v>
      </c>
      <c r="U24" s="332" t="s">
        <v>572</v>
      </c>
      <c r="V24" s="332" t="s">
        <v>572</v>
      </c>
      <c r="W24" s="332">
        <v>74973</v>
      </c>
    </row>
    <row r="25" spans="1:23" s="523" customFormat="1" ht="17.45" customHeight="1">
      <c r="A25" s="887" t="s">
        <v>42</v>
      </c>
      <c r="B25" s="888"/>
      <c r="C25" s="155">
        <f t="shared" si="1"/>
        <v>804884</v>
      </c>
      <c r="D25" s="332">
        <v>50258</v>
      </c>
      <c r="E25" s="332">
        <v>20954</v>
      </c>
      <c r="F25" s="332">
        <v>8836</v>
      </c>
      <c r="G25" s="332">
        <v>39119</v>
      </c>
      <c r="H25" s="332">
        <v>25326</v>
      </c>
      <c r="I25" s="332">
        <v>252202</v>
      </c>
      <c r="J25" s="332">
        <v>14946</v>
      </c>
      <c r="K25" s="332">
        <v>86460</v>
      </c>
      <c r="L25" s="332">
        <v>82362</v>
      </c>
      <c r="M25" s="944" t="s">
        <v>24</v>
      </c>
      <c r="N25" s="945"/>
      <c r="O25" s="887" t="s">
        <v>42</v>
      </c>
      <c r="P25" s="887" t="s">
        <v>24</v>
      </c>
      <c r="Q25" s="947" t="s">
        <v>24</v>
      </c>
      <c r="R25" s="948"/>
      <c r="S25" s="332">
        <v>68784</v>
      </c>
      <c r="T25" s="332">
        <v>38900</v>
      </c>
      <c r="U25" s="332">
        <v>50</v>
      </c>
      <c r="V25" s="332" t="s">
        <v>572</v>
      </c>
      <c r="W25" s="332">
        <v>116687</v>
      </c>
    </row>
    <row r="26" spans="1:23" s="523" customFormat="1" ht="17.45" customHeight="1">
      <c r="A26" s="887" t="s">
        <v>43</v>
      </c>
      <c r="B26" s="888"/>
      <c r="C26" s="155">
        <f t="shared" si="1"/>
        <v>310768</v>
      </c>
      <c r="D26" s="332">
        <v>27212</v>
      </c>
      <c r="E26" s="332">
        <v>13654</v>
      </c>
      <c r="F26" s="332">
        <v>1319</v>
      </c>
      <c r="G26" s="332">
        <v>53280</v>
      </c>
      <c r="H26" s="332">
        <v>31295</v>
      </c>
      <c r="I26" s="332">
        <v>42029</v>
      </c>
      <c r="J26" s="332">
        <v>4081</v>
      </c>
      <c r="K26" s="332">
        <v>72751</v>
      </c>
      <c r="L26" s="332">
        <v>1533</v>
      </c>
      <c r="M26" s="944" t="s">
        <v>44</v>
      </c>
      <c r="N26" s="945"/>
      <c r="O26" s="887" t="s">
        <v>43</v>
      </c>
      <c r="P26" s="887" t="s">
        <v>44</v>
      </c>
      <c r="Q26" s="947" t="s">
        <v>44</v>
      </c>
      <c r="R26" s="948"/>
      <c r="S26" s="332">
        <v>12160</v>
      </c>
      <c r="T26" s="332">
        <v>10435</v>
      </c>
      <c r="U26" s="332" t="s">
        <v>572</v>
      </c>
      <c r="V26" s="332" t="s">
        <v>572</v>
      </c>
      <c r="W26" s="332">
        <v>41019</v>
      </c>
    </row>
    <row r="27" spans="1:23" s="523" customFormat="1" ht="17.45" customHeight="1">
      <c r="A27" s="887" t="s">
        <v>45</v>
      </c>
      <c r="B27" s="888"/>
      <c r="C27" s="155">
        <f t="shared" si="1"/>
        <v>516783</v>
      </c>
      <c r="D27" s="332">
        <v>35549</v>
      </c>
      <c r="E27" s="332">
        <v>25364</v>
      </c>
      <c r="F27" s="332">
        <v>4861</v>
      </c>
      <c r="G27" s="332">
        <v>33721</v>
      </c>
      <c r="H27" s="332">
        <v>37725</v>
      </c>
      <c r="I27" s="332">
        <v>97951</v>
      </c>
      <c r="J27" s="332">
        <v>14183</v>
      </c>
      <c r="K27" s="332">
        <v>114572</v>
      </c>
      <c r="L27" s="332">
        <v>2673</v>
      </c>
      <c r="M27" s="944" t="s">
        <v>46</v>
      </c>
      <c r="N27" s="945"/>
      <c r="O27" s="887" t="s">
        <v>45</v>
      </c>
      <c r="P27" s="887" t="s">
        <v>46</v>
      </c>
      <c r="Q27" s="947" t="s">
        <v>46</v>
      </c>
      <c r="R27" s="948"/>
      <c r="S27" s="332">
        <v>19263</v>
      </c>
      <c r="T27" s="332">
        <v>60724</v>
      </c>
      <c r="U27" s="332" t="s">
        <v>572</v>
      </c>
      <c r="V27" s="332" t="s">
        <v>572</v>
      </c>
      <c r="W27" s="332">
        <v>70197</v>
      </c>
    </row>
    <row r="28" spans="1:23" s="523" customFormat="1" ht="17.45" customHeight="1">
      <c r="A28" s="887" t="s">
        <v>47</v>
      </c>
      <c r="B28" s="888"/>
      <c r="C28" s="155">
        <f t="shared" si="1"/>
        <v>297526</v>
      </c>
      <c r="D28" s="332">
        <v>24038</v>
      </c>
      <c r="E28" s="332">
        <v>15676</v>
      </c>
      <c r="F28" s="332">
        <v>2863</v>
      </c>
      <c r="G28" s="332">
        <v>27090</v>
      </c>
      <c r="H28" s="332">
        <v>20152</v>
      </c>
      <c r="I28" s="332">
        <v>48316</v>
      </c>
      <c r="J28" s="332">
        <v>9282</v>
      </c>
      <c r="K28" s="332">
        <v>73140</v>
      </c>
      <c r="L28" s="332">
        <v>8412</v>
      </c>
      <c r="M28" s="944" t="s">
        <v>48</v>
      </c>
      <c r="N28" s="945"/>
      <c r="O28" s="887" t="s">
        <v>47</v>
      </c>
      <c r="P28" s="887" t="s">
        <v>48</v>
      </c>
      <c r="Q28" s="947" t="s">
        <v>48</v>
      </c>
      <c r="R28" s="948"/>
      <c r="S28" s="332">
        <v>9101</v>
      </c>
      <c r="T28" s="332">
        <v>17037</v>
      </c>
      <c r="U28" s="332" t="s">
        <v>572</v>
      </c>
      <c r="V28" s="332" t="s">
        <v>572</v>
      </c>
      <c r="W28" s="332">
        <v>42419</v>
      </c>
    </row>
    <row r="29" spans="1:23" s="523" customFormat="1" ht="17.45" customHeight="1">
      <c r="A29" s="887" t="s">
        <v>49</v>
      </c>
      <c r="B29" s="888"/>
      <c r="C29" s="155">
        <f t="shared" si="1"/>
        <v>227998</v>
      </c>
      <c r="D29" s="332">
        <v>13691</v>
      </c>
      <c r="E29" s="332">
        <v>2980</v>
      </c>
      <c r="F29" s="332">
        <v>536</v>
      </c>
      <c r="G29" s="332">
        <v>14578</v>
      </c>
      <c r="H29" s="332">
        <v>9310</v>
      </c>
      <c r="I29" s="332">
        <v>40355</v>
      </c>
      <c r="J29" s="332">
        <v>4612</v>
      </c>
      <c r="K29" s="332">
        <v>53005</v>
      </c>
      <c r="L29" s="332">
        <v>9118</v>
      </c>
      <c r="M29" s="944" t="s">
        <v>50</v>
      </c>
      <c r="N29" s="945"/>
      <c r="O29" s="887" t="s">
        <v>49</v>
      </c>
      <c r="P29" s="887" t="s">
        <v>50</v>
      </c>
      <c r="Q29" s="947" t="s">
        <v>50</v>
      </c>
      <c r="R29" s="948"/>
      <c r="S29" s="332">
        <v>9921</v>
      </c>
      <c r="T29" s="332">
        <v>30621</v>
      </c>
      <c r="U29" s="332" t="s">
        <v>572</v>
      </c>
      <c r="V29" s="332" t="s">
        <v>572</v>
      </c>
      <c r="W29" s="332">
        <v>39271</v>
      </c>
    </row>
    <row r="30" spans="1:23" s="523" customFormat="1" ht="17.45" customHeight="1">
      <c r="A30" s="887" t="s">
        <v>51</v>
      </c>
      <c r="B30" s="888"/>
      <c r="C30" s="155">
        <f t="shared" si="1"/>
        <v>361762</v>
      </c>
      <c r="D30" s="332">
        <v>25137</v>
      </c>
      <c r="E30" s="332">
        <v>23093</v>
      </c>
      <c r="F30" s="332">
        <v>1285</v>
      </c>
      <c r="G30" s="332">
        <v>33753</v>
      </c>
      <c r="H30" s="332">
        <v>32952</v>
      </c>
      <c r="I30" s="332">
        <v>73537</v>
      </c>
      <c r="J30" s="332">
        <v>12727</v>
      </c>
      <c r="K30" s="332">
        <v>65961</v>
      </c>
      <c r="L30" s="332">
        <v>4462</v>
      </c>
      <c r="M30" s="944" t="s">
        <v>25</v>
      </c>
      <c r="N30" s="945"/>
      <c r="O30" s="887" t="s">
        <v>51</v>
      </c>
      <c r="P30" s="887" t="s">
        <v>25</v>
      </c>
      <c r="Q30" s="947" t="s">
        <v>25</v>
      </c>
      <c r="R30" s="948"/>
      <c r="S30" s="332">
        <v>12109</v>
      </c>
      <c r="T30" s="332">
        <v>28568</v>
      </c>
      <c r="U30" s="332" t="s">
        <v>572</v>
      </c>
      <c r="V30" s="332" t="s">
        <v>572</v>
      </c>
      <c r="W30" s="332">
        <v>48178</v>
      </c>
    </row>
    <row r="31" spans="1:23" s="523" customFormat="1" ht="17.45" customHeight="1">
      <c r="A31" s="887" t="s">
        <v>52</v>
      </c>
      <c r="B31" s="888"/>
      <c r="C31" s="155">
        <f t="shared" si="1"/>
        <v>325943</v>
      </c>
      <c r="D31" s="332">
        <v>14133</v>
      </c>
      <c r="E31" s="332">
        <v>22161</v>
      </c>
      <c r="F31" s="332">
        <v>1395</v>
      </c>
      <c r="G31" s="332">
        <v>28426</v>
      </c>
      <c r="H31" s="332">
        <v>24784</v>
      </c>
      <c r="I31" s="332">
        <v>65258</v>
      </c>
      <c r="J31" s="332">
        <v>6555</v>
      </c>
      <c r="K31" s="332">
        <v>59428</v>
      </c>
      <c r="L31" s="332">
        <v>3619</v>
      </c>
      <c r="M31" s="944" t="s">
        <v>53</v>
      </c>
      <c r="N31" s="945"/>
      <c r="O31" s="887" t="s">
        <v>52</v>
      </c>
      <c r="P31" s="887" t="s">
        <v>53</v>
      </c>
      <c r="Q31" s="947" t="s">
        <v>53</v>
      </c>
      <c r="R31" s="948"/>
      <c r="S31" s="332">
        <v>16810</v>
      </c>
      <c r="T31" s="332">
        <v>31416</v>
      </c>
      <c r="U31" s="332" t="s">
        <v>572</v>
      </c>
      <c r="V31" s="332" t="s">
        <v>572</v>
      </c>
      <c r="W31" s="332">
        <v>51958</v>
      </c>
    </row>
    <row r="32" spans="1:23" s="523" customFormat="1" ht="17.45" customHeight="1">
      <c r="A32" s="887" t="s">
        <v>54</v>
      </c>
      <c r="B32" s="888"/>
      <c r="C32" s="155">
        <f t="shared" si="1"/>
        <v>295673</v>
      </c>
      <c r="D32" s="332">
        <v>19629</v>
      </c>
      <c r="E32" s="332">
        <v>10164</v>
      </c>
      <c r="F32" s="332">
        <v>3409</v>
      </c>
      <c r="G32" s="332">
        <v>34957</v>
      </c>
      <c r="H32" s="332">
        <v>28223</v>
      </c>
      <c r="I32" s="332">
        <v>52704</v>
      </c>
      <c r="J32" s="332">
        <v>4746</v>
      </c>
      <c r="K32" s="332">
        <v>51844</v>
      </c>
      <c r="L32" s="332">
        <v>4069</v>
      </c>
      <c r="M32" s="944" t="s">
        <v>55</v>
      </c>
      <c r="N32" s="945"/>
      <c r="O32" s="887" t="s">
        <v>54</v>
      </c>
      <c r="P32" s="887" t="s">
        <v>55</v>
      </c>
      <c r="Q32" s="947" t="s">
        <v>55</v>
      </c>
      <c r="R32" s="948"/>
      <c r="S32" s="332">
        <v>6520</v>
      </c>
      <c r="T32" s="332">
        <v>31988</v>
      </c>
      <c r="U32" s="332" t="s">
        <v>572</v>
      </c>
      <c r="V32" s="332" t="s">
        <v>572</v>
      </c>
      <c r="W32" s="332">
        <v>47420</v>
      </c>
    </row>
    <row r="33" spans="1:25" s="523" customFormat="1" ht="17.45" customHeight="1">
      <c r="A33" s="887" t="s">
        <v>56</v>
      </c>
      <c r="B33" s="888"/>
      <c r="C33" s="155">
        <f t="shared" si="1"/>
        <v>354529</v>
      </c>
      <c r="D33" s="332">
        <v>27460</v>
      </c>
      <c r="E33" s="332">
        <v>12355</v>
      </c>
      <c r="F33" s="332">
        <v>62</v>
      </c>
      <c r="G33" s="332">
        <v>23381</v>
      </c>
      <c r="H33" s="332">
        <v>35313</v>
      </c>
      <c r="I33" s="332">
        <v>58531</v>
      </c>
      <c r="J33" s="332">
        <v>6148</v>
      </c>
      <c r="K33" s="332">
        <v>59269</v>
      </c>
      <c r="L33" s="332">
        <v>4899</v>
      </c>
      <c r="M33" s="944" t="s">
        <v>57</v>
      </c>
      <c r="N33" s="945"/>
      <c r="O33" s="887" t="s">
        <v>56</v>
      </c>
      <c r="P33" s="887" t="s">
        <v>57</v>
      </c>
      <c r="Q33" s="947" t="s">
        <v>57</v>
      </c>
      <c r="R33" s="948"/>
      <c r="S33" s="332">
        <v>15927</v>
      </c>
      <c r="T33" s="332">
        <v>60871</v>
      </c>
      <c r="U33" s="332" t="s">
        <v>572</v>
      </c>
      <c r="V33" s="332" t="s">
        <v>572</v>
      </c>
      <c r="W33" s="332">
        <v>50313</v>
      </c>
    </row>
    <row r="34" spans="1:25" s="523" customFormat="1" ht="17.45" customHeight="1">
      <c r="A34" s="887" t="s">
        <v>58</v>
      </c>
      <c r="B34" s="888"/>
      <c r="C34" s="155">
        <f t="shared" si="1"/>
        <v>410994</v>
      </c>
      <c r="D34" s="332">
        <v>38223</v>
      </c>
      <c r="E34" s="332">
        <v>8018</v>
      </c>
      <c r="F34" s="332">
        <v>7119</v>
      </c>
      <c r="G34" s="332">
        <v>18649</v>
      </c>
      <c r="H34" s="332">
        <v>29203</v>
      </c>
      <c r="I34" s="332">
        <v>122992</v>
      </c>
      <c r="J34" s="332">
        <v>8791</v>
      </c>
      <c r="K34" s="332">
        <v>44548</v>
      </c>
      <c r="L34" s="332">
        <v>4031</v>
      </c>
      <c r="M34" s="944" t="s">
        <v>59</v>
      </c>
      <c r="N34" s="945"/>
      <c r="O34" s="887" t="s">
        <v>58</v>
      </c>
      <c r="P34" s="887" t="s">
        <v>59</v>
      </c>
      <c r="Q34" s="947" t="s">
        <v>59</v>
      </c>
      <c r="R34" s="948"/>
      <c r="S34" s="332">
        <v>28860</v>
      </c>
      <c r="T34" s="332">
        <v>40738</v>
      </c>
      <c r="U34" s="332" t="s">
        <v>572</v>
      </c>
      <c r="V34" s="332" t="s">
        <v>572</v>
      </c>
      <c r="W34" s="332">
        <v>59822</v>
      </c>
    </row>
    <row r="35" spans="1:25" s="523" customFormat="1" ht="17.45" customHeight="1">
      <c r="A35" s="887" t="s">
        <v>60</v>
      </c>
      <c r="B35" s="888"/>
      <c r="C35" s="155">
        <f t="shared" si="1"/>
        <v>433197</v>
      </c>
      <c r="D35" s="328">
        <v>25625</v>
      </c>
      <c r="E35" s="332">
        <v>10052</v>
      </c>
      <c r="F35" s="332">
        <v>3565</v>
      </c>
      <c r="G35" s="332">
        <v>54929</v>
      </c>
      <c r="H35" s="332">
        <v>30881</v>
      </c>
      <c r="I35" s="332">
        <v>76152</v>
      </c>
      <c r="J35" s="332">
        <v>7568</v>
      </c>
      <c r="K35" s="332">
        <v>85893</v>
      </c>
      <c r="L35" s="332">
        <v>5423</v>
      </c>
      <c r="M35" s="944" t="s">
        <v>61</v>
      </c>
      <c r="N35" s="945"/>
      <c r="O35" s="887" t="s">
        <v>60</v>
      </c>
      <c r="P35" s="887" t="s">
        <v>61</v>
      </c>
      <c r="Q35" s="947" t="s">
        <v>61</v>
      </c>
      <c r="R35" s="948"/>
      <c r="S35" s="332">
        <v>18174</v>
      </c>
      <c r="T35" s="332">
        <v>50253</v>
      </c>
      <c r="U35" s="332" t="s">
        <v>572</v>
      </c>
      <c r="V35" s="332" t="s">
        <v>572</v>
      </c>
      <c r="W35" s="332">
        <v>64682</v>
      </c>
    </row>
    <row r="36" spans="1:25" s="523" customFormat="1" ht="17.45" customHeight="1">
      <c r="A36" s="887" t="s">
        <v>62</v>
      </c>
      <c r="B36" s="888"/>
      <c r="C36" s="155">
        <f t="shared" si="1"/>
        <v>368807</v>
      </c>
      <c r="D36" s="332">
        <v>16306</v>
      </c>
      <c r="E36" s="332">
        <v>8791</v>
      </c>
      <c r="F36" s="332">
        <v>3219</v>
      </c>
      <c r="G36" s="332">
        <v>38038</v>
      </c>
      <c r="H36" s="332">
        <v>26426</v>
      </c>
      <c r="I36" s="332">
        <v>53341</v>
      </c>
      <c r="J36" s="332">
        <v>6894</v>
      </c>
      <c r="K36" s="332">
        <v>84763</v>
      </c>
      <c r="L36" s="332">
        <v>5060</v>
      </c>
      <c r="M36" s="944" t="s">
        <v>63</v>
      </c>
      <c r="N36" s="945"/>
      <c r="O36" s="887" t="s">
        <v>62</v>
      </c>
      <c r="P36" s="887" t="s">
        <v>63</v>
      </c>
      <c r="Q36" s="947" t="s">
        <v>63</v>
      </c>
      <c r="R36" s="948"/>
      <c r="S36" s="332">
        <v>21235</v>
      </c>
      <c r="T36" s="332">
        <v>59358</v>
      </c>
      <c r="U36" s="332" t="s">
        <v>572</v>
      </c>
      <c r="V36" s="332" t="s">
        <v>572</v>
      </c>
      <c r="W36" s="332">
        <v>45376</v>
      </c>
    </row>
    <row r="37" spans="1:25" s="523" customFormat="1" ht="17.45" customHeight="1">
      <c r="A37" s="887" t="s">
        <v>64</v>
      </c>
      <c r="B37" s="888"/>
      <c r="C37" s="155">
        <f t="shared" si="1"/>
        <v>415214</v>
      </c>
      <c r="D37" s="332">
        <v>30119</v>
      </c>
      <c r="E37" s="332">
        <v>14976</v>
      </c>
      <c r="F37" s="332">
        <v>2203</v>
      </c>
      <c r="G37" s="332">
        <v>32938</v>
      </c>
      <c r="H37" s="332">
        <v>55682</v>
      </c>
      <c r="I37" s="332">
        <v>79927</v>
      </c>
      <c r="J37" s="332">
        <v>12333</v>
      </c>
      <c r="K37" s="332">
        <v>73182</v>
      </c>
      <c r="L37" s="332">
        <v>8710</v>
      </c>
      <c r="M37" s="944" t="s">
        <v>65</v>
      </c>
      <c r="N37" s="945"/>
      <c r="O37" s="887" t="s">
        <v>64</v>
      </c>
      <c r="P37" s="887" t="s">
        <v>65</v>
      </c>
      <c r="Q37" s="947" t="s">
        <v>65</v>
      </c>
      <c r="R37" s="948"/>
      <c r="S37" s="332">
        <v>18840</v>
      </c>
      <c r="T37" s="332">
        <v>31786</v>
      </c>
      <c r="U37" s="332" t="s">
        <v>572</v>
      </c>
      <c r="V37" s="332" t="s">
        <v>572</v>
      </c>
      <c r="W37" s="332">
        <v>54518</v>
      </c>
    </row>
    <row r="38" spans="1:25" s="523" customFormat="1" ht="17.45" customHeight="1" thickBot="1">
      <c r="A38" s="887" t="s">
        <v>66</v>
      </c>
      <c r="B38" s="888"/>
      <c r="C38" s="155">
        <f t="shared" si="1"/>
        <v>143098</v>
      </c>
      <c r="D38" s="332">
        <v>13740</v>
      </c>
      <c r="E38" s="332">
        <v>2496</v>
      </c>
      <c r="F38" s="332">
        <v>661</v>
      </c>
      <c r="G38" s="332">
        <v>13714</v>
      </c>
      <c r="H38" s="332">
        <v>13217</v>
      </c>
      <c r="I38" s="332">
        <v>12474</v>
      </c>
      <c r="J38" s="332">
        <v>4240</v>
      </c>
      <c r="K38" s="332">
        <v>25748</v>
      </c>
      <c r="L38" s="332">
        <v>5679</v>
      </c>
      <c r="M38" s="944" t="s">
        <v>67</v>
      </c>
      <c r="N38" s="945"/>
      <c r="O38" s="946" t="s">
        <v>66</v>
      </c>
      <c r="P38" s="946" t="s">
        <v>67</v>
      </c>
      <c r="Q38" s="949" t="s">
        <v>67</v>
      </c>
      <c r="R38" s="950"/>
      <c r="S38" s="332">
        <v>4674</v>
      </c>
      <c r="T38" s="332">
        <v>14914</v>
      </c>
      <c r="U38" s="332" t="s">
        <v>572</v>
      </c>
      <c r="V38" s="332" t="s">
        <v>572</v>
      </c>
      <c r="W38" s="332">
        <v>31541</v>
      </c>
    </row>
    <row r="39" spans="1:25" s="148" customFormat="1" ht="11.1" customHeight="1">
      <c r="A39" s="161" t="s">
        <v>380</v>
      </c>
      <c r="B39" s="161"/>
      <c r="C39" s="161"/>
      <c r="D39" s="161"/>
      <c r="E39" s="162"/>
      <c r="F39" s="161"/>
      <c r="G39" s="161"/>
      <c r="H39" s="161"/>
      <c r="I39" s="161"/>
      <c r="J39" s="161"/>
      <c r="K39" s="161"/>
      <c r="L39" s="161"/>
      <c r="M39" s="161"/>
      <c r="N39" s="164" t="s">
        <v>427</v>
      </c>
      <c r="O39" s="161" t="s">
        <v>380</v>
      </c>
      <c r="P39" s="161"/>
      <c r="Q39" s="161"/>
      <c r="R39" s="161"/>
      <c r="S39" s="161"/>
      <c r="T39" s="161"/>
      <c r="U39" s="161"/>
      <c r="V39" s="162"/>
      <c r="W39" s="164" t="s">
        <v>427</v>
      </c>
      <c r="Y39" s="165"/>
    </row>
    <row r="40" spans="1:25" s="167" customFormat="1" ht="10.5">
      <c r="A40" s="166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</row>
    <row r="41" spans="1:25" s="167" customFormat="1" ht="10.5">
      <c r="A41" s="166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</row>
    <row r="42" spans="1:25" s="523" customFormat="1" ht="11.25">
      <c r="A42" s="149"/>
      <c r="B42" s="149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</row>
    <row r="43" spans="1:25" s="523" customFormat="1" ht="11.25">
      <c r="A43" s="149"/>
      <c r="B43" s="149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</row>
    <row r="44" spans="1:25" s="523" customFormat="1" ht="11.25">
      <c r="A44" s="149"/>
      <c r="B44" s="149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</row>
    <row r="45" spans="1:25" s="523" customFormat="1" ht="11.25">
      <c r="A45" s="149"/>
      <c r="B45" s="149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</row>
    <row r="46" spans="1:25" s="523" customFormat="1" ht="11.25">
      <c r="A46" s="149"/>
      <c r="B46" s="149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</row>
    <row r="47" spans="1:25" s="523" customFormat="1" ht="11.25">
      <c r="A47" s="149"/>
      <c r="B47" s="149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</row>
    <row r="48" spans="1:25" s="523" customFormat="1" ht="11.25">
      <c r="A48" s="149"/>
      <c r="B48" s="149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</row>
    <row r="49" spans="1:24" s="523" customFormat="1" ht="11.25">
      <c r="A49" s="149"/>
      <c r="B49" s="149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</row>
    <row r="50" spans="1:24" s="523" customFormat="1" ht="11.25">
      <c r="A50" s="149"/>
      <c r="B50" s="149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</row>
    <row r="51" spans="1:24" s="523" customFormat="1" ht="11.25">
      <c r="A51" s="149"/>
      <c r="B51" s="149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</row>
    <row r="52" spans="1:24" s="523" customFormat="1" ht="11.25">
      <c r="A52" s="149"/>
      <c r="B52" s="149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</row>
    <row r="53" spans="1:24" s="523" customFormat="1" ht="11.25">
      <c r="A53" s="149"/>
      <c r="B53" s="149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</row>
    <row r="54" spans="1:24" s="523" customFormat="1" ht="11.25">
      <c r="A54" s="149"/>
      <c r="B54" s="149"/>
      <c r="C54" s="149"/>
      <c r="D54" s="149"/>
      <c r="E54" s="149"/>
      <c r="F54" s="149"/>
      <c r="G54" s="149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</row>
    <row r="55" spans="1:24" s="523" customFormat="1" ht="11.25">
      <c r="A55" s="149"/>
      <c r="B55" s="149"/>
      <c r="C55" s="149"/>
      <c r="D55" s="149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</row>
    <row r="56" spans="1:24" s="523" customFormat="1" ht="11.25">
      <c r="A56" s="149"/>
      <c r="B56" s="149"/>
      <c r="C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149"/>
      <c r="O56" s="149"/>
      <c r="P56" s="149"/>
      <c r="Q56" s="149"/>
      <c r="R56" s="149"/>
      <c r="S56" s="149"/>
      <c r="T56" s="149"/>
      <c r="U56" s="149"/>
      <c r="V56" s="149"/>
      <c r="W56" s="149"/>
      <c r="X56" s="149"/>
    </row>
    <row r="57" spans="1:24" s="523" customFormat="1" ht="11.25">
      <c r="A57" s="149"/>
      <c r="B57" s="149"/>
      <c r="C57" s="149"/>
      <c r="D57" s="149"/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</row>
    <row r="58" spans="1:24" s="523" customFormat="1" ht="11.25">
      <c r="A58" s="149"/>
      <c r="B58" s="149"/>
      <c r="C58" s="149"/>
      <c r="D58" s="149"/>
      <c r="E58" s="149"/>
      <c r="F58" s="149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</row>
    <row r="59" spans="1:24" s="523" customFormat="1" ht="11.25">
      <c r="A59" s="149"/>
      <c r="B59" s="149"/>
      <c r="C59" s="149"/>
      <c r="D59" s="149"/>
      <c r="E59" s="149"/>
      <c r="F59" s="149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</row>
    <row r="60" spans="1:24" s="523" customFormat="1" ht="11.25">
      <c r="A60" s="149"/>
      <c r="B60" s="149"/>
      <c r="C60" s="149"/>
      <c r="D60" s="149"/>
      <c r="E60" s="149"/>
      <c r="F60" s="149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</row>
    <row r="61" spans="1:24" s="523" customFormat="1" ht="11.25">
      <c r="A61" s="149"/>
      <c r="B61" s="149"/>
      <c r="C61" s="149"/>
      <c r="D61" s="149"/>
      <c r="E61" s="149"/>
      <c r="F61" s="149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</row>
    <row r="62" spans="1:24" s="523" customFormat="1" ht="11.25">
      <c r="A62" s="149"/>
      <c r="B62" s="149"/>
      <c r="C62" s="149"/>
      <c r="D62" s="149"/>
      <c r="E62" s="149"/>
      <c r="F62" s="149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</row>
    <row r="63" spans="1:24" s="523" customFormat="1" ht="11.25">
      <c r="A63" s="149"/>
      <c r="B63" s="149"/>
      <c r="C63" s="149"/>
      <c r="D63" s="149"/>
      <c r="E63" s="149"/>
      <c r="F63" s="149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</row>
    <row r="64" spans="1:24" s="523" customFormat="1" ht="11.25">
      <c r="A64" s="149"/>
      <c r="B64" s="149"/>
      <c r="C64" s="149"/>
      <c r="D64" s="149"/>
      <c r="E64" s="149"/>
      <c r="F64" s="149"/>
      <c r="G64" s="149"/>
      <c r="H64" s="149"/>
      <c r="I64" s="149"/>
      <c r="J64" s="149"/>
      <c r="K64" s="149"/>
      <c r="L64" s="149"/>
      <c r="M64" s="149"/>
      <c r="N64" s="149"/>
      <c r="O64" s="149"/>
      <c r="P64" s="149"/>
      <c r="Q64" s="149"/>
      <c r="R64" s="149"/>
      <c r="S64" s="149"/>
      <c r="T64" s="149"/>
      <c r="U64" s="149"/>
      <c r="V64" s="149"/>
      <c r="W64" s="149"/>
      <c r="X64" s="149"/>
    </row>
    <row r="65" spans="1:24" s="523" customFormat="1" ht="11.25">
      <c r="A65" s="149"/>
      <c r="B65" s="149"/>
      <c r="C65" s="149"/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  <c r="P65" s="149"/>
      <c r="Q65" s="149"/>
      <c r="R65" s="149"/>
      <c r="S65" s="149"/>
      <c r="T65" s="149"/>
      <c r="U65" s="149"/>
      <c r="V65" s="149"/>
      <c r="W65" s="149"/>
      <c r="X65" s="149"/>
    </row>
    <row r="66" spans="1:24" s="523" customFormat="1" ht="11.25">
      <c r="A66" s="149"/>
      <c r="B66" s="149"/>
      <c r="C66" s="149"/>
      <c r="D66" s="149"/>
      <c r="E66" s="149"/>
      <c r="F66" s="149"/>
      <c r="G66" s="149"/>
      <c r="H66" s="149"/>
      <c r="I66" s="149"/>
      <c r="J66" s="149"/>
      <c r="K66" s="149"/>
      <c r="L66" s="149"/>
      <c r="M66" s="149"/>
      <c r="N66" s="149"/>
      <c r="O66" s="149"/>
      <c r="P66" s="149"/>
      <c r="Q66" s="149"/>
      <c r="R66" s="149"/>
      <c r="S66" s="149"/>
      <c r="T66" s="149"/>
      <c r="U66" s="149"/>
      <c r="V66" s="149"/>
      <c r="W66" s="149"/>
      <c r="X66" s="149"/>
    </row>
    <row r="67" spans="1:24" s="523" customFormat="1" ht="11.25">
      <c r="A67" s="149"/>
      <c r="B67" s="149"/>
      <c r="C67" s="149"/>
      <c r="D67" s="149"/>
      <c r="E67" s="149"/>
      <c r="F67" s="149"/>
      <c r="G67" s="149"/>
      <c r="H67" s="149"/>
      <c r="I67" s="149"/>
      <c r="J67" s="149"/>
      <c r="K67" s="149"/>
      <c r="L67" s="149"/>
      <c r="M67" s="149"/>
      <c r="N67" s="149"/>
      <c r="O67" s="149"/>
      <c r="P67" s="149"/>
      <c r="Q67" s="149"/>
      <c r="R67" s="149"/>
      <c r="S67" s="149"/>
      <c r="T67" s="149"/>
      <c r="U67" s="149"/>
      <c r="V67" s="149"/>
      <c r="W67" s="149"/>
      <c r="X67" s="149"/>
    </row>
    <row r="68" spans="1:24" s="523" customFormat="1" ht="11.25">
      <c r="A68" s="149"/>
      <c r="B68" s="149"/>
      <c r="C68" s="149"/>
      <c r="D68" s="149"/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  <c r="P68" s="149"/>
      <c r="Q68" s="149"/>
      <c r="R68" s="149"/>
      <c r="S68" s="149"/>
      <c r="T68" s="149"/>
      <c r="U68" s="149"/>
      <c r="V68" s="149"/>
      <c r="W68" s="149"/>
      <c r="X68" s="149"/>
    </row>
    <row r="69" spans="1:24" s="523" customFormat="1" ht="11.25">
      <c r="A69" s="149"/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49"/>
      <c r="S69" s="149"/>
      <c r="T69" s="149"/>
      <c r="U69" s="149"/>
      <c r="V69" s="149"/>
      <c r="W69" s="149"/>
      <c r="X69" s="149"/>
    </row>
    <row r="70" spans="1:24" s="523" customFormat="1" ht="11.25">
      <c r="A70" s="149"/>
      <c r="B70" s="149"/>
      <c r="C70" s="149"/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49"/>
      <c r="S70" s="149"/>
      <c r="T70" s="149"/>
      <c r="U70" s="149"/>
      <c r="V70" s="149"/>
      <c r="W70" s="149"/>
      <c r="X70" s="149"/>
    </row>
    <row r="71" spans="1:24" s="523" customFormat="1" ht="11.25">
      <c r="A71" s="149"/>
      <c r="B71" s="149"/>
      <c r="C71" s="149"/>
      <c r="D71" s="149"/>
      <c r="E71" s="149"/>
      <c r="F71" s="149"/>
      <c r="G71" s="149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49"/>
      <c r="S71" s="149"/>
      <c r="T71" s="149"/>
      <c r="U71" s="149"/>
      <c r="V71" s="149"/>
      <c r="W71" s="149"/>
      <c r="X71" s="149"/>
    </row>
    <row r="72" spans="1:24" s="523" customFormat="1" ht="11.25">
      <c r="A72" s="149"/>
      <c r="B72" s="149"/>
      <c r="C72" s="149"/>
      <c r="D72" s="149"/>
      <c r="E72" s="149"/>
      <c r="F72" s="149"/>
      <c r="G72" s="149"/>
      <c r="H72" s="149"/>
      <c r="I72" s="149"/>
      <c r="J72" s="149"/>
      <c r="K72" s="149"/>
      <c r="L72" s="149"/>
      <c r="M72" s="149"/>
      <c r="N72" s="149"/>
      <c r="O72" s="149"/>
      <c r="P72" s="149"/>
      <c r="Q72" s="149"/>
      <c r="R72" s="149"/>
      <c r="S72" s="149"/>
      <c r="T72" s="149"/>
      <c r="U72" s="149"/>
      <c r="V72" s="149"/>
      <c r="W72" s="149"/>
      <c r="X72" s="149"/>
    </row>
    <row r="73" spans="1:24" s="523" customFormat="1" ht="11.25">
      <c r="A73" s="149"/>
      <c r="B73" s="149"/>
      <c r="C73" s="149"/>
      <c r="D73" s="149"/>
      <c r="E73" s="149"/>
      <c r="F73" s="149"/>
      <c r="G73" s="149"/>
      <c r="H73" s="149"/>
      <c r="I73" s="149"/>
      <c r="J73" s="149"/>
      <c r="K73" s="149"/>
      <c r="L73" s="149"/>
      <c r="M73" s="149"/>
      <c r="N73" s="149"/>
      <c r="O73" s="149"/>
      <c r="P73" s="149"/>
      <c r="Q73" s="149"/>
      <c r="R73" s="149"/>
      <c r="S73" s="149"/>
      <c r="T73" s="149"/>
      <c r="U73" s="149"/>
      <c r="V73" s="149"/>
      <c r="W73" s="149"/>
      <c r="X73" s="149"/>
    </row>
    <row r="74" spans="1:24" s="523" customFormat="1" ht="11.25">
      <c r="A74" s="149"/>
      <c r="B74" s="149"/>
      <c r="C74" s="149"/>
      <c r="D74" s="149"/>
      <c r="E74" s="149"/>
      <c r="F74" s="149"/>
      <c r="G74" s="149"/>
      <c r="H74" s="149"/>
      <c r="I74" s="149"/>
      <c r="J74" s="149"/>
      <c r="K74" s="149"/>
      <c r="L74" s="149"/>
      <c r="M74" s="149"/>
      <c r="N74" s="149"/>
      <c r="O74" s="149"/>
      <c r="P74" s="149"/>
      <c r="Q74" s="149"/>
      <c r="R74" s="149"/>
      <c r="S74" s="149"/>
      <c r="T74" s="149"/>
      <c r="U74" s="149"/>
      <c r="V74" s="149"/>
      <c r="W74" s="149"/>
      <c r="X74" s="149"/>
    </row>
    <row r="75" spans="1:24" s="523" customFormat="1" ht="11.25">
      <c r="A75" s="149"/>
      <c r="B75" s="149"/>
      <c r="C75" s="149"/>
      <c r="D75" s="149"/>
      <c r="E75" s="149"/>
      <c r="F75" s="149"/>
      <c r="G75" s="149"/>
      <c r="H75" s="149"/>
      <c r="I75" s="149"/>
      <c r="J75" s="149"/>
      <c r="K75" s="149"/>
      <c r="L75" s="149"/>
      <c r="M75" s="149"/>
      <c r="N75" s="149"/>
      <c r="O75" s="149"/>
      <c r="P75" s="149"/>
      <c r="Q75" s="149"/>
      <c r="R75" s="149"/>
      <c r="S75" s="149"/>
      <c r="T75" s="149"/>
      <c r="U75" s="149"/>
      <c r="V75" s="149"/>
      <c r="W75" s="149"/>
      <c r="X75" s="149"/>
    </row>
    <row r="76" spans="1:24" s="523" customFormat="1" ht="11.25">
      <c r="A76" s="149"/>
      <c r="B76" s="149"/>
      <c r="C76" s="149"/>
      <c r="D76" s="149"/>
      <c r="E76" s="149"/>
      <c r="F76" s="149"/>
      <c r="G76" s="149"/>
      <c r="H76" s="149"/>
      <c r="I76" s="149"/>
      <c r="J76" s="149"/>
      <c r="K76" s="149"/>
      <c r="L76" s="149"/>
      <c r="M76" s="149"/>
      <c r="N76" s="149"/>
      <c r="O76" s="149"/>
      <c r="P76" s="149"/>
      <c r="Q76" s="149"/>
      <c r="R76" s="149"/>
      <c r="S76" s="149"/>
      <c r="T76" s="149"/>
      <c r="U76" s="149"/>
      <c r="V76" s="149"/>
      <c r="W76" s="149"/>
      <c r="X76" s="149"/>
    </row>
    <row r="77" spans="1:24" s="523" customFormat="1" ht="11.25">
      <c r="A77" s="149"/>
      <c r="B77" s="149"/>
      <c r="C77" s="149"/>
      <c r="D77" s="149"/>
      <c r="E77" s="149"/>
      <c r="F77" s="149"/>
      <c r="G77" s="149"/>
      <c r="H77" s="149"/>
      <c r="I77" s="149"/>
      <c r="J77" s="149"/>
      <c r="K77" s="149"/>
      <c r="L77" s="149"/>
      <c r="M77" s="149"/>
      <c r="N77" s="149"/>
      <c r="O77" s="149"/>
      <c r="P77" s="149"/>
      <c r="Q77" s="149"/>
      <c r="R77" s="149"/>
      <c r="S77" s="149"/>
      <c r="T77" s="149"/>
      <c r="U77" s="149"/>
      <c r="V77" s="149"/>
      <c r="W77" s="149"/>
      <c r="X77" s="149"/>
    </row>
    <row r="78" spans="1:24" s="523" customFormat="1" ht="11.25">
      <c r="A78" s="149"/>
      <c r="B78" s="149"/>
      <c r="C78" s="149"/>
      <c r="D78" s="149"/>
      <c r="E78" s="149"/>
      <c r="F78" s="149"/>
      <c r="G78" s="149"/>
      <c r="H78" s="149"/>
      <c r="I78" s="149"/>
      <c r="J78" s="149"/>
      <c r="K78" s="149"/>
      <c r="L78" s="149"/>
      <c r="M78" s="149"/>
      <c r="N78" s="149"/>
      <c r="O78" s="149"/>
      <c r="P78" s="149"/>
      <c r="Q78" s="149"/>
      <c r="R78" s="149"/>
      <c r="S78" s="149"/>
      <c r="T78" s="149"/>
      <c r="U78" s="149"/>
      <c r="V78" s="149"/>
      <c r="W78" s="149"/>
      <c r="X78" s="149"/>
    </row>
    <row r="79" spans="1:24" s="523" customFormat="1" ht="11.25">
      <c r="A79" s="149"/>
      <c r="B79" s="149"/>
      <c r="C79" s="149"/>
      <c r="D79" s="149"/>
      <c r="E79" s="149"/>
      <c r="F79" s="149"/>
      <c r="G79" s="149"/>
      <c r="H79" s="149"/>
      <c r="I79" s="149"/>
      <c r="J79" s="149"/>
      <c r="K79" s="149"/>
      <c r="L79" s="149"/>
      <c r="M79" s="149"/>
      <c r="N79" s="149"/>
      <c r="O79" s="149"/>
      <c r="P79" s="149"/>
      <c r="Q79" s="149"/>
      <c r="R79" s="149"/>
      <c r="S79" s="149"/>
      <c r="T79" s="149"/>
      <c r="U79" s="149"/>
      <c r="V79" s="149"/>
      <c r="W79" s="149"/>
      <c r="X79" s="149"/>
    </row>
    <row r="80" spans="1:24" s="523" customFormat="1" ht="11.25">
      <c r="A80" s="149"/>
      <c r="B80" s="149"/>
      <c r="C80" s="149"/>
      <c r="D80" s="149"/>
      <c r="E80" s="149"/>
      <c r="F80" s="149"/>
      <c r="G80" s="149"/>
      <c r="H80" s="149"/>
      <c r="I80" s="149"/>
      <c r="J80" s="149"/>
      <c r="K80" s="149"/>
      <c r="L80" s="149"/>
      <c r="M80" s="149"/>
      <c r="N80" s="149"/>
      <c r="O80" s="149"/>
      <c r="P80" s="149"/>
      <c r="Q80" s="149"/>
      <c r="R80" s="149"/>
      <c r="S80" s="149"/>
      <c r="T80" s="149"/>
      <c r="U80" s="149"/>
      <c r="V80" s="149"/>
      <c r="W80" s="149"/>
      <c r="X80" s="149"/>
    </row>
    <row r="81" spans="1:24" s="523" customFormat="1" ht="11.25">
      <c r="A81" s="149"/>
      <c r="B81" s="149"/>
      <c r="C81" s="149"/>
      <c r="D81" s="149"/>
      <c r="E81" s="149"/>
      <c r="F81" s="149"/>
      <c r="G81" s="149"/>
      <c r="H81" s="149"/>
      <c r="I81" s="149"/>
      <c r="J81" s="149"/>
      <c r="K81" s="149"/>
      <c r="L81" s="149"/>
      <c r="M81" s="149"/>
      <c r="N81" s="149"/>
      <c r="O81" s="149"/>
      <c r="P81" s="149"/>
      <c r="Q81" s="149"/>
      <c r="R81" s="149"/>
      <c r="S81" s="149"/>
      <c r="T81" s="149"/>
      <c r="U81" s="149"/>
      <c r="V81" s="149"/>
      <c r="W81" s="149"/>
      <c r="X81" s="149"/>
    </row>
    <row r="82" spans="1:24" s="523" customFormat="1" ht="11.25">
      <c r="A82" s="149"/>
      <c r="B82" s="149"/>
      <c r="C82" s="149"/>
      <c r="D82" s="149"/>
      <c r="E82" s="149"/>
      <c r="F82" s="149"/>
      <c r="G82" s="149"/>
      <c r="H82" s="149"/>
      <c r="I82" s="149"/>
      <c r="J82" s="149"/>
      <c r="K82" s="149"/>
      <c r="L82" s="149"/>
      <c r="M82" s="149"/>
      <c r="N82" s="149"/>
      <c r="O82" s="149"/>
      <c r="P82" s="149"/>
      <c r="Q82" s="149"/>
      <c r="R82" s="149"/>
      <c r="S82" s="149"/>
      <c r="T82" s="149"/>
      <c r="U82" s="149"/>
      <c r="V82" s="149"/>
      <c r="W82" s="149"/>
      <c r="X82" s="149"/>
    </row>
    <row r="83" spans="1:24" s="523" customFormat="1" ht="11.25">
      <c r="A83" s="149"/>
      <c r="B83" s="149"/>
      <c r="C83" s="149"/>
      <c r="D83" s="149"/>
      <c r="E83" s="149"/>
      <c r="F83" s="149"/>
      <c r="G83" s="149"/>
      <c r="H83" s="149"/>
      <c r="I83" s="149"/>
      <c r="J83" s="149"/>
      <c r="K83" s="149"/>
      <c r="L83" s="149"/>
      <c r="M83" s="149"/>
      <c r="N83" s="149"/>
      <c r="O83" s="149"/>
      <c r="P83" s="149"/>
      <c r="Q83" s="149"/>
      <c r="R83" s="149"/>
      <c r="S83" s="149"/>
      <c r="T83" s="149"/>
      <c r="U83" s="149"/>
      <c r="V83" s="149"/>
      <c r="W83" s="149"/>
      <c r="X83" s="149"/>
    </row>
    <row r="84" spans="1:24" s="523" customFormat="1" ht="11.25">
      <c r="A84" s="149"/>
      <c r="B84" s="149"/>
      <c r="C84" s="149"/>
      <c r="D84" s="149"/>
      <c r="E84" s="149"/>
      <c r="F84" s="149"/>
      <c r="G84" s="149"/>
      <c r="H84" s="149"/>
      <c r="I84" s="149"/>
      <c r="J84" s="149"/>
      <c r="K84" s="149"/>
      <c r="L84" s="149"/>
      <c r="M84" s="149"/>
      <c r="N84" s="149"/>
      <c r="O84" s="149"/>
      <c r="P84" s="149"/>
      <c r="Q84" s="149"/>
      <c r="R84" s="149"/>
      <c r="S84" s="149"/>
      <c r="T84" s="149"/>
      <c r="U84" s="149"/>
      <c r="V84" s="149"/>
      <c r="W84" s="149"/>
      <c r="X84" s="149"/>
    </row>
    <row r="85" spans="1:24" s="523" customFormat="1" ht="11.25">
      <c r="A85" s="149"/>
      <c r="B85" s="149"/>
      <c r="C85" s="149"/>
      <c r="D85" s="149"/>
      <c r="E85" s="149"/>
      <c r="F85" s="149"/>
      <c r="G85" s="149"/>
      <c r="H85" s="149"/>
      <c r="I85" s="149"/>
      <c r="J85" s="149"/>
      <c r="K85" s="149"/>
      <c r="L85" s="149"/>
      <c r="M85" s="149"/>
      <c r="N85" s="149"/>
      <c r="O85" s="149"/>
      <c r="P85" s="149"/>
      <c r="Q85" s="149"/>
      <c r="R85" s="149"/>
      <c r="S85" s="149"/>
      <c r="T85" s="149"/>
      <c r="U85" s="149"/>
      <c r="V85" s="149"/>
      <c r="W85" s="149"/>
      <c r="X85" s="149"/>
    </row>
    <row r="86" spans="1:24" s="523" customFormat="1" ht="11.25">
      <c r="A86" s="149"/>
      <c r="B86" s="149"/>
      <c r="C86" s="149"/>
      <c r="D86" s="149"/>
      <c r="E86" s="149"/>
      <c r="F86" s="149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49"/>
      <c r="X86" s="149"/>
    </row>
    <row r="87" spans="1:24" s="523" customFormat="1" ht="11.25">
      <c r="A87" s="149"/>
      <c r="B87" s="149"/>
      <c r="C87" s="149"/>
      <c r="D87" s="149"/>
      <c r="E87" s="149"/>
      <c r="F87" s="149"/>
      <c r="G87" s="149"/>
      <c r="H87" s="149"/>
      <c r="I87" s="149"/>
      <c r="J87" s="149"/>
      <c r="K87" s="149"/>
      <c r="L87" s="149"/>
      <c r="M87" s="149"/>
      <c r="N87" s="149"/>
      <c r="O87" s="149"/>
      <c r="P87" s="149"/>
      <c r="Q87" s="149"/>
      <c r="R87" s="149"/>
      <c r="S87" s="149"/>
      <c r="T87" s="149"/>
      <c r="U87" s="149"/>
      <c r="V87" s="149"/>
      <c r="W87" s="149"/>
      <c r="X87" s="149"/>
    </row>
    <row r="88" spans="1:24" s="523" customFormat="1" ht="11.25">
      <c r="A88" s="149"/>
      <c r="B88" s="149"/>
      <c r="C88" s="149"/>
      <c r="D88" s="149"/>
      <c r="E88" s="149"/>
      <c r="F88" s="149"/>
      <c r="G88" s="149"/>
      <c r="H88" s="149"/>
      <c r="I88" s="149"/>
      <c r="J88" s="149"/>
      <c r="K88" s="149"/>
      <c r="L88" s="149"/>
      <c r="M88" s="149"/>
      <c r="N88" s="149"/>
      <c r="O88" s="149"/>
      <c r="P88" s="149"/>
      <c r="Q88" s="149"/>
      <c r="R88" s="149"/>
      <c r="S88" s="149"/>
      <c r="T88" s="149"/>
      <c r="U88" s="149"/>
      <c r="V88" s="149"/>
      <c r="W88" s="149"/>
      <c r="X88" s="149"/>
    </row>
    <row r="89" spans="1:24" s="523" customFormat="1" ht="11.25">
      <c r="A89" s="149"/>
      <c r="B89" s="149"/>
      <c r="C89" s="149"/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  <c r="P89" s="149"/>
      <c r="Q89" s="149"/>
      <c r="R89" s="149"/>
      <c r="S89" s="149"/>
      <c r="T89" s="149"/>
      <c r="U89" s="149"/>
      <c r="V89" s="149"/>
      <c r="W89" s="149"/>
      <c r="X89" s="149"/>
    </row>
    <row r="90" spans="1:24" s="523" customFormat="1" ht="11.25">
      <c r="A90" s="149"/>
      <c r="B90" s="149"/>
      <c r="C90" s="149"/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149"/>
      <c r="O90" s="149"/>
      <c r="P90" s="149"/>
      <c r="Q90" s="149"/>
      <c r="R90" s="149"/>
      <c r="S90" s="149"/>
      <c r="T90" s="149"/>
      <c r="U90" s="149"/>
      <c r="V90" s="149"/>
      <c r="W90" s="149"/>
      <c r="X90" s="149"/>
    </row>
    <row r="91" spans="1:24" s="523" customFormat="1" ht="11.25">
      <c r="A91" s="149"/>
      <c r="B91" s="149"/>
      <c r="C91" s="149"/>
      <c r="D91" s="149"/>
      <c r="E91" s="149"/>
      <c r="F91" s="149"/>
      <c r="G91" s="149"/>
      <c r="H91" s="149"/>
      <c r="I91" s="149"/>
      <c r="J91" s="149"/>
      <c r="K91" s="149"/>
      <c r="L91" s="149"/>
      <c r="M91" s="149"/>
      <c r="N91" s="149"/>
      <c r="O91" s="149"/>
      <c r="P91" s="149"/>
      <c r="Q91" s="149"/>
      <c r="R91" s="149"/>
      <c r="S91" s="149"/>
      <c r="T91" s="149"/>
      <c r="U91" s="149"/>
      <c r="V91" s="149"/>
      <c r="W91" s="149"/>
      <c r="X91" s="149"/>
    </row>
    <row r="92" spans="1:24" s="523" customFormat="1" ht="11.25">
      <c r="A92" s="149"/>
      <c r="B92" s="149"/>
      <c r="C92" s="149"/>
      <c r="D92" s="149"/>
      <c r="E92" s="149"/>
      <c r="F92" s="149"/>
      <c r="G92" s="149"/>
      <c r="H92" s="149"/>
      <c r="I92" s="149"/>
      <c r="J92" s="149"/>
      <c r="K92" s="149"/>
      <c r="L92" s="149"/>
      <c r="M92" s="149"/>
      <c r="N92" s="149"/>
      <c r="O92" s="149"/>
      <c r="P92" s="149"/>
      <c r="Q92" s="149"/>
      <c r="R92" s="149"/>
      <c r="S92" s="149"/>
      <c r="T92" s="149"/>
      <c r="U92" s="149"/>
      <c r="V92" s="149"/>
      <c r="W92" s="149"/>
      <c r="X92" s="149"/>
    </row>
    <row r="93" spans="1:24" s="523" customFormat="1" ht="11.25">
      <c r="A93" s="149"/>
      <c r="B93" s="149"/>
      <c r="C93" s="149"/>
      <c r="D93" s="149"/>
      <c r="E93" s="149"/>
      <c r="F93" s="149"/>
      <c r="G93" s="149"/>
      <c r="H93" s="149"/>
      <c r="I93" s="149"/>
      <c r="J93" s="149"/>
      <c r="K93" s="149"/>
      <c r="L93" s="149"/>
      <c r="M93" s="149"/>
      <c r="N93" s="149"/>
      <c r="O93" s="149"/>
      <c r="P93" s="149"/>
      <c r="Q93" s="149"/>
      <c r="R93" s="149"/>
      <c r="S93" s="149"/>
      <c r="T93" s="149"/>
      <c r="U93" s="149"/>
      <c r="V93" s="149"/>
      <c r="W93" s="149"/>
      <c r="X93" s="149"/>
    </row>
    <row r="94" spans="1:24" s="523" customFormat="1" ht="11.25">
      <c r="A94" s="149"/>
      <c r="B94" s="149"/>
      <c r="C94" s="149"/>
      <c r="D94" s="149"/>
      <c r="E94" s="149"/>
      <c r="F94" s="149"/>
      <c r="G94" s="149"/>
      <c r="H94" s="149"/>
      <c r="I94" s="149"/>
      <c r="J94" s="149"/>
      <c r="K94" s="149"/>
      <c r="L94" s="149"/>
      <c r="M94" s="149"/>
      <c r="N94" s="149"/>
      <c r="O94" s="149"/>
      <c r="P94" s="149"/>
      <c r="Q94" s="149"/>
      <c r="R94" s="149"/>
      <c r="S94" s="149"/>
      <c r="T94" s="149"/>
      <c r="U94" s="149"/>
      <c r="V94" s="149"/>
      <c r="W94" s="149"/>
      <c r="X94" s="149"/>
    </row>
    <row r="95" spans="1:24" s="523" customFormat="1" ht="11.25">
      <c r="A95" s="149"/>
      <c r="B95" s="149"/>
      <c r="C95" s="149"/>
      <c r="D95" s="149"/>
      <c r="E95" s="149"/>
      <c r="F95" s="149"/>
      <c r="G95" s="149"/>
      <c r="H95" s="149"/>
      <c r="I95" s="149"/>
      <c r="J95" s="149"/>
      <c r="K95" s="149"/>
      <c r="L95" s="149"/>
      <c r="M95" s="149"/>
      <c r="N95" s="149"/>
      <c r="O95" s="149"/>
      <c r="P95" s="149"/>
      <c r="Q95" s="149"/>
      <c r="R95" s="149"/>
      <c r="S95" s="149"/>
      <c r="T95" s="149"/>
      <c r="U95" s="149"/>
      <c r="V95" s="149"/>
      <c r="W95" s="149"/>
      <c r="X95" s="149"/>
    </row>
    <row r="96" spans="1:24" s="523" customFormat="1" ht="11.25">
      <c r="A96" s="149"/>
      <c r="B96" s="149"/>
      <c r="C96" s="149"/>
      <c r="D96" s="149"/>
      <c r="E96" s="149"/>
      <c r="F96" s="149"/>
      <c r="G96" s="149"/>
      <c r="H96" s="149"/>
      <c r="I96" s="149"/>
      <c r="J96" s="149"/>
      <c r="K96" s="149"/>
      <c r="L96" s="149"/>
      <c r="M96" s="149"/>
      <c r="N96" s="149"/>
      <c r="O96" s="149"/>
      <c r="P96" s="149"/>
      <c r="Q96" s="149"/>
      <c r="R96" s="149"/>
      <c r="S96" s="149"/>
      <c r="T96" s="149"/>
      <c r="U96" s="149"/>
      <c r="V96" s="149"/>
      <c r="W96" s="149"/>
      <c r="X96" s="149"/>
    </row>
    <row r="97" spans="1:24" s="523" customFormat="1" ht="11.25">
      <c r="A97" s="149"/>
      <c r="B97" s="149"/>
      <c r="C97" s="149"/>
      <c r="D97" s="149"/>
      <c r="E97" s="149"/>
      <c r="F97" s="149"/>
      <c r="G97" s="149"/>
      <c r="H97" s="149"/>
      <c r="I97" s="149"/>
      <c r="J97" s="149"/>
      <c r="K97" s="149"/>
      <c r="L97" s="149"/>
      <c r="M97" s="149"/>
      <c r="N97" s="149"/>
      <c r="O97" s="149"/>
      <c r="P97" s="149"/>
      <c r="Q97" s="149"/>
      <c r="R97" s="149"/>
      <c r="S97" s="149"/>
      <c r="T97" s="149"/>
      <c r="U97" s="149"/>
      <c r="V97" s="149"/>
      <c r="W97" s="149"/>
      <c r="X97" s="149"/>
    </row>
    <row r="98" spans="1:24" s="523" customFormat="1" ht="11.25">
      <c r="A98" s="149"/>
      <c r="B98" s="149"/>
      <c r="C98" s="149"/>
      <c r="D98" s="149"/>
      <c r="E98" s="149"/>
      <c r="F98" s="149"/>
      <c r="G98" s="149"/>
      <c r="H98" s="149"/>
      <c r="I98" s="149"/>
      <c r="J98" s="149"/>
      <c r="K98" s="149"/>
      <c r="L98" s="149"/>
      <c r="M98" s="149"/>
      <c r="N98" s="149"/>
      <c r="O98" s="149"/>
      <c r="P98" s="149"/>
      <c r="Q98" s="149"/>
      <c r="R98" s="149"/>
      <c r="S98" s="149"/>
      <c r="T98" s="149"/>
      <c r="U98" s="149"/>
      <c r="V98" s="149"/>
      <c r="W98" s="149"/>
      <c r="X98" s="149"/>
    </row>
    <row r="99" spans="1:24" s="523" customFormat="1" ht="11.25">
      <c r="A99" s="149"/>
      <c r="B99" s="149"/>
      <c r="C99" s="149"/>
      <c r="D99" s="149"/>
      <c r="E99" s="149"/>
      <c r="F99" s="149"/>
      <c r="G99" s="149"/>
      <c r="H99" s="149"/>
      <c r="I99" s="149"/>
      <c r="J99" s="149"/>
      <c r="K99" s="149"/>
      <c r="L99" s="149"/>
      <c r="M99" s="149"/>
      <c r="N99" s="149"/>
      <c r="O99" s="149"/>
      <c r="P99" s="149"/>
      <c r="Q99" s="149"/>
      <c r="R99" s="149"/>
      <c r="S99" s="149"/>
      <c r="T99" s="149"/>
      <c r="U99" s="149"/>
      <c r="V99" s="149"/>
      <c r="W99" s="149"/>
      <c r="X99" s="149"/>
    </row>
    <row r="100" spans="1:24" s="523" customFormat="1" ht="11.25">
      <c r="A100" s="149"/>
      <c r="B100" s="149"/>
      <c r="C100" s="149"/>
      <c r="D100" s="149"/>
      <c r="E100" s="149"/>
      <c r="F100" s="149"/>
      <c r="G100" s="149"/>
      <c r="H100" s="149"/>
      <c r="I100" s="149"/>
      <c r="J100" s="149"/>
      <c r="K100" s="149"/>
      <c r="L100" s="149"/>
      <c r="M100" s="149"/>
      <c r="N100" s="149"/>
      <c r="O100" s="149"/>
      <c r="P100" s="149"/>
      <c r="Q100" s="149"/>
      <c r="R100" s="149"/>
      <c r="S100" s="149"/>
      <c r="T100" s="149"/>
      <c r="U100" s="149"/>
      <c r="V100" s="149"/>
      <c r="W100" s="149"/>
      <c r="X100" s="149"/>
    </row>
    <row r="101" spans="1:24" s="523" customFormat="1" ht="11.25">
      <c r="A101" s="149"/>
      <c r="B101" s="149"/>
      <c r="C101" s="149"/>
      <c r="D101" s="149"/>
      <c r="E101" s="149"/>
      <c r="F101" s="149"/>
      <c r="G101" s="149"/>
      <c r="H101" s="149"/>
      <c r="I101" s="149"/>
      <c r="J101" s="149"/>
      <c r="K101" s="149"/>
      <c r="L101" s="149"/>
      <c r="M101" s="149"/>
      <c r="N101" s="149"/>
      <c r="O101" s="149"/>
      <c r="P101" s="149"/>
      <c r="Q101" s="149"/>
      <c r="R101" s="149"/>
      <c r="S101" s="149"/>
      <c r="T101" s="149"/>
      <c r="U101" s="149"/>
      <c r="V101" s="149"/>
      <c r="W101" s="149"/>
      <c r="X101" s="149"/>
    </row>
    <row r="102" spans="1:24" s="523" customFormat="1" ht="11.25">
      <c r="A102" s="149"/>
      <c r="B102" s="149"/>
      <c r="C102" s="149"/>
      <c r="D102" s="149"/>
      <c r="E102" s="149"/>
      <c r="F102" s="149"/>
      <c r="G102" s="149"/>
      <c r="H102" s="149"/>
      <c r="I102" s="149"/>
      <c r="J102" s="149"/>
      <c r="K102" s="149"/>
      <c r="L102" s="149"/>
      <c r="M102" s="149"/>
      <c r="N102" s="149"/>
      <c r="O102" s="149"/>
      <c r="P102" s="149"/>
      <c r="Q102" s="149"/>
      <c r="R102" s="149"/>
      <c r="S102" s="149"/>
      <c r="T102" s="149"/>
      <c r="U102" s="149"/>
      <c r="V102" s="149"/>
      <c r="W102" s="149"/>
      <c r="X102" s="149"/>
    </row>
    <row r="103" spans="1:24" s="523" customFormat="1" ht="11.25">
      <c r="A103" s="149"/>
      <c r="B103" s="149"/>
      <c r="C103" s="149"/>
      <c r="D103" s="149"/>
      <c r="E103" s="149"/>
      <c r="F103" s="149"/>
      <c r="G103" s="149"/>
      <c r="H103" s="149"/>
      <c r="I103" s="149"/>
      <c r="J103" s="149"/>
      <c r="K103" s="149"/>
      <c r="L103" s="149"/>
      <c r="M103" s="149"/>
      <c r="N103" s="149"/>
      <c r="O103" s="149"/>
      <c r="P103" s="149"/>
      <c r="Q103" s="149"/>
      <c r="R103" s="149"/>
      <c r="S103" s="149"/>
      <c r="T103" s="149"/>
      <c r="U103" s="149"/>
      <c r="V103" s="149"/>
      <c r="W103" s="149"/>
      <c r="X103" s="149"/>
    </row>
  </sheetData>
  <sheetProtection selectLockedCells="1"/>
  <mergeCells count="130">
    <mergeCell ref="A38:B38"/>
    <mergeCell ref="A36:B36"/>
    <mergeCell ref="A32:B32"/>
    <mergeCell ref="A35:B35"/>
    <mergeCell ref="A34:B34"/>
    <mergeCell ref="A28:B28"/>
    <mergeCell ref="A29:B29"/>
    <mergeCell ref="A37:B37"/>
    <mergeCell ref="A31:B31"/>
    <mergeCell ref="A33:B33"/>
    <mergeCell ref="Q24:R24"/>
    <mergeCell ref="M22:N22"/>
    <mergeCell ref="M23:N23"/>
    <mergeCell ref="M21:N21"/>
    <mergeCell ref="M20:N20"/>
    <mergeCell ref="M16:N16"/>
    <mergeCell ref="Q18:R18"/>
    <mergeCell ref="Q19:R19"/>
    <mergeCell ref="O14:R14"/>
    <mergeCell ref="Q20:R20"/>
    <mergeCell ref="X6:X9"/>
    <mergeCell ref="S6:S9"/>
    <mergeCell ref="T6:T9"/>
    <mergeCell ref="U6:U9"/>
    <mergeCell ref="I6:I9"/>
    <mergeCell ref="J6:J9"/>
    <mergeCell ref="V6:V9"/>
    <mergeCell ref="A16:B16"/>
    <mergeCell ref="A10:B10"/>
    <mergeCell ref="O10:R10"/>
    <mergeCell ref="M10:N10"/>
    <mergeCell ref="F6:F9"/>
    <mergeCell ref="A11:B11"/>
    <mergeCell ref="O12:R12"/>
    <mergeCell ref="O13:R13"/>
    <mergeCell ref="M11:N11"/>
    <mergeCell ref="O11:R11"/>
    <mergeCell ref="O4:W4"/>
    <mergeCell ref="O3:W3"/>
    <mergeCell ref="O28:P28"/>
    <mergeCell ref="O24:P24"/>
    <mergeCell ref="Q21:R21"/>
    <mergeCell ref="Q16:R16"/>
    <mergeCell ref="Q17:R17"/>
    <mergeCell ref="W6:W9"/>
    <mergeCell ref="O21:P21"/>
    <mergeCell ref="Q22:R22"/>
    <mergeCell ref="Q23:R23"/>
    <mergeCell ref="O17:P17"/>
    <mergeCell ref="O20:P20"/>
    <mergeCell ref="O16:P16"/>
    <mergeCell ref="Q27:R27"/>
    <mergeCell ref="Q28:R28"/>
    <mergeCell ref="O6:R9"/>
    <mergeCell ref="O25:P25"/>
    <mergeCell ref="O22:P22"/>
    <mergeCell ref="O23:P23"/>
    <mergeCell ref="O19:P19"/>
    <mergeCell ref="O27:P27"/>
    <mergeCell ref="O26:P26"/>
    <mergeCell ref="O18:P18"/>
    <mergeCell ref="A3:G3"/>
    <mergeCell ref="H3:N3"/>
    <mergeCell ref="G6:G9"/>
    <mergeCell ref="C6:C9"/>
    <mergeCell ref="D6:D9"/>
    <mergeCell ref="M19:N19"/>
    <mergeCell ref="K6:K9"/>
    <mergeCell ref="L6:L9"/>
    <mergeCell ref="M6:N9"/>
    <mergeCell ref="E6:E9"/>
    <mergeCell ref="M17:N17"/>
    <mergeCell ref="A17:B17"/>
    <mergeCell ref="A18:B18"/>
    <mergeCell ref="A19:B19"/>
    <mergeCell ref="A14:B14"/>
    <mergeCell ref="M14:N14"/>
    <mergeCell ref="A6:B9"/>
    <mergeCell ref="H6:H9"/>
    <mergeCell ref="M18:N18"/>
    <mergeCell ref="A12:B12"/>
    <mergeCell ref="M12:N12"/>
    <mergeCell ref="M13:N13"/>
    <mergeCell ref="A13:B13"/>
    <mergeCell ref="Q29:R29"/>
    <mergeCell ref="Q30:R30"/>
    <mergeCell ref="Q31:R31"/>
    <mergeCell ref="Q25:R25"/>
    <mergeCell ref="Q26:R26"/>
    <mergeCell ref="A25:B25"/>
    <mergeCell ref="A26:B26"/>
    <mergeCell ref="A27:B27"/>
    <mergeCell ref="A30:B30"/>
    <mergeCell ref="O29:P29"/>
    <mergeCell ref="M29:N29"/>
    <mergeCell ref="M31:N31"/>
    <mergeCell ref="O31:P31"/>
    <mergeCell ref="O30:P30"/>
    <mergeCell ref="A20:B20"/>
    <mergeCell ref="M30:N30"/>
    <mergeCell ref="A21:B21"/>
    <mergeCell ref="A22:B22"/>
    <mergeCell ref="A23:B23"/>
    <mergeCell ref="M25:N25"/>
    <mergeCell ref="M26:N26"/>
    <mergeCell ref="M27:N27"/>
    <mergeCell ref="M28:N28"/>
    <mergeCell ref="A24:B24"/>
    <mergeCell ref="M24:N24"/>
    <mergeCell ref="M38:N38"/>
    <mergeCell ref="O38:P38"/>
    <mergeCell ref="M36:N36"/>
    <mergeCell ref="M32:N32"/>
    <mergeCell ref="O32:P32"/>
    <mergeCell ref="M37:N37"/>
    <mergeCell ref="O37:P37"/>
    <mergeCell ref="Q37:R37"/>
    <mergeCell ref="Q38:R38"/>
    <mergeCell ref="Q35:R35"/>
    <mergeCell ref="Q36:R36"/>
    <mergeCell ref="O36:P36"/>
    <mergeCell ref="Q34:R34"/>
    <mergeCell ref="M35:N35"/>
    <mergeCell ref="Q32:R32"/>
    <mergeCell ref="Q33:R33"/>
    <mergeCell ref="O35:P35"/>
    <mergeCell ref="O33:P33"/>
    <mergeCell ref="O34:P34"/>
    <mergeCell ref="M34:N34"/>
    <mergeCell ref="M33:N33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7" max="38" man="1"/>
    <brk id="14" max="38" man="1"/>
  </colBreaks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7"/>
  <sheetViews>
    <sheetView view="pageBreakPreview" zoomScaleNormal="100" zoomScaleSheetLayoutView="100" workbookViewId="0">
      <selection activeCell="L35" sqref="L35"/>
    </sheetView>
  </sheetViews>
  <sheetFormatPr defaultRowHeight="14.25"/>
  <cols>
    <col min="1" max="1" width="26.75" style="47" customWidth="1"/>
    <col min="2" max="4" width="13.875" style="49" customWidth="1"/>
    <col min="5" max="5" width="13.875" style="139" customWidth="1"/>
    <col min="6" max="6" width="9.125" style="52" bestFit="1" customWidth="1"/>
    <col min="7" max="16384" width="9" style="52"/>
  </cols>
  <sheetData>
    <row r="1" spans="1:6" s="349" customFormat="1" ht="14.1" customHeight="1">
      <c r="A1" s="346"/>
      <c r="B1" s="351"/>
      <c r="C1" s="351"/>
      <c r="D1" s="351"/>
      <c r="E1" s="210" t="s">
        <v>637</v>
      </c>
    </row>
    <row r="2" spans="1:6" s="32" customFormat="1" ht="14.1" customHeight="1">
      <c r="A2" s="26"/>
      <c r="B2" s="28"/>
      <c r="C2" s="28"/>
      <c r="D2" s="28"/>
      <c r="E2" s="29"/>
    </row>
    <row r="3" spans="1:6" s="33" customFormat="1" ht="20.100000000000001" customHeight="1">
      <c r="A3" s="651" t="s">
        <v>570</v>
      </c>
      <c r="B3" s="651"/>
      <c r="C3" s="651"/>
      <c r="D3" s="651"/>
      <c r="E3" s="651"/>
    </row>
    <row r="4" spans="1:6" s="37" customFormat="1" ht="24" customHeight="1">
      <c r="A4" s="956" t="s">
        <v>93</v>
      </c>
      <c r="B4" s="956"/>
      <c r="C4" s="956"/>
      <c r="D4" s="956"/>
      <c r="E4" s="956"/>
    </row>
    <row r="5" spans="1:6" s="38" customFormat="1" ht="18" customHeight="1" thickBot="1">
      <c r="A5" s="140" t="s">
        <v>16</v>
      </c>
      <c r="B5" s="141"/>
      <c r="C5" s="141"/>
      <c r="D5" s="140"/>
      <c r="E5" s="142" t="s">
        <v>73</v>
      </c>
    </row>
    <row r="6" spans="1:6" s="32" customFormat="1" ht="12" customHeight="1">
      <c r="A6" s="686" t="s">
        <v>265</v>
      </c>
      <c r="B6" s="957" t="s">
        <v>266</v>
      </c>
      <c r="C6" s="960" t="s">
        <v>267</v>
      </c>
      <c r="D6" s="674" t="s">
        <v>268</v>
      </c>
      <c r="E6" s="963" t="s">
        <v>269</v>
      </c>
    </row>
    <row r="7" spans="1:6" s="32" customFormat="1" ht="12" customHeight="1">
      <c r="A7" s="688"/>
      <c r="B7" s="958"/>
      <c r="C7" s="961"/>
      <c r="D7" s="961"/>
      <c r="E7" s="964"/>
    </row>
    <row r="8" spans="1:6" s="32" customFormat="1" ht="12" customHeight="1">
      <c r="A8" s="688"/>
      <c r="B8" s="958"/>
      <c r="C8" s="961"/>
      <c r="D8" s="961"/>
      <c r="E8" s="964"/>
    </row>
    <row r="9" spans="1:6" s="32" customFormat="1" ht="12" customHeight="1">
      <c r="A9" s="690"/>
      <c r="B9" s="959"/>
      <c r="C9" s="962"/>
      <c r="D9" s="962"/>
      <c r="E9" s="965"/>
    </row>
    <row r="10" spans="1:6" s="85" customFormat="1" ht="28.5" customHeight="1">
      <c r="A10" s="143" t="s">
        <v>393</v>
      </c>
      <c r="B10" s="10">
        <v>7</v>
      </c>
      <c r="C10" s="10">
        <v>1145061</v>
      </c>
      <c r="D10" s="10">
        <v>1168270</v>
      </c>
      <c r="E10" s="10">
        <v>947617</v>
      </c>
    </row>
    <row r="11" spans="1:6" s="85" customFormat="1" ht="28.5" customHeight="1">
      <c r="A11" s="143" t="s">
        <v>420</v>
      </c>
      <c r="B11" s="10">
        <v>7</v>
      </c>
      <c r="C11" s="10">
        <v>1255494</v>
      </c>
      <c r="D11" s="10">
        <v>1337050</v>
      </c>
      <c r="E11" s="10">
        <v>1036748</v>
      </c>
    </row>
    <row r="12" spans="1:6" s="85" customFormat="1" ht="28.5" customHeight="1">
      <c r="A12" s="143" t="s">
        <v>431</v>
      </c>
      <c r="B12" s="10">
        <v>7</v>
      </c>
      <c r="C12" s="10">
        <v>1213048</v>
      </c>
      <c r="D12" s="10">
        <v>1325926</v>
      </c>
      <c r="E12" s="10">
        <v>1066901</v>
      </c>
    </row>
    <row r="13" spans="1:6" s="85" customFormat="1" ht="28.5" customHeight="1">
      <c r="A13" s="143">
        <v>2017</v>
      </c>
      <c r="B13" s="10">
        <v>7</v>
      </c>
      <c r="C13" s="10">
        <v>756483</v>
      </c>
      <c r="D13" s="10">
        <v>755793</v>
      </c>
      <c r="E13" s="10">
        <v>694209</v>
      </c>
    </row>
    <row r="14" spans="1:6" s="85" customFormat="1" ht="28.5" customHeight="1">
      <c r="A14" s="144">
        <v>2018</v>
      </c>
      <c r="B14" s="123">
        <v>7</v>
      </c>
      <c r="C14" s="123">
        <v>823972</v>
      </c>
      <c r="D14" s="123">
        <v>832600</v>
      </c>
      <c r="E14" s="123">
        <v>761792</v>
      </c>
      <c r="F14" s="145"/>
    </row>
    <row r="15" spans="1:6" s="32" customFormat="1" ht="21" customHeight="1">
      <c r="A15" s="498"/>
      <c r="B15" s="128"/>
      <c r="C15" s="128"/>
      <c r="D15" s="128"/>
      <c r="E15" s="128"/>
    </row>
    <row r="16" spans="1:6" s="32" customFormat="1" ht="35.1" customHeight="1">
      <c r="A16" s="146" t="s">
        <v>270</v>
      </c>
      <c r="B16" s="305" t="s">
        <v>572</v>
      </c>
      <c r="C16" s="305" t="s">
        <v>572</v>
      </c>
      <c r="D16" s="305" t="s">
        <v>572</v>
      </c>
      <c r="E16" s="305" t="s">
        <v>572</v>
      </c>
    </row>
    <row r="17" spans="1:9" s="32" customFormat="1" ht="35.1" customHeight="1">
      <c r="A17" s="147" t="s">
        <v>271</v>
      </c>
      <c r="B17" s="333" t="s">
        <v>572</v>
      </c>
      <c r="C17" s="333" t="s">
        <v>572</v>
      </c>
      <c r="D17" s="333" t="s">
        <v>572</v>
      </c>
      <c r="E17" s="333" t="s">
        <v>572</v>
      </c>
    </row>
    <row r="18" spans="1:9" s="32" customFormat="1" ht="35.1" customHeight="1">
      <c r="A18" s="146" t="s">
        <v>272</v>
      </c>
      <c r="B18" s="305">
        <v>7</v>
      </c>
      <c r="C18" s="305">
        <v>823972</v>
      </c>
      <c r="D18" s="305">
        <v>832600</v>
      </c>
      <c r="E18" s="305">
        <v>761792</v>
      </c>
      <c r="G18" s="504"/>
    </row>
    <row r="19" spans="1:9" s="32" customFormat="1" ht="35.1" customHeight="1">
      <c r="A19" s="147" t="s">
        <v>509</v>
      </c>
      <c r="B19" s="333" t="s">
        <v>572</v>
      </c>
      <c r="C19" s="333">
        <v>561589</v>
      </c>
      <c r="D19" s="333">
        <v>561191</v>
      </c>
      <c r="E19" s="333">
        <v>554788</v>
      </c>
      <c r="G19" s="504"/>
      <c r="H19" s="504"/>
      <c r="I19" s="504"/>
    </row>
    <row r="20" spans="1:9" s="32" customFormat="1" ht="35.1" customHeight="1">
      <c r="A20" s="147" t="s">
        <v>510</v>
      </c>
      <c r="B20" s="333" t="s">
        <v>572</v>
      </c>
      <c r="C20" s="333">
        <v>20929</v>
      </c>
      <c r="D20" s="333">
        <v>23437</v>
      </c>
      <c r="E20" s="333">
        <v>17711</v>
      </c>
    </row>
    <row r="21" spans="1:9" s="32" customFormat="1" ht="35.1" customHeight="1">
      <c r="A21" s="147" t="s">
        <v>534</v>
      </c>
      <c r="B21" s="417" t="s">
        <v>572</v>
      </c>
      <c r="C21" s="333">
        <v>8221</v>
      </c>
      <c r="D21" s="333">
        <v>8453</v>
      </c>
      <c r="E21" s="333">
        <v>1364</v>
      </c>
    </row>
    <row r="22" spans="1:9" s="32" customFormat="1" ht="35.1" customHeight="1">
      <c r="A22" s="147" t="s">
        <v>575</v>
      </c>
      <c r="B22" s="417" t="s">
        <v>572</v>
      </c>
      <c r="C22" s="417">
        <v>85647</v>
      </c>
      <c r="D22" s="417">
        <v>94071</v>
      </c>
      <c r="E22" s="417">
        <v>74470</v>
      </c>
    </row>
    <row r="23" spans="1:9" s="32" customFormat="1" ht="35.1" customHeight="1">
      <c r="A23" s="147" t="s">
        <v>576</v>
      </c>
      <c r="B23" s="417" t="s">
        <v>572</v>
      </c>
      <c r="C23" s="417">
        <v>28032</v>
      </c>
      <c r="D23" s="417">
        <v>25778</v>
      </c>
      <c r="E23" s="417">
        <v>2092</v>
      </c>
    </row>
    <row r="24" spans="1:9" s="32" customFormat="1" ht="35.1" customHeight="1">
      <c r="A24" s="38" t="s">
        <v>432</v>
      </c>
      <c r="B24" s="505" t="s">
        <v>572</v>
      </c>
      <c r="C24" s="12">
        <v>9113</v>
      </c>
      <c r="D24" s="12">
        <v>9118</v>
      </c>
      <c r="E24" s="12">
        <v>8997</v>
      </c>
    </row>
    <row r="25" spans="1:9" s="32" customFormat="1" ht="35.1" customHeight="1" thickBot="1">
      <c r="A25" s="418" t="s">
        <v>577</v>
      </c>
      <c r="B25" s="419" t="s">
        <v>572</v>
      </c>
      <c r="C25" s="420">
        <v>110441</v>
      </c>
      <c r="D25" s="420">
        <v>110552</v>
      </c>
      <c r="E25" s="420">
        <v>102370</v>
      </c>
    </row>
    <row r="26" spans="1:9" s="490" customFormat="1" ht="11.1" customHeight="1">
      <c r="A26" s="488" t="s">
        <v>273</v>
      </c>
      <c r="B26" s="489"/>
      <c r="C26" s="489"/>
      <c r="D26" s="489"/>
    </row>
    <row r="27" spans="1:9" s="492" customFormat="1" ht="11.1" customHeight="1">
      <c r="A27" s="294" t="s">
        <v>536</v>
      </c>
      <c r="B27" s="491"/>
      <c r="C27" s="491"/>
      <c r="D27" s="491"/>
      <c r="E27" s="294"/>
    </row>
    <row r="28" spans="1:9" s="492" customFormat="1" ht="11.1" customHeight="1">
      <c r="A28" s="294" t="s">
        <v>537</v>
      </c>
      <c r="B28" s="491"/>
      <c r="C28" s="491"/>
      <c r="D28" s="491"/>
      <c r="E28" s="294"/>
    </row>
    <row r="29" spans="1:9" s="32" customFormat="1" ht="11.25">
      <c r="A29" s="26"/>
      <c r="B29" s="28"/>
      <c r="C29" s="28"/>
      <c r="D29" s="28"/>
      <c r="E29" s="26"/>
    </row>
    <row r="30" spans="1:9" s="32" customFormat="1" ht="11.25">
      <c r="A30" s="26"/>
      <c r="B30" s="28"/>
      <c r="C30" s="28"/>
      <c r="D30" s="28"/>
      <c r="E30" s="26"/>
    </row>
    <row r="31" spans="1:9" s="32" customFormat="1" ht="11.25">
      <c r="A31" s="26"/>
      <c r="B31" s="28"/>
      <c r="C31" s="28"/>
      <c r="D31" s="28"/>
      <c r="E31" s="26"/>
    </row>
    <row r="32" spans="1:9" s="32" customFormat="1" ht="11.25">
      <c r="A32" s="26"/>
      <c r="B32" s="28"/>
      <c r="C32" s="28"/>
      <c r="D32" s="28"/>
      <c r="E32" s="26"/>
    </row>
    <row r="33" spans="1:5" s="32" customFormat="1" ht="11.25">
      <c r="A33" s="26"/>
      <c r="B33" s="28"/>
      <c r="C33" s="28"/>
      <c r="D33" s="28"/>
      <c r="E33" s="26"/>
    </row>
    <row r="34" spans="1:5" s="32" customFormat="1" ht="11.25">
      <c r="A34" s="26"/>
      <c r="B34" s="28"/>
      <c r="C34" s="28"/>
      <c r="D34" s="28"/>
      <c r="E34" s="26"/>
    </row>
    <row r="35" spans="1:5" s="32" customFormat="1" ht="11.25">
      <c r="A35" s="26"/>
      <c r="B35" s="28"/>
      <c r="C35" s="28"/>
      <c r="D35" s="28"/>
      <c r="E35" s="26"/>
    </row>
    <row r="36" spans="1:5" s="32" customFormat="1" ht="11.25">
      <c r="A36" s="26"/>
      <c r="B36" s="28"/>
      <c r="C36" s="28"/>
      <c r="D36" s="28"/>
      <c r="E36" s="26"/>
    </row>
    <row r="37" spans="1:5" s="32" customFormat="1" ht="11.25">
      <c r="A37" s="26"/>
      <c r="B37" s="28"/>
      <c r="C37" s="28"/>
      <c r="D37" s="28"/>
      <c r="E37" s="26"/>
    </row>
    <row r="38" spans="1:5" s="32" customFormat="1" ht="11.25">
      <c r="A38" s="26"/>
      <c r="B38" s="28"/>
      <c r="C38" s="28"/>
      <c r="D38" s="28"/>
      <c r="E38" s="26"/>
    </row>
    <row r="39" spans="1:5" s="32" customFormat="1" ht="11.25">
      <c r="A39" s="26"/>
      <c r="B39" s="28"/>
      <c r="C39" s="28"/>
      <c r="D39" s="28"/>
      <c r="E39" s="26"/>
    </row>
    <row r="40" spans="1:5" s="32" customFormat="1" ht="11.25">
      <c r="A40" s="26"/>
      <c r="B40" s="28"/>
      <c r="C40" s="28"/>
      <c r="D40" s="28"/>
      <c r="E40" s="26"/>
    </row>
    <row r="41" spans="1:5" s="32" customFormat="1" ht="11.25">
      <c r="A41" s="26"/>
      <c r="B41" s="28"/>
      <c r="C41" s="28"/>
      <c r="D41" s="28"/>
      <c r="E41" s="26"/>
    </row>
    <row r="42" spans="1:5" s="32" customFormat="1" ht="11.25">
      <c r="A42" s="26"/>
      <c r="B42" s="28"/>
      <c r="C42" s="28"/>
      <c r="D42" s="28"/>
      <c r="E42" s="26"/>
    </row>
    <row r="43" spans="1:5" s="32" customFormat="1" ht="11.25">
      <c r="A43" s="26"/>
      <c r="B43" s="28"/>
      <c r="C43" s="28"/>
      <c r="D43" s="28"/>
      <c r="E43" s="26"/>
    </row>
    <row r="44" spans="1:5" s="32" customFormat="1" ht="11.25">
      <c r="A44" s="26"/>
      <c r="B44" s="28"/>
      <c r="C44" s="28"/>
      <c r="D44" s="28"/>
      <c r="E44" s="26"/>
    </row>
    <row r="45" spans="1:5" s="32" customFormat="1" ht="11.25">
      <c r="A45" s="26"/>
      <c r="B45" s="28"/>
      <c r="C45" s="28"/>
      <c r="D45" s="28"/>
      <c r="E45" s="26"/>
    </row>
    <row r="46" spans="1:5" s="32" customFormat="1" ht="11.25">
      <c r="A46" s="26"/>
      <c r="B46" s="28"/>
      <c r="C46" s="28"/>
      <c r="D46" s="28"/>
      <c r="E46" s="26"/>
    </row>
    <row r="47" spans="1:5" s="32" customFormat="1" ht="11.25">
      <c r="A47" s="26"/>
      <c r="B47" s="28"/>
      <c r="C47" s="28"/>
      <c r="D47" s="28"/>
      <c r="E47" s="26"/>
    </row>
    <row r="48" spans="1:5" s="32" customFormat="1" ht="11.25">
      <c r="A48" s="26"/>
      <c r="B48" s="28"/>
      <c r="C48" s="28"/>
      <c r="D48" s="28"/>
      <c r="E48" s="26"/>
    </row>
    <row r="49" spans="1:5" s="32" customFormat="1" ht="11.25">
      <c r="A49" s="26"/>
      <c r="B49" s="28"/>
      <c r="C49" s="28"/>
      <c r="D49" s="28"/>
      <c r="E49" s="26"/>
    </row>
    <row r="50" spans="1:5" s="32" customFormat="1" ht="11.25">
      <c r="A50" s="26"/>
      <c r="B50" s="28"/>
      <c r="C50" s="28"/>
      <c r="D50" s="28"/>
      <c r="E50" s="26"/>
    </row>
    <row r="51" spans="1:5" s="32" customFormat="1" ht="11.25">
      <c r="A51" s="26"/>
      <c r="B51" s="28"/>
      <c r="C51" s="28"/>
      <c r="D51" s="28"/>
      <c r="E51" s="26"/>
    </row>
    <row r="52" spans="1:5" s="32" customFormat="1" ht="11.25">
      <c r="A52" s="26"/>
      <c r="B52" s="28"/>
      <c r="C52" s="28"/>
      <c r="D52" s="28"/>
      <c r="E52" s="26"/>
    </row>
    <row r="53" spans="1:5" s="32" customFormat="1" ht="11.25">
      <c r="A53" s="26"/>
      <c r="B53" s="28"/>
      <c r="C53" s="28"/>
      <c r="D53" s="28"/>
      <c r="E53" s="26"/>
    </row>
    <row r="54" spans="1:5" s="32" customFormat="1" ht="11.25">
      <c r="A54" s="26"/>
      <c r="B54" s="28"/>
      <c r="C54" s="28"/>
      <c r="D54" s="28"/>
      <c r="E54" s="26"/>
    </row>
    <row r="55" spans="1:5" s="32" customFormat="1" ht="11.25">
      <c r="A55" s="26"/>
      <c r="B55" s="28"/>
      <c r="C55" s="28"/>
      <c r="D55" s="28"/>
      <c r="E55" s="26"/>
    </row>
    <row r="56" spans="1:5" s="32" customFormat="1" ht="11.25">
      <c r="A56" s="26"/>
      <c r="B56" s="28"/>
      <c r="C56" s="28"/>
      <c r="D56" s="28"/>
      <c r="E56" s="26"/>
    </row>
    <row r="57" spans="1:5" s="32" customFormat="1" ht="11.25">
      <c r="A57" s="26"/>
      <c r="B57" s="28"/>
      <c r="C57" s="28"/>
      <c r="D57" s="28"/>
      <c r="E57" s="26"/>
    </row>
    <row r="58" spans="1:5" s="32" customFormat="1" ht="11.25">
      <c r="A58" s="26"/>
      <c r="B58" s="28"/>
      <c r="C58" s="28"/>
      <c r="D58" s="28"/>
      <c r="E58" s="26"/>
    </row>
    <row r="59" spans="1:5" s="32" customFormat="1" ht="11.25">
      <c r="A59" s="26"/>
      <c r="B59" s="28"/>
      <c r="C59" s="28"/>
      <c r="D59" s="28"/>
      <c r="E59" s="26"/>
    </row>
    <row r="60" spans="1:5" s="32" customFormat="1" ht="11.25">
      <c r="A60" s="26"/>
      <c r="B60" s="28"/>
      <c r="C60" s="28"/>
      <c r="D60" s="28"/>
      <c r="E60" s="26"/>
    </row>
    <row r="61" spans="1:5" s="32" customFormat="1" ht="11.25">
      <c r="A61" s="26"/>
      <c r="B61" s="28"/>
      <c r="C61" s="28"/>
      <c r="D61" s="28"/>
      <c r="E61" s="26"/>
    </row>
    <row r="62" spans="1:5" s="32" customFormat="1" ht="11.25">
      <c r="A62" s="26"/>
      <c r="B62" s="28"/>
      <c r="C62" s="28"/>
      <c r="D62" s="28"/>
      <c r="E62" s="26"/>
    </row>
    <row r="63" spans="1:5" s="32" customFormat="1" ht="11.25">
      <c r="A63" s="26"/>
      <c r="B63" s="28"/>
      <c r="C63" s="28"/>
      <c r="D63" s="28"/>
      <c r="E63" s="26"/>
    </row>
    <row r="64" spans="1:5" s="32" customFormat="1" ht="11.25">
      <c r="A64" s="26"/>
      <c r="B64" s="28"/>
      <c r="C64" s="28"/>
      <c r="D64" s="28"/>
      <c r="E64" s="26"/>
    </row>
    <row r="65" spans="1:5" s="32" customFormat="1" ht="11.25">
      <c r="A65" s="26"/>
      <c r="B65" s="28"/>
      <c r="C65" s="28"/>
      <c r="D65" s="28"/>
      <c r="E65" s="26"/>
    </row>
    <row r="66" spans="1:5" s="32" customFormat="1" ht="11.25">
      <c r="A66" s="26"/>
      <c r="B66" s="28"/>
      <c r="C66" s="28"/>
      <c r="D66" s="28"/>
      <c r="E66" s="26"/>
    </row>
    <row r="67" spans="1:5" s="32" customFormat="1" ht="11.25">
      <c r="A67" s="26"/>
      <c r="B67" s="28"/>
      <c r="C67" s="28"/>
      <c r="D67" s="28"/>
      <c r="E67" s="26"/>
    </row>
    <row r="68" spans="1:5" s="32" customFormat="1" ht="11.25">
      <c r="A68" s="26"/>
      <c r="B68" s="28"/>
      <c r="C68" s="28"/>
      <c r="D68" s="28"/>
      <c r="E68" s="26"/>
    </row>
    <row r="69" spans="1:5" s="32" customFormat="1" ht="11.25">
      <c r="A69" s="26"/>
      <c r="B69" s="28"/>
      <c r="C69" s="28"/>
      <c r="D69" s="28"/>
      <c r="E69" s="26"/>
    </row>
    <row r="70" spans="1:5" s="32" customFormat="1" ht="11.25">
      <c r="A70" s="26"/>
      <c r="B70" s="28"/>
      <c r="C70" s="28"/>
      <c r="D70" s="28"/>
      <c r="E70" s="26"/>
    </row>
    <row r="71" spans="1:5" s="32" customFormat="1" ht="11.25">
      <c r="A71" s="26"/>
      <c r="B71" s="28"/>
      <c r="C71" s="28"/>
      <c r="D71" s="28"/>
      <c r="E71" s="26"/>
    </row>
    <row r="72" spans="1:5" s="32" customFormat="1" ht="11.25">
      <c r="A72" s="26"/>
      <c r="B72" s="28"/>
      <c r="C72" s="28"/>
      <c r="D72" s="28"/>
      <c r="E72" s="26"/>
    </row>
    <row r="73" spans="1:5" s="32" customFormat="1" ht="11.25">
      <c r="A73" s="26"/>
      <c r="B73" s="28"/>
      <c r="C73" s="28"/>
      <c r="D73" s="28"/>
      <c r="E73" s="26"/>
    </row>
    <row r="74" spans="1:5" s="32" customFormat="1" ht="11.25">
      <c r="A74" s="26"/>
      <c r="B74" s="28"/>
      <c r="C74" s="28"/>
      <c r="D74" s="28"/>
      <c r="E74" s="26"/>
    </row>
    <row r="75" spans="1:5" s="32" customFormat="1" ht="11.25">
      <c r="A75" s="26"/>
      <c r="B75" s="28"/>
      <c r="C75" s="28"/>
      <c r="D75" s="28"/>
      <c r="E75" s="26"/>
    </row>
    <row r="76" spans="1:5" s="32" customFormat="1" ht="11.25">
      <c r="A76" s="26"/>
      <c r="B76" s="28"/>
      <c r="C76" s="28"/>
      <c r="D76" s="28"/>
      <c r="E76" s="26"/>
    </row>
    <row r="77" spans="1:5" s="32" customFormat="1" ht="11.25">
      <c r="A77" s="26"/>
      <c r="B77" s="28"/>
      <c r="C77" s="28"/>
      <c r="D77" s="28"/>
      <c r="E77" s="26"/>
    </row>
    <row r="78" spans="1:5" s="32" customFormat="1" ht="11.25">
      <c r="A78" s="26"/>
      <c r="B78" s="28"/>
      <c r="C78" s="28"/>
      <c r="D78" s="28"/>
      <c r="E78" s="26"/>
    </row>
    <row r="79" spans="1:5" s="32" customFormat="1" ht="11.25">
      <c r="A79" s="26"/>
      <c r="B79" s="28"/>
      <c r="C79" s="28"/>
      <c r="D79" s="28"/>
      <c r="E79" s="26"/>
    </row>
    <row r="80" spans="1:5" s="32" customFormat="1" ht="11.25">
      <c r="A80" s="26"/>
      <c r="B80" s="28"/>
      <c r="C80" s="28"/>
      <c r="D80" s="28"/>
      <c r="E80" s="26"/>
    </row>
    <row r="81" spans="1:5" s="32" customFormat="1" ht="11.25">
      <c r="A81" s="26"/>
      <c r="B81" s="28"/>
      <c r="C81" s="28"/>
      <c r="D81" s="28"/>
      <c r="E81" s="26"/>
    </row>
    <row r="82" spans="1:5" s="32" customFormat="1" ht="11.25">
      <c r="A82" s="26"/>
      <c r="B82" s="28"/>
      <c r="C82" s="28"/>
      <c r="D82" s="28"/>
      <c r="E82" s="26"/>
    </row>
    <row r="83" spans="1:5" s="32" customFormat="1" ht="11.25">
      <c r="A83" s="26"/>
      <c r="B83" s="28"/>
      <c r="C83" s="28"/>
      <c r="D83" s="28"/>
      <c r="E83" s="26"/>
    </row>
    <row r="84" spans="1:5" s="32" customFormat="1" ht="11.25">
      <c r="A84" s="26"/>
      <c r="B84" s="28"/>
      <c r="C84" s="28"/>
      <c r="D84" s="28"/>
      <c r="E84" s="26"/>
    </row>
    <row r="85" spans="1:5" s="32" customFormat="1" ht="11.25">
      <c r="A85" s="26"/>
      <c r="B85" s="28"/>
      <c r="C85" s="28"/>
      <c r="D85" s="28"/>
      <c r="E85" s="26"/>
    </row>
    <row r="86" spans="1:5" s="32" customFormat="1" ht="11.25">
      <c r="A86" s="26"/>
      <c r="B86" s="28"/>
      <c r="C86" s="28"/>
      <c r="D86" s="28"/>
      <c r="E86" s="26"/>
    </row>
    <row r="87" spans="1:5" s="32" customFormat="1" ht="11.25">
      <c r="A87" s="26"/>
      <c r="B87" s="28"/>
      <c r="C87" s="28"/>
      <c r="D87" s="28"/>
      <c r="E87" s="26"/>
    </row>
    <row r="88" spans="1:5" s="32" customFormat="1" ht="11.25">
      <c r="A88" s="26"/>
      <c r="B88" s="28"/>
      <c r="C88" s="28"/>
      <c r="D88" s="28"/>
      <c r="E88" s="26"/>
    </row>
    <row r="89" spans="1:5" s="32" customFormat="1" ht="11.25">
      <c r="A89" s="26"/>
      <c r="B89" s="28"/>
      <c r="C89" s="28"/>
      <c r="D89" s="28"/>
      <c r="E89" s="26"/>
    </row>
    <row r="90" spans="1:5" s="32" customFormat="1" ht="11.25">
      <c r="A90" s="26"/>
      <c r="B90" s="28"/>
      <c r="C90" s="28"/>
      <c r="D90" s="28"/>
      <c r="E90" s="26"/>
    </row>
    <row r="91" spans="1:5" s="32" customFormat="1" ht="11.25">
      <c r="A91" s="26"/>
      <c r="B91" s="28"/>
      <c r="C91" s="28"/>
      <c r="D91" s="28"/>
      <c r="E91" s="26"/>
    </row>
    <row r="92" spans="1:5" s="32" customFormat="1" ht="11.25">
      <c r="A92" s="26"/>
      <c r="B92" s="28"/>
      <c r="C92" s="28"/>
      <c r="D92" s="28"/>
      <c r="E92" s="26"/>
    </row>
    <row r="93" spans="1:5" s="32" customFormat="1" ht="11.25">
      <c r="A93" s="26"/>
      <c r="B93" s="28"/>
      <c r="C93" s="28"/>
      <c r="D93" s="28"/>
      <c r="E93" s="26"/>
    </row>
    <row r="94" spans="1:5" s="32" customFormat="1" ht="11.25">
      <c r="A94" s="26"/>
      <c r="B94" s="28"/>
      <c r="C94" s="28"/>
      <c r="D94" s="28"/>
      <c r="E94" s="26"/>
    </row>
    <row r="95" spans="1:5" s="32" customFormat="1" ht="11.25">
      <c r="A95" s="26"/>
      <c r="B95" s="28"/>
      <c r="C95" s="28"/>
      <c r="D95" s="28"/>
      <c r="E95" s="26"/>
    </row>
    <row r="96" spans="1:5" s="32" customFormat="1" ht="11.25">
      <c r="A96" s="26"/>
      <c r="B96" s="28"/>
      <c r="C96" s="28"/>
      <c r="D96" s="28"/>
      <c r="E96" s="26"/>
    </row>
    <row r="97" spans="1:5" s="32" customFormat="1" ht="11.25">
      <c r="A97" s="26"/>
      <c r="B97" s="28"/>
      <c r="C97" s="28"/>
      <c r="D97" s="28"/>
      <c r="E97" s="26"/>
    </row>
    <row r="98" spans="1:5" s="32" customFormat="1" ht="11.25">
      <c r="A98" s="26"/>
      <c r="B98" s="28"/>
      <c r="C98" s="28"/>
      <c r="D98" s="28"/>
      <c r="E98" s="26"/>
    </row>
    <row r="99" spans="1:5" s="32" customFormat="1" ht="11.25">
      <c r="A99" s="26"/>
      <c r="B99" s="28"/>
      <c r="C99" s="28"/>
      <c r="D99" s="28"/>
      <c r="E99" s="26"/>
    </row>
    <row r="100" spans="1:5" s="32" customFormat="1" ht="11.25">
      <c r="A100" s="26"/>
      <c r="B100" s="28"/>
      <c r="C100" s="28"/>
      <c r="D100" s="28"/>
      <c r="E100" s="26"/>
    </row>
    <row r="101" spans="1:5" s="32" customFormat="1" ht="11.25">
      <c r="A101" s="26"/>
      <c r="B101" s="28"/>
      <c r="C101" s="28"/>
      <c r="D101" s="28"/>
      <c r="E101" s="26"/>
    </row>
    <row r="102" spans="1:5" s="32" customFormat="1" ht="11.25">
      <c r="A102" s="26"/>
      <c r="B102" s="28"/>
      <c r="C102" s="28"/>
      <c r="D102" s="28"/>
      <c r="E102" s="26"/>
    </row>
    <row r="103" spans="1:5" s="32" customFormat="1" ht="11.25">
      <c r="A103" s="26"/>
      <c r="B103" s="28"/>
      <c r="C103" s="28"/>
      <c r="D103" s="28"/>
      <c r="E103" s="26"/>
    </row>
    <row r="104" spans="1:5" s="32" customFormat="1" ht="11.25">
      <c r="A104" s="26"/>
      <c r="B104" s="28"/>
      <c r="C104" s="28"/>
      <c r="D104" s="28"/>
      <c r="E104" s="26"/>
    </row>
    <row r="105" spans="1:5" s="32" customFormat="1" ht="11.25">
      <c r="A105" s="26"/>
      <c r="B105" s="28"/>
      <c r="C105" s="28"/>
      <c r="D105" s="28"/>
      <c r="E105" s="26"/>
    </row>
    <row r="106" spans="1:5" s="32" customFormat="1" ht="11.25">
      <c r="A106" s="26"/>
      <c r="B106" s="28"/>
      <c r="C106" s="28"/>
      <c r="D106" s="28"/>
      <c r="E106" s="26"/>
    </row>
    <row r="107" spans="1:5" s="32" customFormat="1" ht="11.25">
      <c r="A107" s="26"/>
      <c r="B107" s="28"/>
      <c r="C107" s="28"/>
      <c r="D107" s="28"/>
      <c r="E107" s="26"/>
    </row>
  </sheetData>
  <sheetProtection selectLockedCells="1"/>
  <mergeCells count="7">
    <mergeCell ref="A3:E3"/>
    <mergeCell ref="A4:E4"/>
    <mergeCell ref="A6:A9"/>
    <mergeCell ref="B6:B9"/>
    <mergeCell ref="C6:C9"/>
    <mergeCell ref="D6:D9"/>
    <mergeCell ref="E6:E9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28" max="4" man="1"/>
  </rowBreaks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"/>
  <sheetViews>
    <sheetView view="pageBreakPreview" topLeftCell="A13" zoomScaleNormal="100" zoomScaleSheetLayoutView="100" workbookViewId="0">
      <selection activeCell="G34" sqref="G34"/>
    </sheetView>
  </sheetViews>
  <sheetFormatPr defaultRowHeight="14.25"/>
  <cols>
    <col min="1" max="1" width="21.25" style="47" customWidth="1"/>
    <col min="2" max="3" width="20.375" style="139" customWidth="1"/>
    <col min="4" max="4" width="20.375" style="52" customWidth="1"/>
    <col min="5" max="6" width="18.125" style="119" customWidth="1"/>
    <col min="7" max="7" width="18.125" style="51" customWidth="1"/>
    <col min="8" max="8" width="28.125" style="47" customWidth="1"/>
    <col min="9" max="16384" width="9" style="52"/>
  </cols>
  <sheetData>
    <row r="1" spans="1:9" s="349" customFormat="1" ht="14.1" customHeight="1">
      <c r="A1" s="207" t="s">
        <v>638</v>
      </c>
      <c r="B1" s="346"/>
      <c r="C1" s="346"/>
      <c r="E1" s="348"/>
      <c r="F1" s="348"/>
      <c r="G1" s="353"/>
      <c r="H1" s="357" t="s">
        <v>639</v>
      </c>
    </row>
    <row r="2" spans="1:9" s="32" customFormat="1" ht="14.1" customHeight="1">
      <c r="A2" s="82"/>
      <c r="B2" s="26"/>
      <c r="C2" s="26"/>
      <c r="E2" s="98"/>
      <c r="F2" s="98"/>
      <c r="G2" s="31"/>
      <c r="H2" s="83"/>
    </row>
    <row r="3" spans="1:9" s="33" customFormat="1" ht="20.100000000000001" customHeight="1">
      <c r="A3" s="651" t="s">
        <v>112</v>
      </c>
      <c r="B3" s="651"/>
      <c r="C3" s="651"/>
      <c r="D3" s="651"/>
      <c r="E3" s="969" t="s">
        <v>113</v>
      </c>
      <c r="F3" s="969"/>
      <c r="G3" s="969"/>
      <c r="H3" s="969"/>
    </row>
    <row r="4" spans="1:9" s="37" customFormat="1" ht="24" customHeight="1">
      <c r="A4" s="388"/>
      <c r="B4" s="388"/>
      <c r="C4" s="388"/>
      <c r="D4" s="388"/>
    </row>
    <row r="5" spans="1:9" s="38" customFormat="1" ht="18" customHeight="1" thickBot="1">
      <c r="A5" s="120" t="s">
        <v>16</v>
      </c>
      <c r="B5" s="120"/>
      <c r="C5" s="120"/>
      <c r="D5" s="120"/>
      <c r="E5" s="604"/>
      <c r="F5" s="604"/>
      <c r="G5" s="60"/>
      <c r="H5" s="605" t="s">
        <v>73</v>
      </c>
    </row>
    <row r="6" spans="1:9" s="32" customFormat="1" ht="15" customHeight="1">
      <c r="A6" s="686" t="s">
        <v>325</v>
      </c>
      <c r="B6" s="957" t="s">
        <v>326</v>
      </c>
      <c r="C6" s="960" t="s">
        <v>327</v>
      </c>
      <c r="D6" s="963" t="s">
        <v>328</v>
      </c>
      <c r="E6" s="976" t="s">
        <v>329</v>
      </c>
      <c r="F6" s="979" t="s">
        <v>511</v>
      </c>
      <c r="G6" s="966" t="s">
        <v>330</v>
      </c>
      <c r="H6" s="830" t="s">
        <v>88</v>
      </c>
    </row>
    <row r="7" spans="1:9" s="32" customFormat="1" ht="15" customHeight="1">
      <c r="A7" s="688"/>
      <c r="B7" s="970"/>
      <c r="C7" s="972"/>
      <c r="D7" s="974"/>
      <c r="E7" s="977"/>
      <c r="F7" s="972"/>
      <c r="G7" s="967"/>
      <c r="H7" s="831"/>
    </row>
    <row r="8" spans="1:9" s="32" customFormat="1" ht="15" customHeight="1">
      <c r="A8" s="688"/>
      <c r="B8" s="970"/>
      <c r="C8" s="972"/>
      <c r="D8" s="974"/>
      <c r="E8" s="977"/>
      <c r="F8" s="972"/>
      <c r="G8" s="967"/>
      <c r="H8" s="831"/>
    </row>
    <row r="9" spans="1:9" s="32" customFormat="1" ht="15" customHeight="1">
      <c r="A9" s="690"/>
      <c r="B9" s="971"/>
      <c r="C9" s="973"/>
      <c r="D9" s="975"/>
      <c r="E9" s="978"/>
      <c r="F9" s="973"/>
      <c r="G9" s="968"/>
      <c r="H9" s="832"/>
    </row>
    <row r="10" spans="1:9" s="122" customFormat="1" ht="29.65" customHeight="1">
      <c r="A10" s="121" t="s">
        <v>393</v>
      </c>
      <c r="B10" s="10">
        <v>3977213</v>
      </c>
      <c r="C10" s="10">
        <v>4010652</v>
      </c>
      <c r="D10" s="10">
        <v>4010412</v>
      </c>
      <c r="E10" s="22">
        <v>3</v>
      </c>
      <c r="F10" s="22">
        <v>237</v>
      </c>
      <c r="G10" s="22">
        <v>33199</v>
      </c>
      <c r="H10" s="84" t="s">
        <v>393</v>
      </c>
      <c r="I10" s="85"/>
    </row>
    <row r="11" spans="1:9" s="122" customFormat="1" ht="29.65" customHeight="1">
      <c r="A11" s="121" t="s">
        <v>420</v>
      </c>
      <c r="B11" s="10">
        <v>4112258</v>
      </c>
      <c r="C11" s="10">
        <v>4126060</v>
      </c>
      <c r="D11" s="10">
        <v>4125379</v>
      </c>
      <c r="E11" s="22">
        <v>7</v>
      </c>
      <c r="F11" s="22">
        <v>673</v>
      </c>
      <c r="G11" s="22">
        <v>13121</v>
      </c>
      <c r="H11" s="84" t="s">
        <v>420</v>
      </c>
      <c r="I11" s="85"/>
    </row>
    <row r="12" spans="1:9" s="122" customFormat="1" ht="29.65" customHeight="1">
      <c r="A12" s="121" t="s">
        <v>431</v>
      </c>
      <c r="B12" s="10">
        <v>4412863</v>
      </c>
      <c r="C12" s="10">
        <v>4468283</v>
      </c>
      <c r="D12" s="10">
        <v>4467605</v>
      </c>
      <c r="E12" s="22">
        <v>43</v>
      </c>
      <c r="F12" s="22">
        <v>635</v>
      </c>
      <c r="G12" s="22">
        <v>54742</v>
      </c>
      <c r="H12" s="84" t="s">
        <v>431</v>
      </c>
      <c r="I12" s="85"/>
    </row>
    <row r="13" spans="1:9" s="122" customFormat="1" ht="29.65" customHeight="1">
      <c r="A13" s="121" t="s">
        <v>540</v>
      </c>
      <c r="B13" s="10">
        <v>4920330</v>
      </c>
      <c r="C13" s="10">
        <v>4961173</v>
      </c>
      <c r="D13" s="10">
        <v>4960474</v>
      </c>
      <c r="E13" s="22">
        <v>13</v>
      </c>
      <c r="F13" s="22">
        <v>686</v>
      </c>
      <c r="G13" s="22">
        <v>40144</v>
      </c>
      <c r="H13" s="84" t="s">
        <v>540</v>
      </c>
      <c r="I13" s="85"/>
    </row>
    <row r="14" spans="1:9" s="122" customFormat="1" ht="29.65" customHeight="1">
      <c r="A14" s="447" t="s">
        <v>565</v>
      </c>
      <c r="B14" s="123">
        <f t="shared" ref="B14:G14" si="0">SUM(B16:B27)</f>
        <v>4712350</v>
      </c>
      <c r="C14" s="123">
        <f t="shared" si="0"/>
        <v>5130736</v>
      </c>
      <c r="D14" s="123">
        <f t="shared" si="0"/>
        <v>5130048</v>
      </c>
      <c r="E14" s="531">
        <f t="shared" si="0"/>
        <v>10</v>
      </c>
      <c r="F14" s="531">
        <f t="shared" si="0"/>
        <v>678</v>
      </c>
      <c r="G14" s="531">
        <f t="shared" si="0"/>
        <v>417698</v>
      </c>
      <c r="H14" s="448" t="s">
        <v>629</v>
      </c>
    </row>
    <row r="15" spans="1:9" s="125" customFormat="1" ht="26.1" customHeight="1">
      <c r="A15" s="389"/>
      <c r="B15" s="124"/>
      <c r="C15" s="124"/>
      <c r="D15" s="124"/>
      <c r="E15" s="286"/>
      <c r="F15" s="286"/>
      <c r="G15" s="286"/>
      <c r="H15" s="87"/>
    </row>
    <row r="16" spans="1:9" s="125" customFormat="1" ht="29.25" customHeight="1">
      <c r="A16" s="126" t="s">
        <v>331</v>
      </c>
      <c r="B16" s="334">
        <v>4027802</v>
      </c>
      <c r="C16" s="334">
        <v>4029502</v>
      </c>
      <c r="D16" s="334">
        <v>4029502</v>
      </c>
      <c r="E16" s="318">
        <v>0</v>
      </c>
      <c r="F16" s="318">
        <v>0</v>
      </c>
      <c r="G16" s="606">
        <v>1700</v>
      </c>
      <c r="H16" s="127" t="s">
        <v>332</v>
      </c>
    </row>
    <row r="17" spans="1:8" s="125" customFormat="1" ht="29.25" customHeight="1">
      <c r="A17" s="126" t="s">
        <v>333</v>
      </c>
      <c r="B17" s="334">
        <v>474211</v>
      </c>
      <c r="C17" s="334">
        <v>481974</v>
      </c>
      <c r="D17" s="334">
        <v>481974</v>
      </c>
      <c r="E17" s="318">
        <v>0</v>
      </c>
      <c r="F17" s="318">
        <v>0</v>
      </c>
      <c r="G17" s="606">
        <v>7763</v>
      </c>
      <c r="H17" s="127" t="s">
        <v>334</v>
      </c>
    </row>
    <row r="18" spans="1:8" s="125" customFormat="1" ht="29.25" customHeight="1">
      <c r="A18" s="126" t="s">
        <v>335</v>
      </c>
      <c r="B18" s="334">
        <v>6986</v>
      </c>
      <c r="C18" s="334">
        <v>6994</v>
      </c>
      <c r="D18" s="334">
        <v>6994</v>
      </c>
      <c r="E18" s="318">
        <v>0</v>
      </c>
      <c r="F18" s="318">
        <v>0</v>
      </c>
      <c r="G18" s="606">
        <v>8</v>
      </c>
      <c r="H18" s="127" t="s">
        <v>336</v>
      </c>
    </row>
    <row r="19" spans="1:8" s="125" customFormat="1" ht="29.25" customHeight="1">
      <c r="A19" s="126" t="s">
        <v>337</v>
      </c>
      <c r="B19" s="334">
        <v>24039</v>
      </c>
      <c r="C19" s="334">
        <v>24153</v>
      </c>
      <c r="D19" s="334">
        <v>24143</v>
      </c>
      <c r="E19" s="318">
        <v>2</v>
      </c>
      <c r="F19" s="318">
        <v>8</v>
      </c>
      <c r="G19" s="606">
        <v>104</v>
      </c>
      <c r="H19" s="127" t="s">
        <v>338</v>
      </c>
    </row>
    <row r="20" spans="1:8" s="125" customFormat="1" ht="29.25" customHeight="1">
      <c r="A20" s="126" t="s">
        <v>339</v>
      </c>
      <c r="B20" s="334">
        <v>765</v>
      </c>
      <c r="C20" s="334">
        <v>754</v>
      </c>
      <c r="D20" s="334">
        <v>754</v>
      </c>
      <c r="E20" s="318">
        <v>0</v>
      </c>
      <c r="F20" s="318">
        <v>0</v>
      </c>
      <c r="G20" s="606">
        <v>-11</v>
      </c>
      <c r="H20" s="127" t="s">
        <v>340</v>
      </c>
    </row>
    <row r="21" spans="1:8" s="125" customFormat="1" ht="29.25" customHeight="1">
      <c r="A21" s="126" t="s">
        <v>341</v>
      </c>
      <c r="B21" s="334">
        <v>17051</v>
      </c>
      <c r="C21" s="334">
        <v>21029</v>
      </c>
      <c r="D21" s="334">
        <v>21009</v>
      </c>
      <c r="E21" s="318">
        <v>0</v>
      </c>
      <c r="F21" s="318">
        <v>20</v>
      </c>
      <c r="G21" s="606">
        <v>3958</v>
      </c>
      <c r="H21" s="127" t="s">
        <v>342</v>
      </c>
    </row>
    <row r="22" spans="1:8" s="125" customFormat="1" ht="29.25" customHeight="1">
      <c r="A22" s="126" t="s">
        <v>343</v>
      </c>
      <c r="B22" s="334">
        <v>9039</v>
      </c>
      <c r="C22" s="334">
        <v>9144</v>
      </c>
      <c r="D22" s="334">
        <v>9144</v>
      </c>
      <c r="E22" s="318">
        <v>0</v>
      </c>
      <c r="F22" s="318">
        <v>0</v>
      </c>
      <c r="G22" s="606">
        <v>105</v>
      </c>
      <c r="H22" s="127" t="s">
        <v>344</v>
      </c>
    </row>
    <row r="23" spans="1:8" s="125" customFormat="1" ht="29.25" customHeight="1">
      <c r="A23" s="126" t="s">
        <v>345</v>
      </c>
      <c r="B23" s="334" t="s">
        <v>572</v>
      </c>
      <c r="C23" s="334">
        <v>0</v>
      </c>
      <c r="D23" s="334">
        <v>0</v>
      </c>
      <c r="E23" s="318">
        <v>0</v>
      </c>
      <c r="F23" s="318">
        <v>0</v>
      </c>
      <c r="G23" s="606">
        <v>0</v>
      </c>
      <c r="H23" s="127" t="s">
        <v>346</v>
      </c>
    </row>
    <row r="24" spans="1:8" s="125" customFormat="1" ht="29.25" customHeight="1">
      <c r="A24" s="126" t="s">
        <v>347</v>
      </c>
      <c r="B24" s="334">
        <v>10</v>
      </c>
      <c r="C24" s="334">
        <v>30</v>
      </c>
      <c r="D24" s="334">
        <v>30</v>
      </c>
      <c r="E24" s="318">
        <v>0</v>
      </c>
      <c r="F24" s="318">
        <v>0</v>
      </c>
      <c r="G24" s="606">
        <v>20</v>
      </c>
      <c r="H24" s="127" t="s">
        <v>348</v>
      </c>
    </row>
    <row r="25" spans="1:8" s="32" customFormat="1" ht="29.25" customHeight="1">
      <c r="A25" s="126" t="s">
        <v>349</v>
      </c>
      <c r="B25" s="334">
        <v>65354</v>
      </c>
      <c r="C25" s="334">
        <v>65473</v>
      </c>
      <c r="D25" s="334">
        <v>64815</v>
      </c>
      <c r="E25" s="318">
        <v>8</v>
      </c>
      <c r="F25" s="318">
        <v>650</v>
      </c>
      <c r="G25" s="606">
        <v>-539</v>
      </c>
      <c r="H25" s="129" t="s">
        <v>350</v>
      </c>
    </row>
    <row r="26" spans="1:8" s="32" customFormat="1" ht="29.25" customHeight="1">
      <c r="A26" s="126" t="s">
        <v>351</v>
      </c>
      <c r="B26" s="334">
        <v>0</v>
      </c>
      <c r="C26" s="334">
        <v>0</v>
      </c>
      <c r="D26" s="334">
        <v>0</v>
      </c>
      <c r="E26" s="318">
        <v>0</v>
      </c>
      <c r="F26" s="318">
        <v>0</v>
      </c>
      <c r="G26" s="606">
        <v>0</v>
      </c>
      <c r="H26" s="129" t="s">
        <v>352</v>
      </c>
    </row>
    <row r="27" spans="1:8" s="32" customFormat="1" ht="29.25" customHeight="1" thickBot="1">
      <c r="A27" s="130" t="s">
        <v>353</v>
      </c>
      <c r="B27" s="416">
        <v>87093</v>
      </c>
      <c r="C27" s="416">
        <v>491683</v>
      </c>
      <c r="D27" s="416">
        <v>491683</v>
      </c>
      <c r="E27" s="416">
        <v>0</v>
      </c>
      <c r="F27" s="416">
        <v>0</v>
      </c>
      <c r="G27" s="296">
        <v>404590</v>
      </c>
      <c r="H27" s="607" t="s">
        <v>354</v>
      </c>
    </row>
    <row r="28" spans="1:8" s="94" customFormat="1" ht="11.25" customHeight="1">
      <c r="A28" s="94" t="s">
        <v>103</v>
      </c>
      <c r="B28" s="131"/>
      <c r="C28" s="131"/>
      <c r="D28" s="131"/>
      <c r="E28" s="132"/>
      <c r="F28" s="132"/>
      <c r="H28" s="133" t="s">
        <v>429</v>
      </c>
    </row>
    <row r="29" spans="1:8" s="136" customFormat="1" ht="10.5">
      <c r="A29" s="134"/>
      <c r="B29" s="135"/>
      <c r="C29" s="135"/>
      <c r="E29" s="137"/>
      <c r="F29" s="137"/>
      <c r="G29" s="138"/>
      <c r="H29" s="134"/>
    </row>
    <row r="30" spans="1:8" s="32" customFormat="1" ht="11.25">
      <c r="A30" s="26"/>
      <c r="B30" s="26"/>
      <c r="C30" s="26"/>
      <c r="E30" s="98"/>
      <c r="F30" s="98"/>
      <c r="G30" s="31"/>
      <c r="H30" s="26"/>
    </row>
    <row r="31" spans="1:8" s="32" customFormat="1" ht="11.25">
      <c r="A31" s="26"/>
      <c r="B31" s="26"/>
      <c r="C31" s="26"/>
      <c r="E31" s="98"/>
      <c r="F31" s="98"/>
      <c r="G31" s="31"/>
      <c r="H31" s="26"/>
    </row>
    <row r="32" spans="1:8" s="32" customFormat="1" ht="11.25">
      <c r="A32" s="26"/>
      <c r="B32" s="26"/>
      <c r="C32" s="26"/>
      <c r="E32" s="98"/>
      <c r="F32" s="98"/>
      <c r="G32" s="31"/>
      <c r="H32" s="26"/>
    </row>
    <row r="33" spans="1:8" s="32" customFormat="1" ht="11.25">
      <c r="A33" s="26"/>
      <c r="B33" s="26"/>
      <c r="C33" s="26"/>
      <c r="E33" s="98"/>
      <c r="F33" s="98"/>
      <c r="G33" s="31"/>
      <c r="H33" s="26"/>
    </row>
    <row r="34" spans="1:8" s="32" customFormat="1" ht="11.25">
      <c r="A34" s="26"/>
      <c r="B34" s="26"/>
      <c r="C34" s="26"/>
      <c r="E34" s="98"/>
      <c r="F34" s="98"/>
      <c r="G34" s="31"/>
      <c r="H34" s="26"/>
    </row>
    <row r="35" spans="1:8" s="32" customFormat="1" ht="11.25">
      <c r="A35" s="26"/>
      <c r="B35" s="26"/>
      <c r="C35" s="26"/>
      <c r="E35" s="98"/>
      <c r="F35" s="98"/>
      <c r="G35" s="31"/>
      <c r="H35" s="26"/>
    </row>
    <row r="36" spans="1:8" s="32" customFormat="1" ht="11.25">
      <c r="A36" s="26"/>
      <c r="B36" s="26"/>
      <c r="C36" s="26"/>
      <c r="E36" s="98"/>
      <c r="F36" s="98"/>
      <c r="G36" s="31"/>
      <c r="H36" s="26"/>
    </row>
    <row r="37" spans="1:8" s="32" customFormat="1" ht="11.25">
      <c r="A37" s="26"/>
      <c r="B37" s="26"/>
      <c r="C37" s="26"/>
      <c r="E37" s="98"/>
      <c r="F37" s="98"/>
      <c r="G37" s="31"/>
      <c r="H37" s="26"/>
    </row>
    <row r="38" spans="1:8" s="32" customFormat="1" ht="11.25">
      <c r="A38" s="26"/>
      <c r="B38" s="26"/>
      <c r="C38" s="26"/>
      <c r="E38" s="98"/>
      <c r="F38" s="98"/>
      <c r="G38" s="31"/>
      <c r="H38" s="26"/>
    </row>
    <row r="39" spans="1:8" s="32" customFormat="1" ht="11.25">
      <c r="A39" s="26"/>
      <c r="B39" s="26"/>
      <c r="C39" s="26"/>
      <c r="E39" s="98"/>
      <c r="F39" s="98"/>
      <c r="G39" s="31"/>
      <c r="H39" s="26"/>
    </row>
    <row r="40" spans="1:8" s="32" customFormat="1" ht="11.25">
      <c r="A40" s="26"/>
      <c r="B40" s="26"/>
      <c r="C40" s="26"/>
      <c r="E40" s="98"/>
      <c r="F40" s="98"/>
      <c r="G40" s="31"/>
      <c r="H40" s="26"/>
    </row>
    <row r="41" spans="1:8" s="32" customFormat="1" ht="11.25">
      <c r="A41" s="26"/>
      <c r="B41" s="26"/>
      <c r="C41" s="26"/>
      <c r="E41" s="98"/>
      <c r="F41" s="98"/>
      <c r="G41" s="31"/>
      <c r="H41" s="26"/>
    </row>
    <row r="42" spans="1:8" s="32" customFormat="1" ht="11.25">
      <c r="A42" s="26"/>
      <c r="B42" s="26"/>
      <c r="C42" s="26"/>
      <c r="E42" s="98"/>
      <c r="F42" s="98"/>
      <c r="G42" s="31"/>
      <c r="H42" s="26"/>
    </row>
    <row r="43" spans="1:8" s="32" customFormat="1" ht="11.25">
      <c r="A43" s="26"/>
      <c r="B43" s="26"/>
      <c r="C43" s="26"/>
      <c r="E43" s="98"/>
      <c r="F43" s="98"/>
      <c r="G43" s="31"/>
      <c r="H43" s="26"/>
    </row>
    <row r="44" spans="1:8" s="32" customFormat="1" ht="11.25">
      <c r="A44" s="26"/>
      <c r="B44" s="26"/>
      <c r="C44" s="26"/>
      <c r="E44" s="98"/>
      <c r="F44" s="98"/>
      <c r="G44" s="31"/>
      <c r="H44" s="26"/>
    </row>
    <row r="45" spans="1:8" s="32" customFormat="1" ht="11.25">
      <c r="A45" s="26"/>
      <c r="B45" s="26"/>
      <c r="C45" s="26"/>
      <c r="E45" s="98"/>
      <c r="F45" s="98"/>
      <c r="G45" s="31"/>
      <c r="H45" s="26"/>
    </row>
    <row r="46" spans="1:8" s="32" customFormat="1" ht="11.25">
      <c r="A46" s="26"/>
      <c r="B46" s="26"/>
      <c r="C46" s="26"/>
      <c r="E46" s="98"/>
      <c r="F46" s="98"/>
      <c r="G46" s="31"/>
      <c r="H46" s="26"/>
    </row>
    <row r="47" spans="1:8" s="32" customFormat="1" ht="11.25">
      <c r="A47" s="26"/>
      <c r="B47" s="26"/>
      <c r="C47" s="26"/>
      <c r="E47" s="98"/>
      <c r="F47" s="98"/>
      <c r="G47" s="31"/>
      <c r="H47" s="26"/>
    </row>
    <row r="48" spans="1:8" s="32" customFormat="1" ht="11.25">
      <c r="A48" s="26"/>
      <c r="B48" s="26"/>
      <c r="C48" s="26"/>
      <c r="E48" s="98"/>
      <c r="F48" s="98"/>
      <c r="G48" s="31"/>
      <c r="H48" s="26"/>
    </row>
    <row r="49" spans="1:8" s="32" customFormat="1" ht="11.25">
      <c r="A49" s="26"/>
      <c r="B49" s="26"/>
      <c r="C49" s="26"/>
      <c r="E49" s="98"/>
      <c r="F49" s="98"/>
      <c r="G49" s="31"/>
      <c r="H49" s="26"/>
    </row>
    <row r="50" spans="1:8" s="32" customFormat="1" ht="11.25">
      <c r="A50" s="26"/>
      <c r="B50" s="26"/>
      <c r="C50" s="26"/>
      <c r="E50" s="98"/>
      <c r="F50" s="98"/>
      <c r="G50" s="31"/>
      <c r="H50" s="26"/>
    </row>
    <row r="51" spans="1:8" s="32" customFormat="1" ht="11.25">
      <c r="A51" s="26"/>
      <c r="B51" s="26"/>
      <c r="C51" s="26"/>
      <c r="E51" s="98"/>
      <c r="F51" s="98"/>
      <c r="G51" s="31"/>
      <c r="H51" s="26"/>
    </row>
    <row r="52" spans="1:8" s="32" customFormat="1" ht="11.25">
      <c r="A52" s="26"/>
      <c r="B52" s="26"/>
      <c r="C52" s="26"/>
      <c r="E52" s="98"/>
      <c r="F52" s="98"/>
      <c r="G52" s="31"/>
      <c r="H52" s="26"/>
    </row>
    <row r="53" spans="1:8" s="32" customFormat="1" ht="11.25">
      <c r="A53" s="26"/>
      <c r="B53" s="26"/>
      <c r="C53" s="26"/>
      <c r="E53" s="98"/>
      <c r="F53" s="98"/>
      <c r="G53" s="31"/>
      <c r="H53" s="26"/>
    </row>
    <row r="54" spans="1:8" s="32" customFormat="1" ht="11.25">
      <c r="A54" s="26"/>
      <c r="B54" s="26"/>
      <c r="C54" s="26"/>
      <c r="E54" s="98"/>
      <c r="F54" s="98"/>
      <c r="G54" s="31"/>
      <c r="H54" s="26"/>
    </row>
    <row r="55" spans="1:8" s="32" customFormat="1" ht="11.25">
      <c r="A55" s="26"/>
      <c r="B55" s="26"/>
      <c r="C55" s="26"/>
      <c r="E55" s="98"/>
      <c r="F55" s="98"/>
      <c r="G55" s="31"/>
      <c r="H55" s="26"/>
    </row>
    <row r="56" spans="1:8" s="32" customFormat="1" ht="11.25">
      <c r="A56" s="26"/>
      <c r="B56" s="26"/>
      <c r="C56" s="26"/>
      <c r="E56" s="98"/>
      <c r="F56" s="98"/>
      <c r="G56" s="31"/>
      <c r="H56" s="26"/>
    </row>
    <row r="57" spans="1:8" s="32" customFormat="1" ht="11.25">
      <c r="A57" s="26"/>
      <c r="B57" s="26"/>
      <c r="C57" s="26"/>
      <c r="E57" s="98"/>
      <c r="F57" s="98"/>
      <c r="G57" s="31"/>
      <c r="H57" s="26"/>
    </row>
    <row r="58" spans="1:8" s="32" customFormat="1" ht="11.25">
      <c r="A58" s="26"/>
      <c r="B58" s="26"/>
      <c r="C58" s="26"/>
      <c r="E58" s="98"/>
      <c r="F58" s="98"/>
      <c r="G58" s="31"/>
      <c r="H58" s="26"/>
    </row>
    <row r="59" spans="1:8" s="32" customFormat="1" ht="11.25">
      <c r="A59" s="26"/>
      <c r="B59" s="26"/>
      <c r="C59" s="26"/>
      <c r="E59" s="98"/>
      <c r="F59" s="98"/>
      <c r="G59" s="31"/>
      <c r="H59" s="26"/>
    </row>
    <row r="60" spans="1:8" s="32" customFormat="1" ht="11.25">
      <c r="A60" s="26"/>
      <c r="B60" s="26"/>
      <c r="C60" s="26"/>
      <c r="E60" s="98"/>
      <c r="F60" s="98"/>
      <c r="G60" s="31"/>
      <c r="H60" s="26"/>
    </row>
    <row r="61" spans="1:8" s="32" customFormat="1" ht="11.25">
      <c r="A61" s="26"/>
      <c r="B61" s="26"/>
      <c r="C61" s="26"/>
      <c r="E61" s="98"/>
      <c r="F61" s="98"/>
      <c r="G61" s="31"/>
      <c r="H61" s="26"/>
    </row>
    <row r="62" spans="1:8" s="32" customFormat="1" ht="11.25">
      <c r="A62" s="26"/>
      <c r="B62" s="26"/>
      <c r="C62" s="26"/>
      <c r="E62" s="98"/>
      <c r="F62" s="98"/>
      <c r="G62" s="31"/>
      <c r="H62" s="26"/>
    </row>
    <row r="63" spans="1:8" s="32" customFormat="1" ht="11.25">
      <c r="A63" s="26"/>
      <c r="B63" s="26"/>
      <c r="C63" s="26"/>
      <c r="E63" s="98"/>
      <c r="F63" s="98"/>
      <c r="G63" s="31"/>
      <c r="H63" s="26"/>
    </row>
    <row r="64" spans="1:8" s="32" customFormat="1" ht="11.25">
      <c r="A64" s="26"/>
      <c r="B64" s="26"/>
      <c r="C64" s="26"/>
      <c r="E64" s="98"/>
      <c r="F64" s="98"/>
      <c r="G64" s="31"/>
      <c r="H64" s="26"/>
    </row>
    <row r="65" spans="1:8" s="32" customFormat="1" ht="11.25">
      <c r="A65" s="26"/>
      <c r="B65" s="26"/>
      <c r="C65" s="26"/>
      <c r="E65" s="98"/>
      <c r="F65" s="98"/>
      <c r="G65" s="31"/>
      <c r="H65" s="26"/>
    </row>
    <row r="66" spans="1:8" s="32" customFormat="1" ht="11.25">
      <c r="A66" s="26"/>
      <c r="B66" s="26"/>
      <c r="C66" s="26"/>
      <c r="E66" s="98"/>
      <c r="F66" s="98"/>
      <c r="G66" s="31"/>
      <c r="H66" s="26"/>
    </row>
    <row r="67" spans="1:8" s="32" customFormat="1" ht="11.25">
      <c r="A67" s="26"/>
      <c r="B67" s="26"/>
      <c r="C67" s="26"/>
      <c r="E67" s="98"/>
      <c r="F67" s="98"/>
      <c r="G67" s="31"/>
      <c r="H67" s="26"/>
    </row>
    <row r="68" spans="1:8" s="32" customFormat="1" ht="11.25">
      <c r="A68" s="26"/>
      <c r="B68" s="26"/>
      <c r="C68" s="26"/>
      <c r="E68" s="98"/>
      <c r="F68" s="98"/>
      <c r="G68" s="31"/>
      <c r="H68" s="26"/>
    </row>
    <row r="69" spans="1:8" s="32" customFormat="1" ht="11.25">
      <c r="A69" s="26"/>
      <c r="B69" s="26"/>
      <c r="C69" s="26"/>
      <c r="E69" s="98"/>
      <c r="F69" s="98"/>
      <c r="G69" s="31"/>
      <c r="H69" s="26"/>
    </row>
    <row r="70" spans="1:8" s="32" customFormat="1" ht="11.25">
      <c r="A70" s="26"/>
      <c r="B70" s="26"/>
      <c r="C70" s="26"/>
      <c r="E70" s="98"/>
      <c r="F70" s="98"/>
      <c r="G70" s="31"/>
      <c r="H70" s="26"/>
    </row>
    <row r="71" spans="1:8" s="32" customFormat="1" ht="11.25">
      <c r="A71" s="26"/>
      <c r="B71" s="26"/>
      <c r="C71" s="26"/>
      <c r="E71" s="98"/>
      <c r="F71" s="98"/>
      <c r="G71" s="31"/>
      <c r="H71" s="26"/>
    </row>
    <row r="72" spans="1:8" s="32" customFormat="1" ht="11.25">
      <c r="A72" s="26"/>
      <c r="B72" s="26"/>
      <c r="C72" s="26"/>
      <c r="E72" s="98"/>
      <c r="F72" s="98"/>
      <c r="G72" s="31"/>
      <c r="H72" s="26"/>
    </row>
    <row r="73" spans="1:8" s="32" customFormat="1" ht="11.25">
      <c r="A73" s="26"/>
      <c r="B73" s="26"/>
      <c r="C73" s="26"/>
      <c r="E73" s="98"/>
      <c r="F73" s="98"/>
      <c r="G73" s="31"/>
      <c r="H73" s="26"/>
    </row>
    <row r="74" spans="1:8" s="32" customFormat="1" ht="11.25">
      <c r="A74" s="26"/>
      <c r="B74" s="26"/>
      <c r="C74" s="26"/>
      <c r="E74" s="98"/>
      <c r="F74" s="98"/>
      <c r="G74" s="31"/>
      <c r="H74" s="26"/>
    </row>
    <row r="75" spans="1:8" s="32" customFormat="1" ht="11.25">
      <c r="A75" s="26"/>
      <c r="B75" s="26"/>
      <c r="C75" s="26"/>
      <c r="E75" s="98"/>
      <c r="F75" s="98"/>
      <c r="G75" s="31"/>
      <c r="H75" s="26"/>
    </row>
    <row r="76" spans="1:8" s="32" customFormat="1" ht="11.25">
      <c r="A76" s="26"/>
      <c r="B76" s="26"/>
      <c r="C76" s="26"/>
      <c r="E76" s="98"/>
      <c r="F76" s="98"/>
      <c r="G76" s="31"/>
      <c r="H76" s="26"/>
    </row>
    <row r="77" spans="1:8" s="32" customFormat="1" ht="11.25">
      <c r="A77" s="26"/>
      <c r="B77" s="26"/>
      <c r="C77" s="26"/>
      <c r="E77" s="98"/>
      <c r="F77" s="98"/>
      <c r="G77" s="31"/>
      <c r="H77" s="26"/>
    </row>
    <row r="78" spans="1:8" s="32" customFormat="1" ht="11.25">
      <c r="A78" s="26"/>
      <c r="B78" s="26"/>
      <c r="C78" s="26"/>
      <c r="E78" s="98"/>
      <c r="F78" s="98"/>
      <c r="G78" s="31"/>
      <c r="H78" s="26"/>
    </row>
    <row r="79" spans="1:8" s="32" customFormat="1" ht="11.25">
      <c r="A79" s="26"/>
      <c r="B79" s="26"/>
      <c r="C79" s="26"/>
      <c r="E79" s="98"/>
      <c r="F79" s="98"/>
      <c r="G79" s="31"/>
      <c r="H79" s="26"/>
    </row>
    <row r="80" spans="1:8" s="32" customFormat="1" ht="11.25">
      <c r="A80" s="26"/>
      <c r="B80" s="26"/>
      <c r="C80" s="26"/>
      <c r="E80" s="98"/>
      <c r="F80" s="98"/>
      <c r="G80" s="31"/>
      <c r="H80" s="26"/>
    </row>
    <row r="81" spans="1:8" s="32" customFormat="1" ht="11.25">
      <c r="A81" s="26"/>
      <c r="B81" s="26"/>
      <c r="C81" s="26"/>
      <c r="E81" s="98"/>
      <c r="F81" s="98"/>
      <c r="G81" s="31"/>
      <c r="H81" s="26"/>
    </row>
    <row r="82" spans="1:8" s="32" customFormat="1" ht="11.25">
      <c r="A82" s="26"/>
      <c r="B82" s="26"/>
      <c r="C82" s="26"/>
      <c r="E82" s="98"/>
      <c r="F82" s="98"/>
      <c r="G82" s="31"/>
      <c r="H82" s="26"/>
    </row>
    <row r="83" spans="1:8" s="32" customFormat="1" ht="11.25">
      <c r="A83" s="26"/>
      <c r="B83" s="26"/>
      <c r="C83" s="26"/>
      <c r="E83" s="98"/>
      <c r="F83" s="98"/>
      <c r="G83" s="31"/>
      <c r="H83" s="26"/>
    </row>
    <row r="84" spans="1:8" s="32" customFormat="1" ht="11.25">
      <c r="A84" s="26"/>
      <c r="B84" s="26"/>
      <c r="C84" s="26"/>
      <c r="E84" s="98"/>
      <c r="F84" s="98"/>
      <c r="G84" s="31"/>
      <c r="H84" s="26"/>
    </row>
    <row r="85" spans="1:8" s="32" customFormat="1" ht="11.25">
      <c r="A85" s="26"/>
      <c r="B85" s="26"/>
      <c r="C85" s="26"/>
      <c r="E85" s="98"/>
      <c r="F85" s="98"/>
      <c r="G85" s="31"/>
      <c r="H85" s="26"/>
    </row>
    <row r="86" spans="1:8" s="32" customFormat="1" ht="11.25">
      <c r="A86" s="26"/>
      <c r="B86" s="26"/>
      <c r="C86" s="26"/>
      <c r="E86" s="98"/>
      <c r="F86" s="98"/>
      <c r="G86" s="31"/>
      <c r="H86" s="26"/>
    </row>
    <row r="87" spans="1:8" s="32" customFormat="1" ht="11.25">
      <c r="A87" s="26"/>
      <c r="B87" s="26"/>
      <c r="C87" s="26"/>
      <c r="E87" s="98"/>
      <c r="F87" s="98"/>
      <c r="G87" s="31"/>
      <c r="H87" s="26"/>
    </row>
    <row r="88" spans="1:8" s="32" customFormat="1" ht="11.25">
      <c r="A88" s="26"/>
      <c r="B88" s="26"/>
      <c r="C88" s="26"/>
      <c r="E88" s="98"/>
      <c r="F88" s="98"/>
      <c r="G88" s="31"/>
      <c r="H88" s="26"/>
    </row>
    <row r="89" spans="1:8" s="32" customFormat="1" ht="11.25">
      <c r="A89" s="26"/>
      <c r="B89" s="26"/>
      <c r="C89" s="26"/>
      <c r="E89" s="98"/>
      <c r="F89" s="98"/>
      <c r="G89" s="31"/>
      <c r="H89" s="26"/>
    </row>
    <row r="90" spans="1:8" s="32" customFormat="1" ht="11.25">
      <c r="A90" s="26"/>
      <c r="B90" s="26"/>
      <c r="C90" s="26"/>
      <c r="E90" s="98"/>
      <c r="F90" s="98"/>
      <c r="G90" s="31"/>
      <c r="H90" s="26"/>
    </row>
    <row r="91" spans="1:8" s="32" customFormat="1" ht="11.25">
      <c r="A91" s="26"/>
      <c r="B91" s="26"/>
      <c r="C91" s="26"/>
      <c r="E91" s="98"/>
      <c r="F91" s="98"/>
      <c r="G91" s="31"/>
      <c r="H91" s="26"/>
    </row>
    <row r="92" spans="1:8" s="32" customFormat="1" ht="11.25">
      <c r="A92" s="26"/>
      <c r="B92" s="26"/>
      <c r="C92" s="26"/>
      <c r="E92" s="98"/>
      <c r="F92" s="98"/>
      <c r="G92" s="31"/>
      <c r="H92" s="26"/>
    </row>
    <row r="93" spans="1:8" s="32" customFormat="1" ht="11.25">
      <c r="A93" s="26"/>
      <c r="B93" s="26"/>
      <c r="C93" s="26"/>
      <c r="E93" s="98"/>
      <c r="F93" s="98"/>
      <c r="G93" s="31"/>
      <c r="H93" s="26"/>
    </row>
    <row r="94" spans="1:8" s="32" customFormat="1" ht="11.25">
      <c r="A94" s="26"/>
      <c r="B94" s="26"/>
      <c r="C94" s="26"/>
      <c r="E94" s="98"/>
      <c r="F94" s="98"/>
      <c r="G94" s="31"/>
      <c r="H94" s="26"/>
    </row>
    <row r="95" spans="1:8" s="32" customFormat="1" ht="11.25">
      <c r="A95" s="26"/>
      <c r="B95" s="26"/>
      <c r="C95" s="26"/>
      <c r="E95" s="98"/>
      <c r="F95" s="98"/>
      <c r="G95" s="31"/>
      <c r="H95" s="26"/>
    </row>
    <row r="96" spans="1:8" s="32" customFormat="1" ht="11.25">
      <c r="A96" s="26"/>
      <c r="B96" s="26"/>
      <c r="C96" s="26"/>
      <c r="E96" s="98"/>
      <c r="F96" s="98"/>
      <c r="G96" s="31"/>
      <c r="H96" s="26"/>
    </row>
    <row r="97" spans="1:8" s="32" customFormat="1" ht="11.25">
      <c r="A97" s="26"/>
      <c r="B97" s="26"/>
      <c r="C97" s="26"/>
      <c r="E97" s="98"/>
      <c r="F97" s="98"/>
      <c r="G97" s="31"/>
      <c r="H97" s="26"/>
    </row>
    <row r="98" spans="1:8" s="32" customFormat="1" ht="11.25">
      <c r="A98" s="26"/>
      <c r="B98" s="26"/>
      <c r="C98" s="26"/>
      <c r="E98" s="98"/>
      <c r="F98" s="98"/>
      <c r="G98" s="31"/>
      <c r="H98" s="26"/>
    </row>
    <row r="99" spans="1:8" s="32" customFormat="1" ht="11.25">
      <c r="A99" s="26"/>
      <c r="B99" s="26"/>
      <c r="C99" s="26"/>
      <c r="E99" s="98"/>
      <c r="F99" s="98"/>
      <c r="G99" s="31"/>
      <c r="H99" s="26"/>
    </row>
  </sheetData>
  <sheetProtection selectLockedCells="1"/>
  <mergeCells count="10">
    <mergeCell ref="G6:G9"/>
    <mergeCell ref="H6:H9"/>
    <mergeCell ref="A3:D3"/>
    <mergeCell ref="E3:H3"/>
    <mergeCell ref="A6:A9"/>
    <mergeCell ref="B6:B9"/>
    <mergeCell ref="C6:C9"/>
    <mergeCell ref="D6:D9"/>
    <mergeCell ref="E6:E9"/>
    <mergeCell ref="F6:F9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K105"/>
  <sheetViews>
    <sheetView tabSelected="1" view="pageBreakPreview" topLeftCell="A10" zoomScaleNormal="100" zoomScaleSheetLayoutView="100" workbookViewId="0">
      <selection activeCell="F26" sqref="F26"/>
    </sheetView>
  </sheetViews>
  <sheetFormatPr defaultRowHeight="14.25"/>
  <cols>
    <col min="1" max="1" width="18.625" style="47" customWidth="1"/>
    <col min="2" max="2" width="13.75" style="118" customWidth="1"/>
    <col min="3" max="3" width="16.625" style="118" customWidth="1"/>
    <col min="4" max="4" width="16.625" style="51" customWidth="1"/>
    <col min="5" max="5" width="16.625" style="119" customWidth="1"/>
    <col min="6" max="8" width="14.125" style="52" customWidth="1"/>
    <col min="9" max="9" width="14.125" style="47" customWidth="1"/>
    <col min="10" max="10" width="25.875" style="52" customWidth="1"/>
    <col min="11" max="16" width="15.625" style="52" customWidth="1"/>
    <col min="17" max="16384" width="9" style="52"/>
  </cols>
  <sheetData>
    <row r="1" spans="1:10" s="349" customFormat="1" ht="14.1" customHeight="1">
      <c r="A1" s="207" t="s">
        <v>640</v>
      </c>
      <c r="B1" s="345"/>
      <c r="C1" s="345"/>
      <c r="D1" s="353"/>
      <c r="E1" s="348"/>
      <c r="J1" s="357" t="s">
        <v>641</v>
      </c>
    </row>
    <row r="2" spans="1:10" s="32" customFormat="1" ht="14.1" customHeight="1">
      <c r="A2" s="82"/>
      <c r="B2" s="97"/>
      <c r="C2" s="97"/>
      <c r="D2" s="31"/>
      <c r="E2" s="98"/>
      <c r="I2" s="83"/>
    </row>
    <row r="3" spans="1:10" s="33" customFormat="1" ht="20.100000000000001" customHeight="1">
      <c r="A3" s="651" t="s">
        <v>114</v>
      </c>
      <c r="B3" s="651"/>
      <c r="C3" s="651"/>
      <c r="D3" s="651"/>
      <c r="E3" s="651"/>
      <c r="F3" s="651" t="s">
        <v>646</v>
      </c>
      <c r="G3" s="651"/>
      <c r="H3" s="651"/>
      <c r="I3" s="651"/>
      <c r="J3" s="651"/>
    </row>
    <row r="4" spans="1:10" s="37" customFormat="1" ht="24" customHeight="1">
      <c r="A4" s="388"/>
      <c r="B4" s="388"/>
      <c r="C4" s="388"/>
      <c r="D4" s="388"/>
      <c r="E4" s="388"/>
      <c r="F4" s="956"/>
      <c r="G4" s="956"/>
      <c r="H4" s="684"/>
      <c r="I4" s="684"/>
    </row>
    <row r="5" spans="1:10" s="38" customFormat="1" ht="18" customHeight="1" thickBot="1">
      <c r="A5" s="60" t="s">
        <v>16</v>
      </c>
      <c r="B5" s="99"/>
      <c r="C5" s="99"/>
      <c r="D5" s="100"/>
      <c r="E5" s="99"/>
      <c r="F5" s="60"/>
      <c r="G5" s="60"/>
      <c r="H5" s="60"/>
      <c r="I5" s="60"/>
      <c r="J5" s="101" t="s">
        <v>384</v>
      </c>
    </row>
    <row r="6" spans="1:10" s="32" customFormat="1" ht="15" customHeight="1">
      <c r="A6" s="937" t="s">
        <v>325</v>
      </c>
      <c r="B6" s="986" t="s">
        <v>512</v>
      </c>
      <c r="C6" s="987" t="s">
        <v>355</v>
      </c>
      <c r="D6" s="988"/>
      <c r="E6" s="988"/>
      <c r="F6" s="695" t="s">
        <v>513</v>
      </c>
      <c r="G6" s="694" t="s">
        <v>514</v>
      </c>
      <c r="H6" s="694" t="s">
        <v>516</v>
      </c>
      <c r="I6" s="963" t="s">
        <v>515</v>
      </c>
      <c r="J6" s="980" t="s">
        <v>356</v>
      </c>
    </row>
    <row r="7" spans="1:10" s="32" customFormat="1" ht="15" customHeight="1">
      <c r="A7" s="668"/>
      <c r="B7" s="846"/>
      <c r="C7" s="989"/>
      <c r="D7" s="990"/>
      <c r="E7" s="990"/>
      <c r="F7" s="761"/>
      <c r="G7" s="626"/>
      <c r="H7" s="626"/>
      <c r="I7" s="964"/>
      <c r="J7" s="981"/>
    </row>
    <row r="8" spans="1:10" s="32" customFormat="1" ht="15" customHeight="1">
      <c r="A8" s="668"/>
      <c r="B8" s="846"/>
      <c r="C8" s="822" t="s">
        <v>357</v>
      </c>
      <c r="D8" s="643" t="s">
        <v>358</v>
      </c>
      <c r="E8" s="984" t="s">
        <v>359</v>
      </c>
      <c r="F8" s="761"/>
      <c r="G8" s="626"/>
      <c r="H8" s="626"/>
      <c r="I8" s="964"/>
      <c r="J8" s="981"/>
    </row>
    <row r="9" spans="1:10" s="32" customFormat="1" ht="15" customHeight="1">
      <c r="A9" s="668"/>
      <c r="B9" s="846"/>
      <c r="C9" s="823"/>
      <c r="D9" s="643"/>
      <c r="E9" s="984"/>
      <c r="F9" s="761"/>
      <c r="G9" s="626"/>
      <c r="H9" s="626"/>
      <c r="I9" s="964"/>
      <c r="J9" s="981"/>
    </row>
    <row r="10" spans="1:10" s="32" customFormat="1" ht="15" customHeight="1">
      <c r="A10" s="669"/>
      <c r="B10" s="847"/>
      <c r="C10" s="824"/>
      <c r="D10" s="983"/>
      <c r="E10" s="985"/>
      <c r="F10" s="762"/>
      <c r="G10" s="644"/>
      <c r="H10" s="644"/>
      <c r="I10" s="965"/>
      <c r="J10" s="982"/>
    </row>
    <row r="11" spans="1:10" s="41" customFormat="1" ht="28.5" customHeight="1">
      <c r="A11" s="384" t="s">
        <v>393</v>
      </c>
      <c r="B11" s="10">
        <v>3763303</v>
      </c>
      <c r="C11" s="10">
        <v>213910</v>
      </c>
      <c r="D11" s="10">
        <v>0</v>
      </c>
      <c r="E11" s="23">
        <v>0</v>
      </c>
      <c r="F11" s="10">
        <v>3977213</v>
      </c>
      <c r="G11" s="10">
        <v>3668104</v>
      </c>
      <c r="H11" s="10">
        <v>184314</v>
      </c>
      <c r="I11" s="102">
        <v>124795</v>
      </c>
      <c r="J11" s="383" t="s">
        <v>393</v>
      </c>
    </row>
    <row r="12" spans="1:10" s="41" customFormat="1" ht="28.5" customHeight="1">
      <c r="A12" s="384" t="s">
        <v>420</v>
      </c>
      <c r="B12" s="10">
        <v>3927945</v>
      </c>
      <c r="C12" s="10">
        <v>184314</v>
      </c>
      <c r="D12" s="10">
        <v>0</v>
      </c>
      <c r="E12" s="23">
        <v>0</v>
      </c>
      <c r="F12" s="10">
        <v>4112259</v>
      </c>
      <c r="G12" s="10">
        <v>3566892</v>
      </c>
      <c r="H12" s="10">
        <v>364067</v>
      </c>
      <c r="I12" s="102">
        <v>181298</v>
      </c>
      <c r="J12" s="383" t="s">
        <v>420</v>
      </c>
    </row>
    <row r="13" spans="1:10" s="41" customFormat="1" ht="28.5" customHeight="1">
      <c r="A13" s="384" t="s">
        <v>431</v>
      </c>
      <c r="B13" s="10">
        <v>4048794</v>
      </c>
      <c r="C13" s="10">
        <v>364067</v>
      </c>
      <c r="D13" s="10">
        <v>4917</v>
      </c>
      <c r="E13" s="23">
        <v>160</v>
      </c>
      <c r="F13" s="10">
        <v>4417938</v>
      </c>
      <c r="G13" s="10">
        <v>3931961</v>
      </c>
      <c r="H13" s="10">
        <v>361982</v>
      </c>
      <c r="I13" s="102">
        <v>118921</v>
      </c>
      <c r="J13" s="383" t="s">
        <v>431</v>
      </c>
    </row>
    <row r="14" spans="1:10" s="41" customFormat="1" ht="28.5" customHeight="1">
      <c r="A14" s="444" t="s">
        <v>540</v>
      </c>
      <c r="B14" s="10">
        <v>4558347</v>
      </c>
      <c r="C14" s="10">
        <v>361983</v>
      </c>
      <c r="D14" s="10">
        <v>0</v>
      </c>
      <c r="E14" s="23">
        <v>0</v>
      </c>
      <c r="F14" s="10">
        <v>4920330</v>
      </c>
      <c r="G14" s="10">
        <v>4428663</v>
      </c>
      <c r="H14" s="10" t="s">
        <v>647</v>
      </c>
      <c r="I14" s="102">
        <v>87076</v>
      </c>
      <c r="J14" s="494" t="s">
        <v>540</v>
      </c>
    </row>
    <row r="15" spans="1:10" s="41" customFormat="1" ht="28.5" customHeight="1">
      <c r="A15" s="493">
        <v>2018</v>
      </c>
      <c r="B15" s="13">
        <f>SUM(B17:B28)</f>
        <v>4712351</v>
      </c>
      <c r="C15" s="13">
        <f>SUM(C17:C28)</f>
        <v>404590</v>
      </c>
      <c r="D15" s="13">
        <f t="shared" ref="D15:I15" si="0">SUM(D17:D28)</f>
        <v>13975</v>
      </c>
      <c r="E15" s="24">
        <f t="shared" si="0"/>
        <v>17264</v>
      </c>
      <c r="F15" s="13">
        <f>SUM(F17:F28)</f>
        <v>5116941</v>
      </c>
      <c r="G15" s="13">
        <f t="shared" si="0"/>
        <v>4433984</v>
      </c>
      <c r="H15" s="13">
        <f t="shared" si="0"/>
        <v>505013</v>
      </c>
      <c r="I15" s="13">
        <f t="shared" si="0"/>
        <v>177944</v>
      </c>
      <c r="J15" s="451">
        <v>2018</v>
      </c>
    </row>
    <row r="16" spans="1:10" s="14" customFormat="1" ht="8.1" customHeight="1">
      <c r="A16" s="103"/>
      <c r="B16" s="13"/>
      <c r="C16" s="13"/>
      <c r="D16" s="13"/>
      <c r="E16" s="24"/>
      <c r="F16" s="13"/>
      <c r="G16" s="13"/>
      <c r="H16" s="13"/>
      <c r="I16" s="13">
        <f>F15-G15</f>
        <v>682957</v>
      </c>
      <c r="J16" s="104"/>
    </row>
    <row r="17" spans="1:11" s="14" customFormat="1" ht="30" customHeight="1">
      <c r="A17" s="18" t="s">
        <v>360</v>
      </c>
      <c r="B17" s="335">
        <v>1927718</v>
      </c>
      <c r="C17" s="336">
        <v>37</v>
      </c>
      <c r="D17" s="336">
        <v>0</v>
      </c>
      <c r="E17" s="312">
        <v>0</v>
      </c>
      <c r="F17" s="22">
        <v>1927755</v>
      </c>
      <c r="G17" s="336">
        <v>1864448</v>
      </c>
      <c r="H17" s="336">
        <v>380</v>
      </c>
      <c r="I17" s="340">
        <v>62927</v>
      </c>
      <c r="J17" s="105" t="s">
        <v>392</v>
      </c>
    </row>
    <row r="18" spans="1:11" s="14" customFormat="1" ht="30" customHeight="1">
      <c r="A18" s="18" t="s">
        <v>361</v>
      </c>
      <c r="B18" s="335">
        <v>271739</v>
      </c>
      <c r="C18" s="336">
        <v>6406</v>
      </c>
      <c r="D18" s="336">
        <v>0</v>
      </c>
      <c r="E18" s="312">
        <v>0</v>
      </c>
      <c r="F18" s="22">
        <v>278146</v>
      </c>
      <c r="G18" s="336">
        <v>265975</v>
      </c>
      <c r="H18" s="336">
        <v>6639</v>
      </c>
      <c r="I18" s="340">
        <v>5532</v>
      </c>
      <c r="J18" s="105" t="s">
        <v>391</v>
      </c>
    </row>
    <row r="19" spans="1:11" s="14" customFormat="1" ht="30" customHeight="1">
      <c r="A19" s="18" t="s">
        <v>362</v>
      </c>
      <c r="B19" s="335">
        <v>406693</v>
      </c>
      <c r="C19" s="336">
        <v>197</v>
      </c>
      <c r="D19" s="336">
        <v>0</v>
      </c>
      <c r="E19" s="312">
        <v>0</v>
      </c>
      <c r="F19" s="22">
        <v>406890</v>
      </c>
      <c r="G19" s="336">
        <v>405103</v>
      </c>
      <c r="H19" s="336">
        <v>0</v>
      </c>
      <c r="I19" s="340">
        <v>1787</v>
      </c>
      <c r="J19" s="106" t="s">
        <v>383</v>
      </c>
      <c r="K19" s="107"/>
    </row>
    <row r="20" spans="1:11" s="14" customFormat="1" ht="30" customHeight="1">
      <c r="A20" s="18" t="s">
        <v>363</v>
      </c>
      <c r="B20" s="335">
        <v>55259</v>
      </c>
      <c r="C20" s="336">
        <v>965</v>
      </c>
      <c r="D20" s="336">
        <v>0</v>
      </c>
      <c r="E20" s="312">
        <v>0</v>
      </c>
      <c r="F20" s="22">
        <v>56224</v>
      </c>
      <c r="G20" s="336">
        <v>48514</v>
      </c>
      <c r="H20" s="336">
        <v>5541</v>
      </c>
      <c r="I20" s="340">
        <v>2169</v>
      </c>
      <c r="J20" s="108" t="s">
        <v>423</v>
      </c>
    </row>
    <row r="21" spans="1:11" s="14" customFormat="1" ht="30" customHeight="1">
      <c r="A21" s="18" t="s">
        <v>364</v>
      </c>
      <c r="B21" s="335">
        <v>890368</v>
      </c>
      <c r="C21" s="336">
        <v>0</v>
      </c>
      <c r="D21" s="336">
        <v>0</v>
      </c>
      <c r="E21" s="312">
        <v>0</v>
      </c>
      <c r="F21" s="22">
        <v>890368</v>
      </c>
      <c r="G21" s="336">
        <v>889742</v>
      </c>
      <c r="H21" s="336">
        <v>0</v>
      </c>
      <c r="I21" s="341">
        <v>626</v>
      </c>
      <c r="J21" s="105" t="s">
        <v>390</v>
      </c>
    </row>
    <row r="22" spans="1:11" s="14" customFormat="1" ht="30" customHeight="1">
      <c r="A22" s="18" t="s">
        <v>365</v>
      </c>
      <c r="B22" s="335">
        <v>650187</v>
      </c>
      <c r="C22" s="336">
        <v>376308</v>
      </c>
      <c r="D22" s="336">
        <v>10888</v>
      </c>
      <c r="E22" s="312">
        <v>17264</v>
      </c>
      <c r="F22" s="22">
        <v>1037383</v>
      </c>
      <c r="G22" s="336">
        <v>540060</v>
      </c>
      <c r="H22" s="336">
        <v>448932</v>
      </c>
      <c r="I22" s="340">
        <v>48391</v>
      </c>
      <c r="J22" s="105" t="s">
        <v>422</v>
      </c>
    </row>
    <row r="23" spans="1:11" s="14" customFormat="1" ht="30" customHeight="1">
      <c r="A23" s="18" t="s">
        <v>366</v>
      </c>
      <c r="B23" s="335">
        <v>7167</v>
      </c>
      <c r="C23" s="336">
        <v>682</v>
      </c>
      <c r="D23" s="336">
        <v>0</v>
      </c>
      <c r="E23" s="312">
        <v>0</v>
      </c>
      <c r="F23" s="22">
        <v>7849</v>
      </c>
      <c r="G23" s="336">
        <v>7705</v>
      </c>
      <c r="H23" s="336">
        <v>0</v>
      </c>
      <c r="I23" s="340">
        <v>144</v>
      </c>
      <c r="J23" s="105" t="s">
        <v>367</v>
      </c>
    </row>
    <row r="24" spans="1:11" s="14" customFormat="1" ht="30" customHeight="1">
      <c r="A24" s="18" t="s">
        <v>368</v>
      </c>
      <c r="B24" s="335">
        <v>7792</v>
      </c>
      <c r="C24" s="336">
        <v>0</v>
      </c>
      <c r="D24" s="336">
        <v>0</v>
      </c>
      <c r="E24" s="312">
        <v>0</v>
      </c>
      <c r="F24" s="22">
        <v>7792</v>
      </c>
      <c r="G24" s="336">
        <v>7778</v>
      </c>
      <c r="H24" s="336">
        <v>0</v>
      </c>
      <c r="I24" s="340">
        <v>14</v>
      </c>
      <c r="J24" s="105" t="s">
        <v>369</v>
      </c>
    </row>
    <row r="25" spans="1:11" s="14" customFormat="1" ht="30" customHeight="1">
      <c r="A25" s="18" t="s">
        <v>370</v>
      </c>
      <c r="B25" s="335">
        <v>58689</v>
      </c>
      <c r="C25" s="336">
        <v>258</v>
      </c>
      <c r="D25" s="312">
        <v>3087</v>
      </c>
      <c r="E25" s="312">
        <v>0</v>
      </c>
      <c r="F25" s="22">
        <v>62033</v>
      </c>
      <c r="G25" s="336">
        <v>49834</v>
      </c>
      <c r="H25" s="336">
        <v>10331</v>
      </c>
      <c r="I25" s="340">
        <v>1868</v>
      </c>
      <c r="J25" s="105" t="s">
        <v>371</v>
      </c>
    </row>
    <row r="26" spans="1:11" s="14" customFormat="1" ht="30" customHeight="1">
      <c r="A26" s="18" t="s">
        <v>372</v>
      </c>
      <c r="B26" s="335">
        <v>53137</v>
      </c>
      <c r="C26" s="336">
        <v>19737</v>
      </c>
      <c r="D26" s="312">
        <v>0</v>
      </c>
      <c r="E26" s="312">
        <v>0</v>
      </c>
      <c r="F26" s="22">
        <v>72874</v>
      </c>
      <c r="G26" s="336">
        <v>36486</v>
      </c>
      <c r="H26" s="336">
        <v>33190</v>
      </c>
      <c r="I26" s="340">
        <v>3198</v>
      </c>
      <c r="J26" s="105" t="s">
        <v>373</v>
      </c>
    </row>
    <row r="27" spans="1:11" s="14" customFormat="1" ht="30" customHeight="1">
      <c r="A27" s="18" t="s">
        <v>374</v>
      </c>
      <c r="B27" s="335">
        <v>305140</v>
      </c>
      <c r="C27" s="336">
        <v>0</v>
      </c>
      <c r="D27" s="312">
        <v>0</v>
      </c>
      <c r="E27" s="312">
        <v>0</v>
      </c>
      <c r="F27" s="22">
        <v>305140</v>
      </c>
      <c r="G27" s="336">
        <v>304965</v>
      </c>
      <c r="H27" s="336">
        <v>0</v>
      </c>
      <c r="I27" s="340">
        <v>175</v>
      </c>
      <c r="J27" s="105" t="s">
        <v>375</v>
      </c>
    </row>
    <row r="28" spans="1:11" s="14" customFormat="1" ht="30" customHeight="1" thickBot="1">
      <c r="A28" s="109" t="s">
        <v>376</v>
      </c>
      <c r="B28" s="337">
        <v>78462</v>
      </c>
      <c r="C28" s="338">
        <v>0</v>
      </c>
      <c r="D28" s="339">
        <v>0</v>
      </c>
      <c r="E28" s="339">
        <v>0</v>
      </c>
      <c r="F28" s="1019">
        <v>64487</v>
      </c>
      <c r="G28" s="338">
        <v>13374</v>
      </c>
      <c r="H28" s="338">
        <v>0</v>
      </c>
      <c r="I28" s="342">
        <v>51113</v>
      </c>
      <c r="J28" s="110" t="s">
        <v>377</v>
      </c>
    </row>
    <row r="29" spans="1:11" s="111" customFormat="1" ht="11.1" customHeight="1">
      <c r="A29" s="111" t="s">
        <v>103</v>
      </c>
      <c r="B29" s="112"/>
      <c r="C29" s="112"/>
      <c r="D29" s="113"/>
      <c r="E29" s="112"/>
      <c r="F29" s="112"/>
      <c r="G29" s="112"/>
      <c r="H29" s="112"/>
      <c r="I29" s="112"/>
      <c r="J29" s="114" t="s">
        <v>430</v>
      </c>
    </row>
    <row r="30" spans="1:11" s="38" customFormat="1" ht="11.25">
      <c r="A30" s="115"/>
      <c r="B30" s="116"/>
      <c r="C30" s="116"/>
      <c r="D30" s="39"/>
      <c r="E30" s="117"/>
      <c r="G30" s="117"/>
    </row>
    <row r="31" spans="1:11" s="38" customFormat="1" ht="11.25">
      <c r="A31" s="115"/>
      <c r="B31" s="116"/>
      <c r="C31" s="116"/>
      <c r="D31" s="39"/>
      <c r="E31" s="117"/>
    </row>
    <row r="32" spans="1:11" s="38" customFormat="1" ht="11.25">
      <c r="A32" s="115"/>
      <c r="B32" s="116"/>
      <c r="C32" s="116"/>
      <c r="D32" s="39"/>
      <c r="E32" s="117"/>
    </row>
    <row r="33" spans="1:9" s="32" customFormat="1" ht="11.25">
      <c r="A33" s="26"/>
      <c r="B33" s="97"/>
      <c r="C33" s="97"/>
      <c r="D33" s="31"/>
      <c r="E33" s="98"/>
    </row>
    <row r="34" spans="1:9" s="32" customFormat="1" ht="11.25">
      <c r="A34" s="26"/>
      <c r="B34" s="97"/>
      <c r="C34" s="97"/>
      <c r="D34" s="31"/>
      <c r="E34" s="98"/>
    </row>
    <row r="35" spans="1:9" s="32" customFormat="1" ht="11.25">
      <c r="A35" s="26"/>
      <c r="B35" s="97"/>
      <c r="C35" s="97"/>
      <c r="D35" s="31"/>
      <c r="E35" s="98"/>
    </row>
    <row r="36" spans="1:9" s="32" customFormat="1" ht="11.25">
      <c r="A36" s="26"/>
      <c r="B36" s="97"/>
      <c r="C36" s="97"/>
      <c r="D36" s="31"/>
      <c r="E36" s="98"/>
      <c r="I36" s="26"/>
    </row>
    <row r="37" spans="1:9" s="32" customFormat="1" ht="11.25">
      <c r="A37" s="26"/>
      <c r="B37" s="97"/>
      <c r="C37" s="97"/>
      <c r="D37" s="31"/>
      <c r="E37" s="98"/>
      <c r="I37" s="26"/>
    </row>
    <row r="38" spans="1:9" s="32" customFormat="1" ht="11.25">
      <c r="A38" s="26"/>
      <c r="B38" s="97"/>
      <c r="C38" s="97"/>
      <c r="D38" s="31"/>
      <c r="E38" s="98"/>
      <c r="I38" s="26"/>
    </row>
    <row r="39" spans="1:9" s="32" customFormat="1" ht="11.25">
      <c r="A39" s="26"/>
      <c r="B39" s="97"/>
      <c r="C39" s="97"/>
      <c r="D39" s="31"/>
      <c r="E39" s="98"/>
      <c r="I39" s="26"/>
    </row>
    <row r="40" spans="1:9" s="32" customFormat="1" ht="11.25">
      <c r="A40" s="26"/>
      <c r="B40" s="97"/>
      <c r="C40" s="97"/>
      <c r="D40" s="31"/>
      <c r="E40" s="98"/>
      <c r="I40" s="26"/>
    </row>
    <row r="41" spans="1:9" s="32" customFormat="1" ht="11.25">
      <c r="A41" s="26"/>
      <c r="B41" s="97"/>
      <c r="C41" s="97"/>
      <c r="D41" s="31"/>
      <c r="E41" s="98"/>
      <c r="I41" s="26"/>
    </row>
    <row r="42" spans="1:9" s="32" customFormat="1" ht="11.25">
      <c r="A42" s="26"/>
      <c r="B42" s="97"/>
      <c r="C42" s="97"/>
      <c r="D42" s="31"/>
      <c r="E42" s="98"/>
      <c r="I42" s="26"/>
    </row>
    <row r="43" spans="1:9" s="32" customFormat="1" ht="11.25">
      <c r="A43" s="26"/>
      <c r="B43" s="97"/>
      <c r="C43" s="97"/>
      <c r="D43" s="31"/>
      <c r="E43" s="98"/>
      <c r="I43" s="26"/>
    </row>
    <row r="44" spans="1:9" s="32" customFormat="1" ht="11.25">
      <c r="A44" s="26"/>
      <c r="B44" s="97"/>
      <c r="C44" s="97"/>
      <c r="D44" s="31"/>
      <c r="E44" s="98"/>
      <c r="I44" s="26"/>
    </row>
    <row r="45" spans="1:9" s="32" customFormat="1" ht="11.25">
      <c r="A45" s="26"/>
      <c r="B45" s="97"/>
      <c r="C45" s="97"/>
      <c r="D45" s="31"/>
      <c r="E45" s="98"/>
      <c r="I45" s="26"/>
    </row>
    <row r="46" spans="1:9" s="32" customFormat="1" ht="11.25">
      <c r="A46" s="26"/>
      <c r="B46" s="97"/>
      <c r="C46" s="97"/>
      <c r="D46" s="31"/>
      <c r="E46" s="98"/>
      <c r="I46" s="26"/>
    </row>
    <row r="47" spans="1:9" s="32" customFormat="1" ht="11.25">
      <c r="A47" s="26"/>
      <c r="B47" s="97"/>
      <c r="C47" s="97"/>
      <c r="D47" s="31"/>
      <c r="E47" s="98"/>
      <c r="I47" s="26"/>
    </row>
    <row r="48" spans="1:9" s="32" customFormat="1" ht="11.25">
      <c r="A48" s="26"/>
      <c r="B48" s="97"/>
      <c r="C48" s="97"/>
      <c r="D48" s="31"/>
      <c r="E48" s="98"/>
      <c r="I48" s="26"/>
    </row>
    <row r="49" spans="1:9" s="32" customFormat="1" ht="11.25">
      <c r="A49" s="26"/>
      <c r="B49" s="97"/>
      <c r="C49" s="97"/>
      <c r="D49" s="31"/>
      <c r="E49" s="98"/>
      <c r="I49" s="26"/>
    </row>
    <row r="50" spans="1:9" s="32" customFormat="1" ht="11.25">
      <c r="A50" s="26"/>
      <c r="B50" s="97"/>
      <c r="C50" s="97"/>
      <c r="D50" s="31"/>
      <c r="E50" s="98"/>
      <c r="I50" s="26"/>
    </row>
    <row r="51" spans="1:9" s="32" customFormat="1" ht="11.25">
      <c r="A51" s="26"/>
      <c r="B51" s="97"/>
      <c r="C51" s="97"/>
      <c r="D51" s="31"/>
      <c r="E51" s="98"/>
      <c r="I51" s="26"/>
    </row>
    <row r="52" spans="1:9" s="32" customFormat="1" ht="11.25">
      <c r="A52" s="26"/>
      <c r="B52" s="97"/>
      <c r="C52" s="97"/>
      <c r="D52" s="31"/>
      <c r="E52" s="98"/>
      <c r="I52" s="26"/>
    </row>
    <row r="53" spans="1:9" s="32" customFormat="1" ht="11.25">
      <c r="A53" s="26"/>
      <c r="B53" s="97"/>
      <c r="C53" s="97"/>
      <c r="D53" s="31"/>
      <c r="E53" s="98"/>
      <c r="I53" s="26"/>
    </row>
    <row r="54" spans="1:9" s="32" customFormat="1" ht="11.25">
      <c r="A54" s="26"/>
      <c r="B54" s="97"/>
      <c r="C54" s="97"/>
      <c r="D54" s="31"/>
      <c r="E54" s="98"/>
      <c r="I54" s="26"/>
    </row>
    <row r="55" spans="1:9" s="32" customFormat="1" ht="11.25">
      <c r="A55" s="26"/>
      <c r="B55" s="97"/>
      <c r="C55" s="97"/>
      <c r="D55" s="31"/>
      <c r="E55" s="98"/>
      <c r="I55" s="26"/>
    </row>
    <row r="56" spans="1:9" s="32" customFormat="1" ht="11.25">
      <c r="A56" s="26"/>
      <c r="B56" s="97"/>
      <c r="C56" s="97"/>
      <c r="D56" s="31"/>
      <c r="E56" s="98"/>
      <c r="I56" s="26"/>
    </row>
    <row r="57" spans="1:9" s="32" customFormat="1" ht="11.25">
      <c r="A57" s="26"/>
      <c r="B57" s="97"/>
      <c r="C57" s="97"/>
      <c r="D57" s="31"/>
      <c r="E57" s="98"/>
      <c r="I57" s="26"/>
    </row>
    <row r="58" spans="1:9" s="32" customFormat="1" ht="11.25">
      <c r="A58" s="26"/>
      <c r="B58" s="97"/>
      <c r="C58" s="97"/>
      <c r="D58" s="31"/>
      <c r="E58" s="98"/>
      <c r="I58" s="26"/>
    </row>
    <row r="59" spans="1:9" s="32" customFormat="1" ht="11.25">
      <c r="A59" s="26"/>
      <c r="B59" s="97"/>
      <c r="C59" s="97"/>
      <c r="D59" s="31"/>
      <c r="E59" s="98"/>
      <c r="I59" s="26"/>
    </row>
    <row r="60" spans="1:9" s="32" customFormat="1" ht="11.25">
      <c r="A60" s="26"/>
      <c r="B60" s="97"/>
      <c r="C60" s="97"/>
      <c r="D60" s="31"/>
      <c r="E60" s="98"/>
      <c r="I60" s="26"/>
    </row>
    <row r="61" spans="1:9" s="32" customFormat="1" ht="11.25">
      <c r="A61" s="26"/>
      <c r="B61" s="97"/>
      <c r="C61" s="97"/>
      <c r="D61" s="31"/>
      <c r="E61" s="98"/>
      <c r="I61" s="26"/>
    </row>
    <row r="62" spans="1:9" s="32" customFormat="1" ht="11.25">
      <c r="A62" s="26"/>
      <c r="B62" s="97"/>
      <c r="C62" s="97"/>
      <c r="D62" s="31"/>
      <c r="E62" s="98"/>
      <c r="I62" s="26"/>
    </row>
    <row r="63" spans="1:9" s="32" customFormat="1" ht="11.25">
      <c r="A63" s="26"/>
      <c r="B63" s="97"/>
      <c r="C63" s="97"/>
      <c r="D63" s="31"/>
      <c r="E63" s="98"/>
      <c r="I63" s="26"/>
    </row>
    <row r="64" spans="1:9" s="32" customFormat="1" ht="11.25">
      <c r="A64" s="26"/>
      <c r="B64" s="97"/>
      <c r="C64" s="97"/>
      <c r="D64" s="31"/>
      <c r="E64" s="98"/>
      <c r="I64" s="26"/>
    </row>
    <row r="65" spans="1:9" s="32" customFormat="1" ht="11.25">
      <c r="A65" s="26"/>
      <c r="B65" s="97"/>
      <c r="C65" s="97"/>
      <c r="D65" s="31"/>
      <c r="E65" s="98"/>
      <c r="I65" s="26"/>
    </row>
    <row r="66" spans="1:9" s="32" customFormat="1" ht="11.25">
      <c r="A66" s="26"/>
      <c r="B66" s="97"/>
      <c r="C66" s="97"/>
      <c r="D66" s="31"/>
      <c r="E66" s="98"/>
      <c r="I66" s="26"/>
    </row>
    <row r="67" spans="1:9" s="32" customFormat="1" ht="11.25">
      <c r="A67" s="26"/>
      <c r="B67" s="97"/>
      <c r="C67" s="97"/>
      <c r="D67" s="31"/>
      <c r="E67" s="98"/>
      <c r="I67" s="26"/>
    </row>
    <row r="68" spans="1:9" s="32" customFormat="1" ht="11.25">
      <c r="A68" s="26"/>
      <c r="B68" s="97"/>
      <c r="C68" s="97"/>
      <c r="D68" s="31"/>
      <c r="E68" s="98"/>
      <c r="I68" s="26"/>
    </row>
    <row r="69" spans="1:9" s="32" customFormat="1" ht="11.25">
      <c r="A69" s="26"/>
      <c r="B69" s="97"/>
      <c r="C69" s="97"/>
      <c r="D69" s="31"/>
      <c r="E69" s="98"/>
      <c r="I69" s="26"/>
    </row>
    <row r="70" spans="1:9" s="32" customFormat="1" ht="11.25">
      <c r="A70" s="26"/>
      <c r="B70" s="97"/>
      <c r="C70" s="97"/>
      <c r="D70" s="31"/>
      <c r="E70" s="98"/>
      <c r="I70" s="26"/>
    </row>
    <row r="71" spans="1:9" s="32" customFormat="1" ht="11.25">
      <c r="A71" s="26"/>
      <c r="B71" s="97"/>
      <c r="C71" s="97"/>
      <c r="D71" s="31"/>
      <c r="E71" s="98"/>
      <c r="I71" s="26"/>
    </row>
    <row r="72" spans="1:9" s="32" customFormat="1" ht="11.25">
      <c r="A72" s="26"/>
      <c r="B72" s="97"/>
      <c r="C72" s="97"/>
      <c r="D72" s="31"/>
      <c r="E72" s="98"/>
      <c r="I72" s="26"/>
    </row>
    <row r="73" spans="1:9" s="32" customFormat="1" ht="11.25">
      <c r="A73" s="26"/>
      <c r="B73" s="97"/>
      <c r="C73" s="97"/>
      <c r="D73" s="31"/>
      <c r="E73" s="98"/>
      <c r="I73" s="26"/>
    </row>
    <row r="74" spans="1:9" s="32" customFormat="1" ht="11.25">
      <c r="A74" s="26"/>
      <c r="B74" s="97"/>
      <c r="C74" s="97"/>
      <c r="D74" s="31"/>
      <c r="E74" s="98"/>
      <c r="I74" s="26"/>
    </row>
    <row r="75" spans="1:9" s="32" customFormat="1" ht="11.25">
      <c r="A75" s="26"/>
      <c r="B75" s="97"/>
      <c r="C75" s="97"/>
      <c r="D75" s="31"/>
      <c r="E75" s="98"/>
      <c r="I75" s="26"/>
    </row>
    <row r="76" spans="1:9" s="32" customFormat="1" ht="11.25">
      <c r="A76" s="26"/>
      <c r="B76" s="97"/>
      <c r="C76" s="97"/>
      <c r="D76" s="31"/>
      <c r="E76" s="98"/>
      <c r="I76" s="26"/>
    </row>
    <row r="77" spans="1:9" s="32" customFormat="1" ht="11.25">
      <c r="A77" s="26"/>
      <c r="B77" s="97"/>
      <c r="C77" s="97"/>
      <c r="D77" s="31"/>
      <c r="E77" s="98"/>
      <c r="I77" s="26"/>
    </row>
    <row r="78" spans="1:9" s="32" customFormat="1" ht="11.25">
      <c r="A78" s="26"/>
      <c r="B78" s="97"/>
      <c r="C78" s="97"/>
      <c r="D78" s="31"/>
      <c r="E78" s="98"/>
      <c r="I78" s="26"/>
    </row>
    <row r="79" spans="1:9" s="32" customFormat="1" ht="11.25">
      <c r="A79" s="26"/>
      <c r="B79" s="97"/>
      <c r="C79" s="97"/>
      <c r="D79" s="31"/>
      <c r="E79" s="98"/>
      <c r="I79" s="26"/>
    </row>
    <row r="80" spans="1:9" s="32" customFormat="1" ht="11.25">
      <c r="A80" s="26"/>
      <c r="B80" s="97"/>
      <c r="C80" s="97"/>
      <c r="D80" s="31"/>
      <c r="E80" s="98"/>
      <c r="I80" s="26"/>
    </row>
    <row r="81" spans="1:9" s="32" customFormat="1" ht="11.25">
      <c r="A81" s="26"/>
      <c r="B81" s="97"/>
      <c r="C81" s="97"/>
      <c r="D81" s="31"/>
      <c r="E81" s="98"/>
      <c r="I81" s="26"/>
    </row>
    <row r="82" spans="1:9" s="32" customFormat="1" ht="11.25">
      <c r="A82" s="26"/>
      <c r="B82" s="97"/>
      <c r="C82" s="97"/>
      <c r="D82" s="31"/>
      <c r="E82" s="98"/>
      <c r="I82" s="26"/>
    </row>
    <row r="83" spans="1:9" s="32" customFormat="1" ht="11.25">
      <c r="A83" s="26"/>
      <c r="B83" s="97"/>
      <c r="C83" s="97"/>
      <c r="D83" s="31"/>
      <c r="E83" s="98"/>
      <c r="I83" s="26"/>
    </row>
    <row r="84" spans="1:9" s="32" customFormat="1" ht="11.25">
      <c r="A84" s="26"/>
      <c r="B84" s="97"/>
      <c r="C84" s="97"/>
      <c r="D84" s="31"/>
      <c r="E84" s="98"/>
      <c r="I84" s="26"/>
    </row>
    <row r="85" spans="1:9" s="32" customFormat="1" ht="11.25">
      <c r="A85" s="26"/>
      <c r="B85" s="97"/>
      <c r="C85" s="97"/>
      <c r="D85" s="31"/>
      <c r="E85" s="98"/>
      <c r="I85" s="26"/>
    </row>
    <row r="86" spans="1:9" s="32" customFormat="1" ht="11.25">
      <c r="A86" s="26"/>
      <c r="B86" s="97"/>
      <c r="C86" s="97"/>
      <c r="D86" s="31"/>
      <c r="E86" s="98"/>
      <c r="I86" s="26"/>
    </row>
    <row r="87" spans="1:9" s="32" customFormat="1" ht="11.25">
      <c r="A87" s="26"/>
      <c r="B87" s="97"/>
      <c r="C87" s="97"/>
      <c r="D87" s="31"/>
      <c r="E87" s="98"/>
      <c r="I87" s="26"/>
    </row>
    <row r="88" spans="1:9" s="32" customFormat="1" ht="11.25">
      <c r="A88" s="26"/>
      <c r="B88" s="97"/>
      <c r="C88" s="97"/>
      <c r="D88" s="31"/>
      <c r="E88" s="98"/>
      <c r="I88" s="26"/>
    </row>
    <row r="89" spans="1:9" s="32" customFormat="1" ht="11.25">
      <c r="A89" s="26"/>
      <c r="B89" s="97"/>
      <c r="C89" s="97"/>
      <c r="D89" s="31"/>
      <c r="E89" s="98"/>
      <c r="I89" s="26"/>
    </row>
    <row r="90" spans="1:9" s="32" customFormat="1" ht="11.25">
      <c r="A90" s="26"/>
      <c r="B90" s="97"/>
      <c r="C90" s="97"/>
      <c r="D90" s="31"/>
      <c r="E90" s="98"/>
      <c r="I90" s="26"/>
    </row>
    <row r="91" spans="1:9" s="32" customFormat="1" ht="11.25">
      <c r="A91" s="26"/>
      <c r="B91" s="97"/>
      <c r="C91" s="97"/>
      <c r="D91" s="31"/>
      <c r="E91" s="98"/>
      <c r="I91" s="26"/>
    </row>
    <row r="92" spans="1:9" s="32" customFormat="1" ht="11.25">
      <c r="A92" s="26"/>
      <c r="B92" s="97"/>
      <c r="C92" s="97"/>
      <c r="D92" s="31"/>
      <c r="E92" s="98"/>
      <c r="I92" s="26"/>
    </row>
    <row r="93" spans="1:9" s="32" customFormat="1" ht="11.25">
      <c r="A93" s="26"/>
      <c r="B93" s="97"/>
      <c r="C93" s="97"/>
      <c r="D93" s="31"/>
      <c r="E93" s="98"/>
      <c r="I93" s="26"/>
    </row>
    <row r="94" spans="1:9" s="32" customFormat="1" ht="11.25">
      <c r="A94" s="26"/>
      <c r="B94" s="97"/>
      <c r="C94" s="97"/>
      <c r="D94" s="31"/>
      <c r="E94" s="98"/>
      <c r="I94" s="26"/>
    </row>
    <row r="95" spans="1:9" s="32" customFormat="1" ht="11.25">
      <c r="A95" s="26"/>
      <c r="B95" s="97"/>
      <c r="C95" s="97"/>
      <c r="D95" s="31"/>
      <c r="E95" s="98"/>
      <c r="I95" s="26"/>
    </row>
    <row r="96" spans="1:9" s="32" customFormat="1" ht="11.25">
      <c r="A96" s="26"/>
      <c r="B96" s="97"/>
      <c r="C96" s="97"/>
      <c r="D96" s="31"/>
      <c r="E96" s="98"/>
      <c r="I96" s="26"/>
    </row>
    <row r="97" spans="1:9" s="32" customFormat="1" ht="11.25">
      <c r="A97" s="26"/>
      <c r="B97" s="97"/>
      <c r="C97" s="97"/>
      <c r="D97" s="31"/>
      <c r="E97" s="98"/>
      <c r="I97" s="26"/>
    </row>
    <row r="98" spans="1:9" s="32" customFormat="1" ht="11.25">
      <c r="A98" s="26"/>
      <c r="B98" s="97"/>
      <c r="C98" s="97"/>
      <c r="D98" s="31"/>
      <c r="E98" s="98"/>
      <c r="I98" s="26"/>
    </row>
    <row r="99" spans="1:9" s="32" customFormat="1" ht="11.25">
      <c r="A99" s="26"/>
      <c r="B99" s="97"/>
      <c r="C99" s="97"/>
      <c r="D99" s="31"/>
      <c r="E99" s="98"/>
      <c r="I99" s="26"/>
    </row>
    <row r="100" spans="1:9" s="32" customFormat="1" ht="11.25">
      <c r="A100" s="26"/>
      <c r="B100" s="97"/>
      <c r="C100" s="97"/>
      <c r="D100" s="31"/>
      <c r="E100" s="98"/>
      <c r="I100" s="26"/>
    </row>
    <row r="101" spans="1:9" s="32" customFormat="1" ht="11.25">
      <c r="A101" s="26"/>
      <c r="B101" s="97"/>
      <c r="C101" s="97"/>
      <c r="D101" s="31"/>
      <c r="E101" s="98"/>
      <c r="I101" s="26"/>
    </row>
    <row r="102" spans="1:9" s="32" customFormat="1" ht="11.25">
      <c r="A102" s="26"/>
      <c r="B102" s="97"/>
      <c r="C102" s="97"/>
      <c r="D102" s="31"/>
      <c r="E102" s="98"/>
      <c r="I102" s="26"/>
    </row>
    <row r="103" spans="1:9" s="32" customFormat="1" ht="11.25">
      <c r="A103" s="26"/>
      <c r="B103" s="97"/>
      <c r="C103" s="97"/>
      <c r="D103" s="31"/>
      <c r="E103" s="98"/>
      <c r="I103" s="26"/>
    </row>
    <row r="104" spans="1:9" s="32" customFormat="1" ht="11.25">
      <c r="A104" s="26"/>
      <c r="B104" s="97"/>
      <c r="C104" s="97"/>
      <c r="D104" s="31"/>
      <c r="E104" s="98"/>
      <c r="I104" s="26"/>
    </row>
    <row r="105" spans="1:9" s="32" customFormat="1" ht="11.25">
      <c r="A105" s="26"/>
      <c r="B105" s="97"/>
      <c r="C105" s="97"/>
      <c r="D105" s="31"/>
      <c r="E105" s="98"/>
      <c r="I105" s="26"/>
    </row>
  </sheetData>
  <sheetProtection selectLockedCells="1"/>
  <mergeCells count="14">
    <mergeCell ref="I6:I10"/>
    <mergeCell ref="A3:E3"/>
    <mergeCell ref="F4:I4"/>
    <mergeCell ref="J6:J10"/>
    <mergeCell ref="C8:C10"/>
    <mergeCell ref="D8:D10"/>
    <mergeCell ref="E8:E10"/>
    <mergeCell ref="A6:A10"/>
    <mergeCell ref="B6:B10"/>
    <mergeCell ref="C6:E7"/>
    <mergeCell ref="F6:F10"/>
    <mergeCell ref="G6:G10"/>
    <mergeCell ref="H6:H10"/>
    <mergeCell ref="F3:J3"/>
  </mergeCells>
  <phoneticPr fontId="4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105"/>
  <sheetViews>
    <sheetView view="pageBreakPreview" zoomScaleNormal="100" zoomScaleSheetLayoutView="100" workbookViewId="0">
      <selection activeCell="D15" sqref="D15"/>
    </sheetView>
  </sheetViews>
  <sheetFormatPr defaultRowHeight="14.25"/>
  <cols>
    <col min="1" max="1" width="10.625" style="47" customWidth="1"/>
    <col min="2" max="2" width="15" style="47" customWidth="1"/>
    <col min="3" max="3" width="18.5" style="49" customWidth="1"/>
    <col min="4" max="5" width="19.125" style="439" customWidth="1"/>
    <col min="6" max="6" width="9" style="440"/>
    <col min="7" max="16384" width="9" style="52"/>
  </cols>
  <sheetData>
    <row r="1" spans="1:6" s="349" customFormat="1" ht="14.1" customHeight="1">
      <c r="A1" s="207" t="s">
        <v>642</v>
      </c>
      <c r="B1" s="207"/>
      <c r="C1" s="351"/>
      <c r="D1" s="423"/>
      <c r="E1" s="423"/>
      <c r="F1" s="424"/>
    </row>
    <row r="2" spans="1:6" s="91" customFormat="1" ht="14.1" customHeight="1">
      <c r="A2" s="82"/>
      <c r="B2" s="82"/>
      <c r="C2" s="90"/>
      <c r="D2" s="425"/>
      <c r="E2" s="425"/>
      <c r="F2" s="426"/>
    </row>
    <row r="3" spans="1:6" s="33" customFormat="1" ht="20.100000000000001" customHeight="1">
      <c r="A3" s="651" t="s">
        <v>274</v>
      </c>
      <c r="B3" s="651"/>
      <c r="C3" s="651"/>
      <c r="D3" s="651"/>
      <c r="E3" s="651"/>
      <c r="F3" s="427"/>
    </row>
    <row r="4" spans="1:6" s="37" customFormat="1" ht="24" customHeight="1">
      <c r="A4" s="991" t="s">
        <v>567</v>
      </c>
      <c r="B4" s="991"/>
      <c r="C4" s="991"/>
      <c r="D4" s="991"/>
      <c r="E4" s="991"/>
    </row>
    <row r="5" spans="1:6" s="38" customFormat="1" ht="18" customHeight="1" thickBot="1">
      <c r="A5" s="40" t="s">
        <v>16</v>
      </c>
      <c r="B5" s="40"/>
      <c r="C5" s="30"/>
      <c r="D5" s="428"/>
      <c r="E5" s="429" t="s">
        <v>73</v>
      </c>
      <c r="F5" s="430"/>
    </row>
    <row r="6" spans="1:6" s="32" customFormat="1" ht="15.95" customHeight="1">
      <c r="A6" s="685" t="s">
        <v>275</v>
      </c>
      <c r="B6" s="992"/>
      <c r="C6" s="999" t="s">
        <v>276</v>
      </c>
      <c r="D6" s="1001" t="s">
        <v>277</v>
      </c>
      <c r="E6" s="1003" t="s">
        <v>517</v>
      </c>
      <c r="F6" s="422"/>
    </row>
    <row r="7" spans="1:6" s="32" customFormat="1" ht="15.95" customHeight="1">
      <c r="A7" s="993"/>
      <c r="B7" s="994"/>
      <c r="C7" s="1000"/>
      <c r="D7" s="1002"/>
      <c r="E7" s="1004"/>
      <c r="F7" s="422"/>
    </row>
    <row r="8" spans="1:6" s="32" customFormat="1" ht="18" customHeight="1">
      <c r="A8" s="993"/>
      <c r="B8" s="994"/>
      <c r="C8" s="618" t="s">
        <v>278</v>
      </c>
      <c r="D8" s="997" t="s">
        <v>278</v>
      </c>
      <c r="E8" s="997" t="s">
        <v>278</v>
      </c>
      <c r="F8" s="422"/>
    </row>
    <row r="9" spans="1:6" s="32" customFormat="1" ht="18" customHeight="1">
      <c r="A9" s="995"/>
      <c r="B9" s="996"/>
      <c r="C9" s="644"/>
      <c r="D9" s="998"/>
      <c r="E9" s="998"/>
      <c r="F9" s="422"/>
    </row>
    <row r="10" spans="1:6" s="85" customFormat="1" ht="32.1" customHeight="1">
      <c r="A10" s="703" t="s">
        <v>393</v>
      </c>
      <c r="B10" s="703"/>
      <c r="C10" s="374">
        <v>2151971</v>
      </c>
      <c r="D10" s="431">
        <v>1654450</v>
      </c>
      <c r="E10" s="431">
        <v>497521</v>
      </c>
      <c r="F10" s="432"/>
    </row>
    <row r="11" spans="1:6" s="85" customFormat="1" ht="32.1" customHeight="1">
      <c r="A11" s="704" t="s">
        <v>420</v>
      </c>
      <c r="B11" s="703"/>
      <c r="C11" s="374">
        <v>2412364</v>
      </c>
      <c r="D11" s="431">
        <v>1885503</v>
      </c>
      <c r="E11" s="431">
        <v>526861</v>
      </c>
      <c r="F11" s="432"/>
    </row>
    <row r="12" spans="1:6" s="85" customFormat="1" ht="32.1" customHeight="1">
      <c r="A12" s="704" t="s">
        <v>431</v>
      </c>
      <c r="B12" s="703"/>
      <c r="C12" s="374">
        <v>2769166</v>
      </c>
      <c r="D12" s="431">
        <v>2203320</v>
      </c>
      <c r="E12" s="431">
        <v>565846</v>
      </c>
      <c r="F12" s="432"/>
    </row>
    <row r="13" spans="1:6" s="85" customFormat="1" ht="32.1" customHeight="1">
      <c r="A13" s="704">
        <v>2017</v>
      </c>
      <c r="B13" s="703"/>
      <c r="C13" s="374">
        <v>3083489</v>
      </c>
      <c r="D13" s="431">
        <v>2560639</v>
      </c>
      <c r="E13" s="431">
        <v>522850</v>
      </c>
      <c r="F13" s="432"/>
    </row>
    <row r="14" spans="1:6" s="85" customFormat="1" ht="32.1" customHeight="1">
      <c r="A14" s="701">
        <v>2018</v>
      </c>
      <c r="B14" s="701"/>
      <c r="C14" s="375">
        <f t="shared" ref="C14:E14" si="0">SUM(C16:C25)</f>
        <v>3311310.0874999994</v>
      </c>
      <c r="D14" s="433">
        <f t="shared" si="0"/>
        <v>2773706.2076779995</v>
      </c>
      <c r="E14" s="433">
        <f t="shared" si="0"/>
        <v>537603.87982200005</v>
      </c>
      <c r="F14" s="432"/>
    </row>
    <row r="15" spans="1:6" s="32" customFormat="1" ht="21" customHeight="1">
      <c r="A15" s="1005"/>
      <c r="B15" s="1005"/>
      <c r="C15" s="374"/>
      <c r="D15" s="431"/>
      <c r="E15" s="431"/>
      <c r="F15" s="422"/>
    </row>
    <row r="16" spans="1:6" s="32" customFormat="1" ht="31.35" customHeight="1">
      <c r="A16" s="501" t="s">
        <v>94</v>
      </c>
      <c r="B16" s="92" t="s">
        <v>279</v>
      </c>
      <c r="C16" s="376">
        <f t="shared" ref="C16:C25" si="1">SUM(D16,E16)</f>
        <v>1389465.3145270001</v>
      </c>
      <c r="D16" s="478">
        <v>1340920.618275</v>
      </c>
      <c r="E16" s="478">
        <v>48544.696252000002</v>
      </c>
      <c r="F16" s="422"/>
    </row>
    <row r="17" spans="1:6" s="32" customFormat="1" ht="31.35" customHeight="1">
      <c r="A17" s="501" t="s">
        <v>95</v>
      </c>
      <c r="B17" s="92" t="s">
        <v>96</v>
      </c>
      <c r="C17" s="376">
        <f t="shared" si="1"/>
        <v>710978.69984999998</v>
      </c>
      <c r="D17" s="478">
        <v>683984.10805899999</v>
      </c>
      <c r="E17" s="478">
        <v>26994.591790999999</v>
      </c>
      <c r="F17" s="422"/>
    </row>
    <row r="18" spans="1:6" s="32" customFormat="1" ht="31.35" customHeight="1">
      <c r="A18" s="501" t="s">
        <v>97</v>
      </c>
      <c r="B18" s="92" t="s">
        <v>280</v>
      </c>
      <c r="C18" s="376">
        <f t="shared" si="1"/>
        <v>13282.877989999999</v>
      </c>
      <c r="D18" s="478">
        <v>8531.6037099999994</v>
      </c>
      <c r="E18" s="478">
        <v>4751.2742799999996</v>
      </c>
      <c r="F18" s="422"/>
    </row>
    <row r="19" spans="1:6" s="32" customFormat="1" ht="31.35" customHeight="1">
      <c r="A19" s="501" t="s">
        <v>281</v>
      </c>
      <c r="B19" s="92" t="s">
        <v>520</v>
      </c>
      <c r="C19" s="376">
        <f t="shared" si="1"/>
        <v>711865.07921400003</v>
      </c>
      <c r="D19" s="478">
        <v>669831.39006400004</v>
      </c>
      <c r="E19" s="478">
        <v>42033.689149999998</v>
      </c>
      <c r="F19" s="422"/>
    </row>
    <row r="20" spans="1:6" s="32" customFormat="1" ht="31.35" customHeight="1">
      <c r="A20" s="501" t="s">
        <v>282</v>
      </c>
      <c r="B20" s="92" t="s">
        <v>519</v>
      </c>
      <c r="C20" s="376">
        <f t="shared" si="1"/>
        <v>134.09299999999999</v>
      </c>
      <c r="D20" s="478">
        <v>134.09299999999999</v>
      </c>
      <c r="E20" s="478">
        <v>0</v>
      </c>
      <c r="F20" s="422"/>
    </row>
    <row r="21" spans="1:6" s="32" customFormat="1" ht="31.35" customHeight="1">
      <c r="A21" s="501" t="s">
        <v>283</v>
      </c>
      <c r="B21" s="92" t="s">
        <v>98</v>
      </c>
      <c r="C21" s="376">
        <f t="shared" si="1"/>
        <v>2619.7127</v>
      </c>
      <c r="D21" s="478">
        <v>2565.5727000000002</v>
      </c>
      <c r="E21" s="478">
        <v>54.14</v>
      </c>
      <c r="F21" s="422"/>
    </row>
    <row r="22" spans="1:6" s="32" customFormat="1" ht="31.35" customHeight="1">
      <c r="A22" s="501" t="s">
        <v>99</v>
      </c>
      <c r="B22" s="92" t="s">
        <v>521</v>
      </c>
      <c r="C22" s="376">
        <f t="shared" si="1"/>
        <v>13724.715</v>
      </c>
      <c r="D22" s="478">
        <v>13724.715</v>
      </c>
      <c r="E22" s="478">
        <v>0</v>
      </c>
      <c r="F22" s="422"/>
    </row>
    <row r="23" spans="1:6" s="32" customFormat="1" ht="31.35" customHeight="1">
      <c r="A23" s="501" t="s">
        <v>284</v>
      </c>
      <c r="B23" s="92" t="s">
        <v>518</v>
      </c>
      <c r="C23" s="376">
        <f t="shared" si="1"/>
        <v>1626.03367</v>
      </c>
      <c r="D23" s="478">
        <v>1625.1068700000001</v>
      </c>
      <c r="E23" s="478">
        <v>0.92679999999999996</v>
      </c>
      <c r="F23" s="422"/>
    </row>
    <row r="24" spans="1:6" s="32" customFormat="1" ht="31.35" customHeight="1">
      <c r="A24" s="501" t="s">
        <v>100</v>
      </c>
      <c r="B24" s="92" t="s">
        <v>101</v>
      </c>
      <c r="C24" s="376">
        <f t="shared" si="1"/>
        <v>464297.93554899999</v>
      </c>
      <c r="D24" s="478">
        <v>49600</v>
      </c>
      <c r="E24" s="478">
        <v>414697.93554899999</v>
      </c>
      <c r="F24" s="422"/>
    </row>
    <row r="25" spans="1:6" s="32" customFormat="1" ht="31.35" customHeight="1" thickBot="1">
      <c r="A25" s="502" t="s">
        <v>285</v>
      </c>
      <c r="B25" s="93" t="s">
        <v>286</v>
      </c>
      <c r="C25" s="377">
        <f t="shared" si="1"/>
        <v>3315.6260000000002</v>
      </c>
      <c r="D25" s="479">
        <v>2789</v>
      </c>
      <c r="E25" s="479">
        <v>526.62599999999998</v>
      </c>
      <c r="F25" s="422"/>
    </row>
    <row r="26" spans="1:6" s="94" customFormat="1" ht="11.1" customHeight="1">
      <c r="A26" s="94" t="s">
        <v>386</v>
      </c>
      <c r="C26" s="95"/>
      <c r="D26" s="435"/>
      <c r="E26" s="436" t="s">
        <v>427</v>
      </c>
      <c r="F26" s="437"/>
    </row>
    <row r="27" spans="1:6" s="94" customFormat="1" ht="11.1" customHeight="1">
      <c r="A27" s="96" t="s">
        <v>535</v>
      </c>
      <c r="B27" s="96"/>
      <c r="C27" s="95"/>
      <c r="D27" s="435"/>
      <c r="E27" s="434"/>
      <c r="F27" s="437"/>
    </row>
    <row r="28" spans="1:6" s="32" customFormat="1" ht="11.25">
      <c r="A28" s="46" t="s">
        <v>566</v>
      </c>
      <c r="B28" s="26"/>
      <c r="C28" s="28"/>
      <c r="D28" s="503"/>
      <c r="E28" s="28"/>
    </row>
    <row r="29" spans="1:6" s="32" customFormat="1" ht="11.25">
      <c r="A29" s="26"/>
      <c r="B29" s="26"/>
      <c r="C29" s="28"/>
      <c r="D29" s="438"/>
      <c r="E29" s="438"/>
      <c r="F29" s="422"/>
    </row>
    <row r="30" spans="1:6" s="32" customFormat="1" ht="11.25">
      <c r="A30" s="26"/>
      <c r="B30" s="26"/>
      <c r="C30" s="89"/>
      <c r="D30" s="438"/>
      <c r="E30" s="438"/>
      <c r="F30" s="422"/>
    </row>
    <row r="31" spans="1:6" s="32" customFormat="1" ht="11.25">
      <c r="A31" s="26"/>
      <c r="B31" s="26"/>
      <c r="C31" s="28"/>
      <c r="D31" s="438"/>
      <c r="E31" s="438"/>
      <c r="F31" s="422"/>
    </row>
    <row r="32" spans="1:6" s="32" customFormat="1" ht="11.25">
      <c r="A32" s="26"/>
      <c r="B32" s="26"/>
      <c r="C32" s="28"/>
      <c r="D32" s="438"/>
      <c r="E32" s="438"/>
      <c r="F32" s="422"/>
    </row>
    <row r="33" spans="1:6" s="32" customFormat="1" ht="11.25">
      <c r="A33" s="26"/>
      <c r="B33" s="26"/>
      <c r="C33" s="28"/>
      <c r="D33" s="438"/>
      <c r="E33" s="438"/>
      <c r="F33" s="422"/>
    </row>
    <row r="34" spans="1:6" s="32" customFormat="1" ht="11.25">
      <c r="A34" s="26"/>
      <c r="B34" s="26"/>
      <c r="C34" s="28"/>
      <c r="D34" s="438"/>
      <c r="E34" s="438"/>
      <c r="F34" s="422"/>
    </row>
    <row r="35" spans="1:6" s="32" customFormat="1" ht="11.25">
      <c r="A35" s="26"/>
      <c r="B35" s="26"/>
      <c r="C35" s="28"/>
      <c r="D35" s="438"/>
      <c r="E35" s="438"/>
      <c r="F35" s="422"/>
    </row>
    <row r="36" spans="1:6" s="32" customFormat="1" ht="11.25">
      <c r="A36" s="26"/>
      <c r="B36" s="26"/>
      <c r="C36" s="28"/>
      <c r="D36" s="438"/>
      <c r="E36" s="438"/>
      <c r="F36" s="422"/>
    </row>
    <row r="37" spans="1:6" s="32" customFormat="1" ht="11.25">
      <c r="A37" s="26"/>
      <c r="B37" s="26"/>
      <c r="C37" s="28"/>
      <c r="D37" s="438"/>
      <c r="E37" s="438"/>
      <c r="F37" s="422"/>
    </row>
    <row r="38" spans="1:6" s="32" customFormat="1" ht="11.25">
      <c r="A38" s="26"/>
      <c r="B38" s="26"/>
      <c r="C38" s="28"/>
      <c r="D38" s="438"/>
      <c r="E38" s="438"/>
      <c r="F38" s="422"/>
    </row>
    <row r="39" spans="1:6" s="32" customFormat="1" ht="11.25">
      <c r="A39" s="26"/>
      <c r="B39" s="26"/>
      <c r="C39" s="28"/>
      <c r="D39" s="438"/>
      <c r="E39" s="438"/>
      <c r="F39" s="422"/>
    </row>
    <row r="40" spans="1:6" s="32" customFormat="1" ht="11.25">
      <c r="A40" s="26"/>
      <c r="B40" s="26"/>
      <c r="C40" s="28"/>
      <c r="D40" s="438"/>
      <c r="E40" s="438"/>
      <c r="F40" s="422"/>
    </row>
    <row r="41" spans="1:6" s="32" customFormat="1" ht="11.25">
      <c r="A41" s="26"/>
      <c r="B41" s="26"/>
      <c r="C41" s="28"/>
      <c r="D41" s="438"/>
      <c r="E41" s="438"/>
      <c r="F41" s="422"/>
    </row>
    <row r="42" spans="1:6" s="32" customFormat="1" ht="11.25">
      <c r="A42" s="26"/>
      <c r="B42" s="26"/>
      <c r="C42" s="28"/>
      <c r="D42" s="438"/>
      <c r="E42" s="438"/>
      <c r="F42" s="422"/>
    </row>
    <row r="43" spans="1:6" s="32" customFormat="1" ht="11.25">
      <c r="A43" s="26"/>
      <c r="B43" s="26"/>
      <c r="C43" s="28"/>
      <c r="D43" s="438"/>
      <c r="E43" s="438"/>
      <c r="F43" s="422"/>
    </row>
    <row r="44" spans="1:6" s="32" customFormat="1" ht="11.25">
      <c r="A44" s="26"/>
      <c r="B44" s="26"/>
      <c r="C44" s="28"/>
      <c r="D44" s="438"/>
      <c r="E44" s="438"/>
      <c r="F44" s="422"/>
    </row>
    <row r="45" spans="1:6" s="32" customFormat="1" ht="11.25">
      <c r="A45" s="26"/>
      <c r="B45" s="26"/>
      <c r="C45" s="28"/>
      <c r="D45" s="438"/>
      <c r="E45" s="438"/>
      <c r="F45" s="422"/>
    </row>
    <row r="46" spans="1:6" s="32" customFormat="1" ht="11.25">
      <c r="A46" s="26"/>
      <c r="B46" s="26"/>
      <c r="C46" s="28"/>
      <c r="D46" s="438"/>
      <c r="E46" s="438"/>
      <c r="F46" s="422"/>
    </row>
    <row r="47" spans="1:6" s="32" customFormat="1" ht="11.25">
      <c r="A47" s="26"/>
      <c r="B47" s="26"/>
      <c r="C47" s="28"/>
      <c r="D47" s="438"/>
      <c r="E47" s="438"/>
      <c r="F47" s="422"/>
    </row>
    <row r="48" spans="1:6" s="32" customFormat="1" ht="11.25">
      <c r="A48" s="26"/>
      <c r="B48" s="26"/>
      <c r="C48" s="28"/>
      <c r="D48" s="438"/>
      <c r="E48" s="438"/>
      <c r="F48" s="422"/>
    </row>
    <row r="49" spans="1:6" s="32" customFormat="1" ht="11.25">
      <c r="A49" s="26"/>
      <c r="B49" s="26"/>
      <c r="C49" s="28"/>
      <c r="D49" s="438"/>
      <c r="E49" s="438"/>
      <c r="F49" s="422"/>
    </row>
    <row r="50" spans="1:6" s="32" customFormat="1" ht="11.25">
      <c r="A50" s="26"/>
      <c r="B50" s="26"/>
      <c r="C50" s="28"/>
      <c r="D50" s="438"/>
      <c r="E50" s="438"/>
      <c r="F50" s="422"/>
    </row>
    <row r="51" spans="1:6" s="32" customFormat="1" ht="11.25">
      <c r="A51" s="26"/>
      <c r="B51" s="26"/>
      <c r="C51" s="28"/>
      <c r="D51" s="438"/>
      <c r="E51" s="438"/>
      <c r="F51" s="422"/>
    </row>
    <row r="52" spans="1:6" s="32" customFormat="1" ht="11.25">
      <c r="A52" s="26"/>
      <c r="B52" s="26"/>
      <c r="C52" s="28"/>
      <c r="D52" s="438"/>
      <c r="E52" s="438"/>
      <c r="F52" s="422"/>
    </row>
    <row r="53" spans="1:6" s="32" customFormat="1" ht="11.25">
      <c r="A53" s="26"/>
      <c r="B53" s="26"/>
      <c r="C53" s="28"/>
      <c r="D53" s="438"/>
      <c r="E53" s="438"/>
      <c r="F53" s="422"/>
    </row>
    <row r="54" spans="1:6" s="32" customFormat="1" ht="11.25">
      <c r="A54" s="26"/>
      <c r="B54" s="26"/>
      <c r="C54" s="28"/>
      <c r="D54" s="438"/>
      <c r="E54" s="438"/>
      <c r="F54" s="422"/>
    </row>
    <row r="55" spans="1:6" s="32" customFormat="1" ht="11.25">
      <c r="A55" s="26"/>
      <c r="B55" s="26"/>
      <c r="C55" s="28"/>
      <c r="D55" s="438"/>
      <c r="E55" s="438"/>
      <c r="F55" s="422"/>
    </row>
    <row r="56" spans="1:6" s="32" customFormat="1" ht="11.25">
      <c r="A56" s="26"/>
      <c r="B56" s="26"/>
      <c r="C56" s="28"/>
      <c r="D56" s="438"/>
      <c r="E56" s="438"/>
      <c r="F56" s="422"/>
    </row>
    <row r="57" spans="1:6" s="32" customFormat="1" ht="11.25">
      <c r="A57" s="26"/>
      <c r="B57" s="26"/>
      <c r="C57" s="28"/>
      <c r="D57" s="438"/>
      <c r="E57" s="438"/>
      <c r="F57" s="422"/>
    </row>
    <row r="58" spans="1:6" s="32" customFormat="1" ht="11.25">
      <c r="A58" s="26"/>
      <c r="B58" s="26"/>
      <c r="C58" s="28"/>
      <c r="D58" s="438"/>
      <c r="E58" s="438"/>
      <c r="F58" s="422"/>
    </row>
    <row r="59" spans="1:6" s="32" customFormat="1" ht="11.25">
      <c r="A59" s="26"/>
      <c r="B59" s="26"/>
      <c r="C59" s="28"/>
      <c r="D59" s="438"/>
      <c r="E59" s="438"/>
      <c r="F59" s="422"/>
    </row>
    <row r="60" spans="1:6" s="32" customFormat="1" ht="11.25">
      <c r="A60" s="26"/>
      <c r="B60" s="26"/>
      <c r="C60" s="28"/>
      <c r="D60" s="438"/>
      <c r="E60" s="438"/>
      <c r="F60" s="422"/>
    </row>
    <row r="61" spans="1:6" s="32" customFormat="1" ht="11.25">
      <c r="A61" s="26"/>
      <c r="B61" s="26"/>
      <c r="C61" s="28"/>
      <c r="D61" s="438"/>
      <c r="E61" s="438"/>
      <c r="F61" s="422"/>
    </row>
    <row r="62" spans="1:6" s="32" customFormat="1" ht="11.25">
      <c r="A62" s="26"/>
      <c r="B62" s="26"/>
      <c r="C62" s="28"/>
      <c r="D62" s="438"/>
      <c r="E62" s="438"/>
      <c r="F62" s="422"/>
    </row>
    <row r="63" spans="1:6" s="32" customFormat="1" ht="11.25">
      <c r="A63" s="26"/>
      <c r="B63" s="26"/>
      <c r="C63" s="28"/>
      <c r="D63" s="438"/>
      <c r="E63" s="438"/>
      <c r="F63" s="422"/>
    </row>
    <row r="64" spans="1:6" s="32" customFormat="1" ht="11.25">
      <c r="A64" s="26"/>
      <c r="B64" s="26"/>
      <c r="C64" s="28"/>
      <c r="D64" s="438"/>
      <c r="E64" s="438"/>
      <c r="F64" s="422"/>
    </row>
    <row r="65" spans="1:6" s="32" customFormat="1" ht="11.25">
      <c r="A65" s="26"/>
      <c r="B65" s="26"/>
      <c r="C65" s="28"/>
      <c r="D65" s="438"/>
      <c r="E65" s="438"/>
      <c r="F65" s="422"/>
    </row>
    <row r="66" spans="1:6" s="32" customFormat="1" ht="11.25">
      <c r="A66" s="26"/>
      <c r="B66" s="26"/>
      <c r="C66" s="28"/>
      <c r="D66" s="438"/>
      <c r="E66" s="438"/>
      <c r="F66" s="422"/>
    </row>
    <row r="67" spans="1:6" s="32" customFormat="1" ht="11.25">
      <c r="A67" s="26"/>
      <c r="B67" s="26"/>
      <c r="C67" s="28"/>
      <c r="D67" s="438"/>
      <c r="E67" s="438"/>
      <c r="F67" s="422"/>
    </row>
    <row r="68" spans="1:6" s="32" customFormat="1" ht="11.25">
      <c r="A68" s="26"/>
      <c r="B68" s="26"/>
      <c r="C68" s="28"/>
      <c r="D68" s="438"/>
      <c r="E68" s="438"/>
      <c r="F68" s="422"/>
    </row>
    <row r="69" spans="1:6" s="32" customFormat="1" ht="11.25">
      <c r="A69" s="26"/>
      <c r="B69" s="26"/>
      <c r="C69" s="28"/>
      <c r="D69" s="438"/>
      <c r="E69" s="438"/>
      <c r="F69" s="422"/>
    </row>
    <row r="70" spans="1:6" s="32" customFormat="1" ht="11.25">
      <c r="A70" s="26"/>
      <c r="B70" s="26"/>
      <c r="C70" s="28"/>
      <c r="D70" s="438"/>
      <c r="E70" s="438"/>
      <c r="F70" s="422"/>
    </row>
    <row r="71" spans="1:6" s="32" customFormat="1" ht="11.25">
      <c r="A71" s="26"/>
      <c r="B71" s="26"/>
      <c r="C71" s="28"/>
      <c r="D71" s="438"/>
      <c r="E71" s="438"/>
      <c r="F71" s="422"/>
    </row>
    <row r="72" spans="1:6" s="32" customFormat="1" ht="11.25">
      <c r="A72" s="26"/>
      <c r="B72" s="26"/>
      <c r="C72" s="28"/>
      <c r="D72" s="438"/>
      <c r="E72" s="438"/>
      <c r="F72" s="422"/>
    </row>
    <row r="73" spans="1:6" s="32" customFormat="1" ht="11.25">
      <c r="A73" s="26"/>
      <c r="B73" s="26"/>
      <c r="C73" s="28"/>
      <c r="D73" s="438"/>
      <c r="E73" s="438"/>
      <c r="F73" s="422"/>
    </row>
    <row r="74" spans="1:6" s="32" customFormat="1" ht="11.25">
      <c r="A74" s="26"/>
      <c r="B74" s="26"/>
      <c r="C74" s="28"/>
      <c r="D74" s="438"/>
      <c r="E74" s="438"/>
      <c r="F74" s="422"/>
    </row>
    <row r="75" spans="1:6" s="32" customFormat="1" ht="11.25">
      <c r="A75" s="26"/>
      <c r="B75" s="26"/>
      <c r="C75" s="28"/>
      <c r="D75" s="438"/>
      <c r="E75" s="438"/>
      <c r="F75" s="422"/>
    </row>
    <row r="76" spans="1:6" s="32" customFormat="1" ht="11.25">
      <c r="A76" s="26"/>
      <c r="B76" s="26"/>
      <c r="C76" s="28"/>
      <c r="D76" s="438"/>
      <c r="E76" s="438"/>
      <c r="F76" s="422"/>
    </row>
    <row r="77" spans="1:6" s="32" customFormat="1" ht="11.25">
      <c r="A77" s="26"/>
      <c r="B77" s="26"/>
      <c r="C77" s="28"/>
      <c r="D77" s="438"/>
      <c r="E77" s="438"/>
      <c r="F77" s="422"/>
    </row>
    <row r="78" spans="1:6" s="32" customFormat="1" ht="11.25">
      <c r="A78" s="26"/>
      <c r="B78" s="26"/>
      <c r="C78" s="28"/>
      <c r="D78" s="438"/>
      <c r="E78" s="438"/>
      <c r="F78" s="422"/>
    </row>
    <row r="79" spans="1:6" s="32" customFormat="1" ht="11.25">
      <c r="A79" s="26"/>
      <c r="B79" s="26"/>
      <c r="C79" s="28"/>
      <c r="D79" s="438"/>
      <c r="E79" s="438"/>
      <c r="F79" s="422"/>
    </row>
    <row r="80" spans="1:6" s="32" customFormat="1" ht="11.25">
      <c r="A80" s="26"/>
      <c r="B80" s="26"/>
      <c r="C80" s="28"/>
      <c r="D80" s="438"/>
      <c r="E80" s="438"/>
      <c r="F80" s="422"/>
    </row>
    <row r="81" spans="1:6" s="32" customFormat="1" ht="11.25">
      <c r="A81" s="26"/>
      <c r="B81" s="26"/>
      <c r="C81" s="28"/>
      <c r="D81" s="438"/>
      <c r="E81" s="438"/>
      <c r="F81" s="422"/>
    </row>
    <row r="82" spans="1:6" s="32" customFormat="1" ht="11.25">
      <c r="A82" s="26"/>
      <c r="B82" s="26"/>
      <c r="C82" s="28"/>
      <c r="D82" s="438"/>
      <c r="E82" s="438"/>
      <c r="F82" s="422"/>
    </row>
    <row r="83" spans="1:6" s="32" customFormat="1" ht="11.25">
      <c r="A83" s="26"/>
      <c r="B83" s="26"/>
      <c r="C83" s="28"/>
      <c r="D83" s="438"/>
      <c r="E83" s="438"/>
      <c r="F83" s="422"/>
    </row>
    <row r="84" spans="1:6" s="32" customFormat="1" ht="11.25">
      <c r="A84" s="26"/>
      <c r="B84" s="26"/>
      <c r="C84" s="28"/>
      <c r="D84" s="438"/>
      <c r="E84" s="438"/>
      <c r="F84" s="422"/>
    </row>
    <row r="85" spans="1:6" s="32" customFormat="1" ht="11.25">
      <c r="A85" s="26"/>
      <c r="B85" s="26"/>
      <c r="C85" s="28"/>
      <c r="D85" s="438"/>
      <c r="E85" s="438"/>
      <c r="F85" s="422"/>
    </row>
    <row r="86" spans="1:6" s="32" customFormat="1" ht="11.25">
      <c r="A86" s="26"/>
      <c r="B86" s="26"/>
      <c r="C86" s="28"/>
      <c r="D86" s="438"/>
      <c r="E86" s="438"/>
      <c r="F86" s="422"/>
    </row>
    <row r="87" spans="1:6" s="32" customFormat="1" ht="11.25">
      <c r="A87" s="26"/>
      <c r="B87" s="26"/>
      <c r="C87" s="28"/>
      <c r="D87" s="438"/>
      <c r="E87" s="438"/>
      <c r="F87" s="422"/>
    </row>
    <row r="88" spans="1:6" s="32" customFormat="1" ht="11.25">
      <c r="A88" s="26"/>
      <c r="B88" s="26"/>
      <c r="C88" s="28"/>
      <c r="D88" s="438"/>
      <c r="E88" s="438"/>
      <c r="F88" s="422"/>
    </row>
    <row r="89" spans="1:6" s="32" customFormat="1" ht="11.25">
      <c r="A89" s="26"/>
      <c r="B89" s="26"/>
      <c r="C89" s="28"/>
      <c r="D89" s="438"/>
      <c r="E89" s="438"/>
      <c r="F89" s="422"/>
    </row>
    <row r="90" spans="1:6" s="32" customFormat="1" ht="11.25">
      <c r="A90" s="26"/>
      <c r="B90" s="26"/>
      <c r="C90" s="28"/>
      <c r="D90" s="438"/>
      <c r="E90" s="438"/>
      <c r="F90" s="422"/>
    </row>
    <row r="91" spans="1:6" s="32" customFormat="1" ht="11.25">
      <c r="A91" s="26"/>
      <c r="B91" s="26"/>
      <c r="C91" s="28"/>
      <c r="D91" s="438"/>
      <c r="E91" s="438"/>
      <c r="F91" s="422"/>
    </row>
    <row r="92" spans="1:6" s="32" customFormat="1" ht="11.25">
      <c r="A92" s="26"/>
      <c r="B92" s="26"/>
      <c r="C92" s="28"/>
      <c r="D92" s="438"/>
      <c r="E92" s="438"/>
      <c r="F92" s="422"/>
    </row>
    <row r="93" spans="1:6" s="32" customFormat="1" ht="11.25">
      <c r="A93" s="26"/>
      <c r="B93" s="26"/>
      <c r="C93" s="28"/>
      <c r="D93" s="438"/>
      <c r="E93" s="438"/>
      <c r="F93" s="422"/>
    </row>
    <row r="94" spans="1:6" s="32" customFormat="1" ht="11.25">
      <c r="A94" s="26"/>
      <c r="B94" s="26"/>
      <c r="C94" s="28"/>
      <c r="D94" s="438"/>
      <c r="E94" s="438"/>
      <c r="F94" s="422"/>
    </row>
    <row r="95" spans="1:6" s="32" customFormat="1" ht="11.25">
      <c r="A95" s="26"/>
      <c r="B95" s="26"/>
      <c r="C95" s="28"/>
      <c r="D95" s="438"/>
      <c r="E95" s="438"/>
      <c r="F95" s="422"/>
    </row>
    <row r="96" spans="1:6" s="32" customFormat="1" ht="11.25">
      <c r="A96" s="26"/>
      <c r="B96" s="26"/>
      <c r="C96" s="28"/>
      <c r="D96" s="438"/>
      <c r="E96" s="438"/>
      <c r="F96" s="422"/>
    </row>
    <row r="97" spans="1:6" s="32" customFormat="1" ht="11.25">
      <c r="A97" s="26"/>
      <c r="B97" s="26"/>
      <c r="C97" s="28"/>
      <c r="D97" s="438"/>
      <c r="E97" s="438"/>
      <c r="F97" s="422"/>
    </row>
    <row r="98" spans="1:6" s="32" customFormat="1" ht="11.25">
      <c r="A98" s="26"/>
      <c r="B98" s="26"/>
      <c r="C98" s="28"/>
      <c r="D98" s="438"/>
      <c r="E98" s="438"/>
      <c r="F98" s="422"/>
    </row>
    <row r="99" spans="1:6" s="32" customFormat="1" ht="11.25">
      <c r="A99" s="26"/>
      <c r="B99" s="26"/>
      <c r="C99" s="28"/>
      <c r="D99" s="438"/>
      <c r="E99" s="438"/>
      <c r="F99" s="422"/>
    </row>
    <row r="100" spans="1:6" s="32" customFormat="1" ht="11.25">
      <c r="A100" s="26"/>
      <c r="B100" s="26"/>
      <c r="C100" s="28"/>
      <c r="D100" s="438"/>
      <c r="E100" s="438"/>
      <c r="F100" s="422"/>
    </row>
    <row r="101" spans="1:6" s="32" customFormat="1" ht="11.25">
      <c r="A101" s="26"/>
      <c r="B101" s="26"/>
      <c r="C101" s="28"/>
      <c r="D101" s="438"/>
      <c r="E101" s="438"/>
      <c r="F101" s="422"/>
    </row>
    <row r="102" spans="1:6" s="32" customFormat="1" ht="11.25">
      <c r="A102" s="26"/>
      <c r="B102" s="26"/>
      <c r="C102" s="28"/>
      <c r="D102" s="438"/>
      <c r="E102" s="438"/>
      <c r="F102" s="422"/>
    </row>
    <row r="103" spans="1:6" s="32" customFormat="1" ht="11.25">
      <c r="A103" s="26"/>
      <c r="B103" s="26"/>
      <c r="C103" s="28"/>
      <c r="D103" s="438"/>
      <c r="E103" s="438"/>
      <c r="F103" s="422"/>
    </row>
    <row r="104" spans="1:6" s="32" customFormat="1" ht="11.25">
      <c r="A104" s="26"/>
      <c r="B104" s="26"/>
      <c r="C104" s="28"/>
      <c r="D104" s="438"/>
      <c r="E104" s="438"/>
      <c r="F104" s="422"/>
    </row>
    <row r="105" spans="1:6" s="32" customFormat="1" ht="11.25">
      <c r="A105" s="26"/>
      <c r="B105" s="26"/>
      <c r="C105" s="28"/>
      <c r="D105" s="438"/>
      <c r="E105" s="438"/>
      <c r="F105" s="422"/>
    </row>
  </sheetData>
  <sheetProtection selectLockedCells="1"/>
  <mergeCells count="15">
    <mergeCell ref="A14:B14"/>
    <mergeCell ref="A15:B15"/>
    <mergeCell ref="A10:B10"/>
    <mergeCell ref="A11:B11"/>
    <mergeCell ref="A12:B12"/>
    <mergeCell ref="A13:B13"/>
    <mergeCell ref="A3:E3"/>
    <mergeCell ref="A4:E4"/>
    <mergeCell ref="A6:B9"/>
    <mergeCell ref="E8:E9"/>
    <mergeCell ref="D8:D9"/>
    <mergeCell ref="C8:C9"/>
    <mergeCell ref="C6:C7"/>
    <mergeCell ref="D6:D7"/>
    <mergeCell ref="E6:E7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103"/>
  <sheetViews>
    <sheetView showGridLines="0" view="pageBreakPreview" zoomScaleNormal="100" zoomScaleSheetLayoutView="100" workbookViewId="0">
      <selection activeCell="L35" sqref="L35"/>
    </sheetView>
  </sheetViews>
  <sheetFormatPr defaultRowHeight="14.25"/>
  <cols>
    <col min="1" max="1" width="3.625" style="79" customWidth="1"/>
    <col min="2" max="2" width="3.25" style="79" customWidth="1"/>
    <col min="3" max="3" width="10.5" style="79" customWidth="1"/>
    <col min="4" max="6" width="21.625" style="80" customWidth="1"/>
    <col min="7" max="16384" width="9" style="81"/>
  </cols>
  <sheetData>
    <row r="1" spans="1:7" s="356" customFormat="1" ht="14.1" customHeight="1">
      <c r="A1" s="354"/>
      <c r="B1" s="354"/>
      <c r="C1" s="354"/>
      <c r="D1" s="355"/>
      <c r="E1" s="355"/>
      <c r="F1" s="357" t="s">
        <v>643</v>
      </c>
    </row>
    <row r="2" spans="1:7" s="56" customFormat="1" ht="14.1" customHeight="1">
      <c r="A2" s="54"/>
      <c r="B2" s="54"/>
      <c r="C2" s="54"/>
      <c r="D2" s="55"/>
      <c r="E2" s="55"/>
      <c r="F2" s="55"/>
    </row>
    <row r="3" spans="1:7" s="406" customFormat="1" ht="20.100000000000001" customHeight="1">
      <c r="A3" s="811" t="s">
        <v>568</v>
      </c>
      <c r="B3" s="811"/>
      <c r="C3" s="811"/>
      <c r="D3" s="811"/>
      <c r="E3" s="811"/>
      <c r="F3" s="811"/>
    </row>
    <row r="4" spans="1:7" s="407" customFormat="1" ht="24" customHeight="1">
      <c r="A4" s="1013" t="s">
        <v>569</v>
      </c>
      <c r="B4" s="1013"/>
      <c r="C4" s="1013"/>
      <c r="D4" s="1013"/>
      <c r="E4" s="1013"/>
      <c r="F4" s="1013"/>
    </row>
    <row r="5" spans="1:7" s="60" customFormat="1" ht="18" customHeight="1" thickBot="1">
      <c r="A5" s="57" t="s">
        <v>473</v>
      </c>
      <c r="B5" s="57"/>
      <c r="C5" s="57"/>
      <c r="D5" s="58"/>
      <c r="E5" s="58"/>
      <c r="F5" s="59" t="s">
        <v>474</v>
      </c>
    </row>
    <row r="6" spans="1:7" s="56" customFormat="1" ht="50.1" customHeight="1">
      <c r="A6" s="1014" t="s">
        <v>475</v>
      </c>
      <c r="B6" s="1014"/>
      <c r="C6" s="1015"/>
      <c r="D6" s="61" t="s">
        <v>399</v>
      </c>
      <c r="E6" s="62" t="s">
        <v>400</v>
      </c>
      <c r="F6" s="63" t="s">
        <v>401</v>
      </c>
    </row>
    <row r="7" spans="1:7" s="64" customFormat="1" ht="17.100000000000001" customHeight="1">
      <c r="A7" s="704" t="s">
        <v>393</v>
      </c>
      <c r="B7" s="704"/>
      <c r="C7" s="703"/>
      <c r="D7" s="65">
        <v>31.7</v>
      </c>
      <c r="E7" s="65">
        <v>74.400000000000006</v>
      </c>
      <c r="F7" s="65">
        <v>28.2</v>
      </c>
    </row>
    <row r="8" spans="1:7" s="64" customFormat="1" ht="17.100000000000001" customHeight="1">
      <c r="A8" s="704" t="s">
        <v>420</v>
      </c>
      <c r="B8" s="704"/>
      <c r="C8" s="703"/>
      <c r="D8" s="65">
        <v>34.5</v>
      </c>
      <c r="E8" s="65">
        <v>72.7</v>
      </c>
      <c r="F8" s="65">
        <v>31.7</v>
      </c>
    </row>
    <row r="9" spans="1:7" s="64" customFormat="1" ht="17.100000000000001" customHeight="1">
      <c r="A9" s="704" t="s">
        <v>431</v>
      </c>
      <c r="B9" s="704"/>
      <c r="C9" s="703"/>
      <c r="D9" s="65">
        <v>35</v>
      </c>
      <c r="E9" s="65">
        <v>73.400000000000006</v>
      </c>
      <c r="F9" s="65">
        <v>33.200000000000003</v>
      </c>
    </row>
    <row r="10" spans="1:7" s="64" customFormat="1" ht="16.5" customHeight="1">
      <c r="A10" s="704">
        <v>2017</v>
      </c>
      <c r="B10" s="704"/>
      <c r="C10" s="703"/>
      <c r="D10" s="65">
        <v>34.5</v>
      </c>
      <c r="E10" s="65">
        <v>73.900000000000006</v>
      </c>
      <c r="F10" s="65">
        <v>36.1</v>
      </c>
    </row>
    <row r="11" spans="1:7" s="64" customFormat="1" ht="17.100000000000001" customHeight="1">
      <c r="A11" s="1016">
        <v>2018</v>
      </c>
      <c r="B11" s="1016"/>
      <c r="C11" s="701"/>
      <c r="D11" s="475">
        <v>34.4</v>
      </c>
      <c r="E11" s="475">
        <v>75</v>
      </c>
      <c r="F11" s="475">
        <v>35.200736278657011</v>
      </c>
    </row>
    <row r="12" spans="1:7" s="64" customFormat="1" ht="10.5" customHeight="1">
      <c r="A12" s="415"/>
      <c r="B12" s="415"/>
      <c r="C12" s="408"/>
      <c r="D12" s="66"/>
      <c r="E12" s="66"/>
      <c r="F12" s="66"/>
    </row>
    <row r="13" spans="1:7" s="56" customFormat="1" ht="16.5" customHeight="1">
      <c r="A13" s="1017" t="s">
        <v>72</v>
      </c>
      <c r="B13" s="1018"/>
      <c r="C13" s="67" t="s">
        <v>79</v>
      </c>
      <c r="D13" s="474">
        <v>27.5</v>
      </c>
      <c r="E13" s="474">
        <v>42.2</v>
      </c>
      <c r="F13" s="474">
        <v>59.749595152382504</v>
      </c>
      <c r="G13" s="68"/>
    </row>
    <row r="14" spans="1:7" s="64" customFormat="1" ht="16.5" customHeight="1">
      <c r="A14" s="703" t="s">
        <v>31</v>
      </c>
      <c r="B14" s="1006" t="s">
        <v>17</v>
      </c>
      <c r="C14" s="69" t="s">
        <v>17</v>
      </c>
      <c r="D14" s="442">
        <v>29.9</v>
      </c>
      <c r="E14" s="442">
        <v>64.099999999999994</v>
      </c>
      <c r="F14" s="442">
        <v>34.269613013574372</v>
      </c>
    </row>
    <row r="15" spans="1:7" s="64" customFormat="1" ht="16.5" customHeight="1">
      <c r="A15" s="703" t="s">
        <v>32</v>
      </c>
      <c r="B15" s="1006" t="s">
        <v>18</v>
      </c>
      <c r="C15" s="69" t="s">
        <v>18</v>
      </c>
      <c r="D15" s="442">
        <v>33.799999999999997</v>
      </c>
      <c r="E15" s="442">
        <v>69.5</v>
      </c>
      <c r="F15" s="442">
        <v>38.311324659724534</v>
      </c>
    </row>
    <row r="16" spans="1:7" s="64" customFormat="1" ht="16.5" customHeight="1">
      <c r="A16" s="703" t="s">
        <v>33</v>
      </c>
      <c r="B16" s="1006" t="s">
        <v>19</v>
      </c>
      <c r="C16" s="69" t="s">
        <v>19</v>
      </c>
      <c r="D16" s="392">
        <v>31.7</v>
      </c>
      <c r="E16" s="392">
        <v>75.3</v>
      </c>
      <c r="F16" s="392">
        <v>21.739475305942722</v>
      </c>
    </row>
    <row r="17" spans="1:7" s="64" customFormat="1" ht="16.5" customHeight="1">
      <c r="A17" s="703" t="s">
        <v>34</v>
      </c>
      <c r="B17" s="1006" t="s">
        <v>20</v>
      </c>
      <c r="C17" s="69" t="s">
        <v>20</v>
      </c>
      <c r="D17" s="392">
        <v>19.5</v>
      </c>
      <c r="E17" s="392">
        <v>70.599999999999994</v>
      </c>
      <c r="F17" s="392">
        <v>15.833359332281333</v>
      </c>
    </row>
    <row r="18" spans="1:7" s="64" customFormat="1" ht="16.5" customHeight="1">
      <c r="A18" s="703" t="s">
        <v>35</v>
      </c>
      <c r="B18" s="704" t="s">
        <v>21</v>
      </c>
      <c r="C18" s="69" t="s">
        <v>21</v>
      </c>
      <c r="D18" s="392">
        <v>52.4</v>
      </c>
      <c r="E18" s="392">
        <v>63.3</v>
      </c>
      <c r="F18" s="392">
        <v>89.51844049699838</v>
      </c>
    </row>
    <row r="19" spans="1:7" s="443" customFormat="1" ht="16.5" customHeight="1">
      <c r="A19" s="1011" t="s">
        <v>36</v>
      </c>
      <c r="B19" s="1012" t="s">
        <v>22</v>
      </c>
      <c r="C19" s="441" t="s">
        <v>22</v>
      </c>
      <c r="D19" s="442">
        <v>19.7</v>
      </c>
      <c r="E19" s="442">
        <v>69</v>
      </c>
      <c r="F19" s="442">
        <v>18.021938150401482</v>
      </c>
    </row>
    <row r="20" spans="1:7" s="64" customFormat="1" ht="16.5" customHeight="1">
      <c r="A20" s="703" t="s">
        <v>37</v>
      </c>
      <c r="B20" s="1006" t="s">
        <v>38</v>
      </c>
      <c r="C20" s="69" t="s">
        <v>38</v>
      </c>
      <c r="D20" s="392">
        <v>20.5</v>
      </c>
      <c r="E20" s="392">
        <v>71.400000000000006</v>
      </c>
      <c r="F20" s="392">
        <v>18.868091780027957</v>
      </c>
    </row>
    <row r="21" spans="1:7" s="64" customFormat="1" ht="16.5" customHeight="1">
      <c r="A21" s="703" t="s">
        <v>39</v>
      </c>
      <c r="B21" s="1006" t="s">
        <v>23</v>
      </c>
      <c r="C21" s="69" t="s">
        <v>23</v>
      </c>
      <c r="D21" s="392">
        <v>23.5</v>
      </c>
      <c r="E21" s="392">
        <v>75.8</v>
      </c>
      <c r="F21" s="392">
        <v>10.260168009123824</v>
      </c>
      <c r="G21" s="304"/>
    </row>
    <row r="22" spans="1:7" s="64" customFormat="1" ht="16.5" customHeight="1">
      <c r="A22" s="703" t="s">
        <v>40</v>
      </c>
      <c r="B22" s="1006" t="s">
        <v>41</v>
      </c>
      <c r="C22" s="69" t="s">
        <v>41</v>
      </c>
      <c r="D22" s="392">
        <v>24.8</v>
      </c>
      <c r="E22" s="392">
        <v>76</v>
      </c>
      <c r="F22" s="392">
        <v>15.259817655092728</v>
      </c>
    </row>
    <row r="23" spans="1:7" s="64" customFormat="1" ht="16.5" customHeight="1">
      <c r="A23" s="703" t="s">
        <v>42</v>
      </c>
      <c r="B23" s="1006" t="s">
        <v>24</v>
      </c>
      <c r="C23" s="69" t="s">
        <v>24</v>
      </c>
      <c r="D23" s="392">
        <v>29.9</v>
      </c>
      <c r="E23" s="392">
        <v>62.3</v>
      </c>
      <c r="F23" s="392">
        <v>45.288068871638274</v>
      </c>
    </row>
    <row r="24" spans="1:7" s="64" customFormat="1" ht="16.5" customHeight="1">
      <c r="A24" s="703" t="s">
        <v>43</v>
      </c>
      <c r="B24" s="1006" t="s">
        <v>44</v>
      </c>
      <c r="C24" s="69" t="s">
        <v>44</v>
      </c>
      <c r="D24" s="392">
        <v>17.8</v>
      </c>
      <c r="E24" s="392">
        <v>73.099999999999994</v>
      </c>
      <c r="F24" s="392">
        <v>15.185373285931943</v>
      </c>
    </row>
    <row r="25" spans="1:7" s="64" customFormat="1" ht="16.5" customHeight="1">
      <c r="A25" s="703" t="s">
        <v>45</v>
      </c>
      <c r="B25" s="1006" t="s">
        <v>46</v>
      </c>
      <c r="C25" s="69" t="s">
        <v>46</v>
      </c>
      <c r="D25" s="392">
        <v>21</v>
      </c>
      <c r="E25" s="392">
        <v>72.5</v>
      </c>
      <c r="F25" s="392">
        <v>10.881900884808706</v>
      </c>
    </row>
    <row r="26" spans="1:7" s="64" customFormat="1" ht="16.5" customHeight="1">
      <c r="A26" s="703" t="s">
        <v>47</v>
      </c>
      <c r="B26" s="1006" t="s">
        <v>48</v>
      </c>
      <c r="C26" s="69" t="s">
        <v>48</v>
      </c>
      <c r="D26" s="392">
        <v>15.1</v>
      </c>
      <c r="E26" s="392">
        <v>74.099999999999994</v>
      </c>
      <c r="F26" s="392">
        <v>13.044040732595317</v>
      </c>
    </row>
    <row r="27" spans="1:7" s="64" customFormat="1" ht="16.5" customHeight="1">
      <c r="A27" s="703" t="s">
        <v>49</v>
      </c>
      <c r="B27" s="1006" t="s">
        <v>50</v>
      </c>
      <c r="C27" s="69" t="s">
        <v>50</v>
      </c>
      <c r="D27" s="392">
        <v>12.5</v>
      </c>
      <c r="E27" s="392">
        <v>70</v>
      </c>
      <c r="F27" s="392">
        <v>12.363578154210282</v>
      </c>
    </row>
    <row r="28" spans="1:7" s="64" customFormat="1" ht="16.5" customHeight="1">
      <c r="A28" s="703" t="s">
        <v>51</v>
      </c>
      <c r="B28" s="1006" t="s">
        <v>25</v>
      </c>
      <c r="C28" s="69" t="s">
        <v>25</v>
      </c>
      <c r="D28" s="392">
        <v>13.1</v>
      </c>
      <c r="E28" s="392">
        <v>55.9</v>
      </c>
      <c r="F28" s="392">
        <v>14.826597344991979</v>
      </c>
    </row>
    <row r="29" spans="1:7" s="64" customFormat="1" ht="16.5" customHeight="1">
      <c r="A29" s="703" t="s">
        <v>52</v>
      </c>
      <c r="B29" s="1006" t="s">
        <v>53</v>
      </c>
      <c r="C29" s="69" t="s">
        <v>53</v>
      </c>
      <c r="D29" s="392">
        <v>17.899999999999999</v>
      </c>
      <c r="E29" s="392">
        <v>68.099999999999994</v>
      </c>
      <c r="F29" s="392">
        <v>16.776562926276469</v>
      </c>
    </row>
    <row r="30" spans="1:7" s="64" customFormat="1" ht="16.5" customHeight="1">
      <c r="A30" s="703" t="s">
        <v>54</v>
      </c>
      <c r="B30" s="1006" t="s">
        <v>55</v>
      </c>
      <c r="C30" s="69" t="s">
        <v>55</v>
      </c>
      <c r="D30" s="392">
        <v>20.5</v>
      </c>
      <c r="E30" s="392">
        <v>68.2</v>
      </c>
      <c r="F30" s="392">
        <v>23.575027509121448</v>
      </c>
    </row>
    <row r="31" spans="1:7" s="64" customFormat="1" ht="16.5" customHeight="1">
      <c r="A31" s="703" t="s">
        <v>56</v>
      </c>
      <c r="B31" s="1006" t="s">
        <v>57</v>
      </c>
      <c r="C31" s="69" t="s">
        <v>57</v>
      </c>
      <c r="D31" s="392">
        <v>22.5</v>
      </c>
      <c r="E31" s="392">
        <v>71.400000000000006</v>
      </c>
      <c r="F31" s="392">
        <v>17.72846451702523</v>
      </c>
    </row>
    <row r="32" spans="1:7" s="64" customFormat="1" ht="16.5" customHeight="1">
      <c r="A32" s="703" t="s">
        <v>58</v>
      </c>
      <c r="B32" s="1006" t="s">
        <v>59</v>
      </c>
      <c r="C32" s="69" t="s">
        <v>59</v>
      </c>
      <c r="D32" s="392">
        <v>30.5</v>
      </c>
      <c r="E32" s="392">
        <v>68.400000000000006</v>
      </c>
      <c r="F32" s="392">
        <v>42.005281002206338</v>
      </c>
    </row>
    <row r="33" spans="1:6" s="64" customFormat="1" ht="16.5" customHeight="1">
      <c r="A33" s="703" t="s">
        <v>60</v>
      </c>
      <c r="B33" s="1006" t="s">
        <v>61</v>
      </c>
      <c r="C33" s="69" t="s">
        <v>61</v>
      </c>
      <c r="D33" s="392">
        <v>15.8</v>
      </c>
      <c r="E33" s="392">
        <v>67.599999999999994</v>
      </c>
      <c r="F33" s="392">
        <v>16.420208194059786</v>
      </c>
    </row>
    <row r="34" spans="1:6" s="64" customFormat="1" ht="16.5" customHeight="1">
      <c r="A34" s="703" t="s">
        <v>62</v>
      </c>
      <c r="B34" s="1006" t="s">
        <v>63</v>
      </c>
      <c r="C34" s="69" t="s">
        <v>63</v>
      </c>
      <c r="D34" s="392">
        <v>16.600000000000001</v>
      </c>
      <c r="E34" s="392">
        <v>75.400000000000006</v>
      </c>
      <c r="F34" s="392">
        <v>10.301113979326939</v>
      </c>
    </row>
    <row r="35" spans="1:6" s="64" customFormat="1" ht="16.5" customHeight="1">
      <c r="A35" s="1007" t="s">
        <v>64</v>
      </c>
      <c r="B35" s="1008" t="s">
        <v>65</v>
      </c>
      <c r="C35" s="70" t="s">
        <v>65</v>
      </c>
      <c r="D35" s="392">
        <v>25.8</v>
      </c>
      <c r="E35" s="392">
        <v>70.599999999999994</v>
      </c>
      <c r="F35" s="392">
        <v>27.570312748560337</v>
      </c>
    </row>
    <row r="36" spans="1:6" s="64" customFormat="1" ht="16.5" customHeight="1" thickBot="1">
      <c r="A36" s="1009" t="s">
        <v>66</v>
      </c>
      <c r="B36" s="1010" t="s">
        <v>67</v>
      </c>
      <c r="C36" s="421" t="s">
        <v>67</v>
      </c>
      <c r="D36" s="404">
        <v>16.8</v>
      </c>
      <c r="E36" s="404">
        <v>69</v>
      </c>
      <c r="F36" s="404">
        <v>22.086107699269505</v>
      </c>
    </row>
    <row r="37" spans="1:6" s="72" customFormat="1" ht="11.1" customHeight="1">
      <c r="A37" s="44" t="s">
        <v>476</v>
      </c>
      <c r="B37" s="44"/>
      <c r="C37" s="44"/>
      <c r="D37" s="71"/>
      <c r="E37" s="71"/>
      <c r="F37" s="71" t="s">
        <v>428</v>
      </c>
    </row>
    <row r="38" spans="1:6" s="72" customFormat="1" ht="11.1" customHeight="1">
      <c r="A38" s="44" t="s">
        <v>477</v>
      </c>
      <c r="B38" s="44"/>
      <c r="C38" s="44"/>
      <c r="D38" s="71"/>
      <c r="E38" s="71"/>
      <c r="F38" s="71"/>
    </row>
    <row r="39" spans="1:6" s="72" customFormat="1" ht="11.1" customHeight="1">
      <c r="A39" s="44" t="s">
        <v>381</v>
      </c>
      <c r="B39" s="73"/>
      <c r="C39" s="73"/>
      <c r="D39" s="44"/>
      <c r="E39" s="74"/>
    </row>
    <row r="40" spans="1:6" s="77" customFormat="1" ht="11.1" customHeight="1">
      <c r="A40" s="46" t="s">
        <v>574</v>
      </c>
      <c r="B40" s="75"/>
      <c r="C40" s="75"/>
      <c r="D40" s="55"/>
      <c r="E40" s="55"/>
      <c r="F40" s="76"/>
    </row>
    <row r="41" spans="1:6" s="77" customFormat="1" ht="11.1" customHeight="1">
      <c r="A41" s="46" t="s">
        <v>382</v>
      </c>
      <c r="B41" s="75"/>
      <c r="C41" s="75"/>
      <c r="D41" s="55"/>
      <c r="E41" s="55"/>
      <c r="F41" s="55"/>
    </row>
    <row r="42" spans="1:6" s="56" customFormat="1" ht="11.25">
      <c r="A42" s="78"/>
      <c r="B42" s="75"/>
      <c r="C42" s="75"/>
      <c r="D42" s="55"/>
      <c r="E42" s="55"/>
      <c r="F42" s="55"/>
    </row>
    <row r="43" spans="1:6" s="56" customFormat="1" ht="11.25">
      <c r="A43" s="75"/>
      <c r="B43" s="75"/>
      <c r="C43" s="75"/>
      <c r="D43" s="55"/>
      <c r="E43" s="55"/>
      <c r="F43" s="55"/>
    </row>
    <row r="44" spans="1:6" s="56" customFormat="1" ht="11.25">
      <c r="A44" s="75"/>
      <c r="B44" s="75"/>
      <c r="C44" s="75"/>
      <c r="D44" s="55"/>
      <c r="E44" s="55"/>
      <c r="F44" s="55"/>
    </row>
    <row r="45" spans="1:6" s="64" customFormat="1" ht="16.5" customHeight="1">
      <c r="A45" s="703" t="s">
        <v>35</v>
      </c>
      <c r="B45" s="1006" t="s">
        <v>21</v>
      </c>
      <c r="C45" s="69" t="s">
        <v>21</v>
      </c>
      <c r="D45" s="499">
        <v>47.63</v>
      </c>
      <c r="E45" s="499">
        <v>58.91</v>
      </c>
      <c r="F45" s="500">
        <v>89.5</v>
      </c>
    </row>
    <row r="46" spans="1:6" s="56" customFormat="1" ht="11.25">
      <c r="A46" s="75"/>
      <c r="B46" s="75"/>
      <c r="C46" s="75"/>
      <c r="D46" s="55"/>
      <c r="E46" s="55"/>
      <c r="F46" s="55"/>
    </row>
    <row r="47" spans="1:6" s="56" customFormat="1" ht="11.25">
      <c r="A47" s="75"/>
      <c r="B47" s="75"/>
      <c r="C47" s="75"/>
      <c r="D47" s="55"/>
      <c r="E47" s="55"/>
      <c r="F47" s="55"/>
    </row>
    <row r="48" spans="1:6" s="56" customFormat="1" ht="11.25">
      <c r="A48" s="75"/>
      <c r="B48" s="75"/>
      <c r="C48" s="75"/>
      <c r="D48" s="55"/>
      <c r="E48" s="55"/>
      <c r="F48" s="55"/>
    </row>
    <row r="49" spans="1:6" s="56" customFormat="1" ht="11.25">
      <c r="A49" s="75"/>
      <c r="B49" s="75"/>
      <c r="C49" s="75"/>
      <c r="D49" s="55"/>
      <c r="E49" s="55"/>
      <c r="F49" s="55"/>
    </row>
    <row r="50" spans="1:6" s="56" customFormat="1" ht="11.25">
      <c r="A50" s="75"/>
      <c r="B50" s="75"/>
      <c r="C50" s="75"/>
      <c r="D50" s="55"/>
      <c r="E50" s="55"/>
      <c r="F50" s="55"/>
    </row>
    <row r="51" spans="1:6" s="56" customFormat="1" ht="11.25">
      <c r="A51" s="75"/>
      <c r="B51" s="75"/>
      <c r="C51" s="75"/>
      <c r="D51" s="55"/>
      <c r="E51" s="55"/>
      <c r="F51" s="55"/>
    </row>
    <row r="52" spans="1:6" s="56" customFormat="1" ht="11.25">
      <c r="A52" s="75"/>
      <c r="B52" s="75"/>
      <c r="C52" s="75"/>
      <c r="D52" s="55"/>
      <c r="E52" s="55"/>
      <c r="F52" s="55"/>
    </row>
    <row r="53" spans="1:6" s="56" customFormat="1" ht="11.25">
      <c r="A53" s="75"/>
      <c r="B53" s="75"/>
      <c r="C53" s="75"/>
      <c r="D53" s="55"/>
      <c r="E53" s="55"/>
      <c r="F53" s="55"/>
    </row>
    <row r="54" spans="1:6" s="56" customFormat="1" ht="11.25">
      <c r="A54" s="75"/>
      <c r="B54" s="75"/>
      <c r="C54" s="75"/>
      <c r="D54" s="55"/>
      <c r="E54" s="55"/>
      <c r="F54" s="55"/>
    </row>
    <row r="55" spans="1:6" s="56" customFormat="1" ht="11.25">
      <c r="A55" s="75"/>
      <c r="B55" s="75"/>
      <c r="C55" s="75"/>
      <c r="D55" s="55"/>
      <c r="E55" s="55"/>
      <c r="F55" s="55"/>
    </row>
    <row r="56" spans="1:6" s="56" customFormat="1" ht="11.25">
      <c r="A56" s="75"/>
      <c r="B56" s="75"/>
      <c r="C56" s="75"/>
      <c r="D56" s="55"/>
      <c r="E56" s="55"/>
      <c r="F56" s="55"/>
    </row>
    <row r="57" spans="1:6" s="56" customFormat="1" ht="11.25">
      <c r="A57" s="75"/>
      <c r="B57" s="75"/>
      <c r="C57" s="75"/>
      <c r="D57" s="55"/>
      <c r="E57" s="55"/>
      <c r="F57" s="55"/>
    </row>
    <row r="58" spans="1:6" s="56" customFormat="1" ht="11.25">
      <c r="A58" s="75"/>
      <c r="B58" s="75"/>
      <c r="C58" s="75"/>
      <c r="D58" s="55"/>
      <c r="E58" s="55"/>
      <c r="F58" s="55"/>
    </row>
    <row r="59" spans="1:6" s="56" customFormat="1" ht="11.25">
      <c r="A59" s="75"/>
      <c r="B59" s="75"/>
      <c r="C59" s="75"/>
      <c r="D59" s="55"/>
      <c r="E59" s="55"/>
      <c r="F59" s="55"/>
    </row>
    <row r="60" spans="1:6" s="56" customFormat="1" ht="11.25">
      <c r="A60" s="75"/>
      <c r="B60" s="75"/>
      <c r="C60" s="75"/>
      <c r="D60" s="55"/>
      <c r="E60" s="55"/>
      <c r="F60" s="55"/>
    </row>
    <row r="61" spans="1:6" s="56" customFormat="1" ht="11.25">
      <c r="A61" s="75"/>
      <c r="B61" s="75"/>
      <c r="C61" s="75"/>
      <c r="D61" s="55"/>
      <c r="E61" s="55"/>
      <c r="F61" s="55"/>
    </row>
    <row r="62" spans="1:6" s="56" customFormat="1" ht="11.25">
      <c r="A62" s="75"/>
      <c r="B62" s="75"/>
      <c r="C62" s="75"/>
      <c r="D62" s="55"/>
      <c r="E62" s="55"/>
      <c r="F62" s="55"/>
    </row>
    <row r="63" spans="1:6" s="56" customFormat="1" ht="11.25">
      <c r="A63" s="75"/>
      <c r="B63" s="75"/>
      <c r="C63" s="75"/>
      <c r="D63" s="55"/>
      <c r="E63" s="55"/>
      <c r="F63" s="55"/>
    </row>
    <row r="64" spans="1:6" s="56" customFormat="1" ht="11.25">
      <c r="A64" s="75"/>
      <c r="B64" s="75"/>
      <c r="C64" s="75"/>
      <c r="D64" s="55"/>
      <c r="E64" s="55"/>
      <c r="F64" s="55"/>
    </row>
    <row r="65" spans="1:6" s="56" customFormat="1" ht="11.25">
      <c r="A65" s="75"/>
      <c r="B65" s="75"/>
      <c r="C65" s="75"/>
      <c r="D65" s="55"/>
      <c r="E65" s="55"/>
      <c r="F65" s="55"/>
    </row>
    <row r="66" spans="1:6" s="56" customFormat="1" ht="11.25">
      <c r="A66" s="75"/>
      <c r="B66" s="75"/>
      <c r="C66" s="75"/>
      <c r="D66" s="55"/>
      <c r="E66" s="55"/>
      <c r="F66" s="55"/>
    </row>
    <row r="67" spans="1:6" s="56" customFormat="1" ht="11.25">
      <c r="A67" s="75"/>
      <c r="B67" s="75"/>
      <c r="C67" s="75"/>
      <c r="D67" s="55"/>
      <c r="E67" s="55"/>
      <c r="F67" s="55"/>
    </row>
    <row r="68" spans="1:6" s="56" customFormat="1" ht="11.25">
      <c r="A68" s="75"/>
      <c r="B68" s="75"/>
      <c r="C68" s="75"/>
      <c r="D68" s="55"/>
      <c r="E68" s="55"/>
      <c r="F68" s="55"/>
    </row>
    <row r="69" spans="1:6" s="56" customFormat="1" ht="11.25">
      <c r="A69" s="75"/>
      <c r="B69" s="75"/>
      <c r="C69" s="75"/>
      <c r="D69" s="55"/>
      <c r="E69" s="55"/>
      <c r="F69" s="55"/>
    </row>
    <row r="70" spans="1:6" s="56" customFormat="1" ht="11.25">
      <c r="A70" s="75"/>
      <c r="B70" s="75"/>
      <c r="C70" s="75"/>
      <c r="D70" s="55"/>
      <c r="E70" s="55"/>
      <c r="F70" s="55"/>
    </row>
    <row r="71" spans="1:6" s="56" customFormat="1" ht="11.25">
      <c r="A71" s="75"/>
      <c r="B71" s="75"/>
      <c r="C71" s="75"/>
      <c r="D71" s="55"/>
      <c r="E71" s="55"/>
      <c r="F71" s="55"/>
    </row>
    <row r="72" spans="1:6" s="56" customFormat="1" ht="11.25">
      <c r="A72" s="75"/>
      <c r="B72" s="75"/>
      <c r="C72" s="75"/>
      <c r="D72" s="55"/>
      <c r="E72" s="55"/>
      <c r="F72" s="55"/>
    </row>
    <row r="73" spans="1:6" s="56" customFormat="1" ht="11.25">
      <c r="A73" s="75"/>
      <c r="B73" s="75"/>
      <c r="C73" s="75"/>
      <c r="D73" s="55"/>
      <c r="E73" s="55"/>
      <c r="F73" s="55"/>
    </row>
    <row r="74" spans="1:6" s="56" customFormat="1" ht="11.25">
      <c r="A74" s="75"/>
      <c r="B74" s="75"/>
      <c r="C74" s="75"/>
      <c r="D74" s="55"/>
      <c r="E74" s="55"/>
      <c r="F74" s="55"/>
    </row>
    <row r="75" spans="1:6" s="56" customFormat="1" ht="11.25">
      <c r="A75" s="75"/>
      <c r="B75" s="75"/>
      <c r="C75" s="75"/>
      <c r="D75" s="55"/>
      <c r="E75" s="55"/>
      <c r="F75" s="55"/>
    </row>
    <row r="76" spans="1:6" s="56" customFormat="1" ht="11.25">
      <c r="A76" s="75"/>
      <c r="B76" s="75"/>
      <c r="C76" s="75"/>
      <c r="D76" s="55"/>
      <c r="E76" s="55"/>
      <c r="F76" s="55"/>
    </row>
    <row r="77" spans="1:6" s="56" customFormat="1" ht="11.25">
      <c r="A77" s="75"/>
      <c r="B77" s="75"/>
      <c r="C77" s="75"/>
      <c r="D77" s="55"/>
      <c r="E77" s="55"/>
      <c r="F77" s="55"/>
    </row>
    <row r="78" spans="1:6" s="56" customFormat="1" ht="11.25">
      <c r="A78" s="75"/>
      <c r="B78" s="75"/>
      <c r="C78" s="75"/>
      <c r="D78" s="55"/>
      <c r="E78" s="55"/>
      <c r="F78" s="55"/>
    </row>
    <row r="79" spans="1:6" s="56" customFormat="1" ht="11.25">
      <c r="A79" s="75"/>
      <c r="B79" s="75"/>
      <c r="C79" s="75"/>
      <c r="D79" s="55"/>
      <c r="E79" s="55"/>
      <c r="F79" s="55"/>
    </row>
    <row r="80" spans="1:6" s="56" customFormat="1" ht="11.25">
      <c r="A80" s="75"/>
      <c r="B80" s="75"/>
      <c r="C80" s="75"/>
      <c r="D80" s="55"/>
      <c r="E80" s="55"/>
      <c r="F80" s="55"/>
    </row>
    <row r="81" spans="1:6" s="56" customFormat="1" ht="11.25">
      <c r="A81" s="75"/>
      <c r="B81" s="75"/>
      <c r="C81" s="75"/>
      <c r="D81" s="55"/>
      <c r="E81" s="55"/>
      <c r="F81" s="55"/>
    </row>
    <row r="82" spans="1:6" s="56" customFormat="1" ht="11.25">
      <c r="A82" s="75"/>
      <c r="B82" s="75"/>
      <c r="C82" s="75"/>
      <c r="D82" s="55"/>
      <c r="E82" s="55"/>
      <c r="F82" s="55"/>
    </row>
    <row r="83" spans="1:6" s="56" customFormat="1" ht="11.25">
      <c r="A83" s="75"/>
      <c r="B83" s="75"/>
      <c r="C83" s="75"/>
      <c r="D83" s="55"/>
      <c r="E83" s="55"/>
      <c r="F83" s="55"/>
    </row>
    <row r="84" spans="1:6" s="56" customFormat="1" ht="11.25">
      <c r="A84" s="75"/>
      <c r="B84" s="75"/>
      <c r="C84" s="75"/>
      <c r="D84" s="55"/>
      <c r="E84" s="55"/>
      <c r="F84" s="55"/>
    </row>
    <row r="85" spans="1:6" s="56" customFormat="1" ht="11.25">
      <c r="A85" s="75"/>
      <c r="B85" s="75"/>
      <c r="C85" s="75"/>
      <c r="D85" s="55"/>
      <c r="E85" s="55"/>
      <c r="F85" s="55"/>
    </row>
    <row r="86" spans="1:6" s="56" customFormat="1" ht="11.25">
      <c r="A86" s="75"/>
      <c r="B86" s="75"/>
      <c r="C86" s="75"/>
      <c r="D86" s="55"/>
      <c r="E86" s="55"/>
      <c r="F86" s="55"/>
    </row>
    <row r="87" spans="1:6" s="56" customFormat="1" ht="11.25">
      <c r="A87" s="75"/>
      <c r="B87" s="75"/>
      <c r="C87" s="75"/>
      <c r="D87" s="55"/>
      <c r="E87" s="55"/>
      <c r="F87" s="55"/>
    </row>
    <row r="88" spans="1:6" s="56" customFormat="1" ht="11.25">
      <c r="A88" s="75"/>
      <c r="B88" s="75"/>
      <c r="C88" s="75"/>
      <c r="D88" s="55"/>
      <c r="E88" s="55"/>
      <c r="F88" s="55"/>
    </row>
    <row r="89" spans="1:6" s="56" customFormat="1" ht="11.25">
      <c r="A89" s="75"/>
      <c r="B89" s="75"/>
      <c r="C89" s="75"/>
      <c r="D89" s="55"/>
      <c r="E89" s="55"/>
      <c r="F89" s="55"/>
    </row>
    <row r="90" spans="1:6" s="56" customFormat="1" ht="11.25">
      <c r="A90" s="75"/>
      <c r="B90" s="75"/>
      <c r="C90" s="75"/>
      <c r="D90" s="55"/>
      <c r="E90" s="55"/>
      <c r="F90" s="55"/>
    </row>
    <row r="91" spans="1:6" s="56" customFormat="1" ht="11.25">
      <c r="A91" s="75"/>
      <c r="B91" s="75"/>
      <c r="C91" s="75"/>
      <c r="D91" s="55"/>
      <c r="E91" s="55"/>
      <c r="F91" s="55"/>
    </row>
    <row r="92" spans="1:6" s="56" customFormat="1" ht="11.25">
      <c r="A92" s="75"/>
      <c r="B92" s="75"/>
      <c r="C92" s="75"/>
      <c r="D92" s="55"/>
      <c r="E92" s="55"/>
      <c r="F92" s="55"/>
    </row>
    <row r="93" spans="1:6" s="56" customFormat="1" ht="11.25">
      <c r="A93" s="75"/>
      <c r="B93" s="75"/>
      <c r="C93" s="75"/>
      <c r="D93" s="55"/>
      <c r="E93" s="55"/>
      <c r="F93" s="55"/>
    </row>
    <row r="94" spans="1:6" s="56" customFormat="1" ht="11.25">
      <c r="A94" s="75"/>
      <c r="B94" s="75"/>
      <c r="C94" s="75"/>
      <c r="D94" s="55"/>
      <c r="E94" s="55"/>
      <c r="F94" s="55"/>
    </row>
    <row r="95" spans="1:6" s="56" customFormat="1" ht="11.25">
      <c r="A95" s="75"/>
      <c r="B95" s="75"/>
      <c r="C95" s="75"/>
      <c r="D95" s="55"/>
      <c r="E95" s="55"/>
      <c r="F95" s="55"/>
    </row>
    <row r="96" spans="1:6" s="56" customFormat="1" ht="11.25">
      <c r="A96" s="75"/>
      <c r="B96" s="75"/>
      <c r="C96" s="75"/>
      <c r="D96" s="55"/>
      <c r="E96" s="55"/>
      <c r="F96" s="55"/>
    </row>
    <row r="97" spans="1:6" s="56" customFormat="1" ht="11.25">
      <c r="A97" s="75"/>
      <c r="B97" s="75"/>
      <c r="C97" s="75"/>
      <c r="D97" s="55"/>
      <c r="E97" s="55"/>
      <c r="F97" s="55"/>
    </row>
    <row r="98" spans="1:6" s="56" customFormat="1" ht="11.25">
      <c r="A98" s="75"/>
      <c r="B98" s="75"/>
      <c r="C98" s="75"/>
      <c r="D98" s="55"/>
      <c r="E98" s="55"/>
      <c r="F98" s="55"/>
    </row>
    <row r="99" spans="1:6" s="56" customFormat="1" ht="11.25">
      <c r="A99" s="75"/>
      <c r="B99" s="75"/>
      <c r="C99" s="75"/>
      <c r="D99" s="55"/>
      <c r="E99" s="55"/>
      <c r="F99" s="55"/>
    </row>
    <row r="100" spans="1:6" s="56" customFormat="1" ht="11.25">
      <c r="A100" s="75"/>
      <c r="B100" s="75"/>
      <c r="C100" s="75"/>
      <c r="D100" s="55"/>
      <c r="E100" s="55"/>
      <c r="F100" s="55"/>
    </row>
    <row r="101" spans="1:6" s="56" customFormat="1" ht="11.25">
      <c r="A101" s="75"/>
      <c r="B101" s="75"/>
      <c r="C101" s="75"/>
      <c r="D101" s="55"/>
      <c r="E101" s="55"/>
      <c r="F101" s="55"/>
    </row>
    <row r="102" spans="1:6" s="56" customFormat="1" ht="11.25">
      <c r="A102" s="75"/>
      <c r="B102" s="75"/>
      <c r="C102" s="75"/>
      <c r="D102" s="55"/>
      <c r="E102" s="55"/>
      <c r="F102" s="55"/>
    </row>
    <row r="103" spans="1:6" s="56" customFormat="1" ht="11.25">
      <c r="A103" s="75"/>
      <c r="B103" s="75"/>
      <c r="C103" s="75"/>
      <c r="D103" s="55"/>
      <c r="E103" s="55"/>
      <c r="F103" s="55"/>
    </row>
  </sheetData>
  <sheetProtection selectLockedCells="1"/>
  <mergeCells count="33">
    <mergeCell ref="A16:B16"/>
    <mergeCell ref="A3:F3"/>
    <mergeCell ref="A4:F4"/>
    <mergeCell ref="A6:C6"/>
    <mergeCell ref="A7:C7"/>
    <mergeCell ref="A8:C8"/>
    <mergeCell ref="A9:C9"/>
    <mergeCell ref="A11:C11"/>
    <mergeCell ref="A13:B13"/>
    <mergeCell ref="A14:B14"/>
    <mergeCell ref="A15:B15"/>
    <mergeCell ref="A10:C10"/>
    <mergeCell ref="A28:B28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45:B45"/>
    <mergeCell ref="A35:B35"/>
    <mergeCell ref="A36:B36"/>
    <mergeCell ref="A29:B29"/>
    <mergeCell ref="A30:B30"/>
    <mergeCell ref="A31:B31"/>
    <mergeCell ref="A32:B32"/>
    <mergeCell ref="A33:B33"/>
    <mergeCell ref="A34:B34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17</vt:i4>
      </vt:variant>
    </vt:vector>
  </HeadingPairs>
  <TitlesOfParts>
    <vt:vector size="34" baseType="lpstr">
      <vt:lpstr>0.간지</vt:lpstr>
      <vt:lpstr>0-1.이면</vt:lpstr>
      <vt:lpstr>1.국세징수</vt:lpstr>
      <vt:lpstr>2.지방세부담</vt:lpstr>
      <vt:lpstr>3.지방세징수</vt:lpstr>
      <vt:lpstr>4.예산결산총괄</vt:lpstr>
      <vt:lpstr>5.일반회계세입예산개요</vt:lpstr>
      <vt:lpstr>6.일반회계세입결산</vt:lpstr>
      <vt:lpstr>6-1.시군별일반회계 세입결산</vt:lpstr>
      <vt:lpstr>7.일반회계세출예산개요</vt:lpstr>
      <vt:lpstr>8.일반회계세출결산</vt:lpstr>
      <vt:lpstr>8-1.시군별일반회계세출결산</vt:lpstr>
      <vt:lpstr>9.특별회계예산결산</vt:lpstr>
      <vt:lpstr>10.교육비특별회계세입결산</vt:lpstr>
      <vt:lpstr>11.교육비특별회계세출결산</vt:lpstr>
      <vt:lpstr>12.도공유재산</vt:lpstr>
      <vt:lpstr>13.지방재정자립지표</vt:lpstr>
      <vt:lpstr>'0.간지'!Print_Area</vt:lpstr>
      <vt:lpstr>'0-1.이면'!Print_Area</vt:lpstr>
      <vt:lpstr>'1.국세징수'!Print_Area</vt:lpstr>
      <vt:lpstr>'10.교육비특별회계세입결산'!Print_Area</vt:lpstr>
      <vt:lpstr>'11.교육비특별회계세출결산'!Print_Area</vt:lpstr>
      <vt:lpstr>'12.도공유재산'!Print_Area</vt:lpstr>
      <vt:lpstr>'13.지방재정자립지표'!Print_Area</vt:lpstr>
      <vt:lpstr>'2.지방세부담'!Print_Area</vt:lpstr>
      <vt:lpstr>'3.지방세징수'!Print_Area</vt:lpstr>
      <vt:lpstr>'4.예산결산총괄'!Print_Area</vt:lpstr>
      <vt:lpstr>'5.일반회계세입예산개요'!Print_Area</vt:lpstr>
      <vt:lpstr>'6.일반회계세입결산'!Print_Area</vt:lpstr>
      <vt:lpstr>'6-1.시군별일반회계 세입결산'!Print_Area</vt:lpstr>
      <vt:lpstr>'7.일반회계세출예산개요'!Print_Area</vt:lpstr>
      <vt:lpstr>'8.일반회계세출결산'!Print_Area</vt:lpstr>
      <vt:lpstr>'8-1.시군별일반회계세출결산'!Print_Area</vt:lpstr>
      <vt:lpstr>'9.특별회계예산결산'!Print_Area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2020-10-21T01:02:22Z</cp:lastPrinted>
  <dcterms:created xsi:type="dcterms:W3CDTF">2011-12-22T04:08:00Z</dcterms:created>
  <dcterms:modified xsi:type="dcterms:W3CDTF">2020-10-21T02:14:37Z</dcterms:modified>
</cp:coreProperties>
</file>