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스마트 양식 시험 등\브랜드 개발\2021 브랜드\입찰(최종)\"/>
    </mc:Choice>
  </mc:AlternateContent>
  <bookViews>
    <workbookView xWindow="0" yWindow="0" windowWidth="19200" windowHeight="1155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8" i="1" l="1"/>
  <c r="O9" i="1"/>
  <c r="O10" i="1"/>
  <c r="G8" i="1" l="1"/>
  <c r="G7" i="1"/>
  <c r="G4" i="1"/>
  <c r="G10" i="1" s="1"/>
  <c r="G11" i="1" s="1"/>
  <c r="G12" i="1" l="1"/>
  <c r="G13" i="1" l="1"/>
  <c r="G14" i="1" s="1"/>
</calcChain>
</file>

<file path=xl/sharedStrings.xml><?xml version="1.0" encoding="utf-8"?>
<sst xmlns="http://schemas.openxmlformats.org/spreadsheetml/2006/main" count="35" uniqueCount="35">
  <si>
    <t>단위</t>
  </si>
  <si>
    <t>수량</t>
  </si>
  <si>
    <t>단 가</t>
  </si>
  <si>
    <t>비 고</t>
  </si>
  <si>
    <t>용역비 산출내역</t>
    <phoneticPr fontId="1" type="noConversion"/>
  </si>
  <si>
    <t>부가가치세</t>
    <phoneticPr fontId="1" type="noConversion"/>
  </si>
  <si>
    <t>소계</t>
    <phoneticPr fontId="1" type="noConversion"/>
  </si>
  <si>
    <t>합계</t>
    <phoneticPr fontId="1" type="noConversion"/>
  </si>
  <si>
    <t>내 역</t>
    <phoneticPr fontId="1" type="noConversion"/>
  </si>
  <si>
    <t>회</t>
    <phoneticPr fontId="1" type="noConversion"/>
  </si>
  <si>
    <t>인건비</t>
    <phoneticPr fontId="1" type="noConversion"/>
  </si>
  <si>
    <t>백단위이하절사</t>
    <phoneticPr fontId="1" type="noConversion"/>
  </si>
  <si>
    <t>책임연구원</t>
    <phoneticPr fontId="1" type="noConversion"/>
  </si>
  <si>
    <t>금   액</t>
    <phoneticPr fontId="1" type="noConversion"/>
  </si>
  <si>
    <t>노무비</t>
    <phoneticPr fontId="1" type="noConversion"/>
  </si>
  <si>
    <t>경비</t>
    <phoneticPr fontId="1" type="noConversion"/>
  </si>
  <si>
    <t>여   비</t>
    <phoneticPr fontId="1" type="noConversion"/>
  </si>
  <si>
    <t>회의비</t>
    <phoneticPr fontId="1" type="noConversion"/>
  </si>
  <si>
    <t>명</t>
    <phoneticPr fontId="1" type="noConversion"/>
  </si>
  <si>
    <t>등급</t>
    <phoneticPr fontId="1" type="noConversion"/>
  </si>
  <si>
    <t>월임금</t>
    <phoneticPr fontId="1" type="noConversion"/>
  </si>
  <si>
    <t>적용인건비</t>
    <phoneticPr fontId="1" type="noConversion"/>
  </si>
  <si>
    <t>유인물비</t>
    <phoneticPr fontId="1" type="noConversion"/>
  </si>
  <si>
    <t>권</t>
    <phoneticPr fontId="1" type="noConversion"/>
  </si>
  <si>
    <t>연구원</t>
    <phoneticPr fontId="1" type="noConversion"/>
  </si>
  <si>
    <t>일반관리비</t>
    <phoneticPr fontId="1" type="noConversion"/>
  </si>
  <si>
    <t>연구보조원</t>
    <phoneticPr fontId="1" type="noConversion"/>
  </si>
  <si>
    <t>이윤</t>
    <phoneticPr fontId="1" type="noConversion"/>
  </si>
  <si>
    <t>명</t>
    <phoneticPr fontId="1" type="noConversion"/>
  </si>
  <si>
    <t>명</t>
    <phoneticPr fontId="1" type="noConversion"/>
  </si>
  <si>
    <t>용역참여인원</t>
    <phoneticPr fontId="1" type="noConversion"/>
  </si>
  <si>
    <t>참여율(%)</t>
    <phoneticPr fontId="1" type="noConversion"/>
  </si>
  <si>
    <t xml:space="preserve">개월수 </t>
    <phoneticPr fontId="1" type="noConversion"/>
  </si>
  <si>
    <t>인건비 산출내역
책임연구1, 연구2, 연구보조2
(21년상반기정부노임단가)</t>
    <phoneticPr fontId="1" type="noConversion"/>
  </si>
  <si>
    <t xml:space="preserve">용역인건비 산출내역(2021년 행정안전부 학술연구용역 인건비 기준단가) 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</si>
</sst>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176" formatCode="_-* #,##0_-;\-* #,##0_-;_-* &quot;-&quot;??_-;_-@_-"/>
  </numFmts>
  <fonts count="10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24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2"/>
      <color theme="1"/>
      <name val="맑은 고딕"/>
      <family val="2"/>
      <charset val="129"/>
      <scheme val="minor"/>
    </font>
    <font>
      <sz val="12"/>
      <color theme="1"/>
      <name val="맑은 고딕"/>
      <family val="3"/>
      <charset val="129"/>
      <scheme val="minor"/>
    </font>
    <font>
      <sz val="8"/>
      <color theme="1"/>
      <name val="맑은 고딕"/>
      <family val="3"/>
      <charset val="129"/>
      <scheme val="minor"/>
    </font>
    <font>
      <sz val="12"/>
      <name val="맑은 고딕"/>
      <family val="3"/>
      <charset val="129"/>
      <scheme val="minor"/>
    </font>
    <font>
      <sz val="8"/>
      <name val="맑은 고딕"/>
      <family val="3"/>
      <charset val="129"/>
      <scheme val="minor"/>
    </font>
    <font>
      <sz val="11"/>
      <name val="맑은 고딕"/>
      <family val="3"/>
      <charset val="129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>
      <alignment vertical="center"/>
    </xf>
    <xf numFmtId="41" fontId="3" fillId="0" borderId="0" applyFont="0" applyFill="0" applyBorder="0" applyAlignment="0" applyProtection="0">
      <alignment vertical="center"/>
    </xf>
  </cellStyleXfs>
  <cellXfs count="47">
    <xf numFmtId="0" fontId="0" fillId="0" borderId="0" xfId="0">
      <alignment vertical="center"/>
    </xf>
    <xf numFmtId="0" fontId="5" fillId="0" borderId="0" xfId="0" applyFont="1">
      <alignment vertical="center"/>
    </xf>
    <xf numFmtId="41" fontId="5" fillId="2" borderId="1" xfId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1" fontId="5" fillId="0" borderId="0" xfId="1" applyFont="1">
      <alignment vertical="center"/>
    </xf>
    <xf numFmtId="41" fontId="0" fillId="0" borderId="0" xfId="1" applyFont="1">
      <alignment vertical="center"/>
    </xf>
    <xf numFmtId="0" fontId="0" fillId="0" borderId="0" xfId="0" applyAlignment="1">
      <alignment horizontal="center" vertical="center"/>
    </xf>
    <xf numFmtId="0" fontId="7" fillId="0" borderId="0" xfId="0" applyFont="1">
      <alignment vertical="center"/>
    </xf>
    <xf numFmtId="41" fontId="7" fillId="0" borderId="0" xfId="1" applyFont="1">
      <alignment vertical="center"/>
    </xf>
    <xf numFmtId="41" fontId="7" fillId="2" borderId="1" xfId="1" applyFont="1" applyFill="1" applyBorder="1" applyAlignment="1">
      <alignment horizontal="center" vertical="center"/>
    </xf>
    <xf numFmtId="176" fontId="7" fillId="2" borderId="1" xfId="1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41" fontId="7" fillId="0" borderId="1" xfId="1" applyFont="1" applyBorder="1" applyAlignment="1">
      <alignment horizontal="center" vertical="center"/>
    </xf>
    <xf numFmtId="41" fontId="9" fillId="0" borderId="8" xfId="1" applyFont="1" applyBorder="1" applyAlignment="1">
      <alignment horizontal="right" vertical="center" wrapText="1"/>
    </xf>
    <xf numFmtId="9" fontId="7" fillId="2" borderId="1" xfId="0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5" fillId="0" borderId="0" xfId="0" applyFont="1" applyBorder="1">
      <alignment vertical="center"/>
    </xf>
    <xf numFmtId="41" fontId="5" fillId="0" borderId="0" xfId="1" applyFont="1" applyBorder="1">
      <alignment vertical="center"/>
    </xf>
    <xf numFmtId="0" fontId="7" fillId="0" borderId="2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41" fontId="7" fillId="2" borderId="5" xfId="1" applyFont="1" applyFill="1" applyBorder="1" applyAlignment="1">
      <alignment horizontal="center" vertical="center"/>
    </xf>
    <xf numFmtId="41" fontId="7" fillId="2" borderId="7" xfId="1" applyFont="1" applyFill="1" applyBorder="1" applyAlignment="1">
      <alignment horizontal="center" vertical="center"/>
    </xf>
    <xf numFmtId="176" fontId="7" fillId="2" borderId="5" xfId="1" applyNumberFormat="1" applyFont="1" applyFill="1" applyBorder="1" applyAlignment="1">
      <alignment horizontal="center" vertical="center"/>
    </xf>
    <xf numFmtId="176" fontId="7" fillId="2" borderId="7" xfId="1" applyNumberFormat="1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colors>
    <mruColors>
      <color rgb="FFFFFFCC"/>
      <color rgb="FFCC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5"/>
  <sheetViews>
    <sheetView tabSelected="1" view="pageBreakPreview" zoomScale="85" zoomScaleSheetLayoutView="85" workbookViewId="0">
      <selection activeCell="E3" sqref="E3"/>
    </sheetView>
  </sheetViews>
  <sheetFormatPr defaultRowHeight="16.5" x14ac:dyDescent="0.3"/>
  <cols>
    <col min="1" max="1" width="9" style="4"/>
    <col min="2" max="2" width="18.375" customWidth="1"/>
    <col min="3" max="3" width="7.25" customWidth="1"/>
    <col min="4" max="5" width="6.5" customWidth="1"/>
    <col min="6" max="6" width="12.75" customWidth="1"/>
    <col min="7" max="7" width="14.375" customWidth="1"/>
    <col min="8" max="8" width="21.75" customWidth="1"/>
    <col min="9" max="9" width="2.625" customWidth="1"/>
    <col min="10" max="10" width="12.125" bestFit="1" customWidth="1"/>
    <col min="11" max="11" width="12.875" style="6" bestFit="1" customWidth="1"/>
    <col min="12" max="12" width="18.75" customWidth="1"/>
    <col min="13" max="13" width="19.125" bestFit="1" customWidth="1"/>
    <col min="14" max="14" width="14.5" bestFit="1" customWidth="1"/>
    <col min="15" max="15" width="12.125" bestFit="1" customWidth="1"/>
  </cols>
  <sheetData>
    <row r="1" spans="1:15" ht="30" customHeight="1" x14ac:dyDescent="0.3">
      <c r="A1" s="7"/>
      <c r="B1" s="37" t="s">
        <v>4</v>
      </c>
      <c r="C1" s="38"/>
      <c r="D1" s="38"/>
      <c r="E1" s="38"/>
      <c r="F1" s="38"/>
      <c r="G1" s="38"/>
      <c r="H1" s="38"/>
    </row>
    <row r="2" spans="1:15" ht="30" customHeight="1" x14ac:dyDescent="0.3">
      <c r="A2" s="7"/>
      <c r="B2" s="36"/>
      <c r="C2" s="36"/>
      <c r="D2" s="36"/>
      <c r="E2" s="36"/>
      <c r="F2" s="36"/>
      <c r="G2" s="36"/>
      <c r="H2" s="36"/>
    </row>
    <row r="3" spans="1:15" s="1" customFormat="1" ht="30" customHeight="1" x14ac:dyDescent="0.3">
      <c r="A3" s="42" t="s">
        <v>8</v>
      </c>
      <c r="B3" s="43"/>
      <c r="C3" s="3" t="s">
        <v>1</v>
      </c>
      <c r="D3" s="3" t="s">
        <v>0</v>
      </c>
      <c r="E3" s="3" t="s">
        <v>9</v>
      </c>
      <c r="F3" s="3" t="s">
        <v>2</v>
      </c>
      <c r="G3" s="3" t="s">
        <v>13</v>
      </c>
      <c r="H3" s="3" t="s">
        <v>3</v>
      </c>
      <c r="K3" s="5"/>
    </row>
    <row r="4" spans="1:15" s="1" customFormat="1" ht="30" customHeight="1" x14ac:dyDescent="0.3">
      <c r="A4" s="39" t="s">
        <v>14</v>
      </c>
      <c r="B4" s="26" t="s">
        <v>10</v>
      </c>
      <c r="C4" s="26">
        <v>5</v>
      </c>
      <c r="D4" s="26" t="s">
        <v>28</v>
      </c>
      <c r="E4" s="26"/>
      <c r="F4" s="28"/>
      <c r="G4" s="28">
        <f>SUM(O8:O10)</f>
        <v>35870421</v>
      </c>
      <c r="H4" s="44" t="s">
        <v>33</v>
      </c>
      <c r="I4" s="8"/>
      <c r="J4" s="8"/>
      <c r="K4" s="9"/>
      <c r="L4" s="8"/>
      <c r="M4" s="8"/>
      <c r="N4" s="8"/>
      <c r="O4" s="8"/>
    </row>
    <row r="5" spans="1:15" s="1" customFormat="1" ht="30" customHeight="1" x14ac:dyDescent="0.3">
      <c r="A5" s="40"/>
      <c r="B5" s="27"/>
      <c r="C5" s="27"/>
      <c r="D5" s="27"/>
      <c r="E5" s="27"/>
      <c r="F5" s="29"/>
      <c r="G5" s="29"/>
      <c r="H5" s="45"/>
      <c r="I5" s="8"/>
      <c r="J5" s="8"/>
      <c r="K5" s="9"/>
      <c r="L5" s="8"/>
      <c r="M5" s="8"/>
      <c r="N5" s="8"/>
      <c r="O5" s="8"/>
    </row>
    <row r="6" spans="1:15" s="1" customFormat="1" ht="30.75" customHeight="1" x14ac:dyDescent="0.3">
      <c r="A6" s="39" t="s">
        <v>15</v>
      </c>
      <c r="B6" s="3" t="s">
        <v>16</v>
      </c>
      <c r="C6" s="3">
        <v>5</v>
      </c>
      <c r="D6" s="3" t="s">
        <v>29</v>
      </c>
      <c r="E6" s="3"/>
      <c r="F6" s="10"/>
      <c r="G6" s="11">
        <v>3000000</v>
      </c>
      <c r="H6" s="12"/>
      <c r="I6" s="8"/>
      <c r="J6" s="46" t="s">
        <v>34</v>
      </c>
      <c r="K6" s="46"/>
      <c r="L6" s="46"/>
      <c r="M6" s="46"/>
      <c r="N6" s="46"/>
      <c r="O6" s="46"/>
    </row>
    <row r="7" spans="1:15" s="1" customFormat="1" ht="27" customHeight="1" x14ac:dyDescent="0.3">
      <c r="A7" s="41"/>
      <c r="B7" s="3" t="s">
        <v>17</v>
      </c>
      <c r="C7" s="3">
        <v>6</v>
      </c>
      <c r="D7" s="3" t="s">
        <v>18</v>
      </c>
      <c r="E7" s="3">
        <v>4</v>
      </c>
      <c r="F7" s="10">
        <v>30000</v>
      </c>
      <c r="G7" s="11">
        <f t="shared" ref="G7" si="0">C7*E7*F7</f>
        <v>720000</v>
      </c>
      <c r="H7" s="12"/>
      <c r="I7" s="8"/>
      <c r="J7" s="13" t="s">
        <v>19</v>
      </c>
      <c r="K7" s="14" t="s">
        <v>20</v>
      </c>
      <c r="L7" s="21" t="s">
        <v>30</v>
      </c>
      <c r="M7" s="21" t="s">
        <v>31</v>
      </c>
      <c r="N7" s="22" t="s">
        <v>32</v>
      </c>
      <c r="O7" s="13" t="s">
        <v>21</v>
      </c>
    </row>
    <row r="8" spans="1:15" s="1" customFormat="1" ht="17.25" x14ac:dyDescent="0.3">
      <c r="A8" s="41"/>
      <c r="B8" s="24" t="s">
        <v>22</v>
      </c>
      <c r="C8" s="26">
        <v>20</v>
      </c>
      <c r="D8" s="26" t="s">
        <v>23</v>
      </c>
      <c r="E8" s="26">
        <v>2</v>
      </c>
      <c r="F8" s="28">
        <v>50000</v>
      </c>
      <c r="G8" s="30">
        <f>C8*E8*F8</f>
        <v>2000000</v>
      </c>
      <c r="H8" s="32"/>
      <c r="I8" s="8"/>
      <c r="J8" s="13" t="s">
        <v>12</v>
      </c>
      <c r="K8" s="14">
        <v>3245879</v>
      </c>
      <c r="L8" s="20">
        <v>1</v>
      </c>
      <c r="M8" s="17">
        <v>60</v>
      </c>
      <c r="N8" s="13">
        <v>7</v>
      </c>
      <c r="O8" s="15">
        <f>K8*L8*M8*0.01*N8</f>
        <v>13632691.800000001</v>
      </c>
    </row>
    <row r="9" spans="1:15" s="1" customFormat="1" ht="17.25" x14ac:dyDescent="0.3">
      <c r="A9" s="40"/>
      <c r="B9" s="25"/>
      <c r="C9" s="27"/>
      <c r="D9" s="27"/>
      <c r="E9" s="27"/>
      <c r="F9" s="29"/>
      <c r="G9" s="31"/>
      <c r="H9" s="33"/>
      <c r="I9" s="8"/>
      <c r="J9" s="13" t="s">
        <v>24</v>
      </c>
      <c r="K9" s="14">
        <v>2488897</v>
      </c>
      <c r="L9" s="20">
        <v>2</v>
      </c>
      <c r="M9" s="17">
        <v>60</v>
      </c>
      <c r="N9" s="13">
        <v>7</v>
      </c>
      <c r="O9" s="15">
        <f t="shared" ref="O9:O10" si="1">K9*L9*M9*0.01*N9</f>
        <v>20906734.800000001</v>
      </c>
    </row>
    <row r="10" spans="1:15" s="1" customFormat="1" ht="30" customHeight="1" x14ac:dyDescent="0.3">
      <c r="A10" s="34" t="s">
        <v>25</v>
      </c>
      <c r="B10" s="35"/>
      <c r="C10" s="3"/>
      <c r="D10" s="3"/>
      <c r="E10" s="3"/>
      <c r="F10" s="10"/>
      <c r="G10" s="10">
        <f>SUM(G4:G9)*0.04</f>
        <v>1663616.84</v>
      </c>
      <c r="H10" s="16">
        <v>0.04</v>
      </c>
      <c r="I10" s="8"/>
      <c r="J10" s="13" t="s">
        <v>26</v>
      </c>
      <c r="K10" s="14">
        <v>1663743</v>
      </c>
      <c r="L10" s="20">
        <v>2</v>
      </c>
      <c r="M10" s="17">
        <v>20</v>
      </c>
      <c r="N10" s="13">
        <v>2</v>
      </c>
      <c r="O10" s="15">
        <f t="shared" si="1"/>
        <v>1330994.4000000001</v>
      </c>
    </row>
    <row r="11" spans="1:15" s="1" customFormat="1" ht="30" customHeight="1" x14ac:dyDescent="0.3">
      <c r="A11" s="34" t="s">
        <v>27</v>
      </c>
      <c r="B11" s="35"/>
      <c r="C11" s="3"/>
      <c r="D11" s="3"/>
      <c r="E11" s="3"/>
      <c r="F11" s="10"/>
      <c r="G11" s="10">
        <f>SUM(G4:G10)*0.05</f>
        <v>2162701.8920000005</v>
      </c>
      <c r="H11" s="16">
        <v>0.05</v>
      </c>
      <c r="I11" s="8"/>
      <c r="J11" s="18"/>
      <c r="K11" s="19"/>
      <c r="L11" s="18"/>
      <c r="M11" s="18"/>
      <c r="N11" s="18"/>
      <c r="O11" s="18"/>
    </row>
    <row r="12" spans="1:15" s="1" customFormat="1" ht="30" customHeight="1" x14ac:dyDescent="0.3">
      <c r="A12" s="34" t="s">
        <v>6</v>
      </c>
      <c r="B12" s="35"/>
      <c r="C12" s="3"/>
      <c r="D12" s="3"/>
      <c r="E12" s="3"/>
      <c r="F12" s="2"/>
      <c r="G12" s="2">
        <f>SUM(G4:G11)</f>
        <v>45416739.732000001</v>
      </c>
      <c r="H12" s="3"/>
      <c r="J12" s="23"/>
      <c r="K12" s="23"/>
      <c r="L12" s="23"/>
      <c r="M12" s="23"/>
      <c r="N12" s="23"/>
      <c r="O12" s="23"/>
    </row>
    <row r="13" spans="1:15" s="1" customFormat="1" ht="30" customHeight="1" x14ac:dyDescent="0.3">
      <c r="A13" s="34" t="s">
        <v>5</v>
      </c>
      <c r="B13" s="35"/>
      <c r="C13" s="3"/>
      <c r="D13" s="3"/>
      <c r="E13" s="3"/>
      <c r="F13" s="2"/>
      <c r="G13" s="2">
        <f>G12*0.1</f>
        <v>4541673.9731999999</v>
      </c>
      <c r="H13" s="3"/>
      <c r="K13" s="5"/>
    </row>
    <row r="14" spans="1:15" ht="30" customHeight="1" x14ac:dyDescent="0.3">
      <c r="A14" s="34" t="s">
        <v>7</v>
      </c>
      <c r="B14" s="35"/>
      <c r="C14" s="3"/>
      <c r="D14" s="3"/>
      <c r="E14" s="3"/>
      <c r="F14" s="2"/>
      <c r="G14" s="2">
        <f>ROUNDDOWN(SUM(G12:G13),-3)</f>
        <v>49958000</v>
      </c>
      <c r="H14" s="3" t="s">
        <v>11</v>
      </c>
    </row>
    <row r="15" spans="1:15" ht="33.75" customHeight="1" x14ac:dyDescent="0.3"/>
  </sheetData>
  <mergeCells count="26">
    <mergeCell ref="J6:O6"/>
    <mergeCell ref="B1:H1"/>
    <mergeCell ref="A4:A5"/>
    <mergeCell ref="A6:A9"/>
    <mergeCell ref="A3:B3"/>
    <mergeCell ref="B4:B5"/>
    <mergeCell ref="C4:C5"/>
    <mergeCell ref="D4:D5"/>
    <mergeCell ref="E4:E5"/>
    <mergeCell ref="F4:F5"/>
    <mergeCell ref="G4:G5"/>
    <mergeCell ref="H4:H5"/>
    <mergeCell ref="A13:B13"/>
    <mergeCell ref="A14:B14"/>
    <mergeCell ref="A10:B10"/>
    <mergeCell ref="A11:B11"/>
    <mergeCell ref="B2:H2"/>
    <mergeCell ref="J12:O12"/>
    <mergeCell ref="B8:B9"/>
    <mergeCell ref="C8:C9"/>
    <mergeCell ref="D8:D9"/>
    <mergeCell ref="E8:E9"/>
    <mergeCell ref="F8:F9"/>
    <mergeCell ref="G8:G9"/>
    <mergeCell ref="H8:H9"/>
    <mergeCell ref="A12:B12"/>
  </mergeCells>
  <phoneticPr fontId="1" type="noConversion"/>
  <pageMargins left="0.23622047244094491" right="0.23622047244094491" top="0.74803149606299213" bottom="0.74803149606299213" header="0.31496062992125984" footer="0.31496062992125984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2019-05-09T02:14:07Z</cp:lastPrinted>
  <dcterms:created xsi:type="dcterms:W3CDTF">2014-07-01T07:25:14Z</dcterms:created>
  <dcterms:modified xsi:type="dcterms:W3CDTF">2021-05-31T06:45:19Z</dcterms:modified>
</cp:coreProperties>
</file>