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 개방형 포맷 전환\"/>
    </mc:Choice>
  </mc:AlternateContent>
  <bookViews>
    <workbookView xWindow="0" yWindow="0" windowWidth="28800" windowHeight="12255"/>
  </bookViews>
  <sheets>
    <sheet name="기본형공익" sheetId="1" r:id="rId1"/>
    <sheet name="논활용직불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9" i="1" l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F12" i="1" l="1"/>
  <c r="E24" i="1" l="1"/>
  <c r="G29" i="1" l="1"/>
  <c r="G28" i="1"/>
  <c r="G27" i="1"/>
  <c r="G26" i="1"/>
  <c r="G25" i="1"/>
  <c r="G23" i="1"/>
  <c r="G22" i="1"/>
  <c r="G21" i="1"/>
  <c r="G20" i="1"/>
  <c r="G19" i="1"/>
  <c r="G18" i="1"/>
  <c r="G17" i="1"/>
  <c r="G16" i="1"/>
  <c r="G15" i="1"/>
  <c r="G14" i="1"/>
  <c r="G13" i="1"/>
  <c r="G11" i="1"/>
  <c r="G10" i="1"/>
  <c r="G9" i="1"/>
  <c r="G8" i="1"/>
  <c r="G7" i="1"/>
  <c r="K27" i="4" l="1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7" i="1" l="1"/>
  <c r="I8" i="1"/>
  <c r="I9" i="1"/>
  <c r="I10" i="1"/>
  <c r="I11" i="1"/>
  <c r="I12" i="1"/>
  <c r="G12" i="1" s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6" i="1"/>
  <c r="H29" i="1"/>
  <c r="H28" i="1"/>
  <c r="H27" i="1"/>
  <c r="H26" i="1"/>
  <c r="H25" i="1"/>
  <c r="H24" i="1"/>
  <c r="G24" i="1" s="1"/>
  <c r="G6" i="1" s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 l="1"/>
  <c r="D29" i="1"/>
  <c r="D28" i="1"/>
  <c r="D27" i="1"/>
  <c r="D26" i="1"/>
  <c r="D23" i="1"/>
  <c r="D22" i="1"/>
  <c r="D21" i="1"/>
  <c r="D20" i="1"/>
  <c r="D19" i="1"/>
  <c r="D18" i="1"/>
  <c r="D17" i="1"/>
  <c r="D16" i="1"/>
  <c r="D15" i="1"/>
  <c r="D14" i="1"/>
  <c r="D13" i="1"/>
  <c r="D11" i="1"/>
  <c r="D10" i="1"/>
  <c r="D9" i="1"/>
  <c r="D8" i="1"/>
  <c r="D7" i="1"/>
  <c r="F15" i="4" l="1"/>
  <c r="D27" i="4" l="1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C5" i="4"/>
  <c r="B5" i="4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7" i="1"/>
  <c r="C8" i="1"/>
  <c r="J8" i="1" s="1"/>
  <c r="C9" i="1"/>
  <c r="J9" i="1" s="1"/>
  <c r="C10" i="1"/>
  <c r="J10" i="1" s="1"/>
  <c r="C11" i="1"/>
  <c r="J11" i="1" s="1"/>
  <c r="C12" i="1"/>
  <c r="D12" i="1" s="1"/>
  <c r="C13" i="1"/>
  <c r="J13" i="1" s="1"/>
  <c r="C14" i="1"/>
  <c r="J14" i="1" s="1"/>
  <c r="C15" i="1"/>
  <c r="J15" i="1" s="1"/>
  <c r="C16" i="1"/>
  <c r="J16" i="1" s="1"/>
  <c r="C17" i="1"/>
  <c r="J17" i="1" s="1"/>
  <c r="C18" i="1"/>
  <c r="J18" i="1" s="1"/>
  <c r="C19" i="1"/>
  <c r="J19" i="1" s="1"/>
  <c r="C20" i="1"/>
  <c r="J20" i="1" s="1"/>
  <c r="C21" i="1"/>
  <c r="J21" i="1" s="1"/>
  <c r="C22" i="1"/>
  <c r="J22" i="1" s="1"/>
  <c r="C23" i="1"/>
  <c r="J23" i="1" s="1"/>
  <c r="C24" i="1"/>
  <c r="C25" i="1"/>
  <c r="C26" i="1"/>
  <c r="J26" i="1" s="1"/>
  <c r="C27" i="1"/>
  <c r="J27" i="1" s="1"/>
  <c r="C28" i="1"/>
  <c r="J28" i="1" s="1"/>
  <c r="C29" i="1"/>
  <c r="J29" i="1" s="1"/>
  <c r="C7" i="1"/>
  <c r="J7" i="1" s="1"/>
  <c r="J12" i="1" l="1"/>
  <c r="J24" i="1"/>
  <c r="D24" i="1"/>
  <c r="J25" i="1"/>
  <c r="D25" i="1"/>
  <c r="D6" i="1" s="1"/>
  <c r="E5" i="4"/>
  <c r="F5" i="4"/>
  <c r="D5" i="4"/>
  <c r="C6" i="1" l="1"/>
  <c r="E6" i="1"/>
  <c r="F6" i="1"/>
  <c r="J6" i="1"/>
  <c r="K6" i="1"/>
  <c r="L6" i="1"/>
  <c r="M6" i="1"/>
  <c r="N6" i="1"/>
  <c r="S6" i="1" s="1"/>
  <c r="O6" i="1"/>
  <c r="P6" i="1"/>
  <c r="B6" i="1"/>
</calcChain>
</file>

<file path=xl/sharedStrings.xml><?xml version="1.0" encoding="utf-8"?>
<sst xmlns="http://schemas.openxmlformats.org/spreadsheetml/2006/main" count="77" uniqueCount="41">
  <si>
    <t>합계</t>
    <phoneticPr fontId="1" type="noConversion"/>
  </si>
  <si>
    <t>구분</t>
    <phoneticPr fontId="1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</si>
  <si>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</si>
  <si>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</si>
  <si>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</si>
  <si>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</si>
  <si>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</si>
  <si>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</si>
  <si>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</si>
  <si>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</si>
  <si>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</si>
  <si>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</si>
  <si>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</si>
  <si>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</si>
  <si>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</si>
  <si>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</si>
  <si>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</si>
  <si>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</si>
  <si>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</si>
  <si>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</si>
  <si>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</si>
  <si>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</si>
  <si>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</si>
  <si>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</si>
  <si>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</si>
  <si>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소농</t>
    <phoneticPr fontId="1" type="noConversion"/>
  </si>
  <si>
    <t>면적</t>
    <phoneticPr fontId="1" type="noConversion"/>
  </si>
  <si>
    <t>기본직불금(A)</t>
    <phoneticPr fontId="1" type="noConversion"/>
  </si>
  <si>
    <t>교부결정액(원)</t>
    <phoneticPr fontId="1" type="noConversion"/>
  </si>
  <si>
    <t>합계(B)</t>
    <phoneticPr fontId="1" type="noConversion"/>
  </si>
  <si>
    <t>집행액(원)</t>
    <phoneticPr fontId="1" type="noConversion"/>
  </si>
  <si>
    <t>기본직불금(A-B)</t>
    <phoneticPr fontId="1" type="noConversion"/>
  </si>
  <si>
    <t>집행잔액(원)</t>
    <phoneticPr fontId="1" type="noConversion"/>
  </si>
  <si>
    <t>대상자(명)</t>
    <phoneticPr fontId="1" type="noConversion"/>
  </si>
  <si>
    <t>대상면적(㎡)</t>
    <phoneticPr fontId="1" type="noConversion"/>
  </si>
  <si>
    <t>2021년도 기본형 공익직불제 집행결과</t>
    <phoneticPr fontId="1" type="noConversion"/>
  </si>
  <si>
    <t>2021년도 논활용(논이모작) 직불제 집행결과</t>
    <phoneticPr fontId="1" type="noConversion"/>
  </si>
  <si>
    <t>소농(천원)</t>
    <phoneticPr fontId="1" type="noConversion"/>
  </si>
  <si>
    <t>면적(천원)</t>
    <phoneticPr fontId="1" type="noConversion"/>
  </si>
  <si>
    <t>계(천원)</t>
    <phoneticPr fontId="1" type="noConversion"/>
  </si>
  <si>
    <t>ha변환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</si>
</sst>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_ "/>
  </numFmts>
  <fonts count="11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b/>
      <sz val="26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7" fillId="0" borderId="1" xfId="1" applyNumberFormat="1" applyFont="1" applyFill="1" applyBorder="1">
      <alignment vertical="center"/>
    </xf>
    <xf numFmtId="176" fontId="7" fillId="0" borderId="1" xfId="0" applyNumberFormat="1" applyFont="1" applyFill="1" applyBorder="1">
      <alignment vertical="center"/>
    </xf>
    <xf numFmtId="176" fontId="8" fillId="0" borderId="1" xfId="0" applyNumberFormat="1" applyFont="1" applyBorder="1">
      <alignment vertical="center"/>
    </xf>
    <xf numFmtId="176" fontId="9" fillId="0" borderId="1" xfId="1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176" fontId="9" fillId="3" borderId="1" xfId="1" applyNumberFormat="1" applyFont="1" applyFill="1" applyBorder="1">
      <alignment vertical="center"/>
    </xf>
    <xf numFmtId="176" fontId="9" fillId="3" borderId="1" xfId="0" applyNumberFormat="1" applyFont="1" applyFill="1" applyBorder="1">
      <alignment vertical="center"/>
    </xf>
    <xf numFmtId="176" fontId="7" fillId="3" borderId="1" xfId="0" applyNumberFormat="1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177" fontId="7" fillId="3" borderId="1" xfId="0" applyNumberFormat="1" applyFont="1" applyFill="1" applyBorder="1">
      <alignment vertical="center"/>
    </xf>
    <xf numFmtId="177" fontId="9" fillId="3" borderId="1" xfId="1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10" fillId="3" borderId="1" xfId="0" applyNumberFormat="1" applyFont="1" applyFill="1" applyBorder="1">
      <alignment vertical="center"/>
    </xf>
    <xf numFmtId="176" fontId="10" fillId="0" borderId="1" xfId="1" applyNumberFormat="1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29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11" sqref="A11"/>
      <selection pane="bottomRight" activeCell="A7" sqref="A7"/>
    </sheetView>
  </sheetViews>
  <sheetFormatPr defaultRowHeight="13.5" x14ac:dyDescent="0.25"/>
  <cols>
    <col min="1" max="1" width="12.140625" customWidth="1"/>
    <col min="2" max="6" width="19.85546875" customWidth="1"/>
    <col min="7" max="9" width="19.85546875" hidden="1" customWidth="1"/>
    <col min="10" max="16" width="19.85546875" customWidth="1"/>
    <col min="19" max="19" width="10" hidden="1" customWidth="1"/>
  </cols>
  <sheetData>
    <row r="1" spans="1:19" ht="39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3" spans="1:19" ht="20.25" x14ac:dyDescent="0.25">
      <c r="A3" s="2"/>
    </row>
    <row r="4" spans="1:19" ht="34.5" customHeight="1" x14ac:dyDescent="0.25">
      <c r="A4" s="25" t="s">
        <v>1</v>
      </c>
      <c r="B4" s="3" t="s">
        <v>28</v>
      </c>
      <c r="C4" s="26" t="s">
        <v>30</v>
      </c>
      <c r="D4" s="27"/>
      <c r="E4" s="27"/>
      <c r="F4" s="28"/>
      <c r="G4" s="21"/>
      <c r="H4" s="19"/>
      <c r="I4" s="19"/>
      <c r="J4" s="3" t="s">
        <v>32</v>
      </c>
      <c r="K4" s="26" t="s">
        <v>33</v>
      </c>
      <c r="L4" s="27"/>
      <c r="M4" s="28"/>
      <c r="N4" s="26" t="s">
        <v>34</v>
      </c>
      <c r="O4" s="27"/>
      <c r="P4" s="28"/>
    </row>
    <row r="5" spans="1:19" ht="34.5" customHeight="1" x14ac:dyDescent="0.25">
      <c r="A5" s="25"/>
      <c r="B5" s="3" t="s">
        <v>27</v>
      </c>
      <c r="C5" s="3" t="s">
        <v>29</v>
      </c>
      <c r="D5" s="18"/>
      <c r="E5" s="3" t="s">
        <v>25</v>
      </c>
      <c r="F5" s="3" t="s">
        <v>26</v>
      </c>
      <c r="G5" s="20" t="s">
        <v>39</v>
      </c>
      <c r="H5" s="18" t="s">
        <v>37</v>
      </c>
      <c r="I5" s="18" t="s">
        <v>38</v>
      </c>
      <c r="J5" s="11" t="s">
        <v>31</v>
      </c>
      <c r="K5" s="3" t="s">
        <v>0</v>
      </c>
      <c r="L5" s="3" t="s">
        <v>25</v>
      </c>
      <c r="M5" s="3" t="s">
        <v>26</v>
      </c>
      <c r="N5" s="3" t="s">
        <v>0</v>
      </c>
      <c r="O5" s="3" t="s">
        <v>25</v>
      </c>
      <c r="P5" s="3" t="s">
        <v>26</v>
      </c>
      <c r="S5" s="24" t="s">
        <v>40</v>
      </c>
    </row>
    <row r="6" spans="1:19" ht="34.5" customHeight="1" x14ac:dyDescent="0.25">
      <c r="A6" s="4" t="s">
        <v>0</v>
      </c>
      <c r="B6" s="9">
        <f>SUBTOTAL(9,B7:B29)</f>
        <v>373346000000</v>
      </c>
      <c r="C6" s="9">
        <f t="shared" ref="C6:P6" si="0">SUBTOTAL(9,C7:C29)</f>
        <v>368956399200</v>
      </c>
      <c r="D6" s="9">
        <f t="shared" si="0"/>
        <v>368956399.20000005</v>
      </c>
      <c r="E6" s="9">
        <f t="shared" si="0"/>
        <v>98614852850</v>
      </c>
      <c r="F6" s="9">
        <f t="shared" si="0"/>
        <v>270341546350</v>
      </c>
      <c r="G6" s="9">
        <f t="shared" si="0"/>
        <v>368956399.20000005</v>
      </c>
      <c r="H6" s="9">
        <f t="shared" si="0"/>
        <v>98614852.850000009</v>
      </c>
      <c r="I6" s="9">
        <f t="shared" si="0"/>
        <v>270341546.35000002</v>
      </c>
      <c r="J6" s="9">
        <f t="shared" si="0"/>
        <v>4389600800</v>
      </c>
      <c r="K6" s="9">
        <f t="shared" si="0"/>
        <v>211960</v>
      </c>
      <c r="L6" s="9">
        <f t="shared" si="0"/>
        <v>82312</v>
      </c>
      <c r="M6" s="9">
        <f t="shared" si="0"/>
        <v>129648</v>
      </c>
      <c r="N6" s="9">
        <f t="shared" si="0"/>
        <v>1771143131.4810002</v>
      </c>
      <c r="O6" s="9">
        <f t="shared" si="0"/>
        <v>271519938.67000002</v>
      </c>
      <c r="P6" s="9">
        <f t="shared" si="0"/>
        <v>1499623192.8110001</v>
      </c>
      <c r="S6" s="1">
        <f>N6/10000</f>
        <v>177114.31314810002</v>
      </c>
    </row>
    <row r="7" spans="1:19" s="1" customFormat="1" ht="34.5" customHeight="1" x14ac:dyDescent="0.25">
      <c r="A7" s="5" t="s">
        <v>2</v>
      </c>
      <c r="B7" s="7">
        <v>18797000000</v>
      </c>
      <c r="C7" s="10">
        <f>E7+F7</f>
        <v>18637552610</v>
      </c>
      <c r="D7" s="10">
        <f>C7/1000</f>
        <v>18637552.609999999</v>
      </c>
      <c r="E7" s="12">
        <v>6765600000</v>
      </c>
      <c r="F7" s="12">
        <v>11871952610</v>
      </c>
      <c r="G7" s="12">
        <f>H7+I7</f>
        <v>18637552.609999999</v>
      </c>
      <c r="H7" s="12">
        <f>E7/1000</f>
        <v>6765600</v>
      </c>
      <c r="I7" s="12">
        <f>F7/1000</f>
        <v>11871952.609999999</v>
      </c>
      <c r="J7" s="10">
        <f>B7-C7</f>
        <v>159447390</v>
      </c>
      <c r="K7" s="10">
        <f>L7+M7</f>
        <v>13798</v>
      </c>
      <c r="L7" s="12">
        <v>5574</v>
      </c>
      <c r="M7" s="12">
        <v>8224</v>
      </c>
      <c r="N7" s="10">
        <f>O7+P7</f>
        <v>82700963</v>
      </c>
      <c r="O7" s="12">
        <v>17406878</v>
      </c>
      <c r="P7" s="12">
        <v>65294085</v>
      </c>
      <c r="S7" s="1">
        <f t="shared" ref="S7:S29" si="1">N7/10000</f>
        <v>8270.0962999999992</v>
      </c>
    </row>
    <row r="8" spans="1:19" ht="34.5" customHeight="1" x14ac:dyDescent="0.25">
      <c r="A8" s="6" t="s">
        <v>3</v>
      </c>
      <c r="B8" s="8">
        <v>26958000000</v>
      </c>
      <c r="C8" s="10">
        <f t="shared" ref="C8:C29" si="2">E8+F8</f>
        <v>26601055900</v>
      </c>
      <c r="D8" s="10">
        <f t="shared" ref="D8:D29" si="3">C8/1000</f>
        <v>26601055.899999999</v>
      </c>
      <c r="E8" s="13">
        <v>8105897950</v>
      </c>
      <c r="F8" s="13">
        <v>18495157950</v>
      </c>
      <c r="G8" s="12">
        <f t="shared" ref="G8:G29" si="4">H8+I8</f>
        <v>26601055.899999999</v>
      </c>
      <c r="H8" s="12">
        <f t="shared" ref="H8:H29" si="5">E8/1000</f>
        <v>8105897.9500000002</v>
      </c>
      <c r="I8" s="12">
        <f t="shared" ref="I8:I29" si="6">F8/1000</f>
        <v>18495157.949999999</v>
      </c>
      <c r="J8" s="10">
        <f t="shared" ref="J8:J29" si="7">B8-C8</f>
        <v>356944100</v>
      </c>
      <c r="K8" s="10">
        <f t="shared" ref="K8:K29" si="8">L8+M8</f>
        <v>16892</v>
      </c>
      <c r="L8" s="13">
        <v>6763</v>
      </c>
      <c r="M8" s="13">
        <v>10129</v>
      </c>
      <c r="N8" s="10">
        <f t="shared" ref="N8:N29" si="9">O8+P8</f>
        <v>121381207.90000004</v>
      </c>
      <c r="O8" s="13">
        <v>21497719.889999993</v>
      </c>
      <c r="P8" s="13">
        <v>99883488.01000005</v>
      </c>
      <c r="S8" s="1">
        <f t="shared" si="1"/>
        <v>12138.120790000003</v>
      </c>
    </row>
    <row r="9" spans="1:19" ht="34.5" customHeight="1" x14ac:dyDescent="0.25">
      <c r="A9" s="6" t="s">
        <v>4</v>
      </c>
      <c r="B9" s="8">
        <v>21587000000</v>
      </c>
      <c r="C9" s="10">
        <f t="shared" si="2"/>
        <v>21330106780</v>
      </c>
      <c r="D9" s="10">
        <f t="shared" si="3"/>
        <v>21330106.780000001</v>
      </c>
      <c r="E9" s="13">
        <v>5969160000</v>
      </c>
      <c r="F9" s="13">
        <v>15360946780</v>
      </c>
      <c r="G9" s="12">
        <f t="shared" si="4"/>
        <v>21330106.780000001</v>
      </c>
      <c r="H9" s="12">
        <f t="shared" si="5"/>
        <v>5969160</v>
      </c>
      <c r="I9" s="12">
        <f t="shared" si="6"/>
        <v>15360946.779999999</v>
      </c>
      <c r="J9" s="10">
        <f t="shared" si="7"/>
        <v>256893220</v>
      </c>
      <c r="K9" s="10">
        <f t="shared" si="8"/>
        <v>14483</v>
      </c>
      <c r="L9" s="13">
        <v>4976</v>
      </c>
      <c r="M9" s="13">
        <v>9507</v>
      </c>
      <c r="N9" s="10">
        <f t="shared" si="9"/>
        <v>104667971.68000001</v>
      </c>
      <c r="O9" s="13">
        <v>17952841.460000001</v>
      </c>
      <c r="P9" s="13">
        <v>86715130.219999999</v>
      </c>
      <c r="S9" s="1">
        <f t="shared" si="1"/>
        <v>10466.797168000001</v>
      </c>
    </row>
    <row r="10" spans="1:19" ht="34.5" customHeight="1" x14ac:dyDescent="0.25">
      <c r="A10" s="6" t="s">
        <v>5</v>
      </c>
      <c r="B10" s="8">
        <v>25659000000</v>
      </c>
      <c r="C10" s="10">
        <f t="shared" si="2"/>
        <v>25268018960</v>
      </c>
      <c r="D10" s="10">
        <f t="shared" si="3"/>
        <v>25268018.960000001</v>
      </c>
      <c r="E10" s="13">
        <v>5707560000</v>
      </c>
      <c r="F10" s="13">
        <v>19560458960</v>
      </c>
      <c r="G10" s="12">
        <f t="shared" si="4"/>
        <v>25268018.960000001</v>
      </c>
      <c r="H10" s="12">
        <f t="shared" si="5"/>
        <v>5707560</v>
      </c>
      <c r="I10" s="12">
        <f t="shared" si="6"/>
        <v>19560458.960000001</v>
      </c>
      <c r="J10" s="10">
        <f t="shared" si="7"/>
        <v>390981040</v>
      </c>
      <c r="K10" s="10">
        <f t="shared" si="8"/>
        <v>15752</v>
      </c>
      <c r="L10" s="13">
        <v>4784</v>
      </c>
      <c r="M10" s="13">
        <v>10968</v>
      </c>
      <c r="N10" s="10">
        <f t="shared" si="9"/>
        <v>134701846</v>
      </c>
      <c r="O10" s="13">
        <v>17167837</v>
      </c>
      <c r="P10" s="13">
        <v>117534009</v>
      </c>
      <c r="S10" s="1">
        <f t="shared" si="1"/>
        <v>13470.184600000001</v>
      </c>
    </row>
    <row r="11" spans="1:19" ht="34.5" customHeight="1" x14ac:dyDescent="0.25">
      <c r="A11" s="6" t="s">
        <v>6</v>
      </c>
      <c r="B11" s="8">
        <v>16417000000</v>
      </c>
      <c r="C11" s="10">
        <f t="shared" si="2"/>
        <v>16241247060</v>
      </c>
      <c r="D11" s="10">
        <f t="shared" si="3"/>
        <v>16241247.060000001</v>
      </c>
      <c r="E11" s="13">
        <v>3535200000</v>
      </c>
      <c r="F11" s="13">
        <v>12706047060</v>
      </c>
      <c r="G11" s="12">
        <f t="shared" si="4"/>
        <v>16241247.060000001</v>
      </c>
      <c r="H11" s="12">
        <f t="shared" si="5"/>
        <v>3535200</v>
      </c>
      <c r="I11" s="12">
        <f t="shared" si="6"/>
        <v>12706047.060000001</v>
      </c>
      <c r="J11" s="10">
        <f t="shared" si="7"/>
        <v>175752940</v>
      </c>
      <c r="K11" s="10">
        <f t="shared" si="8"/>
        <v>10642</v>
      </c>
      <c r="L11" s="13">
        <v>2946</v>
      </c>
      <c r="M11" s="13">
        <v>7696</v>
      </c>
      <c r="N11" s="10">
        <f t="shared" si="9"/>
        <v>50607990.230999999</v>
      </c>
      <c r="O11" s="13">
        <v>6390123.1799999997</v>
      </c>
      <c r="P11" s="13">
        <v>44217867.050999999</v>
      </c>
      <c r="S11" s="1">
        <f t="shared" si="1"/>
        <v>5060.7990230999994</v>
      </c>
    </row>
    <row r="12" spans="1:19" ht="34.5" customHeight="1" x14ac:dyDescent="0.25">
      <c r="A12" s="6" t="s">
        <v>7</v>
      </c>
      <c r="B12" s="8">
        <v>18338000000</v>
      </c>
      <c r="C12" s="10">
        <f t="shared" si="2"/>
        <v>18129292630</v>
      </c>
      <c r="D12" s="10">
        <f t="shared" si="3"/>
        <v>18129292.629999999</v>
      </c>
      <c r="E12" s="13">
        <v>3592200000</v>
      </c>
      <c r="F12" s="13">
        <f>14535892630+1200000</f>
        <v>14537092630</v>
      </c>
      <c r="G12" s="12">
        <f t="shared" si="4"/>
        <v>18129292.630000003</v>
      </c>
      <c r="H12" s="12">
        <f t="shared" si="5"/>
        <v>3592200</v>
      </c>
      <c r="I12" s="12">
        <f t="shared" si="6"/>
        <v>14537092.630000001</v>
      </c>
      <c r="J12" s="10">
        <f t="shared" si="7"/>
        <v>208707370</v>
      </c>
      <c r="K12" s="10">
        <f t="shared" si="8"/>
        <v>9540</v>
      </c>
      <c r="L12" s="13">
        <v>2996</v>
      </c>
      <c r="M12" s="13">
        <v>6544</v>
      </c>
      <c r="N12" s="10">
        <f t="shared" si="9"/>
        <v>98921308.829999998</v>
      </c>
      <c r="O12" s="13">
        <v>11478565.199999999</v>
      </c>
      <c r="P12" s="13">
        <v>87442743.629999995</v>
      </c>
      <c r="S12" s="1">
        <f t="shared" si="1"/>
        <v>9892.1308829999998</v>
      </c>
    </row>
    <row r="13" spans="1:19" ht="34.5" customHeight="1" x14ac:dyDescent="0.25">
      <c r="A13" s="6" t="s">
        <v>8</v>
      </c>
      <c r="B13" s="8">
        <v>18750000000</v>
      </c>
      <c r="C13" s="10">
        <f t="shared" si="2"/>
        <v>18601903140</v>
      </c>
      <c r="D13" s="10">
        <f t="shared" si="3"/>
        <v>18601903.140000001</v>
      </c>
      <c r="E13" s="14">
        <v>6763680000</v>
      </c>
      <c r="F13" s="14">
        <v>11838223140</v>
      </c>
      <c r="G13" s="12">
        <f t="shared" si="4"/>
        <v>18601903.140000001</v>
      </c>
      <c r="H13" s="12">
        <f t="shared" si="5"/>
        <v>6763680</v>
      </c>
      <c r="I13" s="12">
        <f t="shared" si="6"/>
        <v>11838223.140000001</v>
      </c>
      <c r="J13" s="10">
        <f t="shared" si="7"/>
        <v>148096860</v>
      </c>
      <c r="K13" s="10">
        <f t="shared" si="8"/>
        <v>12951</v>
      </c>
      <c r="L13" s="14">
        <v>5644</v>
      </c>
      <c r="M13" s="14">
        <v>7307</v>
      </c>
      <c r="N13" s="10">
        <f t="shared" si="9"/>
        <v>84502262</v>
      </c>
      <c r="O13" s="14">
        <v>18789880</v>
      </c>
      <c r="P13" s="14">
        <v>65712382</v>
      </c>
      <c r="S13" s="1">
        <f t="shared" si="1"/>
        <v>8450.2261999999992</v>
      </c>
    </row>
    <row r="14" spans="1:19" ht="34.5" customHeight="1" x14ac:dyDescent="0.25">
      <c r="A14" s="6" t="s">
        <v>9</v>
      </c>
      <c r="B14" s="8">
        <v>39576000000</v>
      </c>
      <c r="C14" s="10">
        <f t="shared" si="2"/>
        <v>39223766730</v>
      </c>
      <c r="D14" s="10">
        <f t="shared" si="3"/>
        <v>39223766.729999997</v>
      </c>
      <c r="E14" s="14">
        <v>6621600000</v>
      </c>
      <c r="F14" s="14">
        <v>32602166730</v>
      </c>
      <c r="G14" s="12">
        <f t="shared" si="4"/>
        <v>39223766.730000004</v>
      </c>
      <c r="H14" s="12">
        <f t="shared" si="5"/>
        <v>6621600</v>
      </c>
      <c r="I14" s="12">
        <f t="shared" si="6"/>
        <v>32602166.73</v>
      </c>
      <c r="J14" s="10">
        <f t="shared" si="7"/>
        <v>352233270</v>
      </c>
      <c r="K14" s="10">
        <f t="shared" si="8"/>
        <v>17768</v>
      </c>
      <c r="L14" s="14">
        <v>5518</v>
      </c>
      <c r="M14" s="14">
        <v>12250</v>
      </c>
      <c r="N14" s="10">
        <f t="shared" si="9"/>
        <v>196670104</v>
      </c>
      <c r="O14" s="14">
        <v>18749644</v>
      </c>
      <c r="P14" s="14">
        <v>177920460</v>
      </c>
      <c r="S14" s="1">
        <f t="shared" si="1"/>
        <v>19667.010399999999</v>
      </c>
    </row>
    <row r="15" spans="1:19" ht="34.5" customHeight="1" x14ac:dyDescent="0.25">
      <c r="A15" s="6" t="s">
        <v>10</v>
      </c>
      <c r="B15" s="8">
        <v>17001000000</v>
      </c>
      <c r="C15" s="10">
        <f t="shared" si="2"/>
        <v>16845711600</v>
      </c>
      <c r="D15" s="10">
        <f t="shared" si="3"/>
        <v>16845711.600000001</v>
      </c>
      <c r="E15" s="14">
        <v>3721680000</v>
      </c>
      <c r="F15" s="14">
        <v>13124031600</v>
      </c>
      <c r="G15" s="12">
        <f t="shared" si="4"/>
        <v>16845711.600000001</v>
      </c>
      <c r="H15" s="12">
        <f t="shared" si="5"/>
        <v>3721680</v>
      </c>
      <c r="I15" s="12">
        <f t="shared" si="6"/>
        <v>13124031.6</v>
      </c>
      <c r="J15" s="10">
        <f t="shared" si="7"/>
        <v>155288400</v>
      </c>
      <c r="K15" s="10">
        <f t="shared" si="8"/>
        <v>9027</v>
      </c>
      <c r="L15" s="14">
        <v>3102</v>
      </c>
      <c r="M15" s="14">
        <v>5925</v>
      </c>
      <c r="N15" s="10">
        <f t="shared" si="9"/>
        <v>84827395</v>
      </c>
      <c r="O15" s="14">
        <v>10287880</v>
      </c>
      <c r="P15" s="14">
        <v>74539515</v>
      </c>
      <c r="S15" s="1">
        <f t="shared" si="1"/>
        <v>8482.7394999999997</v>
      </c>
    </row>
    <row r="16" spans="1:19" ht="34.5" customHeight="1" x14ac:dyDescent="0.25">
      <c r="A16" s="6" t="s">
        <v>11</v>
      </c>
      <c r="B16" s="8">
        <v>8640000000</v>
      </c>
      <c r="C16" s="10">
        <f t="shared" si="2"/>
        <v>8498561310</v>
      </c>
      <c r="D16" s="10">
        <f t="shared" si="3"/>
        <v>8498561.3100000005</v>
      </c>
      <c r="E16" s="14">
        <v>3928800000</v>
      </c>
      <c r="F16" s="14">
        <v>4569761310</v>
      </c>
      <c r="G16" s="12">
        <f t="shared" si="4"/>
        <v>8498561.3099999987</v>
      </c>
      <c r="H16" s="12">
        <f t="shared" si="5"/>
        <v>3928800</v>
      </c>
      <c r="I16" s="12">
        <f t="shared" si="6"/>
        <v>4569761.3099999996</v>
      </c>
      <c r="J16" s="10">
        <f t="shared" si="7"/>
        <v>141438690</v>
      </c>
      <c r="K16" s="10">
        <f t="shared" si="8"/>
        <v>6991</v>
      </c>
      <c r="L16" s="14">
        <v>3275</v>
      </c>
      <c r="M16" s="14">
        <v>3716</v>
      </c>
      <c r="N16" s="10">
        <f t="shared" si="9"/>
        <v>36696867</v>
      </c>
      <c r="O16" s="14">
        <v>10722269</v>
      </c>
      <c r="P16" s="14">
        <v>25974598</v>
      </c>
      <c r="S16" s="1">
        <f t="shared" si="1"/>
        <v>3669.6867000000002</v>
      </c>
    </row>
    <row r="17" spans="1:19" ht="34.5" customHeight="1" x14ac:dyDescent="0.25">
      <c r="A17" s="6" t="s">
        <v>12</v>
      </c>
      <c r="B17" s="8">
        <v>10115000000</v>
      </c>
      <c r="C17" s="10">
        <f t="shared" si="2"/>
        <v>9973871000</v>
      </c>
      <c r="D17" s="10">
        <f t="shared" si="3"/>
        <v>9973871</v>
      </c>
      <c r="E17" s="14">
        <v>3106080000</v>
      </c>
      <c r="F17" s="14">
        <v>6867791000</v>
      </c>
      <c r="G17" s="12">
        <f t="shared" si="4"/>
        <v>9973871</v>
      </c>
      <c r="H17" s="12">
        <f t="shared" si="5"/>
        <v>3106080</v>
      </c>
      <c r="I17" s="12">
        <f t="shared" si="6"/>
        <v>6867791</v>
      </c>
      <c r="J17" s="10">
        <f t="shared" si="7"/>
        <v>141129000</v>
      </c>
      <c r="K17" s="10">
        <f t="shared" si="8"/>
        <v>5758</v>
      </c>
      <c r="L17" s="14">
        <v>2594</v>
      </c>
      <c r="M17" s="14">
        <v>3164</v>
      </c>
      <c r="N17" s="10">
        <f t="shared" si="9"/>
        <v>46610626</v>
      </c>
      <c r="O17" s="14">
        <v>8739139</v>
      </c>
      <c r="P17" s="14">
        <v>37871487</v>
      </c>
      <c r="S17" s="1">
        <f t="shared" si="1"/>
        <v>4661.0626000000002</v>
      </c>
    </row>
    <row r="18" spans="1:19" ht="34.5" customHeight="1" x14ac:dyDescent="0.25">
      <c r="A18" s="6" t="s">
        <v>13</v>
      </c>
      <c r="B18" s="8">
        <v>32188000000</v>
      </c>
      <c r="C18" s="10">
        <f t="shared" si="2"/>
        <v>31916611090</v>
      </c>
      <c r="D18" s="10">
        <f t="shared" si="3"/>
        <v>31916611.09</v>
      </c>
      <c r="E18" s="14">
        <v>5787480000</v>
      </c>
      <c r="F18" s="14">
        <v>26129131090</v>
      </c>
      <c r="G18" s="12">
        <f t="shared" si="4"/>
        <v>31916611.09</v>
      </c>
      <c r="H18" s="12">
        <f t="shared" si="5"/>
        <v>5787480</v>
      </c>
      <c r="I18" s="12">
        <f t="shared" si="6"/>
        <v>26129131.09</v>
      </c>
      <c r="J18" s="10">
        <f t="shared" si="7"/>
        <v>271388910</v>
      </c>
      <c r="K18" s="10">
        <f t="shared" si="8"/>
        <v>13132</v>
      </c>
      <c r="L18" s="14">
        <v>4836</v>
      </c>
      <c r="M18" s="14">
        <v>8296</v>
      </c>
      <c r="N18" s="10">
        <f t="shared" si="9"/>
        <v>157797805</v>
      </c>
      <c r="O18" s="14">
        <v>15959794</v>
      </c>
      <c r="P18" s="14">
        <v>141838011</v>
      </c>
      <c r="S18" s="1">
        <f t="shared" si="1"/>
        <v>15779.780500000001</v>
      </c>
    </row>
    <row r="19" spans="1:19" ht="34.5" customHeight="1" x14ac:dyDescent="0.25">
      <c r="A19" s="6" t="s">
        <v>14</v>
      </c>
      <c r="B19" s="8">
        <v>10918000000</v>
      </c>
      <c r="C19" s="10">
        <f t="shared" si="2"/>
        <v>10794344160</v>
      </c>
      <c r="D19" s="10">
        <f t="shared" si="3"/>
        <v>10794344.16</v>
      </c>
      <c r="E19" s="14">
        <v>3025080000</v>
      </c>
      <c r="F19" s="14">
        <v>7769264160</v>
      </c>
      <c r="G19" s="12">
        <f t="shared" si="4"/>
        <v>10794344.16</v>
      </c>
      <c r="H19" s="12">
        <f t="shared" si="5"/>
        <v>3025080</v>
      </c>
      <c r="I19" s="12">
        <f t="shared" si="6"/>
        <v>7769264.1600000001</v>
      </c>
      <c r="J19" s="10">
        <f t="shared" si="7"/>
        <v>123655840</v>
      </c>
      <c r="K19" s="10">
        <f t="shared" si="8"/>
        <v>6180</v>
      </c>
      <c r="L19" s="14">
        <v>2522</v>
      </c>
      <c r="M19" s="14">
        <v>3658</v>
      </c>
      <c r="N19" s="10">
        <f t="shared" si="9"/>
        <v>56905153</v>
      </c>
      <c r="O19" s="14">
        <v>9177786</v>
      </c>
      <c r="P19" s="14">
        <v>47727367</v>
      </c>
      <c r="S19" s="1">
        <f t="shared" si="1"/>
        <v>5690.5153</v>
      </c>
    </row>
    <row r="20" spans="1:19" ht="34.5" customHeight="1" x14ac:dyDescent="0.25">
      <c r="A20" s="6" t="s">
        <v>15</v>
      </c>
      <c r="B20" s="8">
        <v>7321000000</v>
      </c>
      <c r="C20" s="10">
        <f t="shared" si="2"/>
        <v>7189060300</v>
      </c>
      <c r="D20" s="10">
        <f t="shared" si="3"/>
        <v>7189060.2999999998</v>
      </c>
      <c r="E20" s="14">
        <v>2045760000</v>
      </c>
      <c r="F20" s="14">
        <v>5143300300</v>
      </c>
      <c r="G20" s="12">
        <f t="shared" si="4"/>
        <v>7189060.2999999998</v>
      </c>
      <c r="H20" s="12">
        <f t="shared" si="5"/>
        <v>2045760</v>
      </c>
      <c r="I20" s="12">
        <f t="shared" si="6"/>
        <v>5143300.3</v>
      </c>
      <c r="J20" s="10">
        <f t="shared" si="7"/>
        <v>131939700</v>
      </c>
      <c r="K20" s="10">
        <f t="shared" si="8"/>
        <v>3906</v>
      </c>
      <c r="L20" s="14">
        <v>1706</v>
      </c>
      <c r="M20" s="14">
        <v>2200</v>
      </c>
      <c r="N20" s="10">
        <f t="shared" si="9"/>
        <v>38438053.899999999</v>
      </c>
      <c r="O20" s="14">
        <v>6165866</v>
      </c>
      <c r="P20" s="14">
        <v>32272187.899999999</v>
      </c>
      <c r="S20" s="1">
        <f t="shared" si="1"/>
        <v>3843.80539</v>
      </c>
    </row>
    <row r="21" spans="1:19" ht="34.5" customHeight="1" x14ac:dyDescent="0.25">
      <c r="A21" s="6" t="s">
        <v>16</v>
      </c>
      <c r="B21" s="8">
        <v>8931000000</v>
      </c>
      <c r="C21" s="10">
        <f t="shared" si="2"/>
        <v>8811596120</v>
      </c>
      <c r="D21" s="10">
        <f t="shared" si="3"/>
        <v>8811596.1199999992</v>
      </c>
      <c r="E21" s="14">
        <v>3452640000</v>
      </c>
      <c r="F21" s="14">
        <v>5358956120</v>
      </c>
      <c r="G21" s="12">
        <f t="shared" si="4"/>
        <v>8811596.120000001</v>
      </c>
      <c r="H21" s="12">
        <f t="shared" si="5"/>
        <v>3452640</v>
      </c>
      <c r="I21" s="12">
        <f t="shared" si="6"/>
        <v>5358956.12</v>
      </c>
      <c r="J21" s="10">
        <f t="shared" si="7"/>
        <v>119403880</v>
      </c>
      <c r="K21" s="10">
        <f t="shared" si="8"/>
        <v>5168</v>
      </c>
      <c r="L21" s="14">
        <v>2918</v>
      </c>
      <c r="M21" s="14">
        <v>2250</v>
      </c>
      <c r="N21" s="10">
        <f t="shared" si="9"/>
        <v>38469659</v>
      </c>
      <c r="O21" s="14">
        <v>9206830</v>
      </c>
      <c r="P21" s="14">
        <v>29262829</v>
      </c>
      <c r="S21" s="1">
        <f t="shared" si="1"/>
        <v>3846.9659000000001</v>
      </c>
    </row>
    <row r="22" spans="1:19" ht="34.5" customHeight="1" x14ac:dyDescent="0.25">
      <c r="A22" s="6" t="s">
        <v>17</v>
      </c>
      <c r="B22" s="8">
        <v>13847000000</v>
      </c>
      <c r="C22" s="10">
        <f t="shared" si="2"/>
        <v>13669737120</v>
      </c>
      <c r="D22" s="10">
        <f t="shared" si="3"/>
        <v>13669737.119999999</v>
      </c>
      <c r="E22" s="14">
        <v>5616000000</v>
      </c>
      <c r="F22" s="14">
        <v>8053737120</v>
      </c>
      <c r="G22" s="12">
        <f t="shared" si="4"/>
        <v>13669737.120000001</v>
      </c>
      <c r="H22" s="12">
        <f t="shared" si="5"/>
        <v>5616000</v>
      </c>
      <c r="I22" s="12">
        <f t="shared" si="6"/>
        <v>8053737.1200000001</v>
      </c>
      <c r="J22" s="10">
        <f t="shared" si="7"/>
        <v>177262880</v>
      </c>
      <c r="K22" s="10">
        <f t="shared" si="8"/>
        <v>8800</v>
      </c>
      <c r="L22" s="14">
        <v>4680</v>
      </c>
      <c r="M22" s="14">
        <v>4120</v>
      </c>
      <c r="N22" s="10">
        <f t="shared" si="9"/>
        <v>60313046.740000002</v>
      </c>
      <c r="O22" s="14">
        <v>15034491.74</v>
      </c>
      <c r="P22" s="14">
        <v>45278555</v>
      </c>
      <c r="S22" s="1">
        <f t="shared" si="1"/>
        <v>6031.304674</v>
      </c>
    </row>
    <row r="23" spans="1:19" ht="34.5" customHeight="1" x14ac:dyDescent="0.25">
      <c r="A23" s="6" t="s">
        <v>18</v>
      </c>
      <c r="B23" s="8">
        <v>8231000000</v>
      </c>
      <c r="C23" s="10">
        <f t="shared" si="2"/>
        <v>8111294740</v>
      </c>
      <c r="D23" s="10">
        <f t="shared" si="3"/>
        <v>8111294.7400000002</v>
      </c>
      <c r="E23" s="13">
        <v>2649480000</v>
      </c>
      <c r="F23" s="13">
        <v>5461814740</v>
      </c>
      <c r="G23" s="12">
        <f t="shared" si="4"/>
        <v>8111294.7400000002</v>
      </c>
      <c r="H23" s="12">
        <f t="shared" si="5"/>
        <v>2649480</v>
      </c>
      <c r="I23" s="12">
        <f t="shared" si="6"/>
        <v>5461814.7400000002</v>
      </c>
      <c r="J23" s="10">
        <f t="shared" si="7"/>
        <v>119705260</v>
      </c>
      <c r="K23" s="10">
        <f t="shared" si="8"/>
        <v>4771</v>
      </c>
      <c r="L23" s="13">
        <v>2209</v>
      </c>
      <c r="M23" s="13">
        <v>2562</v>
      </c>
      <c r="N23" s="10">
        <f t="shared" si="9"/>
        <v>34930262</v>
      </c>
      <c r="O23" s="13">
        <v>6877119</v>
      </c>
      <c r="P23" s="13">
        <v>28053143</v>
      </c>
      <c r="S23" s="1">
        <f t="shared" si="1"/>
        <v>3493.0261999999998</v>
      </c>
    </row>
    <row r="24" spans="1:19" ht="34.5" customHeight="1" x14ac:dyDescent="0.25">
      <c r="A24" s="6" t="s">
        <v>19</v>
      </c>
      <c r="B24" s="8">
        <v>13582000000</v>
      </c>
      <c r="C24" s="10">
        <f t="shared" si="2"/>
        <v>13409265130</v>
      </c>
      <c r="D24" s="10">
        <f t="shared" si="3"/>
        <v>13409265.130000001</v>
      </c>
      <c r="E24" s="22">
        <f>3959400000-2400000</f>
        <v>3957000000</v>
      </c>
      <c r="F24" s="14">
        <v>9452265130</v>
      </c>
      <c r="G24" s="12">
        <f t="shared" si="4"/>
        <v>13409265.130000001</v>
      </c>
      <c r="H24" s="12">
        <f t="shared" si="5"/>
        <v>3957000</v>
      </c>
      <c r="I24" s="12">
        <f t="shared" si="6"/>
        <v>9452265.1300000008</v>
      </c>
      <c r="J24" s="23">
        <f t="shared" si="7"/>
        <v>172734870</v>
      </c>
      <c r="K24" s="10">
        <f t="shared" si="8"/>
        <v>8063</v>
      </c>
      <c r="L24" s="22">
        <v>3302</v>
      </c>
      <c r="M24" s="14">
        <v>4761</v>
      </c>
      <c r="N24" s="10">
        <f t="shared" si="9"/>
        <v>60521471</v>
      </c>
      <c r="O24" s="22">
        <v>10655467</v>
      </c>
      <c r="P24" s="14">
        <v>49866004</v>
      </c>
      <c r="S24" s="1">
        <f t="shared" si="1"/>
        <v>6052.1471000000001</v>
      </c>
    </row>
    <row r="25" spans="1:19" ht="34.5" customHeight="1" x14ac:dyDescent="0.25">
      <c r="A25" s="6" t="s">
        <v>20</v>
      </c>
      <c r="B25" s="8">
        <v>6779000000</v>
      </c>
      <c r="C25" s="10">
        <f t="shared" si="2"/>
        <v>6651018660</v>
      </c>
      <c r="D25" s="10">
        <f t="shared" si="3"/>
        <v>6651018.6600000001</v>
      </c>
      <c r="E25" s="14">
        <v>3143400000</v>
      </c>
      <c r="F25" s="14">
        <v>3507618660</v>
      </c>
      <c r="G25" s="12">
        <f t="shared" si="4"/>
        <v>6651018.6600000001</v>
      </c>
      <c r="H25" s="12">
        <f t="shared" si="5"/>
        <v>3143400</v>
      </c>
      <c r="I25" s="12">
        <f t="shared" si="6"/>
        <v>3507618.66</v>
      </c>
      <c r="J25" s="10">
        <f t="shared" si="7"/>
        <v>127981340</v>
      </c>
      <c r="K25" s="10">
        <f t="shared" si="8"/>
        <v>5243</v>
      </c>
      <c r="L25" s="14">
        <v>2690</v>
      </c>
      <c r="M25" s="14">
        <v>2553</v>
      </c>
      <c r="N25" s="10">
        <f t="shared" si="9"/>
        <v>27396222</v>
      </c>
      <c r="O25" s="14">
        <v>8152480</v>
      </c>
      <c r="P25" s="14">
        <v>19243742</v>
      </c>
      <c r="S25" s="1">
        <f t="shared" si="1"/>
        <v>2739.6221999999998</v>
      </c>
    </row>
    <row r="26" spans="1:19" ht="34.5" customHeight="1" x14ac:dyDescent="0.25">
      <c r="A26" s="6" t="s">
        <v>21</v>
      </c>
      <c r="B26" s="8">
        <v>27160000000</v>
      </c>
      <c r="C26" s="10">
        <f t="shared" si="2"/>
        <v>26954195020</v>
      </c>
      <c r="D26" s="10">
        <f t="shared" si="3"/>
        <v>26954195.02</v>
      </c>
      <c r="E26" s="14">
        <v>4254754900</v>
      </c>
      <c r="F26" s="14">
        <v>22699440120</v>
      </c>
      <c r="G26" s="12">
        <f t="shared" si="4"/>
        <v>26954195.020000003</v>
      </c>
      <c r="H26" s="12">
        <f t="shared" si="5"/>
        <v>4254754.9000000004</v>
      </c>
      <c r="I26" s="12">
        <f t="shared" si="6"/>
        <v>22699440.120000001</v>
      </c>
      <c r="J26" s="10">
        <f t="shared" si="7"/>
        <v>205804980</v>
      </c>
      <c r="K26" s="10">
        <f t="shared" si="8"/>
        <v>10815</v>
      </c>
      <c r="L26" s="14">
        <v>3547</v>
      </c>
      <c r="M26" s="14">
        <v>7268</v>
      </c>
      <c r="N26" s="10">
        <f t="shared" si="9"/>
        <v>139880935</v>
      </c>
      <c r="O26" s="14">
        <v>12120069</v>
      </c>
      <c r="P26" s="14">
        <v>127760866</v>
      </c>
      <c r="S26" s="1">
        <f t="shared" si="1"/>
        <v>13988.093500000001</v>
      </c>
    </row>
    <row r="27" spans="1:19" ht="34.5" customHeight="1" x14ac:dyDescent="0.25">
      <c r="A27" s="6" t="s">
        <v>22</v>
      </c>
      <c r="B27" s="8">
        <v>14408000000</v>
      </c>
      <c r="C27" s="10">
        <f t="shared" si="2"/>
        <v>14241836680</v>
      </c>
      <c r="D27" s="10">
        <f t="shared" si="3"/>
        <v>14241836.68</v>
      </c>
      <c r="E27" s="14">
        <v>3243600000</v>
      </c>
      <c r="F27" s="14">
        <v>10998236680</v>
      </c>
      <c r="G27" s="12">
        <f t="shared" si="4"/>
        <v>14241836.68</v>
      </c>
      <c r="H27" s="12">
        <f t="shared" si="5"/>
        <v>3243600</v>
      </c>
      <c r="I27" s="12">
        <f t="shared" si="6"/>
        <v>10998236.68</v>
      </c>
      <c r="J27" s="10">
        <f t="shared" si="7"/>
        <v>166163320</v>
      </c>
      <c r="K27" s="10">
        <f t="shared" si="8"/>
        <v>7243</v>
      </c>
      <c r="L27" s="14">
        <v>2704</v>
      </c>
      <c r="M27" s="14">
        <v>4539</v>
      </c>
      <c r="N27" s="10">
        <f t="shared" si="9"/>
        <v>80855591</v>
      </c>
      <c r="O27" s="14">
        <v>10431996</v>
      </c>
      <c r="P27" s="14">
        <v>70423595</v>
      </c>
      <c r="S27" s="1">
        <f t="shared" si="1"/>
        <v>8085.5591000000004</v>
      </c>
    </row>
    <row r="28" spans="1:19" ht="34.5" customHeight="1" x14ac:dyDescent="0.25">
      <c r="A28" s="6" t="s">
        <v>23</v>
      </c>
      <c r="B28" s="8">
        <v>7450000000</v>
      </c>
      <c r="C28" s="10">
        <f t="shared" si="2"/>
        <v>7279616800</v>
      </c>
      <c r="D28" s="10">
        <f t="shared" si="3"/>
        <v>7279616.7999999998</v>
      </c>
      <c r="E28" s="14">
        <v>3421800000</v>
      </c>
      <c r="F28" s="14">
        <v>3857816800</v>
      </c>
      <c r="G28" s="12">
        <f t="shared" si="4"/>
        <v>7279616.7999999998</v>
      </c>
      <c r="H28" s="12">
        <f t="shared" si="5"/>
        <v>3421800</v>
      </c>
      <c r="I28" s="12">
        <f t="shared" si="6"/>
        <v>3857816.8</v>
      </c>
      <c r="J28" s="10">
        <f t="shared" si="7"/>
        <v>170383200</v>
      </c>
      <c r="K28" s="10">
        <f t="shared" si="8"/>
        <v>4625</v>
      </c>
      <c r="L28" s="14">
        <v>2859</v>
      </c>
      <c r="M28" s="14">
        <v>1766</v>
      </c>
      <c r="N28" s="10">
        <f t="shared" si="9"/>
        <v>29790853.199999999</v>
      </c>
      <c r="O28" s="16">
        <v>7806899.2000000002</v>
      </c>
      <c r="P28" s="14">
        <v>21983954</v>
      </c>
      <c r="S28" s="1">
        <f t="shared" si="1"/>
        <v>2979.0853200000001</v>
      </c>
    </row>
    <row r="29" spans="1:19" ht="34.5" customHeight="1" x14ac:dyDescent="0.25">
      <c r="A29" s="6" t="s">
        <v>24</v>
      </c>
      <c r="B29" s="8">
        <v>693000000</v>
      </c>
      <c r="C29" s="10">
        <f t="shared" si="2"/>
        <v>576735660</v>
      </c>
      <c r="D29" s="10">
        <f t="shared" si="3"/>
        <v>576735.66</v>
      </c>
      <c r="E29" s="14">
        <v>200400000</v>
      </c>
      <c r="F29" s="14">
        <v>376335660</v>
      </c>
      <c r="G29" s="12">
        <f t="shared" si="4"/>
        <v>576735.65999999992</v>
      </c>
      <c r="H29" s="12">
        <f t="shared" si="5"/>
        <v>200400</v>
      </c>
      <c r="I29" s="12">
        <f t="shared" si="6"/>
        <v>376335.66</v>
      </c>
      <c r="J29" s="10">
        <f t="shared" si="7"/>
        <v>116264340</v>
      </c>
      <c r="K29" s="10">
        <f t="shared" si="8"/>
        <v>412</v>
      </c>
      <c r="L29" s="14">
        <v>167</v>
      </c>
      <c r="M29" s="14">
        <v>245</v>
      </c>
      <c r="N29" s="10">
        <f t="shared" si="9"/>
        <v>3555538</v>
      </c>
      <c r="O29" s="14">
        <v>748364</v>
      </c>
      <c r="P29" s="14">
        <v>2807174</v>
      </c>
      <c r="S29" s="1">
        <f t="shared" si="1"/>
        <v>355.55380000000002</v>
      </c>
    </row>
  </sheetData>
  <mergeCells count="5">
    <mergeCell ref="A4:A5"/>
    <mergeCell ref="C4:F4"/>
    <mergeCell ref="K4:M4"/>
    <mergeCell ref="N4:P4"/>
    <mergeCell ref="A1:P1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28"/>
  <sheetViews>
    <sheetView zoomScale="85" zoomScaleNormal="85" workbookViewId="0">
      <pane xSplit="1" ySplit="5" topLeftCell="B6" activePane="bottomRight" state="frozen"/>
      <selection pane="topRight" activeCell="B1" sqref="B1"/>
      <selection pane="bottomLeft" activeCell="A11" sqref="A11"/>
      <selection pane="bottomRight" activeCell="A21" sqref="A21"/>
    </sheetView>
  </sheetViews>
  <sheetFormatPr defaultRowHeight="13.5" x14ac:dyDescent="0.25"/>
  <cols>
    <col min="1" max="1" width="12.140625" customWidth="1"/>
    <col min="2" max="6" width="19.85546875" customWidth="1"/>
    <col min="9" max="9" width="15.42578125" hidden="1" customWidth="1"/>
    <col min="10" max="11" width="0" hidden="1" customWidth="1"/>
  </cols>
  <sheetData>
    <row r="1" spans="1:11" ht="39" x14ac:dyDescent="0.25">
      <c r="A1" s="29" t="s">
        <v>36</v>
      </c>
      <c r="B1" s="29"/>
      <c r="C1" s="29"/>
      <c r="D1" s="29"/>
      <c r="E1" s="29"/>
      <c r="F1" s="29"/>
    </row>
    <row r="3" spans="1:11" ht="20.25" x14ac:dyDescent="0.25">
      <c r="A3" s="2"/>
    </row>
    <row r="4" spans="1:11" ht="34.5" customHeight="1" x14ac:dyDescent="0.25">
      <c r="A4" s="3" t="s">
        <v>1</v>
      </c>
      <c r="B4" s="3" t="s">
        <v>28</v>
      </c>
      <c r="C4" s="15" t="s">
        <v>30</v>
      </c>
      <c r="D4" s="3" t="s">
        <v>32</v>
      </c>
      <c r="E4" s="15" t="s">
        <v>33</v>
      </c>
      <c r="F4" s="3" t="s">
        <v>34</v>
      </c>
    </row>
    <row r="5" spans="1:11" ht="34.5" customHeight="1" x14ac:dyDescent="0.25">
      <c r="A5" s="4" t="s">
        <v>0</v>
      </c>
      <c r="B5" s="9">
        <f>SUBTOTAL(9,B6:B28)</f>
        <v>2100000000</v>
      </c>
      <c r="C5" s="9">
        <f t="shared" ref="C5:F5" si="0">SUBTOTAL(9,C6:C28)</f>
        <v>2070539290</v>
      </c>
      <c r="D5" s="9">
        <f t="shared" si="0"/>
        <v>29460710</v>
      </c>
      <c r="E5" s="9">
        <f t="shared" si="0"/>
        <v>4102</v>
      </c>
      <c r="F5" s="9">
        <f t="shared" si="0"/>
        <v>45404153.770000003</v>
      </c>
      <c r="I5" s="1"/>
    </row>
    <row r="6" spans="1:11" s="1" customFormat="1" ht="34.5" customHeight="1" x14ac:dyDescent="0.25">
      <c r="A6" s="5" t="s">
        <v>2</v>
      </c>
      <c r="B6" s="7">
        <v>58000000</v>
      </c>
      <c r="C6" s="12">
        <v>56716220</v>
      </c>
      <c r="D6" s="10">
        <f t="shared" ref="D6:D27" si="1">B6-C6</f>
        <v>1283780</v>
      </c>
      <c r="E6" s="12">
        <v>216</v>
      </c>
      <c r="F6" s="12">
        <v>1220144.5</v>
      </c>
      <c r="I6" s="1">
        <f>C6/1000</f>
        <v>56716.22</v>
      </c>
      <c r="K6" s="1">
        <f>F6/10000</f>
        <v>122.01445</v>
      </c>
    </row>
    <row r="7" spans="1:11" ht="34.5" customHeight="1" x14ac:dyDescent="0.25">
      <c r="A7" s="6" t="s">
        <v>3</v>
      </c>
      <c r="B7" s="8">
        <v>500000000</v>
      </c>
      <c r="C7" s="12">
        <v>494076630</v>
      </c>
      <c r="D7" s="10">
        <f t="shared" si="1"/>
        <v>5923370</v>
      </c>
      <c r="E7" s="12">
        <v>902</v>
      </c>
      <c r="F7" s="12">
        <v>9881544</v>
      </c>
      <c r="I7" s="1">
        <f t="shared" ref="I7:I27" si="2">C7/1000</f>
        <v>494076.63</v>
      </c>
      <c r="K7" s="1">
        <f t="shared" ref="K7:K27" si="3">F7/10000</f>
        <v>988.15440000000001</v>
      </c>
    </row>
    <row r="8" spans="1:11" ht="34.5" customHeight="1" x14ac:dyDescent="0.25">
      <c r="A8" s="6" t="s">
        <v>4</v>
      </c>
      <c r="B8" s="8">
        <v>51000000</v>
      </c>
      <c r="C8" s="12">
        <v>50621230</v>
      </c>
      <c r="D8" s="10">
        <f t="shared" si="1"/>
        <v>378770</v>
      </c>
      <c r="E8" s="12">
        <v>152</v>
      </c>
      <c r="F8" s="12">
        <v>1012424.67</v>
      </c>
      <c r="I8" s="1">
        <f t="shared" si="2"/>
        <v>50621.23</v>
      </c>
      <c r="K8" s="1">
        <f t="shared" si="3"/>
        <v>101.242467</v>
      </c>
    </row>
    <row r="9" spans="1:11" ht="34.5" customHeight="1" x14ac:dyDescent="0.25">
      <c r="A9" s="6" t="s">
        <v>5</v>
      </c>
      <c r="B9" s="8">
        <v>24000000</v>
      </c>
      <c r="C9" s="12">
        <v>23860870</v>
      </c>
      <c r="D9" s="10">
        <f t="shared" si="1"/>
        <v>139130</v>
      </c>
      <c r="E9" s="12">
        <v>55</v>
      </c>
      <c r="F9" s="12">
        <v>477218</v>
      </c>
      <c r="I9" s="1">
        <f t="shared" si="2"/>
        <v>23860.87</v>
      </c>
      <c r="K9" s="1">
        <f t="shared" si="3"/>
        <v>47.721800000000002</v>
      </c>
    </row>
    <row r="10" spans="1:11" ht="34.5" customHeight="1" x14ac:dyDescent="0.25">
      <c r="A10" s="6" t="s">
        <v>6</v>
      </c>
      <c r="B10" s="8">
        <v>518000000</v>
      </c>
      <c r="C10" s="12">
        <v>511940770</v>
      </c>
      <c r="D10" s="10">
        <f t="shared" si="1"/>
        <v>6059230</v>
      </c>
      <c r="E10" s="12">
        <v>825</v>
      </c>
      <c r="F10" s="12">
        <v>10235523</v>
      </c>
      <c r="I10" s="1">
        <f t="shared" si="2"/>
        <v>511940.77</v>
      </c>
      <c r="K10" s="1">
        <f t="shared" si="3"/>
        <v>1023.5522999999999</v>
      </c>
    </row>
    <row r="11" spans="1:11" ht="34.5" customHeight="1" x14ac:dyDescent="0.25">
      <c r="A11" s="6" t="s">
        <v>7</v>
      </c>
      <c r="B11" s="8">
        <v>5000000</v>
      </c>
      <c r="C11" s="12">
        <v>4902900</v>
      </c>
      <c r="D11" s="10">
        <f t="shared" si="1"/>
        <v>97100</v>
      </c>
      <c r="E11" s="12">
        <v>13</v>
      </c>
      <c r="F11" s="12">
        <v>98058.3</v>
      </c>
      <c r="I11" s="1">
        <f t="shared" si="2"/>
        <v>4902.8999999999996</v>
      </c>
      <c r="K11" s="1">
        <f t="shared" si="3"/>
        <v>9.8058300000000003</v>
      </c>
    </row>
    <row r="12" spans="1:11" ht="34.5" customHeight="1" x14ac:dyDescent="0.25">
      <c r="A12" s="6" t="s">
        <v>8</v>
      </c>
      <c r="B12" s="8">
        <v>39000000</v>
      </c>
      <c r="C12" s="12">
        <v>38698760</v>
      </c>
      <c r="D12" s="10">
        <f t="shared" si="1"/>
        <v>301240</v>
      </c>
      <c r="E12" s="12">
        <v>82</v>
      </c>
      <c r="F12" s="12">
        <v>773975</v>
      </c>
      <c r="I12" s="1">
        <f t="shared" si="2"/>
        <v>38698.76</v>
      </c>
      <c r="K12" s="1">
        <f t="shared" si="3"/>
        <v>77.397499999999994</v>
      </c>
    </row>
    <row r="13" spans="1:11" ht="34.5" customHeight="1" x14ac:dyDescent="0.25">
      <c r="A13" s="6" t="s">
        <v>9</v>
      </c>
      <c r="B13" s="8">
        <v>174000000</v>
      </c>
      <c r="C13" s="12">
        <v>171824190</v>
      </c>
      <c r="D13" s="10">
        <f t="shared" si="1"/>
        <v>2175810</v>
      </c>
      <c r="E13" s="12">
        <v>291</v>
      </c>
      <c r="F13" s="12">
        <v>3436500.7</v>
      </c>
      <c r="I13" s="1">
        <f t="shared" si="2"/>
        <v>171824.19</v>
      </c>
      <c r="K13" s="1">
        <f t="shared" si="3"/>
        <v>343.65007000000003</v>
      </c>
    </row>
    <row r="14" spans="1:11" ht="34.5" customHeight="1" x14ac:dyDescent="0.25">
      <c r="A14" s="6" t="s">
        <v>10</v>
      </c>
      <c r="B14" s="8">
        <v>54000000</v>
      </c>
      <c r="C14" s="12">
        <v>53183350</v>
      </c>
      <c r="D14" s="10">
        <f t="shared" si="1"/>
        <v>816650</v>
      </c>
      <c r="E14" s="12">
        <v>103</v>
      </c>
      <c r="F14" s="12">
        <v>1063669</v>
      </c>
      <c r="I14" s="1">
        <f t="shared" si="2"/>
        <v>53183.35</v>
      </c>
      <c r="K14" s="1">
        <f t="shared" si="3"/>
        <v>106.3669</v>
      </c>
    </row>
    <row r="15" spans="1:11" ht="34.5" customHeight="1" x14ac:dyDescent="0.25">
      <c r="A15" s="6" t="s">
        <v>11</v>
      </c>
      <c r="B15" s="8">
        <v>22000000</v>
      </c>
      <c r="C15" s="12">
        <v>21726420</v>
      </c>
      <c r="D15" s="10">
        <f t="shared" si="1"/>
        <v>273580</v>
      </c>
      <c r="E15" s="12">
        <v>99</v>
      </c>
      <c r="F15" s="12">
        <f>C15/5</f>
        <v>4345284</v>
      </c>
      <c r="I15" s="1">
        <f t="shared" si="2"/>
        <v>21726.42</v>
      </c>
      <c r="K15" s="1">
        <f t="shared" si="3"/>
        <v>434.52839999999998</v>
      </c>
    </row>
    <row r="16" spans="1:11" ht="34.5" customHeight="1" x14ac:dyDescent="0.25">
      <c r="A16" s="6" t="s">
        <v>12</v>
      </c>
      <c r="B16" s="8">
        <v>105000000</v>
      </c>
      <c r="C16" s="12">
        <v>103553510</v>
      </c>
      <c r="D16" s="10">
        <f t="shared" si="1"/>
        <v>1446490</v>
      </c>
      <c r="E16" s="12">
        <v>212</v>
      </c>
      <c r="F16" s="12">
        <v>2071072</v>
      </c>
      <c r="I16" s="1">
        <f t="shared" si="2"/>
        <v>103553.51</v>
      </c>
      <c r="K16" s="1">
        <f t="shared" si="3"/>
        <v>207.10720000000001</v>
      </c>
    </row>
    <row r="17" spans="1:11" ht="34.5" customHeight="1" x14ac:dyDescent="0.25">
      <c r="A17" s="6" t="s">
        <v>13</v>
      </c>
      <c r="B17" s="8">
        <v>39000000</v>
      </c>
      <c r="C17" s="12">
        <v>38784980</v>
      </c>
      <c r="D17" s="10">
        <f t="shared" si="1"/>
        <v>215020</v>
      </c>
      <c r="E17" s="12">
        <v>83</v>
      </c>
      <c r="F17" s="12">
        <v>775702</v>
      </c>
      <c r="I17" s="1">
        <f t="shared" si="2"/>
        <v>38784.980000000003</v>
      </c>
      <c r="K17" s="1">
        <f t="shared" si="3"/>
        <v>77.5702</v>
      </c>
    </row>
    <row r="18" spans="1:11" ht="34.5" customHeight="1" x14ac:dyDescent="0.25">
      <c r="A18" s="6" t="s">
        <v>14</v>
      </c>
      <c r="B18" s="8">
        <v>3000000</v>
      </c>
      <c r="C18" s="12">
        <v>2880750</v>
      </c>
      <c r="D18" s="10">
        <f t="shared" si="1"/>
        <v>119250</v>
      </c>
      <c r="E18" s="12">
        <v>7</v>
      </c>
      <c r="F18" s="12">
        <v>57615</v>
      </c>
      <c r="I18" s="1">
        <f t="shared" si="2"/>
        <v>2880.75</v>
      </c>
      <c r="K18" s="1">
        <f t="shared" si="3"/>
        <v>5.7614999999999998</v>
      </c>
    </row>
    <row r="19" spans="1:11" ht="34.5" customHeight="1" x14ac:dyDescent="0.25">
      <c r="A19" s="6" t="s">
        <v>15</v>
      </c>
      <c r="B19" s="8">
        <v>3000000</v>
      </c>
      <c r="C19" s="12">
        <v>2400150</v>
      </c>
      <c r="D19" s="10">
        <f t="shared" si="1"/>
        <v>599850</v>
      </c>
      <c r="E19" s="12">
        <v>4</v>
      </c>
      <c r="F19" s="12">
        <v>48003</v>
      </c>
      <c r="I19" s="1">
        <f t="shared" si="2"/>
        <v>2400.15</v>
      </c>
      <c r="K19" s="1">
        <f t="shared" si="3"/>
        <v>4.8003</v>
      </c>
    </row>
    <row r="20" spans="1:11" ht="34.5" customHeight="1" x14ac:dyDescent="0.25">
      <c r="A20" s="6" t="s">
        <v>16</v>
      </c>
      <c r="B20" s="8">
        <v>176000000</v>
      </c>
      <c r="C20" s="12">
        <v>173245190</v>
      </c>
      <c r="D20" s="10">
        <f t="shared" si="1"/>
        <v>2754810</v>
      </c>
      <c r="E20" s="12">
        <v>263</v>
      </c>
      <c r="F20" s="12">
        <v>3464943</v>
      </c>
      <c r="I20" s="1">
        <f t="shared" si="2"/>
        <v>173245.19</v>
      </c>
      <c r="K20" s="1">
        <f t="shared" si="3"/>
        <v>346.49430000000001</v>
      </c>
    </row>
    <row r="21" spans="1:11" ht="34.5" customHeight="1" x14ac:dyDescent="0.25">
      <c r="A21" s="6" t="s">
        <v>17</v>
      </c>
      <c r="B21" s="8">
        <v>106000000</v>
      </c>
      <c r="C21" s="12">
        <v>104583020</v>
      </c>
      <c r="D21" s="10">
        <f t="shared" si="1"/>
        <v>1416980</v>
      </c>
      <c r="E21" s="12">
        <v>285</v>
      </c>
      <c r="F21" s="12">
        <v>2091661.4</v>
      </c>
      <c r="I21" s="1">
        <f t="shared" si="2"/>
        <v>104583.02</v>
      </c>
      <c r="K21" s="1">
        <f t="shared" si="3"/>
        <v>209.16613999999998</v>
      </c>
    </row>
    <row r="22" spans="1:11" ht="34.5" customHeight="1" x14ac:dyDescent="0.25">
      <c r="A22" s="6" t="s">
        <v>18</v>
      </c>
      <c r="B22" s="8">
        <v>118000000</v>
      </c>
      <c r="C22" s="12">
        <v>116681530</v>
      </c>
      <c r="D22" s="10">
        <f t="shared" si="1"/>
        <v>1318470</v>
      </c>
      <c r="E22" s="12">
        <v>336</v>
      </c>
      <c r="F22" s="12">
        <v>2333632</v>
      </c>
      <c r="I22" s="1">
        <f t="shared" si="2"/>
        <v>116681.53</v>
      </c>
      <c r="K22" s="1">
        <f t="shared" si="3"/>
        <v>233.36320000000001</v>
      </c>
    </row>
    <row r="23" spans="1:11" ht="34.5" customHeight="1" x14ac:dyDescent="0.25">
      <c r="A23" s="6" t="s">
        <v>19</v>
      </c>
      <c r="B23" s="8">
        <v>16000000</v>
      </c>
      <c r="C23" s="12">
        <v>15486480</v>
      </c>
      <c r="D23" s="10">
        <f t="shared" si="1"/>
        <v>513520</v>
      </c>
      <c r="E23" s="12">
        <v>30</v>
      </c>
      <c r="F23" s="12">
        <v>309730</v>
      </c>
      <c r="I23" s="1">
        <f t="shared" si="2"/>
        <v>15486.48</v>
      </c>
      <c r="K23" s="1">
        <f t="shared" si="3"/>
        <v>30.972999999999999</v>
      </c>
    </row>
    <row r="24" spans="1:11" ht="34.5" customHeight="1" x14ac:dyDescent="0.25">
      <c r="A24" s="6" t="s">
        <v>20</v>
      </c>
      <c r="B24" s="8">
        <v>18000000</v>
      </c>
      <c r="C24" s="12">
        <v>16961970</v>
      </c>
      <c r="D24" s="10">
        <f t="shared" si="1"/>
        <v>1038030</v>
      </c>
      <c r="E24" s="12">
        <v>39</v>
      </c>
      <c r="F24" s="12">
        <v>339239</v>
      </c>
      <c r="I24" s="1">
        <f t="shared" si="2"/>
        <v>16961.97</v>
      </c>
      <c r="K24" s="1">
        <f t="shared" si="3"/>
        <v>33.923900000000003</v>
      </c>
    </row>
    <row r="25" spans="1:11" ht="34.5" customHeight="1" x14ac:dyDescent="0.25">
      <c r="A25" s="6" t="s">
        <v>21</v>
      </c>
      <c r="B25" s="8">
        <v>51000000</v>
      </c>
      <c r="C25" s="12">
        <v>49997410</v>
      </c>
      <c r="D25" s="10">
        <f t="shared" si="1"/>
        <v>1002590</v>
      </c>
      <c r="E25" s="12">
        <v>73</v>
      </c>
      <c r="F25" s="12">
        <v>999954.4</v>
      </c>
      <c r="I25" s="1">
        <f t="shared" si="2"/>
        <v>49997.41</v>
      </c>
      <c r="K25" s="1">
        <f t="shared" si="3"/>
        <v>99.995440000000002</v>
      </c>
    </row>
    <row r="26" spans="1:11" ht="34.5" customHeight="1" x14ac:dyDescent="0.25">
      <c r="A26" s="6" t="s">
        <v>22</v>
      </c>
      <c r="B26" s="8">
        <v>5000000</v>
      </c>
      <c r="C26" s="12">
        <v>4131950</v>
      </c>
      <c r="D26" s="10">
        <f t="shared" si="1"/>
        <v>868050</v>
      </c>
      <c r="E26" s="12">
        <v>5</v>
      </c>
      <c r="F26" s="12">
        <v>82639.100000000006</v>
      </c>
      <c r="I26" s="1">
        <f t="shared" si="2"/>
        <v>4131.95</v>
      </c>
      <c r="K26" s="1">
        <f t="shared" si="3"/>
        <v>8.263910000000001</v>
      </c>
    </row>
    <row r="27" spans="1:11" ht="34.5" customHeight="1" x14ac:dyDescent="0.25">
      <c r="A27" s="6" t="s">
        <v>23</v>
      </c>
      <c r="B27" s="8">
        <v>15000000</v>
      </c>
      <c r="C27" s="12">
        <v>14281010</v>
      </c>
      <c r="D27" s="10">
        <f t="shared" si="1"/>
        <v>718990</v>
      </c>
      <c r="E27" s="12">
        <v>27</v>
      </c>
      <c r="F27" s="17">
        <v>285621.7</v>
      </c>
      <c r="I27" s="1">
        <f t="shared" si="2"/>
        <v>14281.01</v>
      </c>
      <c r="K27" s="1">
        <f t="shared" si="3"/>
        <v>28.562170000000002</v>
      </c>
    </row>
    <row r="28" spans="1:11" ht="34.5" customHeight="1" x14ac:dyDescent="0.25">
      <c r="A28" s="6" t="s">
        <v>24</v>
      </c>
      <c r="B28" s="8"/>
      <c r="C28" s="10"/>
      <c r="D28" s="10"/>
      <c r="E28" s="10"/>
      <c r="F28" s="10"/>
    </row>
  </sheetData>
  <mergeCells count="1">
    <mergeCell ref="A1:F1"/>
  </mergeCells>
  <phoneticPr fontId="1" type="noConversion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기본형공익</vt:lpstr>
      <vt:lpstr>논활용직불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USER</cp:lastModifiedBy>
  <cp:lastPrinted>2021-12-06T01:24:02Z</cp:lastPrinted>
  <dcterms:created xsi:type="dcterms:W3CDTF">2021-02-01T04:18:58Z</dcterms:created>
  <dcterms:modified xsi:type="dcterms:W3CDTF">2022-05-17T01:23:15Z</dcterms:modified>
</cp:coreProperties>
</file>