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-15" yWindow="0" windowWidth="19440" windowHeight="12240" tabRatio="794" firstSheet="13" activeTab="17"/>
  </bookViews>
  <sheets>
    <sheet name="0.간지" sheetId="1" r:id="rId1"/>
    <sheet name="0-1.이면" sheetId="2" r:id="rId2"/>
    <sheet name="1.국세징수" sheetId="22" r:id="rId3"/>
    <sheet name="2.지방세부담" sheetId="4" r:id="rId4"/>
    <sheet name="3.지방세징수" sheetId="5" r:id="rId5"/>
    <sheet name="4.예산결산총괄" sheetId="6" r:id="rId6"/>
    <sheet name="5.일반회계세입예산개요" sheetId="23" r:id="rId7"/>
    <sheet name="6.일반회계세입결산" sheetId="8" r:id="rId8"/>
    <sheet name="6-1.시군별일반회계 세입결산" sheetId="9" r:id="rId9"/>
    <sheet name="7.일반회계세출예산개요" sheetId="24" r:id="rId10"/>
    <sheet name="8.일반회계세출결산" sheetId="19" r:id="rId11"/>
    <sheet name="8-1.시군별일반회계세출결산" sheetId="12" r:id="rId12"/>
    <sheet name="9.특별회계예산결산" sheetId="13" r:id="rId13"/>
    <sheet name="10.교육비특별회계세입결산" sheetId="16" r:id="rId14"/>
    <sheet name="11.교육비특별회계세출결산" sheetId="17" r:id="rId15"/>
    <sheet name="12.도공유재산" sheetId="14" r:id="rId16"/>
    <sheet name="13.시군공유재산" sheetId="15" r:id="rId17"/>
    <sheet name="14.지방재정자립지표" sheetId="25" r:id="rId18"/>
  </sheets>
  <externalReferences>
    <externalReference r:id="rId19"/>
  </externalReferences>
  <definedNames>
    <definedName name="a" localSheetId="2">{"Book1"}</definedName>
    <definedName name="a" localSheetId="17">{"Book1"}</definedName>
    <definedName name="a" localSheetId="6">{"Book1"}</definedName>
    <definedName name="a" localSheetId="9">{"Book1"}</definedName>
    <definedName name="a" localSheetId="10">{"Book1"}</definedName>
    <definedName name="a">{"Book1"}</definedName>
    <definedName name="AAA">'[1]18.농업용기계보유 '!$A$18:$K$1275</definedName>
    <definedName name="Document_array" localSheetId="2">{"Book1"}</definedName>
    <definedName name="Document_array" localSheetId="17">{"Book1"}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7" hidden="1">{"'6.강수량'!$A$1:$O$37","'6.강수량'!$A$1:$C$1"}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'1.국세징수'!$A$1:$AA$30</definedName>
    <definedName name="_xlnm.Print_Area" localSheetId="13">'10.교육비특별회계세입결산'!$A$1:$H$28</definedName>
    <definedName name="_xlnm.Print_Area" localSheetId="14">'11.교육비특별회계세출결산'!$A$1:$J$29</definedName>
    <definedName name="_xlnm.Print_Area" localSheetId="15">'12.도공유재산'!$A$1:$H$27</definedName>
    <definedName name="_xlnm.Print_Area" localSheetId="16">'13.시군공유재산'!$A$1:$U$40</definedName>
    <definedName name="_xlnm.Print_Area" localSheetId="17">'14.지방재정자립지표'!$A$1:$F$41</definedName>
    <definedName name="_xlnm.Print_Area" localSheetId="3">'2.지방세부담'!$A$1:$G$42</definedName>
    <definedName name="_xlnm.Print_Area" localSheetId="4">'3.지방세징수'!$A$1:$V$44</definedName>
    <definedName name="_xlnm.Print_Area" localSheetId="5">'4.예산결산총괄'!$A$1:$N$40</definedName>
    <definedName name="_xlnm.Print_Area" localSheetId="6">'5.일반회계세입예산개요'!$A$1:$AG$46</definedName>
    <definedName name="_xlnm.Print_Area" localSheetId="7">'6.일반회계세입결산'!$A$1:$M$27</definedName>
    <definedName name="_xlnm.Print_Area" localSheetId="8">'6-1.시군별일반회계 세입결산'!$A$1:$L$42</definedName>
    <definedName name="_xlnm.Print_Area" localSheetId="9">'7.일반회계세출예산개요'!$A$1:$S$42</definedName>
    <definedName name="_xlnm.Print_Area" localSheetId="10">'8.일반회계세출결산'!$A$1:$K$91</definedName>
    <definedName name="_xlnm.Print_Area" localSheetId="11">'8-1.시군별일반회계세출결산'!$A$1:$W$39</definedName>
    <definedName name="_xlnm.Print_Area" localSheetId="12">'9.특별회계예산결산'!$A$1:$E$28</definedName>
    <definedName name="qqq">'[1]18.농업용기계보유 '!$A$18:$K$1275</definedName>
    <definedName name="sss" localSheetId="2">{"Book1"}</definedName>
    <definedName name="sss" localSheetId="17">{"Book1"}</definedName>
    <definedName name="sss" localSheetId="6">{"Book1"}</definedName>
    <definedName name="sss" localSheetId="9">{"Book1"}</definedName>
    <definedName name="sss" localSheetId="10">{"Book1"}</definedName>
    <definedName name="sss">{"Book1"}</definedName>
    <definedName name="ㅁ1" localSheetId="2">#REF!</definedName>
    <definedName name="ㅁ1" localSheetId="17">#REF!</definedName>
    <definedName name="ㅁ1" localSheetId="6">#REF!</definedName>
    <definedName name="ㅁ1" localSheetId="9">#REF!</definedName>
    <definedName name="ㅁ1" localSheetId="10">#REF!</definedName>
    <definedName name="ㅁ1">#REF!</definedName>
  </definedNames>
  <calcPr calcId="152511"/>
</workbook>
</file>

<file path=xl/calcChain.xml><?xml version="1.0" encoding="utf-8"?>
<calcChain xmlns="http://schemas.openxmlformats.org/spreadsheetml/2006/main">
  <c r="C39" i="24" l="1"/>
  <c r="C38" i="24"/>
  <c r="C37" i="24"/>
  <c r="C36" i="24"/>
  <c r="C35" i="24"/>
  <c r="C34" i="24"/>
  <c r="C33" i="24"/>
  <c r="C32" i="24"/>
  <c r="C31" i="24"/>
  <c r="C30" i="24"/>
  <c r="C29" i="24"/>
  <c r="C28" i="24"/>
  <c r="C27" i="24"/>
  <c r="C26" i="24"/>
  <c r="C25" i="24"/>
  <c r="C24" i="24"/>
  <c r="C23" i="24"/>
  <c r="C22" i="24"/>
  <c r="C21" i="24"/>
  <c r="C20" i="24"/>
  <c r="C19" i="24"/>
  <c r="C18" i="24"/>
  <c r="C17" i="24"/>
  <c r="C16" i="24"/>
  <c r="C14" i="24" s="1"/>
  <c r="Q14" i="24"/>
  <c r="P14" i="24"/>
  <c r="O14" i="24"/>
  <c r="N14" i="24"/>
  <c r="M14" i="24"/>
  <c r="L14" i="24"/>
  <c r="K14" i="24"/>
  <c r="J14" i="24"/>
  <c r="I14" i="24"/>
  <c r="H14" i="24"/>
  <c r="G14" i="24"/>
  <c r="F14" i="24"/>
  <c r="E14" i="24"/>
  <c r="D14" i="24"/>
  <c r="AD40" i="23"/>
  <c r="Y40" i="23" s="1"/>
  <c r="Z40" i="23"/>
  <c r="L40" i="23"/>
  <c r="E40" i="23"/>
  <c r="D40" i="23" s="1"/>
  <c r="AD39" i="23"/>
  <c r="Z39" i="23"/>
  <c r="Y39" i="23" s="1"/>
  <c r="L39" i="23"/>
  <c r="E39" i="23"/>
  <c r="D39" i="23"/>
  <c r="B39" i="23" s="1"/>
  <c r="AD38" i="23"/>
  <c r="Z38" i="23"/>
  <c r="Y38" i="23"/>
  <c r="L38" i="23"/>
  <c r="E38" i="23"/>
  <c r="D38" i="23" s="1"/>
  <c r="B38" i="23" s="1"/>
  <c r="AD37" i="23"/>
  <c r="Z37" i="23"/>
  <c r="Y37" i="23"/>
  <c r="L37" i="23"/>
  <c r="D37" i="23" s="1"/>
  <c r="B37" i="23" s="1"/>
  <c r="E37" i="23"/>
  <c r="AD36" i="23"/>
  <c r="Y36" i="23" s="1"/>
  <c r="Z36" i="23"/>
  <c r="L36" i="23"/>
  <c r="E36" i="23"/>
  <c r="D36" i="23" s="1"/>
  <c r="AD35" i="23"/>
  <c r="Z35" i="23"/>
  <c r="Y35" i="23" s="1"/>
  <c r="L35" i="23"/>
  <c r="E35" i="23"/>
  <c r="D35" i="23"/>
  <c r="AD34" i="23"/>
  <c r="Z34" i="23"/>
  <c r="Y34" i="23"/>
  <c r="L34" i="23"/>
  <c r="E34" i="23"/>
  <c r="D34" i="23"/>
  <c r="B34" i="23"/>
  <c r="AD33" i="23"/>
  <c r="Z33" i="23"/>
  <c r="Y33" i="23"/>
  <c r="L33" i="23"/>
  <c r="E33" i="23"/>
  <c r="D33" i="23" s="1"/>
  <c r="B33" i="23" s="1"/>
  <c r="AD32" i="23"/>
  <c r="Z32" i="23"/>
  <c r="Y32" i="23" s="1"/>
  <c r="L32" i="23"/>
  <c r="E32" i="23"/>
  <c r="D32" i="23" s="1"/>
  <c r="B32" i="23" s="1"/>
  <c r="AD31" i="23"/>
  <c r="Z31" i="23"/>
  <c r="Y31" i="23" s="1"/>
  <c r="L31" i="23"/>
  <c r="E31" i="23"/>
  <c r="D31" i="23"/>
  <c r="B31" i="23" s="1"/>
  <c r="AD30" i="23"/>
  <c r="Z30" i="23"/>
  <c r="Y30" i="23"/>
  <c r="L30" i="23"/>
  <c r="E30" i="23"/>
  <c r="D30" i="23"/>
  <c r="B30" i="23"/>
  <c r="AD29" i="23"/>
  <c r="Z29" i="23"/>
  <c r="Y29" i="23" s="1"/>
  <c r="L29" i="23"/>
  <c r="E29" i="23"/>
  <c r="D29" i="23" s="1"/>
  <c r="B29" i="23" s="1"/>
  <c r="AD28" i="23"/>
  <c r="Y28" i="23" s="1"/>
  <c r="Z28" i="23"/>
  <c r="L28" i="23"/>
  <c r="E28" i="23"/>
  <c r="D28" i="23" s="1"/>
  <c r="AD27" i="23"/>
  <c r="Z27" i="23"/>
  <c r="Y27" i="23" s="1"/>
  <c r="L27" i="23"/>
  <c r="E27" i="23"/>
  <c r="D27" i="23"/>
  <c r="B27" i="23" s="1"/>
  <c r="AD26" i="23"/>
  <c r="Z26" i="23"/>
  <c r="Y26" i="23"/>
  <c r="L26" i="23"/>
  <c r="E26" i="23"/>
  <c r="D26" i="23" s="1"/>
  <c r="B26" i="23" s="1"/>
  <c r="AD25" i="23"/>
  <c r="Z25" i="23"/>
  <c r="Y25" i="23" s="1"/>
  <c r="L25" i="23"/>
  <c r="D25" i="23" s="1"/>
  <c r="B25" i="23" s="1"/>
  <c r="E25" i="23"/>
  <c r="AD24" i="23"/>
  <c r="Y24" i="23" s="1"/>
  <c r="Z24" i="23"/>
  <c r="L24" i="23"/>
  <c r="E24" i="23"/>
  <c r="D24" i="23" s="1"/>
  <c r="B24" i="23" s="1"/>
  <c r="AD23" i="23"/>
  <c r="Z23" i="23"/>
  <c r="Y23" i="23" s="1"/>
  <c r="L23" i="23"/>
  <c r="E23" i="23"/>
  <c r="D23" i="23"/>
  <c r="AD22" i="23"/>
  <c r="Z22" i="23"/>
  <c r="Y22" i="23"/>
  <c r="L22" i="23"/>
  <c r="E22" i="23"/>
  <c r="D22" i="23"/>
  <c r="B22" i="23"/>
  <c r="AD21" i="23"/>
  <c r="Z21" i="23"/>
  <c r="Y21" i="23"/>
  <c r="L21" i="23"/>
  <c r="D21" i="23" s="1"/>
  <c r="B21" i="23" s="1"/>
  <c r="E21" i="23"/>
  <c r="AD20" i="23"/>
  <c r="Y20" i="23" s="1"/>
  <c r="Z20" i="23"/>
  <c r="L20" i="23"/>
  <c r="E20" i="23"/>
  <c r="D20" i="23" s="1"/>
  <c r="AD19" i="23"/>
  <c r="Z19" i="23"/>
  <c r="Y19" i="23" s="1"/>
  <c r="L19" i="23"/>
  <c r="E19" i="23"/>
  <c r="D19" i="23"/>
  <c r="AD18" i="23"/>
  <c r="Z18" i="23"/>
  <c r="Y18" i="23"/>
  <c r="L18" i="23"/>
  <c r="E18" i="23"/>
  <c r="D18" i="23" s="1"/>
  <c r="B18" i="23" s="1"/>
  <c r="AD17" i="23"/>
  <c r="Z17" i="23"/>
  <c r="Y17" i="23"/>
  <c r="L17" i="23"/>
  <c r="D17" i="23" s="1"/>
  <c r="E17" i="23"/>
  <c r="AF15" i="23"/>
  <c r="AE15" i="23"/>
  <c r="AC15" i="23"/>
  <c r="AB15" i="23"/>
  <c r="AA15" i="23"/>
  <c r="X15" i="23"/>
  <c r="W15" i="23"/>
  <c r="V15" i="23"/>
  <c r="U15" i="23"/>
  <c r="T15" i="23"/>
  <c r="S15" i="23"/>
  <c r="R15" i="23"/>
  <c r="Q15" i="23"/>
  <c r="N15" i="23"/>
  <c r="M15" i="23"/>
  <c r="K15" i="23"/>
  <c r="J15" i="23"/>
  <c r="I15" i="23"/>
  <c r="H15" i="23"/>
  <c r="G15" i="23"/>
  <c r="F15" i="23"/>
  <c r="C15" i="23"/>
  <c r="D15" i="23" l="1"/>
  <c r="B17" i="23"/>
  <c r="B19" i="23"/>
  <c r="B28" i="23"/>
  <c r="B40" i="23"/>
  <c r="Y15" i="23"/>
  <c r="B20" i="23"/>
  <c r="B23" i="23"/>
  <c r="B36" i="23"/>
  <c r="B35" i="23"/>
  <c r="L15" i="23"/>
  <c r="Z15" i="23"/>
  <c r="AD15" i="23"/>
  <c r="E15" i="23"/>
  <c r="N26" i="22"/>
  <c r="E26" i="22"/>
  <c r="N25" i="22"/>
  <c r="E25" i="22"/>
  <c r="N24" i="22"/>
  <c r="E24" i="22"/>
  <c r="N23" i="22"/>
  <c r="E23" i="22"/>
  <c r="N22" i="22"/>
  <c r="E22" i="22"/>
  <c r="N21" i="22"/>
  <c r="E21" i="22"/>
  <c r="N20" i="22"/>
  <c r="E20" i="22"/>
  <c r="N19" i="22"/>
  <c r="E19" i="22"/>
  <c r="N18" i="22"/>
  <c r="N16" i="22" s="1"/>
  <c r="E18" i="22"/>
  <c r="E16" i="22" s="1"/>
  <c r="Z16" i="22"/>
  <c r="Y16" i="22"/>
  <c r="X16" i="22"/>
  <c r="W16" i="22"/>
  <c r="V16" i="22"/>
  <c r="U16" i="22"/>
  <c r="T16" i="22"/>
  <c r="S16" i="22"/>
  <c r="R16" i="22"/>
  <c r="Q16" i="22"/>
  <c r="P16" i="22"/>
  <c r="O16" i="22"/>
  <c r="M16" i="22"/>
  <c r="K16" i="22"/>
  <c r="J16" i="22"/>
  <c r="I16" i="22"/>
  <c r="H16" i="22"/>
  <c r="G16" i="22"/>
  <c r="F16" i="22"/>
  <c r="D20" i="22" l="1"/>
  <c r="C20" i="22" s="1"/>
  <c r="D22" i="22"/>
  <c r="C22" i="22" s="1"/>
  <c r="D24" i="22"/>
  <c r="C24" i="22" s="1"/>
  <c r="D26" i="22"/>
  <c r="C26" i="22" s="1"/>
  <c r="D19" i="22"/>
  <c r="C19" i="22" s="1"/>
  <c r="D21" i="22"/>
  <c r="C21" i="22" s="1"/>
  <c r="D23" i="22"/>
  <c r="C23" i="22" s="1"/>
  <c r="D25" i="22"/>
  <c r="C25" i="22" s="1"/>
  <c r="B15" i="23"/>
  <c r="D18" i="22"/>
  <c r="C18" i="22" l="1"/>
  <c r="C16" i="22" s="1"/>
  <c r="D16" i="22"/>
  <c r="H89" i="19" l="1"/>
  <c r="G89" i="19"/>
  <c r="H87" i="19"/>
  <c r="G87" i="19"/>
  <c r="H84" i="19"/>
  <c r="G84" i="19"/>
  <c r="H80" i="19"/>
  <c r="G80" i="19"/>
  <c r="H75" i="19"/>
  <c r="G75" i="19"/>
  <c r="H68" i="19"/>
  <c r="G68" i="19"/>
  <c r="H64" i="19"/>
  <c r="G64" i="19"/>
  <c r="H61" i="19"/>
  <c r="G61" i="19"/>
  <c r="H41" i="19"/>
  <c r="G41" i="19"/>
  <c r="H34" i="19"/>
  <c r="G34" i="19"/>
  <c r="H28" i="19"/>
  <c r="G28" i="19"/>
  <c r="H24" i="19"/>
  <c r="G24" i="19"/>
  <c r="H22" i="19"/>
  <c r="G22" i="19"/>
  <c r="H17" i="19"/>
  <c r="G17" i="19"/>
  <c r="C17" i="14" l="1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D16" i="14"/>
  <c r="C16" i="14"/>
  <c r="F18" i="17"/>
  <c r="F19" i="17"/>
  <c r="F20" i="17"/>
  <c r="F21" i="17"/>
  <c r="F22" i="17"/>
  <c r="F23" i="17"/>
  <c r="F24" i="17"/>
  <c r="F25" i="17"/>
  <c r="F26" i="17"/>
  <c r="F27" i="17"/>
  <c r="F28" i="17"/>
  <c r="F17" i="17"/>
  <c r="B16" i="13"/>
  <c r="C16" i="13"/>
  <c r="D16" i="13"/>
  <c r="E16" i="13"/>
  <c r="C18" i="13"/>
  <c r="D18" i="13"/>
  <c r="E18" i="13"/>
  <c r="B18" i="13"/>
  <c r="F44" i="19"/>
  <c r="F43" i="19"/>
  <c r="F42" i="19"/>
  <c r="F40" i="19"/>
  <c r="F39" i="19"/>
  <c r="F38" i="19"/>
  <c r="F37" i="19"/>
  <c r="F36" i="19"/>
  <c r="F35" i="19"/>
  <c r="F33" i="19"/>
  <c r="F32" i="19"/>
  <c r="F31" i="19"/>
  <c r="F30" i="19"/>
  <c r="F29" i="19"/>
  <c r="F27" i="19"/>
  <c r="F26" i="19"/>
  <c r="F25" i="19"/>
  <c r="F23" i="19"/>
  <c r="F22" i="19" s="1"/>
  <c r="F21" i="19"/>
  <c r="F20" i="19"/>
  <c r="F19" i="19"/>
  <c r="F18" i="19"/>
  <c r="F90" i="19"/>
  <c r="F89" i="19" s="1"/>
  <c r="F88" i="19"/>
  <c r="F87" i="19" s="1"/>
  <c r="F86" i="19"/>
  <c r="F85" i="19"/>
  <c r="F83" i="19"/>
  <c r="F82" i="19"/>
  <c r="F81" i="19"/>
  <c r="F79" i="19"/>
  <c r="F78" i="19"/>
  <c r="F77" i="19"/>
  <c r="F76" i="19"/>
  <c r="F74" i="19"/>
  <c r="F73" i="19"/>
  <c r="F72" i="19"/>
  <c r="F71" i="19"/>
  <c r="F70" i="19"/>
  <c r="F69" i="19"/>
  <c r="F67" i="19"/>
  <c r="F66" i="19"/>
  <c r="F65" i="19"/>
  <c r="F63" i="19"/>
  <c r="F62" i="19"/>
  <c r="F60" i="19"/>
  <c r="F59" i="19"/>
  <c r="F58" i="19"/>
  <c r="F57" i="19"/>
  <c r="F56" i="19"/>
  <c r="D89" i="19"/>
  <c r="C89" i="19"/>
  <c r="C87" i="19"/>
  <c r="D87" i="19"/>
  <c r="D80" i="19"/>
  <c r="D84" i="19"/>
  <c r="C84" i="19"/>
  <c r="C80" i="19"/>
  <c r="C75" i="19"/>
  <c r="D75" i="19"/>
  <c r="C68" i="19"/>
  <c r="D68" i="19"/>
  <c r="C64" i="19"/>
  <c r="D64" i="19"/>
  <c r="C61" i="19"/>
  <c r="D61" i="19"/>
  <c r="C41" i="19"/>
  <c r="D41" i="19"/>
  <c r="D34" i="19"/>
  <c r="C34" i="19"/>
  <c r="C28" i="19"/>
  <c r="D28" i="19"/>
  <c r="C24" i="19"/>
  <c r="D24" i="19"/>
  <c r="C22" i="19"/>
  <c r="D22" i="19"/>
  <c r="B90" i="19"/>
  <c r="B89" i="19" s="1"/>
  <c r="B88" i="19"/>
  <c r="B87" i="19" s="1"/>
  <c r="B86" i="19"/>
  <c r="B85" i="19"/>
  <c r="B83" i="19"/>
  <c r="B82" i="19"/>
  <c r="B81" i="19"/>
  <c r="B79" i="19"/>
  <c r="B78" i="19"/>
  <c r="B77" i="19"/>
  <c r="B76" i="19"/>
  <c r="B74" i="19"/>
  <c r="B73" i="19"/>
  <c r="B72" i="19"/>
  <c r="B71" i="19"/>
  <c r="B70" i="19"/>
  <c r="B69" i="19"/>
  <c r="B67" i="19"/>
  <c r="B66" i="19"/>
  <c r="B65" i="19"/>
  <c r="B63" i="19"/>
  <c r="B62" i="19"/>
  <c r="B60" i="19"/>
  <c r="B59" i="19"/>
  <c r="B58" i="19"/>
  <c r="B57" i="19"/>
  <c r="B56" i="19"/>
  <c r="B44" i="19"/>
  <c r="B43" i="19"/>
  <c r="B42" i="19"/>
  <c r="B40" i="19"/>
  <c r="B39" i="19"/>
  <c r="B38" i="19"/>
  <c r="B37" i="19"/>
  <c r="B36" i="19"/>
  <c r="B35" i="19"/>
  <c r="B33" i="19"/>
  <c r="B32" i="19"/>
  <c r="B30" i="19"/>
  <c r="B31" i="19"/>
  <c r="B29" i="19"/>
  <c r="B27" i="19"/>
  <c r="B26" i="19"/>
  <c r="B25" i="19"/>
  <c r="B23" i="19"/>
  <c r="B22" i="19" s="1"/>
  <c r="B19" i="19"/>
  <c r="B20" i="19"/>
  <c r="B21" i="19"/>
  <c r="B18" i="19"/>
  <c r="C17" i="19"/>
  <c r="D17" i="1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17" i="9"/>
  <c r="I18" i="8"/>
  <c r="H18" i="8"/>
  <c r="G25" i="8"/>
  <c r="G24" i="8"/>
  <c r="G23" i="8"/>
  <c r="G22" i="8"/>
  <c r="G21" i="8"/>
  <c r="G20" i="8"/>
  <c r="G19" i="8"/>
  <c r="G17" i="8"/>
  <c r="D18" i="8"/>
  <c r="E18" i="8"/>
  <c r="C19" i="8"/>
  <c r="C20" i="8"/>
  <c r="C21" i="8"/>
  <c r="C22" i="8"/>
  <c r="C23" i="8"/>
  <c r="C24" i="8"/>
  <c r="C25" i="8"/>
  <c r="C17" i="8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17" i="5"/>
  <c r="B84" i="19" l="1"/>
  <c r="B61" i="19"/>
  <c r="B64" i="19"/>
  <c r="B75" i="19"/>
  <c r="F61" i="19"/>
  <c r="F68" i="19"/>
  <c r="F24" i="19"/>
  <c r="F84" i="19"/>
  <c r="C18" i="8"/>
  <c r="B80" i="19"/>
  <c r="F17" i="19"/>
  <c r="F28" i="19"/>
  <c r="B68" i="19"/>
  <c r="B41" i="19"/>
  <c r="B34" i="19"/>
  <c r="B28" i="19"/>
  <c r="B24" i="19"/>
  <c r="F64" i="19"/>
  <c r="F41" i="19"/>
  <c r="G18" i="8"/>
  <c r="F75" i="19"/>
  <c r="F80" i="19"/>
  <c r="F34" i="19"/>
  <c r="B17" i="19"/>
  <c r="J69" i="19"/>
  <c r="J70" i="19"/>
  <c r="J71" i="19"/>
  <c r="C14" i="13" l="1"/>
  <c r="B15" i="19"/>
  <c r="C15" i="19"/>
  <c r="D15" i="19"/>
  <c r="F15" i="19"/>
  <c r="I33" i="19" s="1"/>
  <c r="G15" i="19"/>
  <c r="H15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K25" i="8"/>
  <c r="K24" i="8"/>
  <c r="K23" i="8"/>
  <c r="K22" i="8"/>
  <c r="K21" i="8"/>
  <c r="K20" i="8"/>
  <c r="K19" i="8"/>
  <c r="K18" i="8"/>
  <c r="K17" i="8"/>
  <c r="I15" i="8"/>
  <c r="H15" i="8"/>
  <c r="G15" i="8"/>
  <c r="J24" i="8" s="1"/>
  <c r="E15" i="8"/>
  <c r="D15" i="8"/>
  <c r="C15" i="8"/>
  <c r="F23" i="8" s="1"/>
  <c r="C14" i="6"/>
  <c r="B10" i="6"/>
  <c r="B11" i="6"/>
  <c r="K39" i="6"/>
  <c r="H39" i="6"/>
  <c r="E39" i="6"/>
  <c r="K38" i="6"/>
  <c r="H38" i="6"/>
  <c r="E38" i="6"/>
  <c r="K37" i="6"/>
  <c r="H37" i="6"/>
  <c r="E37" i="6"/>
  <c r="K36" i="6"/>
  <c r="H36" i="6"/>
  <c r="E36" i="6"/>
  <c r="K35" i="6"/>
  <c r="H35" i="6"/>
  <c r="E35" i="6"/>
  <c r="K34" i="6"/>
  <c r="H34" i="6"/>
  <c r="E34" i="6"/>
  <c r="K33" i="6"/>
  <c r="H33" i="6"/>
  <c r="E33" i="6"/>
  <c r="K32" i="6"/>
  <c r="H32" i="6"/>
  <c r="E32" i="6"/>
  <c r="K31" i="6"/>
  <c r="H31" i="6"/>
  <c r="E31" i="6"/>
  <c r="K30" i="6"/>
  <c r="H30" i="6"/>
  <c r="E30" i="6"/>
  <c r="K29" i="6"/>
  <c r="H29" i="6"/>
  <c r="E29" i="6"/>
  <c r="K28" i="6"/>
  <c r="H28" i="6"/>
  <c r="E28" i="6"/>
  <c r="K27" i="6"/>
  <c r="H27" i="6"/>
  <c r="E27" i="6"/>
  <c r="K26" i="6"/>
  <c r="H26" i="6"/>
  <c r="E26" i="6"/>
  <c r="K25" i="6"/>
  <c r="H25" i="6"/>
  <c r="E25" i="6"/>
  <c r="K24" i="6"/>
  <c r="H24" i="6"/>
  <c r="E24" i="6"/>
  <c r="K23" i="6"/>
  <c r="H23" i="6"/>
  <c r="E23" i="6"/>
  <c r="K22" i="6"/>
  <c r="H22" i="6"/>
  <c r="E22" i="6"/>
  <c r="K21" i="6"/>
  <c r="H21" i="6"/>
  <c r="E21" i="6"/>
  <c r="K20" i="6"/>
  <c r="H20" i="6"/>
  <c r="E20" i="6"/>
  <c r="K19" i="6"/>
  <c r="H19" i="6"/>
  <c r="E19" i="6"/>
  <c r="K18" i="6"/>
  <c r="H18" i="6"/>
  <c r="E18" i="6"/>
  <c r="K17" i="6"/>
  <c r="H17" i="6"/>
  <c r="E17" i="6"/>
  <c r="K16" i="6"/>
  <c r="H16" i="6"/>
  <c r="E16" i="6"/>
  <c r="I89" i="19" l="1"/>
  <c r="I67" i="19"/>
  <c r="E29" i="19"/>
  <c r="E26" i="19"/>
  <c r="E27" i="19"/>
  <c r="I36" i="19"/>
  <c r="I20" i="19"/>
  <c r="I70" i="19"/>
  <c r="I74" i="19"/>
  <c r="I78" i="19"/>
  <c r="I82" i="19"/>
  <c r="I86" i="19"/>
  <c r="I69" i="19"/>
  <c r="I73" i="19"/>
  <c r="I77" i="19"/>
  <c r="I81" i="19"/>
  <c r="I85" i="19"/>
  <c r="I72" i="19"/>
  <c r="I76" i="19"/>
  <c r="I80" i="19"/>
  <c r="I84" i="19"/>
  <c r="I71" i="19"/>
  <c r="I75" i="19"/>
  <c r="I79" i="19"/>
  <c r="I83" i="19"/>
  <c r="I40" i="19"/>
  <c r="I37" i="19"/>
  <c r="I66" i="19"/>
  <c r="I63" i="19"/>
  <c r="E33" i="19"/>
  <c r="E88" i="19"/>
  <c r="E89" i="19"/>
  <c r="E41" i="19"/>
  <c r="E21" i="19"/>
  <c r="E56" i="19"/>
  <c r="E37" i="19"/>
  <c r="E18" i="19"/>
  <c r="E60" i="19"/>
  <c r="E64" i="19"/>
  <c r="E68" i="19"/>
  <c r="E72" i="19"/>
  <c r="E76" i="19"/>
  <c r="E80" i="19"/>
  <c r="E84" i="19"/>
  <c r="E59" i="19"/>
  <c r="E63" i="19"/>
  <c r="E67" i="19"/>
  <c r="E71" i="19"/>
  <c r="E75" i="19"/>
  <c r="E79" i="19"/>
  <c r="E83" i="19"/>
  <c r="E87" i="19"/>
  <c r="E65" i="19"/>
  <c r="E73" i="19"/>
  <c r="E81" i="19"/>
  <c r="E62" i="19"/>
  <c r="E66" i="19"/>
  <c r="E70" i="19"/>
  <c r="E74" i="19"/>
  <c r="E78" i="19"/>
  <c r="E82" i="19"/>
  <c r="E86" i="19"/>
  <c r="E61" i="19"/>
  <c r="E69" i="19"/>
  <c r="E77" i="19"/>
  <c r="E85" i="19"/>
  <c r="I62" i="19"/>
  <c r="I59" i="19"/>
  <c r="I56" i="19"/>
  <c r="I32" i="19"/>
  <c r="I29" i="19"/>
  <c r="I19" i="19"/>
  <c r="I90" i="19"/>
  <c r="I44" i="19"/>
  <c r="I41" i="19"/>
  <c r="I28" i="19"/>
  <c r="I25" i="19"/>
  <c r="I22" i="19"/>
  <c r="E22" i="19"/>
  <c r="E20" i="19"/>
  <c r="J15" i="19"/>
  <c r="E58" i="19"/>
  <c r="E44" i="19"/>
  <c r="E42" i="19"/>
  <c r="E39" i="19"/>
  <c r="E36" i="19"/>
  <c r="E34" i="19"/>
  <c r="E31" i="19"/>
  <c r="E28" i="19"/>
  <c r="E24" i="19"/>
  <c r="E19" i="19"/>
  <c r="E17" i="19"/>
  <c r="E90" i="19"/>
  <c r="E57" i="19"/>
  <c r="E43" i="19"/>
  <c r="E40" i="19"/>
  <c r="E38" i="19"/>
  <c r="E35" i="19"/>
  <c r="E32" i="19"/>
  <c r="E30" i="19"/>
  <c r="E25" i="19"/>
  <c r="E23" i="19"/>
  <c r="I21" i="19"/>
  <c r="I18" i="19"/>
  <c r="I88" i="19"/>
  <c r="I65" i="19"/>
  <c r="I61" i="19"/>
  <c r="I58" i="19"/>
  <c r="I43" i="19"/>
  <c r="I39" i="19"/>
  <c r="I35" i="19"/>
  <c r="I31" i="19"/>
  <c r="I27" i="19"/>
  <c r="I24" i="19"/>
  <c r="I17" i="19"/>
  <c r="I87" i="19"/>
  <c r="I68" i="19"/>
  <c r="I64" i="19"/>
  <c r="I60" i="19"/>
  <c r="I57" i="19"/>
  <c r="I42" i="19"/>
  <c r="I38" i="19"/>
  <c r="I34" i="19"/>
  <c r="I30" i="19"/>
  <c r="I26" i="19"/>
  <c r="I23" i="19"/>
  <c r="K15" i="8"/>
  <c r="F18" i="8"/>
  <c r="J19" i="8"/>
  <c r="F22" i="8"/>
  <c r="J23" i="8"/>
  <c r="F17" i="8"/>
  <c r="J18" i="8"/>
  <c r="F21" i="8"/>
  <c r="J22" i="8"/>
  <c r="F25" i="8"/>
  <c r="J17" i="8"/>
  <c r="F20" i="8"/>
  <c r="J21" i="8"/>
  <c r="F24" i="8"/>
  <c r="J25" i="8"/>
  <c r="F19" i="8"/>
  <c r="J20" i="8"/>
  <c r="E15" i="19" l="1"/>
  <c r="I15" i="19"/>
  <c r="J15" i="8"/>
  <c r="F15" i="8"/>
  <c r="D14" i="14" l="1"/>
  <c r="E14" i="14"/>
  <c r="F14" i="14"/>
  <c r="G14" i="14"/>
  <c r="H14" i="14"/>
  <c r="C14" i="14"/>
  <c r="I15" i="9"/>
  <c r="S15" i="5"/>
  <c r="T15" i="5"/>
  <c r="U15" i="5"/>
  <c r="L15" i="5"/>
  <c r="M15" i="5"/>
  <c r="N15" i="5"/>
  <c r="O15" i="5"/>
  <c r="P15" i="5"/>
  <c r="Q15" i="5"/>
  <c r="R15" i="5"/>
  <c r="E17" i="4"/>
  <c r="G17" i="16" l="1"/>
  <c r="G18" i="16"/>
  <c r="G19" i="16"/>
  <c r="G20" i="16"/>
  <c r="G21" i="16"/>
  <c r="G22" i="16"/>
  <c r="G23" i="16"/>
  <c r="G24" i="16"/>
  <c r="G25" i="16"/>
  <c r="G26" i="16"/>
  <c r="G27" i="16"/>
  <c r="G16" i="16"/>
  <c r="D38" i="15" l="1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K14" i="15" l="1"/>
  <c r="L14" i="15"/>
  <c r="M14" i="15"/>
  <c r="N14" i="15"/>
  <c r="O14" i="15"/>
  <c r="P14" i="15"/>
  <c r="Q14" i="15"/>
  <c r="R14" i="15"/>
  <c r="S14" i="15"/>
  <c r="T14" i="15"/>
  <c r="J14" i="15"/>
  <c r="E14" i="15"/>
  <c r="F14" i="15"/>
  <c r="G14" i="15"/>
  <c r="H14" i="15"/>
  <c r="D14" i="15"/>
  <c r="F15" i="17"/>
  <c r="G15" i="17"/>
  <c r="H15" i="17"/>
  <c r="I15" i="17"/>
  <c r="D15" i="17"/>
  <c r="E15" i="17"/>
  <c r="C15" i="17"/>
  <c r="B15" i="17"/>
  <c r="C14" i="16"/>
  <c r="D14" i="16"/>
  <c r="E14" i="16"/>
  <c r="F14" i="16"/>
  <c r="G14" i="16"/>
  <c r="B14" i="16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16" i="12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16" i="6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G39" i="4"/>
  <c r="E39" i="4"/>
  <c r="G38" i="4"/>
  <c r="E38" i="4"/>
  <c r="G37" i="4"/>
  <c r="E37" i="4"/>
  <c r="G36" i="4"/>
  <c r="E36" i="4"/>
  <c r="G35" i="4"/>
  <c r="E35" i="4"/>
  <c r="G34" i="4"/>
  <c r="E34" i="4"/>
  <c r="G33" i="4"/>
  <c r="E33" i="4"/>
  <c r="G32" i="4"/>
  <c r="E32" i="4"/>
  <c r="G31" i="4"/>
  <c r="E31" i="4"/>
  <c r="G30" i="4"/>
  <c r="E30" i="4"/>
  <c r="G29" i="4"/>
  <c r="E29" i="4"/>
  <c r="G28" i="4"/>
  <c r="E28" i="4"/>
  <c r="G27" i="4"/>
  <c r="E27" i="4"/>
  <c r="G26" i="4"/>
  <c r="E26" i="4"/>
  <c r="G25" i="4"/>
  <c r="E25" i="4"/>
  <c r="G24" i="4"/>
  <c r="E24" i="4"/>
  <c r="G23" i="4"/>
  <c r="E23" i="4"/>
  <c r="G22" i="4"/>
  <c r="E22" i="4"/>
  <c r="G21" i="4"/>
  <c r="E21" i="4"/>
  <c r="G20" i="4"/>
  <c r="E20" i="4"/>
  <c r="G19" i="4"/>
  <c r="E19" i="4"/>
  <c r="G18" i="4"/>
  <c r="E18" i="4"/>
  <c r="G17" i="4"/>
  <c r="D14" i="13"/>
  <c r="E14" i="13"/>
  <c r="B14" i="13"/>
  <c r="T14" i="12"/>
  <c r="U14" i="12"/>
  <c r="V14" i="12"/>
  <c r="W14" i="12"/>
  <c r="S14" i="12"/>
  <c r="D14" i="12"/>
  <c r="E14" i="12"/>
  <c r="F14" i="12"/>
  <c r="G14" i="12"/>
  <c r="H14" i="12"/>
  <c r="I14" i="12"/>
  <c r="J14" i="12"/>
  <c r="K14" i="12"/>
  <c r="L14" i="12"/>
  <c r="C15" i="9"/>
  <c r="D15" i="9"/>
  <c r="E15" i="9"/>
  <c r="F15" i="9"/>
  <c r="G15" i="9"/>
  <c r="H15" i="9"/>
  <c r="J15" i="9"/>
  <c r="F15" i="5"/>
  <c r="G15" i="5"/>
  <c r="J15" i="5"/>
  <c r="I15" i="5"/>
  <c r="D14" i="6"/>
  <c r="F14" i="6"/>
  <c r="G14" i="6"/>
  <c r="I14" i="6"/>
  <c r="J14" i="6"/>
  <c r="L14" i="6"/>
  <c r="M14" i="6"/>
  <c r="K15" i="5"/>
  <c r="C14" i="4"/>
  <c r="D14" i="4"/>
  <c r="F14" i="4"/>
  <c r="E14" i="4" l="1"/>
  <c r="B18" i="5"/>
  <c r="B32" i="5"/>
  <c r="B29" i="5"/>
  <c r="B31" i="5"/>
  <c r="B33" i="5"/>
  <c r="B23" i="5"/>
  <c r="B26" i="5"/>
  <c r="B28" i="5"/>
  <c r="B34" i="5"/>
  <c r="B40" i="5"/>
  <c r="H14" i="6"/>
  <c r="B30" i="5"/>
  <c r="B36" i="5"/>
  <c r="B38" i="5"/>
  <c r="B17" i="5"/>
  <c r="B21" i="5"/>
  <c r="B25" i="5"/>
  <c r="G16" i="4"/>
  <c r="B20" i="5"/>
  <c r="B22" i="5"/>
  <c r="B24" i="5"/>
  <c r="B35" i="5"/>
  <c r="B37" i="5"/>
  <c r="B39" i="5"/>
  <c r="E16" i="4"/>
  <c r="D15" i="5"/>
  <c r="E14" i="6"/>
  <c r="B14" i="6"/>
  <c r="K14" i="6"/>
  <c r="G14" i="4"/>
  <c r="B19" i="5"/>
  <c r="B27" i="5"/>
  <c r="C14" i="12"/>
  <c r="C15" i="5"/>
  <c r="B15" i="5" l="1"/>
</calcChain>
</file>

<file path=xl/comments1.xml><?xml version="1.0" encoding="utf-8"?>
<comments xmlns="http://schemas.openxmlformats.org/spreadsheetml/2006/main">
  <authors>
    <author>user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도세→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시군세로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<sst xmlns="http://schemas.openxmlformats.org/spreadsheetml/2006/main" count="1696" uniqueCount="686">
  <si>
    <t>1. 국세징수</t>
    <phoneticPr fontId="42" type="noConversion"/>
  </si>
  <si>
    <t>2. 지방세 부담</t>
    <phoneticPr fontId="42" type="noConversion"/>
  </si>
  <si>
    <t>3. 지방세 징수</t>
    <phoneticPr fontId="42" type="noConversion"/>
  </si>
  <si>
    <t>4. 예산결산 총괄</t>
    <phoneticPr fontId="42" type="noConversion"/>
  </si>
  <si>
    <t>5. 일반회계 세입예산 개요</t>
    <phoneticPr fontId="42" type="noConversion"/>
  </si>
  <si>
    <t>6. 일반회계 세입결산</t>
    <phoneticPr fontId="42" type="noConversion"/>
  </si>
  <si>
    <t>6-1. 시군별 일반회계 세입결산</t>
    <phoneticPr fontId="42" type="noConversion"/>
  </si>
  <si>
    <t>7. 일반회계 세출예산 개요</t>
    <phoneticPr fontId="42" type="noConversion"/>
  </si>
  <si>
    <t>8. 일반회계 세출결산</t>
    <phoneticPr fontId="42" type="noConversion"/>
  </si>
  <si>
    <t>8-1. 시군별 일반회계 세출결산</t>
    <phoneticPr fontId="42" type="noConversion"/>
  </si>
  <si>
    <t>9. 특별회계 예산결산</t>
    <phoneticPr fontId="42" type="noConversion"/>
  </si>
  <si>
    <t>10. 교육비특별회계 세입결산</t>
    <phoneticPr fontId="42" type="noConversion"/>
  </si>
  <si>
    <t>11. 교육비특별회계 세출결산</t>
    <phoneticPr fontId="42" type="noConversion"/>
  </si>
  <si>
    <t xml:space="preserve"> </t>
    <phoneticPr fontId="42" type="noConversion"/>
  </si>
  <si>
    <t>12. 도 공유재산</t>
    <phoneticPr fontId="42" type="noConversion"/>
  </si>
  <si>
    <t>13. 시·군 공유재산</t>
    <phoneticPr fontId="42" type="noConversion"/>
  </si>
  <si>
    <t>1. 국세징수</t>
  </si>
  <si>
    <t>단위 : 백만원</t>
  </si>
  <si>
    <t>Pohang</t>
  </si>
  <si>
    <t>Gyeongju</t>
  </si>
  <si>
    <t>Gimcheon</t>
  </si>
  <si>
    <t>Andong</t>
  </si>
  <si>
    <t>Gumi</t>
  </si>
  <si>
    <t>Yeongju</t>
  </si>
  <si>
    <t>Sangju</t>
  </si>
  <si>
    <t>Gyeongsan</t>
  </si>
  <si>
    <t>Yeongdeok</t>
  </si>
  <si>
    <t>2. Local Tax Burden</t>
    <phoneticPr fontId="42" type="noConversion"/>
  </si>
  <si>
    <t>단위 : 백만원</t>
    <phoneticPr fontId="42" type="noConversion"/>
  </si>
  <si>
    <t>연별 및 시군별 
Year &amp; Si, Gun</t>
    <phoneticPr fontId="42" type="noConversion"/>
  </si>
  <si>
    <t>인구(외국인제외)
Population 
(excluding foreigners)</t>
    <phoneticPr fontId="42" type="noConversion"/>
  </si>
  <si>
    <t>1인당 부담액(원) 
Tax burden 
per capita(won)</t>
    <phoneticPr fontId="42" type="noConversion"/>
  </si>
  <si>
    <t>세대당 부담액(원)
Tax burden per household(won)</t>
    <phoneticPr fontId="42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</si>
  <si>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</si>
  <si>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</si>
  <si>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</si>
  <si>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</si>
  <si>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</si>
  <si>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</si>
  <si>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</si>
  <si>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Yeongcheon</t>
  </si>
  <si>
    <t>상주시</t>
  </si>
  <si>
    <t>문경시</t>
  </si>
  <si>
    <t>Mungyeong</t>
  </si>
  <si>
    <t>경산시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</si>
  <si>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</si>
  <si>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</si>
  <si>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</si>
  <si>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</si>
  <si>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</si>
  <si>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</si>
  <si>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</si>
  <si>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</si>
  <si>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</si>
  <si>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</si>
  <si>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</si>
  <si>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</si>
  <si>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</si>
  <si>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</si>
  <si>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</si>
  <si>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</si>
  <si>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</si>
  <si>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</si>
  <si>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</si>
  <si>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</si>
  <si>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</si>
  <si>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</si>
  <si>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</si>
  <si>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</si>
  <si>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</si>
  <si>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Source : Tax Administration Department</t>
    <phoneticPr fontId="42" type="noConversion"/>
  </si>
  <si>
    <t>시군세
Si, Gun
taxes</t>
  </si>
  <si>
    <t>예산현액 Budget</t>
  </si>
  <si>
    <t>세입 Revenue</t>
  </si>
  <si>
    <t>세출 Expenditure</t>
  </si>
  <si>
    <t>잉여 Surplus</t>
  </si>
  <si>
    <t>도</t>
  </si>
  <si>
    <t>Unit : million won</t>
  </si>
  <si>
    <t>지방세
Local tax</t>
  </si>
  <si>
    <t>Year &amp;
 Si, Gun</t>
  </si>
  <si>
    <t>지방교부세
Local share tax</t>
  </si>
  <si>
    <t>이자수입
Interest</t>
  </si>
  <si>
    <t>부담금
Allotment</t>
  </si>
  <si>
    <t>…</t>
  </si>
  <si>
    <t>Province</t>
  </si>
  <si>
    <t>6. Settled Revenues of General Accounts</t>
  </si>
  <si>
    <t>세외수입
Non-tax revenue</t>
  </si>
  <si>
    <t>보조금
Subsidies</t>
  </si>
  <si>
    <t>지방채
Local borrowing</t>
  </si>
  <si>
    <t>7. Budget Expenditure of General Accounts</t>
  </si>
  <si>
    <t>합 계
Total</t>
  </si>
  <si>
    <t>문화 및 관광 Culture, Tourism</t>
  </si>
  <si>
    <t xml:space="preserve">사회복지 Social Welfare </t>
  </si>
  <si>
    <t>주 : 1) 최종예산액 Final budget</t>
  </si>
  <si>
    <t xml:space="preserve">연별 및 과목별 </t>
  </si>
  <si>
    <t>Year &amp; Course</t>
  </si>
  <si>
    <t>8-1. Settled Expenditure of General Accounts by Si, Gun</t>
  </si>
  <si>
    <t xml:space="preserve">일반공공행정 General public Administration </t>
  </si>
  <si>
    <t>농림해양수산 Agriculture, Forestry, Ocean, Marine</t>
  </si>
  <si>
    <t>수송 및 교통 Transportation, Traffic</t>
  </si>
  <si>
    <t>예비비 Contingency</t>
  </si>
  <si>
    <t>9. 특별회계 예산결산</t>
  </si>
  <si>
    <t>9. Settled Budget of Special Accounts</t>
  </si>
  <si>
    <t>토지(천㎡)</t>
  </si>
  <si>
    <t>건물(㎡)</t>
  </si>
  <si>
    <t>Building(㎡)</t>
  </si>
  <si>
    <t>입목죽(㎥)</t>
  </si>
  <si>
    <t>Construction</t>
  </si>
  <si>
    <t>Vessel(M/T)</t>
  </si>
  <si>
    <t>항공기(대)</t>
  </si>
  <si>
    <t>Aircraft</t>
  </si>
  <si>
    <t>유가증권(주)</t>
  </si>
  <si>
    <t>Securities(shares)</t>
  </si>
  <si>
    <t>연별 및 
시군별</t>
  </si>
  <si>
    <t xml:space="preserve">  선박
   Vessel</t>
  </si>
  <si>
    <t>입목·죽
Standing tree &amp; bamboo</t>
  </si>
  <si>
    <t>자료 : 경상북도교육청</t>
  </si>
  <si>
    <t>도</t>
    <phoneticPr fontId="20" type="noConversion"/>
  </si>
  <si>
    <t xml:space="preserve">  Province</t>
  </si>
  <si>
    <t>Local Tax Revenue</t>
  </si>
  <si>
    <t>Non-Tax Revenue</t>
  </si>
  <si>
    <t xml:space="preserve">  - Current Revenue</t>
  </si>
  <si>
    <t xml:space="preserve">  - Temporary Revenue</t>
  </si>
  <si>
    <t>Local Share Tax</t>
  </si>
  <si>
    <t>Subsidies</t>
  </si>
  <si>
    <t>주 : 2008년 자료부터 서식 변경("직접세, 간접세" 항목 삭제)</t>
    <phoneticPr fontId="42" type="noConversion"/>
  </si>
  <si>
    <t>10. 교육비 특별회계 세입결산</t>
    <phoneticPr fontId="42" type="noConversion"/>
  </si>
  <si>
    <t>10. Settled Revenues of Special Accounts for Education</t>
    <phoneticPr fontId="42" type="noConversion"/>
  </si>
  <si>
    <t>11. 교육비 특별회계 세출결산</t>
    <phoneticPr fontId="42" type="noConversion"/>
  </si>
  <si>
    <t>Unit : million won</t>
    <phoneticPr fontId="42" type="noConversion"/>
  </si>
  <si>
    <t>4. 예산결산 총괄</t>
  </si>
  <si>
    <t>4. Summary of Budget &amp; Settlement</t>
  </si>
  <si>
    <t>연별 및
시군별</t>
  </si>
  <si>
    <t>Year &amp;
Si, Gun</t>
  </si>
  <si>
    <t>일반회계
General accounts</t>
  </si>
  <si>
    <t>특별회계
Special accounts</t>
  </si>
  <si>
    <t xml:space="preserve"> </t>
  </si>
  <si>
    <t>6. 일반회계 세입결산</t>
  </si>
  <si>
    <t>연별 및 과목별
Year &amp; Course</t>
  </si>
  <si>
    <t>예산현액  Budget</t>
  </si>
  <si>
    <t>결산  Settlement</t>
  </si>
  <si>
    <t>금액 Amount</t>
  </si>
  <si>
    <t>금액  Amounts</t>
  </si>
  <si>
    <t>지방세수입</t>
  </si>
  <si>
    <t>세외수입</t>
  </si>
  <si>
    <t xml:space="preserve">  - 경상적세외수입</t>
  </si>
  <si>
    <t xml:space="preserve">  - 임시적세외수입</t>
  </si>
  <si>
    <t>지방교부세</t>
  </si>
  <si>
    <t>재정보전금</t>
  </si>
  <si>
    <t>보조금</t>
  </si>
  <si>
    <t>지방채</t>
  </si>
  <si>
    <t>6-1. 시·군별 일반회계 세입결산</t>
  </si>
  <si>
    <t>6-1. Settled Revenues of General Accounts by Si &amp; Gun</t>
  </si>
  <si>
    <t>연별 및 시군별</t>
  </si>
  <si>
    <t>조정교부금
Control grants</t>
  </si>
  <si>
    <t>Year &amp; Si, Gun</t>
  </si>
  <si>
    <t>8. 일반회계 세출결산</t>
  </si>
  <si>
    <t>8. Settled Expenditure of General Accounts</t>
  </si>
  <si>
    <t>Unit : milIion won</t>
  </si>
  <si>
    <t>결 산</t>
  </si>
  <si>
    <t xml:space="preserve">             Settlement</t>
  </si>
  <si>
    <t>예산대결산비율(%)
Budget / settlement ratio</t>
  </si>
  <si>
    <t>금액 Amounts</t>
  </si>
  <si>
    <t>구성비(%) 
Composition</t>
  </si>
  <si>
    <t>금 액
Amounts</t>
  </si>
  <si>
    <t>도
Do</t>
  </si>
  <si>
    <t>시 · 군
Si, Gun</t>
  </si>
  <si>
    <t>일반공공행정</t>
  </si>
  <si>
    <t>General Public Administration</t>
  </si>
  <si>
    <t xml:space="preserve">  - 지방행정 · 재정지원</t>
  </si>
  <si>
    <t xml:space="preserve">  - Local Administration, Finance</t>
  </si>
  <si>
    <t xml:space="preserve">  - 재정 · 금융</t>
  </si>
  <si>
    <t xml:space="preserve">  - Finance</t>
  </si>
  <si>
    <t xml:space="preserve">  - 일반행정</t>
  </si>
  <si>
    <t xml:space="preserve">  - General Administration</t>
  </si>
  <si>
    <t>Public order Safety</t>
  </si>
  <si>
    <t xml:space="preserve">  - Disaster Prevention, Civil Defense</t>
  </si>
  <si>
    <t>교육</t>
  </si>
  <si>
    <t>Education</t>
  </si>
  <si>
    <t xml:space="preserve">  - Early Childhood &amp; Elementary</t>
  </si>
  <si>
    <t xml:space="preserve">  - 고등교육</t>
  </si>
  <si>
    <t xml:space="preserve">  - Higher Education </t>
  </si>
  <si>
    <t xml:space="preserve">  - 평생 · 직업교육</t>
  </si>
  <si>
    <t xml:space="preserve">  - Lifelong, Vocational Education</t>
  </si>
  <si>
    <t>Culture, Tourism</t>
  </si>
  <si>
    <t xml:space="preserve">  - 문화예술</t>
  </si>
  <si>
    <t xml:space="preserve">  - Culture Arts</t>
  </si>
  <si>
    <t xml:space="preserve">  - 관광</t>
  </si>
  <si>
    <t xml:space="preserve">  - Sightseeing</t>
  </si>
  <si>
    <t xml:space="preserve">  - 체육</t>
  </si>
  <si>
    <t xml:space="preserve">  - Sports </t>
  </si>
  <si>
    <t xml:space="preserve">  - 문화재</t>
  </si>
  <si>
    <t xml:space="preserve">  - Cultural Properties </t>
  </si>
  <si>
    <t xml:space="preserve">  - Cultural &amp; Sightseeing</t>
  </si>
  <si>
    <t>환경보호</t>
  </si>
  <si>
    <t>Protection of Environment</t>
  </si>
  <si>
    <t xml:space="preserve">  - 상하수도 · 수질</t>
  </si>
  <si>
    <t xml:space="preserve">  - 폐기물</t>
  </si>
  <si>
    <t xml:space="preserve">  - Waste</t>
  </si>
  <si>
    <t xml:space="preserve">  - 대기</t>
  </si>
  <si>
    <t xml:space="preserve">  - Atmosphere</t>
  </si>
  <si>
    <t xml:space="preserve">  - 자연</t>
  </si>
  <si>
    <t xml:space="preserve">  - Nature</t>
  </si>
  <si>
    <t xml:space="preserve">  - 해양</t>
  </si>
  <si>
    <t xml:space="preserve">  - Sea</t>
  </si>
  <si>
    <t xml:space="preserve">  - 환경보호일반</t>
  </si>
  <si>
    <t xml:space="preserve">  - Protection of Environment </t>
  </si>
  <si>
    <t>사회복지</t>
  </si>
  <si>
    <t>Social Welfare</t>
  </si>
  <si>
    <t xml:space="preserve">  - 기초생활보장</t>
  </si>
  <si>
    <t xml:space="preserve">  - Basic Livelihood Security</t>
  </si>
  <si>
    <t xml:space="preserve">  - 취약계층지원</t>
  </si>
  <si>
    <t xml:space="preserve">  - low-income aid </t>
  </si>
  <si>
    <t xml:space="preserve">  - Health, Family &amp; Woman</t>
  </si>
  <si>
    <t>8. 일반회계 세출결산(계속)</t>
  </si>
  <si>
    <t>8. Settled Expenditure of General Accounts(Cont'd)</t>
  </si>
  <si>
    <t xml:space="preserve">  - 노인 · 청소년</t>
  </si>
  <si>
    <t xml:space="preserve">  - Senior, Young Adult</t>
  </si>
  <si>
    <t xml:space="preserve">  - 노동</t>
  </si>
  <si>
    <t xml:space="preserve">  -  Labor</t>
  </si>
  <si>
    <t xml:space="preserve">  - 보훈</t>
  </si>
  <si>
    <t xml:space="preserve">  - bohun</t>
  </si>
  <si>
    <t xml:space="preserve">  - 주택</t>
  </si>
  <si>
    <t xml:space="preserve">  - Housing</t>
  </si>
  <si>
    <t xml:space="preserve">  - 사회복지일반</t>
  </si>
  <si>
    <t xml:space="preserve">  - Housing Social Welfare</t>
  </si>
  <si>
    <t>보건</t>
  </si>
  <si>
    <t>Health</t>
  </si>
  <si>
    <t xml:space="preserve">  - 보건의료</t>
  </si>
  <si>
    <t xml:space="preserve">  - Health Medical Treatment</t>
  </si>
  <si>
    <t xml:space="preserve">  - 식품의약안전</t>
  </si>
  <si>
    <t xml:space="preserve">  - Food &amp; Drug</t>
  </si>
  <si>
    <t>농림해양수산</t>
  </si>
  <si>
    <t>Agriculture, Forestry, Ocean, Marine</t>
  </si>
  <si>
    <t xml:space="preserve">  - 농업 · 농촌</t>
  </si>
  <si>
    <t xml:space="preserve">  - Agriculture, Farm Village</t>
  </si>
  <si>
    <t xml:space="preserve">  - 임업 · 산촌</t>
  </si>
  <si>
    <t xml:space="preserve">  - Forestry, Mountain Village</t>
  </si>
  <si>
    <t xml:space="preserve">  - 해양수산 · 어촌</t>
  </si>
  <si>
    <t xml:space="preserve">  - Ocean Marine, Fishing Village</t>
  </si>
  <si>
    <t>산업 · 중소기업</t>
  </si>
  <si>
    <t>Industry, Small &amp; medium enterprises</t>
  </si>
  <si>
    <t xml:space="preserve">  - 산업금융지원</t>
  </si>
  <si>
    <t xml:space="preserve">  - Industrial finance Support</t>
  </si>
  <si>
    <t xml:space="preserve">  - Trade &amp; Investment Enticement </t>
  </si>
  <si>
    <t xml:space="preserve">  - 산업진흥 · 고도화</t>
  </si>
  <si>
    <t xml:space="preserve">  - industry </t>
  </si>
  <si>
    <t xml:space="preserve">  - Energy &amp; Resource Development</t>
  </si>
  <si>
    <t xml:space="preserve">  - 산업 · 중소기업일반</t>
  </si>
  <si>
    <t xml:space="preserve">  - Industry, Small &amp; medium enterprises</t>
  </si>
  <si>
    <t>Transportation &amp; Traffic</t>
  </si>
  <si>
    <t xml:space="preserve">  - 도로</t>
  </si>
  <si>
    <t xml:space="preserve">  - Roads</t>
  </si>
  <si>
    <t xml:space="preserve">  - 도시철도</t>
  </si>
  <si>
    <t xml:space="preserve">  - Underground Railway</t>
  </si>
  <si>
    <t xml:space="preserve">  - 해운 · 항만</t>
  </si>
  <si>
    <t xml:space="preserve">  - Marine Transport, Port </t>
  </si>
  <si>
    <t xml:space="preserve">  - Public Traffic, distribution etc.</t>
  </si>
  <si>
    <t>Corntry, Region Development</t>
  </si>
  <si>
    <t xml:space="preserve">  - 수자원</t>
  </si>
  <si>
    <t xml:space="preserve">  - Water Resource</t>
  </si>
  <si>
    <t xml:space="preserve">  - Region &amp; City</t>
  </si>
  <si>
    <t xml:space="preserve">  - 산업단지</t>
  </si>
  <si>
    <t xml:space="preserve">  - Industrial Estate</t>
  </si>
  <si>
    <t>과학기술</t>
  </si>
  <si>
    <t>Science Technology</t>
  </si>
  <si>
    <t xml:space="preserve">  - 과학기술일반</t>
  </si>
  <si>
    <t xml:space="preserve">  - General Science Technology</t>
  </si>
  <si>
    <t xml:space="preserve">  - 과학기술연구지원</t>
  </si>
  <si>
    <t xml:space="preserve">  - Scientific Research</t>
  </si>
  <si>
    <t>예비비</t>
  </si>
  <si>
    <t>Contingency</t>
  </si>
  <si>
    <t xml:space="preserve">  - 예비비</t>
  </si>
  <si>
    <t xml:space="preserve">  - Contingency</t>
  </si>
  <si>
    <t>기타</t>
  </si>
  <si>
    <t>Others</t>
  </si>
  <si>
    <t xml:space="preserve">  - 기타</t>
  </si>
  <si>
    <t xml:space="preserve">  - Others</t>
  </si>
  <si>
    <t>8-1. Settled Expenditure of General Accounts by Si, Gun(Cont'd)</t>
  </si>
  <si>
    <t>연별 및 시군별
Year &amp; Si, Gun</t>
  </si>
  <si>
    <t xml:space="preserve">공공질서 
및 안전 
Public order 
Safety </t>
  </si>
  <si>
    <t>교 육 
Education</t>
  </si>
  <si>
    <t>환경보호 Protection of Environment</t>
  </si>
  <si>
    <t xml:space="preserve">사회복지 
Social Welfare </t>
  </si>
  <si>
    <t>보 건
Health</t>
  </si>
  <si>
    <t>산업, 중소기업 Industry, Small and medium enterprises</t>
  </si>
  <si>
    <t xml:space="preserve">국토 및
 지역개발 Country, Region Development </t>
  </si>
  <si>
    <t>과학기술 
Science Technology</t>
  </si>
  <si>
    <t>기 타
 Others</t>
  </si>
  <si>
    <t>연별 및 회계별
Year &amp; Account</t>
  </si>
  <si>
    <t>회계수
Accounts</t>
  </si>
  <si>
    <t>예산
Budget</t>
  </si>
  <si>
    <t>세입
Revenue</t>
  </si>
  <si>
    <t>세출
Expenditure</t>
  </si>
  <si>
    <t>공기업특별회계
Public Enterprise Special Account</t>
  </si>
  <si>
    <t xml:space="preserve">  -  지역개발기금
      Regional Development Fund</t>
  </si>
  <si>
    <t>기타특별회계
Orther Special Account</t>
  </si>
  <si>
    <t xml:space="preserve">  -  치수사업
      Management of Fiood Control</t>
  </si>
  <si>
    <t xml:space="preserve">  - 광역교통시설 
     Wide area traffic facilities </t>
  </si>
  <si>
    <t>주 : 2009년 자료부터 서식변경( 단위변경 "천원" → "백만원" )</t>
  </si>
  <si>
    <t>12. 도 공유재산</t>
  </si>
  <si>
    <t>12. Public Properties Commonly Owned by Do</t>
  </si>
  <si>
    <t>연별 및 종별
Year &amp; Classificatlon</t>
  </si>
  <si>
    <t>총계
Total</t>
  </si>
  <si>
    <t>행정재산
Administrative property</t>
  </si>
  <si>
    <t>일반재산
common property</t>
  </si>
  <si>
    <t>수량
Quantity</t>
  </si>
  <si>
    <t>평가액
Appraisal value</t>
  </si>
  <si>
    <t>Land(1,000㎡)</t>
  </si>
  <si>
    <t>Standing Wood and Bamboo(㎥)</t>
  </si>
  <si>
    <t>공작물(점)</t>
  </si>
  <si>
    <t>기계·기구(점)</t>
  </si>
  <si>
    <t>Machinery</t>
  </si>
  <si>
    <t>선박(척)</t>
  </si>
  <si>
    <t>무체재산(건)</t>
  </si>
  <si>
    <t>intangible</t>
  </si>
  <si>
    <t>용익물권(건)</t>
  </si>
  <si>
    <t>Real rights</t>
  </si>
  <si>
    <t>주 : 2009년 자료부터 서식변경( 단위변경 "천원" → "백만원", 명칭변경 "잡종재산" → "일반재산", 항목삭제 "보존재산" )</t>
  </si>
  <si>
    <t>13. 시·군 공유재산</t>
  </si>
  <si>
    <t xml:space="preserve">13. 시·군 공유재산(계속) </t>
  </si>
  <si>
    <t>13. Public Properties Commonly Owned by Si andGun(Cont'd)</t>
  </si>
  <si>
    <t xml:space="preserve">13. Public Properties Commonly Owned by Si and Gun </t>
  </si>
  <si>
    <t>단위 : ㎡, 천㎡, 백만원</t>
  </si>
  <si>
    <t>Unit : ㎡, 1,000㎡, million won</t>
  </si>
  <si>
    <t>총평가액
Total appraisal value</t>
  </si>
  <si>
    <t>토지
Land</t>
  </si>
  <si>
    <t>건물
Building</t>
  </si>
  <si>
    <t>기계기구
Machinery</t>
  </si>
  <si>
    <t>공작물
Constructure</t>
  </si>
  <si>
    <t>기타
Other</t>
  </si>
  <si>
    <t>Year &amp; 
Si, Gun</t>
  </si>
  <si>
    <t>면적
Area
(천㎡)</t>
  </si>
  <si>
    <t>평가액
Appraisal
 value</t>
  </si>
  <si>
    <t>면적
Area
(㎡)</t>
  </si>
  <si>
    <t>평가액
Appraisal 
value</t>
  </si>
  <si>
    <t>점
Piece</t>
  </si>
  <si>
    <t>척수
Boats</t>
  </si>
  <si>
    <t>톤수
Ton</t>
  </si>
  <si>
    <t>주
trees</t>
  </si>
  <si>
    <t>수량(건) 
Quantity</t>
  </si>
  <si>
    <t>주 : 2009년 자료부터 서식 변경( 단위변경 "천원" → "백만원" )</t>
  </si>
  <si>
    <t>5. 일반회계 세입예산 개요</t>
  </si>
  <si>
    <t>5. Budget Revenues of General Accounts</t>
  </si>
  <si>
    <t>5. 일반회계 세입예산 개요(계속)</t>
  </si>
  <si>
    <t>5. Budget Revenues of General Accounts(Cont'd)</t>
  </si>
  <si>
    <t>합  계
Total</t>
  </si>
  <si>
    <t>세외수입 Non-tax revenue</t>
  </si>
  <si>
    <t>경상적 세외수입 Current non-tax revenues</t>
  </si>
  <si>
    <t>재산임대
수입
Property rents</t>
  </si>
  <si>
    <t>사용료수입
Rents</t>
  </si>
  <si>
    <t>재산매각수입
Property disposal</t>
  </si>
  <si>
    <t>연별 및          시군별</t>
  </si>
  <si>
    <t xml:space="preserve">공공질서 
및 안전 
Public order Safety </t>
  </si>
  <si>
    <t>교 육 Education</t>
  </si>
  <si>
    <t>기 타 
Others</t>
  </si>
  <si>
    <t>Year &amp;             Si, Gun</t>
  </si>
  <si>
    <t>자료 : 예산담당관실,  2008년 부터 서식 변경</t>
  </si>
  <si>
    <t>합계  Total</t>
    <phoneticPr fontId="42" type="noConversion"/>
  </si>
  <si>
    <t>연별 및 시군별</t>
    <phoneticPr fontId="42" type="noConversion"/>
  </si>
  <si>
    <t>보통세 Ordinary Taxes</t>
    <phoneticPr fontId="42" type="noConversion"/>
  </si>
  <si>
    <t>Year &amp; Si, Gun</t>
    <phoneticPr fontId="42" type="noConversion"/>
  </si>
  <si>
    <t>목적세 Objective Taxes</t>
    <phoneticPr fontId="42" type="noConversion"/>
  </si>
  <si>
    <t>과년도수입 
Revenue from previous year</t>
    <phoneticPr fontId="42" type="noConversion"/>
  </si>
  <si>
    <t>도세
Province
 taxes</t>
    <phoneticPr fontId="42" type="noConversion"/>
  </si>
  <si>
    <t>도세 Province taxes</t>
    <phoneticPr fontId="42" type="noConversion"/>
  </si>
  <si>
    <t>도  세
Province
 taxes</t>
    <phoneticPr fontId="42" type="noConversion"/>
  </si>
  <si>
    <t>주민세
Inhabitant</t>
    <phoneticPr fontId="42" type="noConversion"/>
  </si>
  <si>
    <t>지방소득세
Local income</t>
    <phoneticPr fontId="42" type="noConversion"/>
  </si>
  <si>
    <t>재산세
Property</t>
    <phoneticPr fontId="42" type="noConversion"/>
  </si>
  <si>
    <t>자동차세
Automobile</t>
    <phoneticPr fontId="42" type="noConversion"/>
  </si>
  <si>
    <t>담배소비세
Tobacco consumption</t>
    <phoneticPr fontId="42" type="noConversion"/>
  </si>
  <si>
    <t>지역자원시설세
Regional Resources Facilities</t>
    <phoneticPr fontId="42" type="noConversion"/>
  </si>
  <si>
    <t>지방교육세
Local education</t>
    <phoneticPr fontId="42" type="noConversion"/>
  </si>
  <si>
    <t xml:space="preserve">주 : 2009년부터 서식변경(단위변경 "천원" → "백만원")     </t>
    <phoneticPr fontId="42" type="noConversion"/>
  </si>
  <si>
    <t xml:space="preserve">     2010년부터 지방소비세, 지방소득세 신설</t>
    <phoneticPr fontId="20" type="noConversion"/>
  </si>
  <si>
    <t>취득세
Acquisition</t>
  </si>
  <si>
    <t xml:space="preserve">등록면허세
Registration license </t>
  </si>
  <si>
    <t>레저세
Leisure</t>
  </si>
  <si>
    <t>지방소비세
Local consumption</t>
  </si>
  <si>
    <t xml:space="preserve">주 : 2009년부터 서식변경(단위변경 "천원" → "백만원")     </t>
  </si>
  <si>
    <t xml:space="preserve">     2010년부터 지방소비세, 지방소득세 신설</t>
  </si>
  <si>
    <t>단위 : 백만원</t>
    <phoneticPr fontId="42" type="noConversion"/>
  </si>
  <si>
    <t>Unit :  million won</t>
    <phoneticPr fontId="42" type="noConversion"/>
  </si>
  <si>
    <t>지방세
Local taxes</t>
    <phoneticPr fontId="42" type="noConversion"/>
  </si>
  <si>
    <t xml:space="preserve">      지방소비세가 2010년 도세로 신설되어 중앙정부로부터 세입금 전입</t>
    <phoneticPr fontId="20" type="noConversion"/>
  </si>
  <si>
    <t>시 · 군세
Si, Gun
 taxes</t>
    <phoneticPr fontId="42" type="noConversion"/>
  </si>
  <si>
    <t>Gunwi</t>
    <phoneticPr fontId="20" type="noConversion"/>
  </si>
  <si>
    <t>726 / ⅩⅤ. 재정</t>
    <phoneticPr fontId="20" type="noConversion"/>
  </si>
  <si>
    <t>ⅩⅤ. Public Finance / 727</t>
    <phoneticPr fontId="42" type="noConversion"/>
  </si>
  <si>
    <t>728 / ⅩⅤ. 재정</t>
    <phoneticPr fontId="42" type="noConversion"/>
  </si>
  <si>
    <t>포항시    Pohang</t>
    <phoneticPr fontId="42" type="noConversion"/>
  </si>
  <si>
    <t xml:space="preserve">     도      Gyeongbuk</t>
    <phoneticPr fontId="42" type="noConversion"/>
  </si>
  <si>
    <t>경주시    Gyeongju</t>
    <phoneticPr fontId="42" type="noConversion"/>
  </si>
  <si>
    <t>김천시    Gimcheon</t>
    <phoneticPr fontId="42" type="noConversion"/>
  </si>
  <si>
    <t>안동시    Andong</t>
    <phoneticPr fontId="42" type="noConversion"/>
  </si>
  <si>
    <t>구미시    Gumi</t>
    <phoneticPr fontId="42" type="noConversion"/>
  </si>
  <si>
    <t>영주시    Yeongju</t>
    <phoneticPr fontId="42" type="noConversion"/>
  </si>
  <si>
    <t>영천시    Yeongcheon</t>
    <phoneticPr fontId="42" type="noConversion"/>
  </si>
  <si>
    <t>상주시    Sangju</t>
    <phoneticPr fontId="42" type="noConversion"/>
  </si>
  <si>
    <t>문경시    Mungyeong</t>
    <phoneticPr fontId="42" type="noConversion"/>
  </si>
  <si>
    <t>경산시    Gyeongsan</t>
    <phoneticPr fontId="42" type="noConversion"/>
  </si>
  <si>
    <t>군위군    Gunwi</t>
    <phoneticPr fontId="42" type="noConversion"/>
  </si>
  <si>
    <t>의성군    Uiseong</t>
    <phoneticPr fontId="42" type="noConversion"/>
  </si>
  <si>
    <t>청송군    Cheongsong</t>
    <phoneticPr fontId="42" type="noConversion"/>
  </si>
  <si>
    <t>영양군    Yeongyang</t>
    <phoneticPr fontId="42" type="noConversion"/>
  </si>
  <si>
    <t>영덕군    Yeongdeok</t>
    <phoneticPr fontId="42" type="noConversion"/>
  </si>
  <si>
    <t>청도군    Cheongdo</t>
    <phoneticPr fontId="42" type="noConversion"/>
  </si>
  <si>
    <t>3. 지방세 징수(계속)</t>
    <phoneticPr fontId="20" type="noConversion"/>
  </si>
  <si>
    <t>Unit : million won</t>
    <phoneticPr fontId="20" type="noConversion"/>
  </si>
  <si>
    <t>보통세 Ordinary Taxes</t>
    <phoneticPr fontId="20" type="noConversion"/>
  </si>
  <si>
    <t>보통세 Ordinary Taxes</t>
    <phoneticPr fontId="20" type="noConversion"/>
  </si>
  <si>
    <t>도세 Province taxes</t>
    <phoneticPr fontId="20" type="noConversion"/>
  </si>
  <si>
    <t>도세 Province taxes</t>
    <phoneticPr fontId="20" type="noConversion"/>
  </si>
  <si>
    <t xml:space="preserve">시 · 군세 Si, Gun taxes </t>
    <phoneticPr fontId="42" type="noConversion"/>
  </si>
  <si>
    <t>연별 및 시군별                  Year &amp; Si, Gun</t>
    <phoneticPr fontId="42" type="noConversion"/>
  </si>
  <si>
    <t>연별 및 
시군별</t>
    <phoneticPr fontId="20" type="noConversion"/>
  </si>
  <si>
    <t xml:space="preserve">     </t>
    <phoneticPr fontId="20" type="noConversion"/>
  </si>
  <si>
    <t xml:space="preserve">      2010년부터 지방소비세, 지방소득세 신설</t>
    <phoneticPr fontId="20" type="noConversion"/>
  </si>
  <si>
    <t xml:space="preserve">      2011년 부터 지방세법 개정('11년 1월)에 따른 세목 조정</t>
    <phoneticPr fontId="20" type="noConversion"/>
  </si>
  <si>
    <t>예산대결산
비율(%)
Budget / settlement ratio</t>
  </si>
  <si>
    <t>시군
Si, Gun</t>
  </si>
  <si>
    <t xml:space="preserve">시 · 군
Si, Gun </t>
  </si>
  <si>
    <t>2012</t>
  </si>
  <si>
    <t>자료 : 회계과</t>
    <phoneticPr fontId="20" type="noConversion"/>
  </si>
  <si>
    <t>도</t>
    <phoneticPr fontId="42" type="noConversion"/>
  </si>
  <si>
    <t>Gyeongbuk</t>
    <phoneticPr fontId="42" type="noConversion"/>
  </si>
  <si>
    <t>고령군    Goryeong</t>
    <phoneticPr fontId="42" type="noConversion"/>
  </si>
  <si>
    <t>Goryeong</t>
    <phoneticPr fontId="20" type="noConversion"/>
  </si>
  <si>
    <t>성주군    Seongju</t>
    <phoneticPr fontId="42" type="noConversion"/>
  </si>
  <si>
    <t>칠곡군    Chilgok</t>
    <phoneticPr fontId="42" type="noConversion"/>
  </si>
  <si>
    <t>예천군    Yecheon</t>
    <phoneticPr fontId="42" type="noConversion"/>
  </si>
  <si>
    <t>봉화군    Bonghwa</t>
    <phoneticPr fontId="42" type="noConversion"/>
  </si>
  <si>
    <t>울진군    Uljin</t>
    <phoneticPr fontId="42" type="noConversion"/>
  </si>
  <si>
    <t>울릉군    Ulleung</t>
    <phoneticPr fontId="42" type="noConversion"/>
  </si>
  <si>
    <t xml:space="preserve">     2011년 부터 지방세법 개정('11년 1월)에 따른 세목 조정 및 도축세 폐지</t>
    <phoneticPr fontId="20" type="noConversion"/>
  </si>
  <si>
    <t>연별 및 과목별</t>
  </si>
  <si>
    <t>예산①
Budget</t>
  </si>
  <si>
    <t>징수결정액
Estimated amount of collection</t>
  </si>
  <si>
    <t>수납액②
Amount received</t>
  </si>
  <si>
    <t>불납결손액
Deficit</t>
  </si>
  <si>
    <t>미수납액
Amount unrecived</t>
  </si>
  <si>
    <t>증감(②­①)
Increase or decrease</t>
  </si>
  <si>
    <t>중앙정부이전수입</t>
  </si>
  <si>
    <t>Government Transfer Revenues</t>
  </si>
  <si>
    <t>지방자치단체이전수입</t>
  </si>
  <si>
    <t>Local Transfer Revenues</t>
  </si>
  <si>
    <t>기타이전수입</t>
  </si>
  <si>
    <t>Others Transfer Revenues</t>
  </si>
  <si>
    <t>교수-학습활동수입</t>
  </si>
  <si>
    <t>Teaching-Learning Activities</t>
  </si>
  <si>
    <t>행정활동수입</t>
  </si>
  <si>
    <t>Administration Activities</t>
  </si>
  <si>
    <t>자산수입</t>
  </si>
  <si>
    <t>Asset Incomes</t>
  </si>
  <si>
    <t>이자수입</t>
  </si>
  <si>
    <t>Interest Incomes</t>
  </si>
  <si>
    <t>적립금수입</t>
  </si>
  <si>
    <t>Reserve Incomes</t>
  </si>
  <si>
    <t>금융자산회수</t>
  </si>
  <si>
    <t>Financial Asset Incomes</t>
  </si>
  <si>
    <t>잡수입</t>
  </si>
  <si>
    <t>Miscellaneous Incomes</t>
  </si>
  <si>
    <t>지방교육채 및 학교채</t>
  </si>
  <si>
    <t>Local Education Bond / School Bond</t>
  </si>
  <si>
    <t>전년도이월금</t>
  </si>
  <si>
    <t>Carry-Over from Perv. Year</t>
  </si>
  <si>
    <t>예산①
Budget</t>
  </si>
  <si>
    <t>예산결정후 증감액②
Change in budget amount after budget finalization</t>
  </si>
  <si>
    <t xml:space="preserve">예산현액
(①+②)
Budget amount
</t>
  </si>
  <si>
    <t>Year &amp; Classification</t>
  </si>
  <si>
    <t>전년도이월액
Carry-over from previous year</t>
  </si>
  <si>
    <t>예비비 지출결정액
Estimanted amount of emergency fund</t>
  </si>
  <si>
    <t>이용 및 이체
Use &amp; Transfer</t>
  </si>
  <si>
    <t>인적자원운용</t>
  </si>
  <si>
    <t>교수-학습활동지원</t>
  </si>
  <si>
    <t>교육복지지원</t>
  </si>
  <si>
    <t>보건/급식/체육활동</t>
  </si>
  <si>
    <t>학교재정지원관리</t>
  </si>
  <si>
    <t>학교교육여건개선시설</t>
  </si>
  <si>
    <t>평생교육</t>
  </si>
  <si>
    <t>Life-long Education</t>
  </si>
  <si>
    <t>직업교육</t>
  </si>
  <si>
    <t>Vocational Education</t>
  </si>
  <si>
    <t>교육행정일반</t>
  </si>
  <si>
    <t>Education Adiministration</t>
  </si>
  <si>
    <t>기관운영관리</t>
  </si>
  <si>
    <t>Organizational Management</t>
  </si>
  <si>
    <t>지방채상환 및 리스료</t>
  </si>
  <si>
    <t>Redemption of Municipal 
 Bond/Cost of Lease</t>
  </si>
  <si>
    <t>예비비 및 기타</t>
  </si>
  <si>
    <t>Reserves &amp; Others</t>
  </si>
  <si>
    <t>자료 : 회계과</t>
    <phoneticPr fontId="20" type="noConversion"/>
  </si>
  <si>
    <t>자료 : 회계과</t>
    <phoneticPr fontId="20" type="noConversion"/>
  </si>
  <si>
    <t xml:space="preserve">자료 : 회계과, 2008년 부터 서식 변경  </t>
    <phoneticPr fontId="20" type="noConversion"/>
  </si>
  <si>
    <t xml:space="preserve">     1) 재정자립도 = 자체수입(지방세+세외수입) / 일반회계 X 100</t>
  </si>
  <si>
    <t xml:space="preserve">     2) 재정자주도 = 자주재원(지방세+세외수입+지방교부세+조정교부금+재정보전금) / 일반회계 예산액 X 100</t>
  </si>
  <si>
    <t xml:space="preserve">     3) 기준재정수요충족도(재정력지수) = 기준재정수입액 / 기준재정수요액 X 100 ← 교부전기준</t>
  </si>
  <si>
    <t>Education welfare support</t>
    <phoneticPr fontId="42" type="noConversion"/>
  </si>
  <si>
    <t>Unit : million won</t>
    <phoneticPr fontId="42" type="noConversion"/>
  </si>
  <si>
    <t>영주시</t>
    <phoneticPr fontId="20" type="noConversion"/>
  </si>
  <si>
    <t>자료 : 회계과</t>
    <phoneticPr fontId="20" type="noConversion"/>
  </si>
  <si>
    <t>2013</t>
  </si>
  <si>
    <t>주 : 2013년 자료부터 "지방 잉여금" 항목 삭제</t>
    <phoneticPr fontId="20" type="noConversion"/>
  </si>
  <si>
    <t xml:space="preserve">     2) 통계숫자의 단위표시 미만은 사사오입을 원칙으로 하였으며 총계숫자를 맞추기 위해 내용란의 단위숫자가 다를 수도 있습니다.</t>
    <phoneticPr fontId="20" type="noConversion"/>
  </si>
  <si>
    <t>자료 : 세정담당관</t>
  </si>
  <si>
    <t>자료 : 세정담당관</t>
    <phoneticPr fontId="42" type="noConversion"/>
  </si>
  <si>
    <t>다음연도 
이 월 액
Carry over to next year</t>
    <phoneticPr fontId="42" type="noConversion"/>
  </si>
  <si>
    <t xml:space="preserve">지 출 액
Expenditure
</t>
    <phoneticPr fontId="42" type="noConversion"/>
  </si>
  <si>
    <t xml:space="preserve">불 용 액
Unused
</t>
    <phoneticPr fontId="42" type="noConversion"/>
  </si>
  <si>
    <t>Management of School Finance</t>
    <phoneticPr fontId="42" type="noConversion"/>
  </si>
  <si>
    <t>Teaching-Learning Activities</t>
    <phoneticPr fontId="42" type="noConversion"/>
  </si>
  <si>
    <t>Application of Human Resource</t>
    <phoneticPr fontId="42" type="noConversion"/>
  </si>
  <si>
    <t>ⅩⅤ. Public Finance / 777</t>
    <phoneticPr fontId="20" type="noConversion"/>
  </si>
  <si>
    <t>3. Collection of Local Taxes</t>
    <phoneticPr fontId="20" type="noConversion"/>
  </si>
  <si>
    <t>3. Collection of Local Taxes(cont'd)</t>
    <phoneticPr fontId="20" type="noConversion"/>
  </si>
  <si>
    <t>11. Settled expenditure of Special Accounts for Education</t>
    <phoneticPr fontId="42" type="noConversion"/>
  </si>
  <si>
    <t>2013</t>
    <phoneticPr fontId="20" type="noConversion"/>
  </si>
  <si>
    <t>…</t>
    <phoneticPr fontId="20" type="noConversion"/>
  </si>
  <si>
    <t>2014</t>
  </si>
  <si>
    <t xml:space="preserve">     2014년 자료부터 "보전수입 등 및 내부거래" 항목 추가</t>
    <phoneticPr fontId="20" type="noConversion"/>
  </si>
  <si>
    <t>보전수입 등 및 내부거래</t>
    <phoneticPr fontId="20" type="noConversion"/>
  </si>
  <si>
    <t>Control grants</t>
    <phoneticPr fontId="20" type="noConversion"/>
  </si>
  <si>
    <t>Local borrowing</t>
    <phoneticPr fontId="20" type="noConversion"/>
  </si>
  <si>
    <t>Conservation revenues and Internal transaction</t>
    <phoneticPr fontId="20" type="noConversion"/>
  </si>
  <si>
    <t>주 : 2014년 자료부터 "지방 잉여금" 항목 삭제, "보전수입 등 및 내부거래" 항목 추가</t>
    <phoneticPr fontId="20" type="noConversion"/>
  </si>
  <si>
    <t>788 / ⅩⅤ. 재정</t>
    <phoneticPr fontId="20" type="noConversion"/>
  </si>
  <si>
    <t>796 / ⅩⅤ. 재정</t>
    <phoneticPr fontId="20" type="noConversion"/>
  </si>
  <si>
    <r>
      <t>재정자립도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Financial independence</t>
    </r>
    <phoneticPr fontId="42" type="noConversion"/>
  </si>
  <si>
    <r>
      <t>재정자주도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Financial autonomy</t>
    </r>
    <phoneticPr fontId="42" type="noConversion"/>
  </si>
  <si>
    <r>
      <t>기준재정 수요충족도
(재정력지수)</t>
    </r>
    <r>
      <rPr>
        <vertAlign val="superscript"/>
        <sz val="9"/>
        <color theme="1"/>
        <rFont val="돋움"/>
        <family val="3"/>
        <charset val="129"/>
      </rPr>
      <t>3)</t>
    </r>
    <r>
      <rPr>
        <sz val="9"/>
        <color theme="1"/>
        <rFont val="돋움"/>
        <family val="3"/>
        <charset val="129"/>
      </rPr>
      <t xml:space="preserve">
Financia ability indices</t>
    </r>
    <phoneticPr fontId="42" type="noConversion"/>
  </si>
  <si>
    <r>
      <t>7. 일반회계 세출예산 개요</t>
    </r>
    <r>
      <rPr>
        <b/>
        <vertAlign val="superscript"/>
        <sz val="17"/>
        <color theme="1"/>
        <rFont val="굴림"/>
        <family val="3"/>
        <charset val="129"/>
      </rPr>
      <t>1)</t>
    </r>
  </si>
  <si>
    <r>
      <t xml:space="preserve">농림해양
수산 </t>
    </r>
    <r>
      <rPr>
        <sz val="8"/>
        <color theme="1"/>
        <rFont val="돋움"/>
        <family val="3"/>
        <charset val="129"/>
      </rPr>
      <t>Agriculture, Forestry, Ocean, Marine</t>
    </r>
    <phoneticPr fontId="20" type="noConversion"/>
  </si>
  <si>
    <r>
      <t xml:space="preserve">수송 및 
교통 </t>
    </r>
    <r>
      <rPr>
        <sz val="8"/>
        <color theme="1"/>
        <rFont val="돋움"/>
        <family val="3"/>
        <charset val="129"/>
      </rPr>
      <t>Transpor-
tation, 
Traffic</t>
    </r>
    <phoneticPr fontId="20" type="noConversion"/>
  </si>
  <si>
    <r>
      <t xml:space="preserve">국토 및
 지역개발 </t>
    </r>
    <r>
      <rPr>
        <sz val="8"/>
        <color theme="1"/>
        <rFont val="돋움"/>
        <family val="3"/>
        <charset val="129"/>
      </rPr>
      <t xml:space="preserve">Country, Region </t>
    </r>
    <r>
      <rPr>
        <sz val="7.5"/>
        <color theme="1"/>
        <rFont val="돋움"/>
        <family val="3"/>
        <charset val="129"/>
      </rPr>
      <t xml:space="preserve">Development </t>
    </r>
  </si>
  <si>
    <r>
      <t xml:space="preserve">과학기술 </t>
    </r>
    <r>
      <rPr>
        <sz val="8"/>
        <color theme="1"/>
        <rFont val="돋움"/>
        <family val="3"/>
        <charset val="129"/>
      </rPr>
      <t>Science Technology</t>
    </r>
  </si>
  <si>
    <r>
      <t xml:space="preserve">예비비 </t>
    </r>
    <r>
      <rPr>
        <sz val="7"/>
        <color theme="1"/>
        <rFont val="돋움"/>
        <family val="3"/>
        <charset val="129"/>
      </rPr>
      <t>Contingency</t>
    </r>
    <phoneticPr fontId="20" type="noConversion"/>
  </si>
  <si>
    <r>
      <t xml:space="preserve">세대
(외국인세대제외)
</t>
    </r>
    <r>
      <rPr>
        <sz val="8"/>
        <color theme="1"/>
        <rFont val="돋움"/>
        <family val="3"/>
        <charset val="129"/>
      </rPr>
      <t xml:space="preserve"> Households (excluding foreign household)</t>
    </r>
    <phoneticPr fontId="42" type="noConversion"/>
  </si>
  <si>
    <t>보전수입 등 및 
내부거래
Conservation revenues and Internal transaction</t>
    <phoneticPr fontId="20" type="noConversion"/>
  </si>
  <si>
    <t>ⅩⅤ. Public Finance / 789</t>
    <phoneticPr fontId="20" type="noConversion"/>
  </si>
  <si>
    <t>798 / ⅩⅤ. 재정</t>
    <phoneticPr fontId="20" type="noConversion"/>
  </si>
  <si>
    <t>ⅩⅤ. Public Finance / 799</t>
    <phoneticPr fontId="20" type="noConversion"/>
  </si>
  <si>
    <t>자료 : 회계과</t>
    <phoneticPr fontId="20" type="noConversion"/>
  </si>
  <si>
    <t xml:space="preserve">  - 지역및도시</t>
  </si>
  <si>
    <t>국토및지역개발</t>
  </si>
  <si>
    <t xml:space="preserve">  - 대중교통 · 물류등기타</t>
  </si>
  <si>
    <t>수송및교통</t>
  </si>
  <si>
    <t xml:space="preserve">  - 에너지및자원개발</t>
  </si>
  <si>
    <t xml:space="preserve">  - 무역및투자유치</t>
  </si>
  <si>
    <t xml:space="preserve">  - 산업기술지원</t>
    <phoneticPr fontId="20" type="noConversion"/>
  </si>
  <si>
    <t xml:space="preserve">  - 보육 · 가족및여성</t>
  </si>
  <si>
    <t xml:space="preserve">  - 문화및관광일반</t>
  </si>
  <si>
    <t>문화및관광</t>
    <phoneticPr fontId="20" type="noConversion"/>
  </si>
  <si>
    <t xml:space="preserve">  - 유아및초중등교육</t>
  </si>
  <si>
    <t xml:space="preserve">  - 경찰 · 재난방재 · 민방위</t>
    <phoneticPr fontId="20" type="noConversion"/>
  </si>
  <si>
    <t>공공질서및안전</t>
  </si>
  <si>
    <t xml:space="preserve">  - 입법및선거관계</t>
  </si>
  <si>
    <t>ⅩⅤ. Public Finance / 787</t>
    <phoneticPr fontId="20" type="noConversion"/>
  </si>
  <si>
    <t>2015</t>
  </si>
  <si>
    <t>772</t>
    <phoneticPr fontId="42" type="noConversion"/>
  </si>
  <si>
    <t>ⅩⅤ. Public Finance / 773</t>
    <phoneticPr fontId="42" type="noConversion"/>
  </si>
  <si>
    <t>774 / ⅩⅤ. 재정</t>
    <phoneticPr fontId="42" type="noConversion"/>
  </si>
  <si>
    <t>ⅩⅤ. Public Finance / 775</t>
    <phoneticPr fontId="42" type="noConversion"/>
  </si>
  <si>
    <t>776 / ⅩⅤ. 재정</t>
    <phoneticPr fontId="42" type="noConversion"/>
  </si>
  <si>
    <t>778 / ⅩⅤ. 재정</t>
    <phoneticPr fontId="42" type="noConversion"/>
  </si>
  <si>
    <t>ⅩⅤ. Public Finance / 779</t>
    <phoneticPr fontId="20" type="noConversion"/>
  </si>
  <si>
    <t>780 / ⅩⅤ. 재정</t>
    <phoneticPr fontId="20" type="noConversion"/>
  </si>
  <si>
    <t>ⅩⅤ. Public Finance / 781</t>
    <phoneticPr fontId="20" type="noConversion"/>
  </si>
  <si>
    <t>782 / ⅩⅤ. 재정</t>
    <phoneticPr fontId="20" type="noConversion"/>
  </si>
  <si>
    <t>786 / ⅩⅤ. 재정</t>
    <phoneticPr fontId="20" type="noConversion"/>
  </si>
  <si>
    <t>790 / ⅩⅤ. 재정</t>
    <phoneticPr fontId="20" type="noConversion"/>
  </si>
  <si>
    <t>ⅩⅤ. Public Finance / 791</t>
    <phoneticPr fontId="20" type="noConversion"/>
  </si>
  <si>
    <t>792 / ⅩⅤ. 재정</t>
    <phoneticPr fontId="20" type="noConversion"/>
  </si>
  <si>
    <t>ⅩⅤ. Public Finance / 793</t>
    <phoneticPr fontId="20" type="noConversion"/>
  </si>
  <si>
    <t>794 / ⅩⅤ. 재정</t>
    <phoneticPr fontId="20" type="noConversion"/>
  </si>
  <si>
    <t>ⅩⅤ. Public Finance / 795</t>
    <phoneticPr fontId="20" type="noConversion"/>
  </si>
  <si>
    <t>ⅩⅤ. Public Finance / 797</t>
    <phoneticPr fontId="20" type="noConversion"/>
  </si>
  <si>
    <t>800 / ⅩⅤ. 재정</t>
    <phoneticPr fontId="42" type="noConversion"/>
  </si>
  <si>
    <t>ⅩⅤ. Public Finance / 801</t>
    <phoneticPr fontId="42" type="noConversion"/>
  </si>
  <si>
    <t>802 / ⅩⅤ. 재정</t>
    <phoneticPr fontId="42" type="noConversion"/>
  </si>
  <si>
    <t>ⅩⅤ. Public Finance / 803</t>
    <phoneticPr fontId="42" type="noConversion"/>
  </si>
  <si>
    <t>804 / ⅩⅤ. 재정</t>
    <phoneticPr fontId="20" type="noConversion"/>
  </si>
  <si>
    <t>ⅩⅤ. Public Finance / 805</t>
    <phoneticPr fontId="20" type="noConversion"/>
  </si>
  <si>
    <t>806 / ⅩⅤ. 재정</t>
    <phoneticPr fontId="20" type="noConversion"/>
  </si>
  <si>
    <t>ⅩⅤ. Public Finance / 807</t>
    <phoneticPr fontId="20" type="noConversion"/>
  </si>
  <si>
    <t>808 / ⅩⅤ. 재정</t>
    <phoneticPr fontId="20" type="noConversion"/>
  </si>
  <si>
    <t>Reconstruction of School 
 Education Environment</t>
    <phoneticPr fontId="42" type="noConversion"/>
  </si>
  <si>
    <t>Health/School Meal/Physical 
 Activities</t>
    <phoneticPr fontId="42" type="noConversion"/>
  </si>
  <si>
    <t xml:space="preserve">water supply &amp; drainage, quality of water </t>
    <phoneticPr fontId="20" type="noConversion"/>
  </si>
  <si>
    <t xml:space="preserve">  - Legislation &amp; Election</t>
    <phoneticPr fontId="20" type="noConversion"/>
  </si>
  <si>
    <r>
      <t>8-1. 시</t>
    </r>
    <r>
      <rPr>
        <b/>
        <sz val="17"/>
        <color theme="1"/>
        <rFont val="나눔고딕 ExtraBold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군별 일반회계 세출결산</t>
    </r>
    <phoneticPr fontId="20" type="noConversion"/>
  </si>
  <si>
    <t>8-1. 시·군별 일반회계 세출결산(계속)</t>
    <phoneticPr fontId="20" type="noConversion"/>
  </si>
  <si>
    <t>Source : Tax Affairs Division</t>
    <phoneticPr fontId="42" type="noConversion"/>
  </si>
  <si>
    <t>Source : Tax Affairs Division</t>
    <phoneticPr fontId="20" type="noConversion"/>
  </si>
  <si>
    <t>Source : Accounts Division</t>
    <phoneticPr fontId="20" type="noConversion"/>
  </si>
  <si>
    <t>Source : Budget Division</t>
    <phoneticPr fontId="20" type="noConversion"/>
  </si>
  <si>
    <t>Source : Gyeongsangbuk-Do Office of Education</t>
    <phoneticPr fontId="20" type="noConversion"/>
  </si>
  <si>
    <t>Source : Gyeongsangbuk-Do Office of Education</t>
    <phoneticPr fontId="42" type="noConversion"/>
  </si>
  <si>
    <t>2016</t>
  </si>
  <si>
    <t>2016</t>
    <phoneticPr fontId="20" type="noConversion"/>
  </si>
  <si>
    <t>2015</t>
    <phoneticPr fontId="20" type="noConversion"/>
  </si>
  <si>
    <t>14.지방재정자립지표</t>
    <phoneticPr fontId="42" type="noConversion"/>
  </si>
  <si>
    <t>회계명칭변경 : 의료보험기금운영→의료급여기금운영, 원자력발전지역개발세 →발전소지역자원시설세</t>
    <phoneticPr fontId="20" type="noConversion"/>
  </si>
  <si>
    <t>경북도립대학특별회계 삭제, 낙후지역발전특별회계 추가</t>
    <phoneticPr fontId="20" type="noConversion"/>
  </si>
  <si>
    <t xml:space="preserve">  -  의료급여기금운영
      MedicialInsurance Fund 
      Menagement</t>
    <phoneticPr fontId="20" type="noConversion"/>
  </si>
  <si>
    <t xml:space="preserve">  - 발전소지역자원시설세    
     The locial tax for nuclear
     energy's growth</t>
    <phoneticPr fontId="20" type="noConversion"/>
  </si>
  <si>
    <t xml:space="preserve">  - 학교용지부담금</t>
    <phoneticPr fontId="20" type="noConversion"/>
  </si>
  <si>
    <t xml:space="preserve">  - 낙후지역발전</t>
    <phoneticPr fontId="20" type="noConversion"/>
  </si>
  <si>
    <t>1. 국세징수(계속)</t>
    <phoneticPr fontId="42" type="noConversion"/>
  </si>
  <si>
    <t>1. Collection of National Taxes(Cont'd)</t>
    <phoneticPr fontId="42" type="noConversion"/>
  </si>
  <si>
    <t>1. Collection of National Taxes</t>
    <phoneticPr fontId="42" type="noConversion"/>
  </si>
  <si>
    <t>Unit : million won</t>
    <phoneticPr fontId="42" type="noConversion"/>
  </si>
  <si>
    <t>연별 및
세무서별
Year &amp;
Tax Office</t>
    <phoneticPr fontId="42" type="noConversion"/>
  </si>
  <si>
    <t>합계
Grand total</t>
    <phoneticPr fontId="42" type="noConversion"/>
  </si>
  <si>
    <t>내국세   Interal taxes</t>
    <phoneticPr fontId="42" type="noConversion"/>
  </si>
  <si>
    <t>연별 및
세무서별</t>
    <phoneticPr fontId="42" type="noConversion"/>
  </si>
  <si>
    <t>내국세 Internal taxes</t>
    <phoneticPr fontId="42" type="noConversion"/>
  </si>
  <si>
    <t>교    통
에너지세
환 경 세
Transpor-tation</t>
    <phoneticPr fontId="42" type="noConversion"/>
  </si>
  <si>
    <t>방위세
Defense tax</t>
    <phoneticPr fontId="42" type="noConversion"/>
  </si>
  <si>
    <t xml:space="preserve">교육세
Education </t>
    <phoneticPr fontId="42" type="noConversion"/>
  </si>
  <si>
    <t>농어촌특별세
Special tax for rural development</t>
    <phoneticPr fontId="42" type="noConversion"/>
  </si>
  <si>
    <t xml:space="preserve">종합부동산세  Comprehensive Real estate
</t>
    <phoneticPr fontId="42" type="noConversion"/>
  </si>
  <si>
    <t>Year &amp;
Tax Office</t>
    <phoneticPr fontId="42" type="noConversion"/>
  </si>
  <si>
    <t>직접세   Direct taxes</t>
    <phoneticPr fontId="42" type="noConversion"/>
  </si>
  <si>
    <t>직접세</t>
    <phoneticPr fontId="42" type="noConversion"/>
  </si>
  <si>
    <t>간접세  Indirect Tax</t>
    <phoneticPr fontId="42" type="noConversion"/>
  </si>
  <si>
    <t>인지세
Stamp tax</t>
    <phoneticPr fontId="42" type="noConversion"/>
  </si>
  <si>
    <t>과년도수입
Revenues from previous year</t>
    <phoneticPr fontId="42" type="noConversion"/>
  </si>
  <si>
    <t>소득세
Income</t>
    <phoneticPr fontId="42" type="noConversion"/>
  </si>
  <si>
    <t>근로
장려금</t>
    <phoneticPr fontId="42" type="noConversion"/>
  </si>
  <si>
    <t>자녀
장려금</t>
    <phoneticPr fontId="42" type="noConversion"/>
  </si>
  <si>
    <r>
      <t xml:space="preserve">법인세
</t>
    </r>
    <r>
      <rPr>
        <sz val="7.5"/>
        <color theme="1"/>
        <rFont val="돋움"/>
        <family val="3"/>
        <charset val="129"/>
      </rPr>
      <t>Corporation Profit tax</t>
    </r>
    <phoneticPr fontId="42" type="noConversion"/>
  </si>
  <si>
    <t>상속세
Inheri-
tance</t>
    <phoneticPr fontId="42" type="noConversion"/>
  </si>
  <si>
    <t>증여세
Gift</t>
    <phoneticPr fontId="42" type="noConversion"/>
  </si>
  <si>
    <t xml:space="preserve">자산
재평가세
Asset Revaluation </t>
    <phoneticPr fontId="42" type="noConversion"/>
  </si>
  <si>
    <t xml:space="preserve">부가가치세
Value added </t>
    <phoneticPr fontId="42" type="noConversion"/>
  </si>
  <si>
    <t>개별소비세
Special excise</t>
    <phoneticPr fontId="42" type="noConversion"/>
  </si>
  <si>
    <t>주세
Liquor</t>
    <phoneticPr fontId="42" type="noConversion"/>
  </si>
  <si>
    <t xml:space="preserve">증권거래세
Securities exchange </t>
    <phoneticPr fontId="42" type="noConversion"/>
  </si>
  <si>
    <t xml:space="preserve">전화세
Telephone </t>
    <phoneticPr fontId="42" type="noConversion"/>
  </si>
  <si>
    <t>…</t>
    <phoneticPr fontId="20" type="noConversion"/>
  </si>
  <si>
    <t>2013</t>
    <phoneticPr fontId="20" type="noConversion"/>
  </si>
  <si>
    <t>자료 : 국세청홈페이지→국세정보→국세통계→조기국세통계→세무서별·세목별 세수실적</t>
    <phoneticPr fontId="42" type="noConversion"/>
  </si>
  <si>
    <t>자료 : 대구지방국세청</t>
    <phoneticPr fontId="42" type="noConversion"/>
  </si>
  <si>
    <t>Source : Daegu Regional Tax Offices</t>
    <phoneticPr fontId="42" type="noConversion"/>
  </si>
  <si>
    <t>주 : 2006년 자료부터 종합부동산세 추가</t>
    <phoneticPr fontId="42" type="noConversion"/>
  </si>
  <si>
    <t>주 : 2013년 자료부터 '근로장려금' 추가</t>
    <phoneticPr fontId="42" type="noConversion"/>
  </si>
  <si>
    <t>주 : 2013년 자료부터 '자녀장려금' 추가</t>
    <phoneticPr fontId="42" type="noConversion"/>
  </si>
  <si>
    <t>ⅩⅤ. Public Finance / 783</t>
    <phoneticPr fontId="20" type="noConversion"/>
  </si>
  <si>
    <t>784 / ⅩⅤ. 재정</t>
    <phoneticPr fontId="20" type="noConversion"/>
  </si>
  <si>
    <t>ⅩⅤ. Public Finance / 785</t>
    <phoneticPr fontId="20" type="noConversion"/>
  </si>
  <si>
    <t>세외수입</t>
    <phoneticPr fontId="20" type="noConversion"/>
  </si>
  <si>
    <t>조정교부금
Control grants</t>
    <phoneticPr fontId="20" type="noConversion"/>
  </si>
  <si>
    <t>재정보전금
Control grants</t>
    <phoneticPr fontId="20" type="noConversion"/>
  </si>
  <si>
    <t>보전수입 등 및 내부거래  Conservation revenues and Internal transaction</t>
    <phoneticPr fontId="20" type="noConversion"/>
  </si>
  <si>
    <t>임시적 세외수입 Tempory non-tax revenues</t>
    <phoneticPr fontId="20" type="noConversion"/>
  </si>
  <si>
    <t>임시적세외수입</t>
    <phoneticPr fontId="20" type="noConversion"/>
  </si>
  <si>
    <t>보전수입 등  Conservation revenues</t>
    <phoneticPr fontId="20" type="noConversion"/>
  </si>
  <si>
    <t>내부거래  Internal transaction</t>
    <phoneticPr fontId="20" type="noConversion"/>
  </si>
  <si>
    <t>수수료수입
 Fees</t>
    <phoneticPr fontId="20" type="noConversion"/>
  </si>
  <si>
    <t>사업수입
Business product</t>
    <phoneticPr fontId="20" type="noConversion"/>
  </si>
  <si>
    <t>징수교부금
수입
Collection grants</t>
    <phoneticPr fontId="20" type="noConversion"/>
  </si>
  <si>
    <t>과징금 및 과태료 등
Fines and penaltiesetc</t>
    <phoneticPr fontId="20" type="noConversion"/>
  </si>
  <si>
    <t>기타수입
Other income</t>
    <phoneticPr fontId="20" type="noConversion"/>
  </si>
  <si>
    <t>지난년도수입
Revenue from previous year</t>
    <phoneticPr fontId="20" type="noConversion"/>
  </si>
  <si>
    <t>잉여금
Net
Surplus</t>
    <phoneticPr fontId="20" type="noConversion"/>
  </si>
  <si>
    <t>전년도
이월금
Carry-over</t>
    <phoneticPr fontId="20" type="noConversion"/>
  </si>
  <si>
    <t>융자금
원금수입
Loan collection</t>
    <phoneticPr fontId="20" type="noConversion"/>
  </si>
  <si>
    <t>전입금
Trans- ferred from</t>
    <phoneticPr fontId="20" type="noConversion"/>
  </si>
  <si>
    <r>
      <t xml:space="preserve">예탁금및
예수금
</t>
    </r>
    <r>
      <rPr>
        <sz val="7"/>
        <color theme="1"/>
        <rFont val="돋움"/>
        <family val="3"/>
        <charset val="129"/>
      </rPr>
      <t>Contribution</t>
    </r>
    <phoneticPr fontId="20" type="noConversion"/>
  </si>
  <si>
    <t>…</t>
    <phoneticPr fontId="20" type="noConversion"/>
  </si>
  <si>
    <t>자료 : 예산담당관실</t>
    <phoneticPr fontId="20" type="noConversion"/>
  </si>
  <si>
    <t>Source : Budget Division</t>
    <phoneticPr fontId="20" type="noConversion"/>
  </si>
  <si>
    <t>자료 : 예산담당관실</t>
    <phoneticPr fontId="20" type="noConversion"/>
  </si>
  <si>
    <t>주 : 2005년 자료부터 서식 변경, 최종 예산액임.</t>
    <phoneticPr fontId="20" type="noConversion"/>
  </si>
  <si>
    <t xml:space="preserve">     2008년 자료부터 서식 변경("재정보전금" 항목 추가)</t>
    <phoneticPr fontId="20" type="noConversion"/>
  </si>
  <si>
    <t xml:space="preserve">     2014년 자료부터 서식 변경("잉여금","전년도이월금","융자금원금수입","전입금","예탁금및예수금"을</t>
    <phoneticPr fontId="20" type="noConversion"/>
  </si>
  <si>
    <t xml:space="preserve">                                        "임시적세외수입"에서 "보전수입 등 및 내부거래"로 이동, "기부금 및 기금수입"은 "잡수입"에 포함)</t>
    <phoneticPr fontId="20" type="noConversion"/>
  </si>
  <si>
    <t xml:space="preserve">     2015년 자료부터 서식 변경(임시적세외수입에 "과징금 및 과태료 등" 항목추가, "잡수입"을 "기타수입"으로 변경)</t>
    <phoneticPr fontId="20" type="noConversion"/>
  </si>
  <si>
    <t>14. 지방재정자립지표</t>
    <phoneticPr fontId="20" type="noConversion"/>
  </si>
  <si>
    <t>14. Local Finance Independence Indicator</t>
    <phoneticPr fontId="20" type="noConversion"/>
  </si>
  <si>
    <t>단위 :%</t>
    <phoneticPr fontId="42" type="noConversion"/>
  </si>
  <si>
    <t>Unit : %</t>
    <phoneticPr fontId="20" type="noConversion"/>
  </si>
  <si>
    <t>연별 및 시군별
Year &amp; Si, Gun</t>
    <phoneticPr fontId="42" type="noConversion"/>
  </si>
  <si>
    <t xml:space="preserve">자료 : 예산담당관실, 예산개요, 2016년 최종예산기준(자립도,자주도), 당초예산(재정력지수) </t>
    <phoneticPr fontId="20" type="noConversion"/>
  </si>
  <si>
    <t>주: 2011년부터 수록(2014년세입과목개편전기준)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</si>
</sst>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_ ;_ * \!\-#,##0_ ;_ * &quot;-&quot;_ ;_ @_ "/>
    <numFmt numFmtId="178" formatCode="_-* #,##0_-;\!\-* #,##0_-;_-* &quot;-&quot;_-;_-@_-"/>
    <numFmt numFmtId="179" formatCode="#,##0_);[Red]\!\(#,##0\!\)"/>
    <numFmt numFmtId="180" formatCode="#,##0_ "/>
    <numFmt numFmtId="181" formatCode="#,##0_);[Red]\(#,##0\)"/>
    <numFmt numFmtId="182" formatCode="_-[$€-2]* #,##0.00_-;\-[$€-2]* #,##0.00_-;_-[$€-2]* &quot;-&quot;??_-"/>
    <numFmt numFmtId="18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4" formatCode="&quot;₩&quot;#,##0;[Red]&quot;₩&quot;&quot;₩&quot;\-#,##0"/>
    <numFmt numFmtId="18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_ * #,##0.00_ ;_ * \-#,##0.00_ ;_ * &quot;-&quot;??_ ;_ @_ "/>
    <numFmt numFmtId="190" formatCode="&quot;₩&quot;#,##0.00;&quot;₩&quot;\-#,##0.00"/>
    <numFmt numFmtId="191" formatCode="_-* #,##0.0_-;\-* #,##0.0_-;_-* &quot;-&quot;?_-;_-@_-"/>
    <numFmt numFmtId="192" formatCode="&quot;₩&quot;#,##0.00;[Red]&quot;₩&quot;\-#,##0.00"/>
    <numFmt numFmtId="193" formatCode="_ &quot;₩&quot;* #,##0_ ;_ &quot;₩&quot;* \-#,##0_ ;_ &quot;₩&quot;* &quot;-&quot;_ ;_ @_ "/>
    <numFmt numFmtId="194" formatCode="&quot;$&quot;#,##0_);[Red]\(&quot;$&quot;#,##0\)"/>
    <numFmt numFmtId="195" formatCode="&quot;₩&quot;#,##0;[Red]&quot;₩&quot;\-#,##0"/>
    <numFmt numFmtId="196" formatCode="_ &quot;₩&quot;* #,##0.00_ ;_ &quot;₩&quot;* \-#,##0.00_ ;_ &quot;₩&quot;* &quot;-&quot;??_ ;_ @_ "/>
    <numFmt numFmtId="197" formatCode="&quot;$&quot;#,##0.00_);[Red]\(&quot;$&quot;#,##0.00\)"/>
    <numFmt numFmtId="198" formatCode="#,##0;[Red]&quot;-&quot;#,##0"/>
    <numFmt numFmtId="199" formatCode="#,##0.00;[Red]&quot;-&quot;#,##0.00"/>
    <numFmt numFmtId="200" formatCode="#,##0.0"/>
    <numFmt numFmtId="201" formatCode="_(* #,##0_);_(* \(#,##0\);_(* &quot;-&quot;_);_(@_)"/>
    <numFmt numFmtId="202" formatCode="#,##0.0_ "/>
    <numFmt numFmtId="203" formatCode="_ * #,##0_ ;_ * &quot;₩&quot;&quot;₩&quot;\-#,##0_ ;_ * &quot;-&quot;_ ;_ @_ "/>
    <numFmt numFmtId="204" formatCode="_ &quot;₩&quot;* #,##0.00_ ;_ &quot;₩&quot;* &quot;₩&quot;&quot;₩&quot;\-#,##0.00_ ;_ &quot;₩&quot;* &quot;-&quot;??_ ;_ @_ "/>
    <numFmt numFmtId="205" formatCode="_ &quot;₩&quot;* #,##0_ ;_ &quot;₩&quot;* &quot;₩&quot;&quot;₩&quot;\-#,##0_ ;_ &quot;₩&quot;* &quot;-&quot;_ ;_ @_ "/>
    <numFmt numFmtId="206" formatCode="&quot;₩&quot;#,##0.00;[Red]&quot;₩&quot;&quot;₩&quot;&quot;₩&quot;\-#,##0.00"/>
    <numFmt numFmtId="207" formatCode="_ * #,##0.00_ ;_ * &quot;₩&quot;&quot;₩&quot;\-#,##0.00_ ;_ * &quot;-&quot;??_ ;_ @_ "/>
    <numFmt numFmtId="208" formatCode="&quot;R$&quot;#,##0_);[Red]\(&quot;R$&quot;#,##0\)"/>
    <numFmt numFmtId="209" formatCode="&quot;₩&quot;#,##0.00;&quot;₩&quot;&quot;₩&quot;&quot;₩&quot;&quot;₩&quot;&quot;₩&quot;&quot;₩&quot;\-#,##0.00"/>
    <numFmt numFmtId="210" formatCode="_ &quot;₩&quot;* #,##0.00_ ;_ &quot;₩&quot;* &quot;₩&quot;\-#,##0.00_ ;_ &quot;₩&quot;* &quot;-&quot;??_ ;_ @_ "/>
    <numFmt numFmtId="211" formatCode="&quot;₩&quot;#,##0;&quot;₩&quot;&quot;₩&quot;&quot;₩&quot;\-#,##0"/>
    <numFmt numFmtId="212" formatCode="&quot;R$&quot;#,##0_);\(&quot;R$&quot;#,##0\)"/>
    <numFmt numFmtId="213" formatCode="#,##0&quot; / XⅡ. 보건 및 사회보장&quot;"/>
    <numFmt numFmtId="214" formatCode="#,##0_-;\-#,##0_-;&quot;-&quot;_-;@_-"/>
    <numFmt numFmtId="215" formatCode="#,##0;\-#,##0;&quot;-&quot;;@"/>
    <numFmt numFmtId="216" formatCode="#,##0\ ;\-#,##0\ ;&quot;-&quot;\ ;@\ "/>
    <numFmt numFmtId="217" formatCode="#,##0\ ;\-#,##0\ ;&quot;-&quot;\ ;\ @"/>
    <numFmt numFmtId="218" formatCode="_-* #,##0.0_-;\-* #,##0.0_-;_-* &quot;-&quot;_-;_-@_-"/>
    <numFmt numFmtId="219" formatCode="#,##0\ "/>
    <numFmt numFmtId="220" formatCode="\ @"/>
  </numFmts>
  <fonts count="205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뼻뮝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name val="Arial"/>
      <family val="2"/>
    </font>
    <font>
      <u/>
      <sz val="12"/>
      <color indexed="12"/>
      <name val="Arial"/>
      <family val="2"/>
    </font>
    <font>
      <u/>
      <sz val="12"/>
      <color indexed="20"/>
      <name val="Arial"/>
      <family val="2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10"/>
      <name val="돋움체"/>
      <family val="3"/>
      <charset val="129"/>
    </font>
    <font>
      <sz val="10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9"/>
      <color theme="1"/>
      <name val="돋움"/>
      <family val="3"/>
      <charset val="129"/>
    </font>
    <font>
      <b/>
      <sz val="16"/>
      <color theme="1"/>
      <name val="굴림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Arial"/>
      <family val="2"/>
    </font>
    <font>
      <sz val="17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9"/>
      <color theme="1"/>
      <name val="Arial Narrow"/>
      <family val="2"/>
    </font>
    <font>
      <b/>
      <vertAlign val="superscript"/>
      <sz val="17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2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b/>
      <sz val="17"/>
      <color theme="1"/>
      <name val="나눔고딕 ExtraBold"/>
      <family val="3"/>
      <charset val="129"/>
    </font>
    <font>
      <sz val="9"/>
      <name val="바탕체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536">
    <xf numFmtId="0" fontId="0" fillId="0" borderId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91" fillId="0" borderId="0"/>
    <xf numFmtId="0" fontId="91" fillId="0" borderId="0"/>
    <xf numFmtId="0" fontId="12" fillId="0" borderId="0" applyNumberFormat="0" applyFill="0" applyBorder="0" applyAlignment="0" applyProtection="0"/>
    <xf numFmtId="0" fontId="14" fillId="0" borderId="0"/>
    <xf numFmtId="0" fontId="14" fillId="0" borderId="0"/>
    <xf numFmtId="0" fontId="67" fillId="0" borderId="0"/>
    <xf numFmtId="0" fontId="3" fillId="2" borderId="0" applyNumberFormat="0" applyBorder="0" applyAlignment="0" applyProtection="0">
      <alignment vertical="center"/>
    </xf>
    <xf numFmtId="0" fontId="116" fillId="2" borderId="0" applyNumberFormat="0" applyBorder="0" applyAlignment="0" applyProtection="0"/>
    <xf numFmtId="0" fontId="3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/>
    <xf numFmtId="0" fontId="3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/>
    <xf numFmtId="0" fontId="3" fillId="7" borderId="0" applyNumberFormat="0" applyBorder="0" applyAlignment="0" applyProtection="0">
      <alignment vertical="center"/>
    </xf>
    <xf numFmtId="0" fontId="116" fillId="7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160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7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5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5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3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160" fillId="3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7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5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9" borderId="0" applyNumberFormat="0" applyBorder="0" applyAlignment="0" applyProtection="0">
      <alignment vertical="center"/>
    </xf>
    <xf numFmtId="0" fontId="116" fillId="9" borderId="0" applyNumberFormat="0" applyBorder="0" applyAlignment="0" applyProtection="0"/>
    <xf numFmtId="0" fontId="3" fillId="11" borderId="0" applyNumberFormat="0" applyBorder="0" applyAlignment="0" applyProtection="0">
      <alignment vertical="center"/>
    </xf>
    <xf numFmtId="0" fontId="116" fillId="11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12" borderId="0" applyNumberFormat="0" applyBorder="0" applyAlignment="0" applyProtection="0">
      <alignment vertical="center"/>
    </xf>
    <xf numFmtId="0" fontId="116" fillId="12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3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60" fillId="3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7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60" fillId="3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7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1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4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4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60" fillId="4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7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117" fillId="1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1" fillId="43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1" fillId="44" borderId="0" applyNumberFormat="0" applyBorder="0" applyAlignment="0" applyProtection="0">
      <alignment vertical="center"/>
    </xf>
    <xf numFmtId="0" fontId="98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1" fillId="45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46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47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1" fillId="48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/>
    <xf numFmtId="0" fontId="6" fillId="20" borderId="0" applyNumberFormat="0" applyBorder="0" applyAlignment="0" applyProtection="0">
      <alignment vertical="center"/>
    </xf>
    <xf numFmtId="0" fontId="117" fillId="20" borderId="0" applyNumberFormat="0" applyBorder="0" applyAlignment="0" applyProtection="0"/>
    <xf numFmtId="0" fontId="6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/>
    <xf numFmtId="0" fontId="51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9" fillId="0" borderId="0" applyFont="0" applyFill="0" applyBorder="0" applyAlignment="0" applyProtection="0"/>
    <xf numFmtId="192" fontId="49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5" fontId="46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9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6" fillId="0" borderId="0"/>
    <xf numFmtId="0" fontId="51" fillId="0" borderId="0" applyFont="0" applyFill="0" applyBorder="0" applyAlignment="0" applyProtection="0"/>
    <xf numFmtId="198" fontId="46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40" fontId="9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24" fillId="3" borderId="0" applyNumberFormat="0" applyBorder="0" applyAlignment="0" applyProtection="0">
      <alignment vertical="center"/>
    </xf>
    <xf numFmtId="0" fontId="119" fillId="3" borderId="0" applyNumberFormat="0" applyBorder="0" applyAlignment="0" applyProtection="0"/>
    <xf numFmtId="0" fontId="10" fillId="0" borderId="0"/>
    <xf numFmtId="0" fontId="52" fillId="0" borderId="0"/>
    <xf numFmtId="0" fontId="46" fillId="0" borderId="0"/>
    <xf numFmtId="0" fontId="47" fillId="0" borderId="0"/>
    <xf numFmtId="0" fontId="48" fillId="0" borderId="0"/>
    <xf numFmtId="0" fontId="47" fillId="0" borderId="0"/>
    <xf numFmtId="0" fontId="49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0" fillId="0" borderId="0"/>
    <xf numFmtId="0" fontId="50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2" fillId="22" borderId="1" applyNumberFormat="0" applyAlignment="0" applyProtection="0">
      <alignment vertical="center"/>
    </xf>
    <xf numFmtId="0" fontId="120" fillId="22" borderId="1" applyNumberFormat="0" applyAlignment="0" applyProtection="0"/>
    <xf numFmtId="0" fontId="11" fillId="0" borderId="0"/>
    <xf numFmtId="0" fontId="153" fillId="0" borderId="0"/>
    <xf numFmtId="0" fontId="30" fillId="23" borderId="2" applyNumberFormat="0" applyAlignment="0" applyProtection="0">
      <alignment vertical="center"/>
    </xf>
    <xf numFmtId="0" fontId="121" fillId="23" borderId="2" applyNumberFormat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4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68" fillId="0" borderId="0" applyFont="0" applyFill="0" applyBorder="0" applyAlignment="0" applyProtection="0"/>
    <xf numFmtId="0" fontId="94" fillId="0" borderId="0"/>
    <xf numFmtId="0" fontId="12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94" fillId="0" borderId="0"/>
    <xf numFmtId="182" fontId="14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/>
    <xf numFmtId="2" fontId="12" fillId="0" borderId="0" applyFont="0" applyFill="0" applyBorder="0" applyAlignment="0" applyProtection="0"/>
    <xf numFmtId="2" fontId="147" fillId="0" borderId="0" applyFon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39" fillId="4" borderId="0" applyNumberFormat="0" applyBorder="0" applyAlignment="0" applyProtection="0">
      <alignment vertical="center"/>
    </xf>
    <xf numFmtId="0" fontId="123" fillId="4" borderId="0" applyNumberFormat="0" applyBorder="0" applyAlignment="0" applyProtection="0"/>
    <xf numFmtId="38" fontId="15" fillId="24" borderId="0" applyNumberFormat="0" applyBorder="0" applyAlignment="0" applyProtection="0"/>
    <xf numFmtId="38" fontId="15" fillId="24" borderId="0" applyNumberFormat="0" applyBorder="0" applyAlignment="0" applyProtection="0"/>
    <xf numFmtId="38" fontId="154" fillId="24" borderId="0" applyNumberFormat="0" applyBorder="0" applyAlignment="0" applyProtection="0"/>
    <xf numFmtId="38" fontId="15" fillId="25" borderId="0" applyNumberFormat="0" applyBorder="0" applyAlignment="0" applyProtection="0"/>
    <xf numFmtId="0" fontId="16" fillId="0" borderId="0">
      <alignment horizontal="left"/>
    </xf>
    <xf numFmtId="0" fontId="155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56" fillId="0" borderId="3" applyNumberFormat="0" applyAlignment="0" applyProtection="0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56" fillId="0" borderId="4">
      <alignment horizontal="left"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6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/>
    <xf numFmtId="0" fontId="38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33" fillId="7" borderId="1" applyNumberFormat="0" applyAlignment="0" applyProtection="0">
      <alignment vertical="center"/>
    </xf>
    <xf numFmtId="10" fontId="15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6" borderId="8" applyNumberFormat="0" applyBorder="0" applyAlignment="0" applyProtection="0"/>
    <xf numFmtId="10" fontId="154" fillId="24" borderId="8" applyNumberFormat="0" applyBorder="0" applyAlignment="0" applyProtection="0"/>
    <xf numFmtId="0" fontId="125" fillId="7" borderId="1" applyNumberFormat="0" applyAlignment="0" applyProtection="0"/>
    <xf numFmtId="0" fontId="31" fillId="0" borderId="9" applyNumberFormat="0" applyFill="0" applyAlignment="0" applyProtection="0">
      <alignment vertical="center"/>
    </xf>
    <xf numFmtId="0" fontId="126" fillId="0" borderId="9" applyNumberFormat="0" applyFill="0" applyAlignment="0" applyProtection="0"/>
    <xf numFmtId="176" fontId="12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0" fontId="19" fillId="0" borderId="10"/>
    <xf numFmtId="0" fontId="158" fillId="0" borderId="1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/>
    <xf numFmtId="0" fontId="14" fillId="0" borderId="0"/>
    <xf numFmtId="0" fontId="14" fillId="0" borderId="0"/>
    <xf numFmtId="209" fontId="14" fillId="0" borderId="0"/>
    <xf numFmtId="0" fontId="12" fillId="0" borderId="0"/>
    <xf numFmtId="0" fontId="13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/>
    <xf numFmtId="0" fontId="40" fillId="22" borderId="12" applyNumberFormat="0" applyAlignment="0" applyProtection="0">
      <alignment vertical="center"/>
    </xf>
    <xf numFmtId="0" fontId="128" fillId="22" borderId="12" applyNumberFormat="0" applyAlignment="0" applyProtection="0"/>
    <xf numFmtId="10" fontId="12" fillId="0" borderId="0" applyFont="0" applyFill="0" applyBorder="0" applyAlignment="0" applyProtection="0"/>
    <xf numFmtId="10" fontId="147" fillId="0" borderId="0" applyFont="0" applyFill="0" applyBorder="0" applyAlignment="0" applyProtection="0"/>
    <xf numFmtId="0" fontId="19" fillId="0" borderId="0"/>
    <xf numFmtId="0" fontId="158" fillId="0" borderId="0"/>
    <xf numFmtId="0" fontId="35" fillId="0" borderId="0" applyNumberFormat="0" applyFill="0" applyBorder="0" applyAlignment="0" applyProtection="0">
      <alignment vertical="center"/>
    </xf>
    <xf numFmtId="0" fontId="87" fillId="0" borderId="0" applyFill="0" applyBorder="0" applyProtection="0">
      <alignment horizontal="centerContinuous" vertical="center"/>
    </xf>
    <xf numFmtId="0" fontId="88" fillId="24" borderId="0" applyFill="0" applyBorder="0" applyProtection="0">
      <alignment horizontal="center" vertical="center"/>
    </xf>
    <xf numFmtId="0" fontId="129" fillId="0" borderId="0" applyNumberFormat="0" applyFill="0" applyBorder="0" applyAlignment="0" applyProtection="0"/>
    <xf numFmtId="0" fontId="12" fillId="0" borderId="13" applyNumberFormat="0" applyFont="0" applyFill="0" applyAlignment="0" applyProtection="0"/>
    <xf numFmtId="0" fontId="12" fillId="0" borderId="13" applyNumberFormat="0" applyFont="0" applyFill="0" applyAlignment="0" applyProtection="0"/>
    <xf numFmtId="0" fontId="147" fillId="0" borderId="13" applyNumberFormat="0" applyFont="0" applyFill="0" applyAlignment="0" applyProtection="0"/>
    <xf numFmtId="0" fontId="32" fillId="0" borderId="14" applyNumberFormat="0" applyFill="0" applyAlignment="0" applyProtection="0">
      <alignment vertical="center"/>
    </xf>
    <xf numFmtId="0" fontId="20" fillId="0" borderId="15">
      <alignment horizontal="left"/>
    </xf>
    <xf numFmtId="0" fontId="159" fillId="0" borderId="15">
      <alignment horizontal="left"/>
    </xf>
    <xf numFmtId="0" fontId="2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1" fillId="4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1" fillId="5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1" fillId="5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52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53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1" fillId="54" borderId="0" applyNumberFormat="0" applyBorder="0" applyAlignment="0" applyProtection="0">
      <alignment vertical="center"/>
    </xf>
    <xf numFmtId="0" fontId="98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100" fillId="22" borderId="1" applyNumberFormat="0" applyAlignment="0" applyProtection="0">
      <alignment vertical="center"/>
    </xf>
    <xf numFmtId="0" fontId="163" fillId="55" borderId="85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0" fontId="61" fillId="29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183" fontId="14" fillId="0" borderId="0">
      <protection locked="0"/>
    </xf>
    <xf numFmtId="203" fontId="13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4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4" fillId="56" borderId="0" applyNumberFormat="0" applyBorder="0" applyAlignment="0" applyProtection="0">
      <alignment vertical="center"/>
    </xf>
    <xf numFmtId="0" fontId="101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5" fillId="0" borderId="0">
      <protection locked="0"/>
    </xf>
    <xf numFmtId="0" fontId="145" fillId="0" borderId="0">
      <protection locked="0"/>
    </xf>
    <xf numFmtId="0" fontId="25" fillId="0" borderId="0">
      <protection locked="0"/>
    </xf>
    <xf numFmtId="0" fontId="145" fillId="0" borderId="0"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3" fillId="57" borderId="86" applyNumberFormat="0" applyFont="0" applyAlignment="0" applyProtection="0">
      <alignment vertical="center"/>
    </xf>
    <xf numFmtId="0" fontId="97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>
      <alignment vertical="center"/>
    </xf>
    <xf numFmtId="0" fontId="146" fillId="0" borderId="0">
      <alignment vertical="center"/>
    </xf>
    <xf numFmtId="9" fontId="14" fillId="0" borderId="0" applyFont="0" applyFill="0" applyBorder="0" applyAlignment="0" applyProtection="0"/>
    <xf numFmtId="9" fontId="89" fillId="24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0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65" fillId="5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45" fillId="0" borderId="0">
      <alignment horizontal="center" vertical="center"/>
    </xf>
    <xf numFmtId="0" fontId="92" fillId="0" borderId="0">
      <alignment horizontal="center" vertical="center"/>
    </xf>
    <xf numFmtId="0" fontId="54" fillId="0" borderId="0"/>
    <xf numFmtId="0" fontId="2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167" fillId="59" borderId="87" applyNumberFormat="0" applyAlignment="0" applyProtection="0">
      <alignment vertical="center"/>
    </xf>
    <xf numFmtId="0" fontId="104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184" fontId="12" fillId="0" borderId="0">
      <alignment vertical="center"/>
    </xf>
    <xf numFmtId="184" fontId="147" fillId="0" borderId="0">
      <alignment vertical="center"/>
    </xf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60" fillId="0" borderId="0" applyFont="0" applyFill="0" applyBorder="0" applyAlignment="0" applyProtection="0"/>
    <xf numFmtId="0" fontId="14" fillId="0" borderId="0" applyProtection="0"/>
    <xf numFmtId="201" fontId="12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12" fontId="14" fillId="0" borderId="0" applyFont="0" applyFill="0" applyBorder="0" applyAlignment="0" applyProtection="0"/>
    <xf numFmtId="176" fontId="14" fillId="0" borderId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14" fillId="0" borderId="0" applyFont="0" applyFill="0" applyBorder="0" applyAlignment="0" applyProtection="0"/>
    <xf numFmtId="176" fontId="14" fillId="0" borderId="0" applyProtection="0"/>
    <xf numFmtId="19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Protection="0"/>
    <xf numFmtId="19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0" applyProtection="0"/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/>
    <xf numFmtId="196" fontId="14" fillId="0" borderId="0" applyProtection="0"/>
    <xf numFmtId="41" fontId="160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Protection="0"/>
    <xf numFmtId="0" fontId="14" fillId="0" borderId="0" applyProtection="0"/>
    <xf numFmtId="41" fontId="13" fillId="0" borderId="0" applyFont="0" applyFill="0" applyBorder="0" applyAlignment="0" applyProtection="0">
      <alignment vertical="center"/>
    </xf>
    <xf numFmtId="0" fontId="14" fillId="0" borderId="0" applyProtection="0"/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Protection="0"/>
    <xf numFmtId="213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2" fillId="0" borderId="0"/>
    <xf numFmtId="0" fontId="31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68" fillId="0" borderId="88" applyNumberFormat="0" applyFill="0" applyAlignment="0" applyProtection="0">
      <alignment vertical="center"/>
    </xf>
    <xf numFmtId="0" fontId="105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06" fillId="0" borderId="14" applyNumberFormat="0" applyFill="0" applyAlignment="0" applyProtection="0">
      <alignment vertical="center"/>
    </xf>
    <xf numFmtId="0" fontId="169" fillId="0" borderId="89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107" fillId="7" borderId="1" applyNumberFormat="0" applyAlignment="0" applyProtection="0">
      <alignment vertical="center"/>
    </xf>
    <xf numFmtId="0" fontId="170" fillId="60" borderId="85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33" fillId="13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4" fontId="25" fillId="0" borderId="0">
      <protection locked="0"/>
    </xf>
    <xf numFmtId="4" fontId="145" fillId="0" borderId="0">
      <protection locked="0"/>
    </xf>
    <xf numFmtId="185" fontId="14" fillId="0" borderId="0">
      <protection locked="0"/>
    </xf>
    <xf numFmtId="204" fontId="13" fillId="0" borderId="0">
      <protection locked="0"/>
    </xf>
    <xf numFmtId="0" fontId="34" fillId="0" borderId="0">
      <alignment vertical="center"/>
    </xf>
    <xf numFmtId="0" fontId="14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71" fillId="0" borderId="90" applyNumberFormat="0" applyFill="0" applyAlignment="0" applyProtection="0">
      <alignment vertical="center"/>
    </xf>
    <xf numFmtId="0" fontId="108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72" fillId="0" borderId="91" applyNumberFormat="0" applyFill="0" applyAlignment="0" applyProtection="0">
      <alignment vertical="center"/>
    </xf>
    <xf numFmtId="0" fontId="109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73" fillId="0" borderId="92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175" fillId="61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112" fillId="22" borderId="12" applyNumberFormat="0" applyAlignment="0" applyProtection="0">
      <alignment vertical="center"/>
    </xf>
    <xf numFmtId="0" fontId="176" fillId="55" borderId="93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0" fontId="40" fillId="29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6" fontId="14" fillId="0" borderId="0" applyProtection="0"/>
    <xf numFmtId="177" fontId="14" fillId="0" borderId="0" applyFont="0" applyFill="0" applyBorder="0" applyAlignment="0" applyProtection="0"/>
    <xf numFmtId="177" fontId="14" fillId="0" borderId="0" applyProtection="0"/>
    <xf numFmtId="177" fontId="14" fillId="0" borderId="0" applyProtection="0"/>
    <xf numFmtId="176" fontId="14" fillId="0" borderId="0" applyProtection="0"/>
    <xf numFmtId="208" fontId="13" fillId="24" borderId="0" applyFill="0" applyBorder="0" applyProtection="0">
      <alignment horizontal="right"/>
    </xf>
    <xf numFmtId="0" fontId="14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149" fillId="0" borderId="0">
      <alignment vertical="center"/>
    </xf>
    <xf numFmtId="0" fontId="93" fillId="0" borderId="0"/>
    <xf numFmtId="42" fontId="13" fillId="0" borderId="0" applyFont="0" applyFill="0" applyBorder="0" applyAlignment="0" applyProtection="0"/>
    <xf numFmtId="193" fontId="14" fillId="0" borderId="0" applyFont="0" applyFill="0" applyBorder="0" applyAlignment="0" applyProtection="0"/>
    <xf numFmtId="186" fontId="14" fillId="0" borderId="0">
      <protection locked="0"/>
    </xf>
    <xf numFmtId="205" fontId="13" fillId="0" borderId="0">
      <protection locked="0"/>
    </xf>
    <xf numFmtId="0" fontId="13" fillId="0" borderId="0">
      <alignment vertical="center"/>
    </xf>
    <xf numFmtId="0" fontId="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/>
    <xf numFmtId="0" fontId="1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14" fillId="0" borderId="0"/>
    <xf numFmtId="0" fontId="58" fillId="0" borderId="0" applyBorder="0"/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89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3" fillId="0" borderId="0"/>
    <xf numFmtId="0" fontId="97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/>
    <xf numFmtId="0" fontId="13" fillId="0" borderId="0"/>
    <xf numFmtId="0" fontId="16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13" fillId="0" borderId="0"/>
    <xf numFmtId="0" fontId="160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/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14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85" fillId="0" borderId="0"/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4" fillId="0" borderId="0" applyNumberFormat="0" applyFill="0" applyBorder="0" applyAlignment="0" applyProtection="0">
      <alignment vertical="top"/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25" fillId="0" borderId="13">
      <protection locked="0"/>
    </xf>
    <xf numFmtId="0" fontId="145" fillId="0" borderId="13">
      <protection locked="0"/>
    </xf>
    <xf numFmtId="187" fontId="14" fillId="0" borderId="0">
      <protection locked="0"/>
    </xf>
    <xf numFmtId="206" fontId="13" fillId="0" borderId="0">
      <protection locked="0"/>
    </xf>
    <xf numFmtId="188" fontId="14" fillId="0" borderId="0">
      <protection locked="0"/>
    </xf>
    <xf numFmtId="207" fontId="13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41" fontId="16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32">
    <xf numFmtId="0" fontId="0" fillId="0" borderId="0" xfId="0"/>
    <xf numFmtId="49" fontId="43" fillId="24" borderId="0" xfId="0" applyNumberFormat="1" applyFont="1" applyFill="1" applyBorder="1" applyAlignment="1" applyProtection="1">
      <alignment horizontal="center" vertical="center"/>
      <protection hidden="1"/>
    </xf>
    <xf numFmtId="0" fontId="43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left" vertical="center"/>
      <protection hidden="1"/>
    </xf>
    <xf numFmtId="49" fontId="44" fillId="24" borderId="0" xfId="0" applyNumberFormat="1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right" vertical="center"/>
      <protection hidden="1"/>
    </xf>
    <xf numFmtId="41" fontId="177" fillId="24" borderId="21" xfId="1153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Alignment="1" applyProtection="1">
      <alignment horizontal="right" vertical="center"/>
      <protection hidden="1"/>
    </xf>
    <xf numFmtId="41" fontId="177" fillId="24" borderId="23" xfId="1153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0" applyNumberFormat="1" applyFont="1" applyFill="1" applyBorder="1" applyAlignment="1" applyProtection="1">
      <alignment horizontal="right" vertical="center"/>
      <protection hidden="1"/>
    </xf>
    <xf numFmtId="178" fontId="177" fillId="24" borderId="0" xfId="1153" applyFont="1" applyFill="1" applyBorder="1" applyAlignment="1" applyProtection="1">
      <alignment horizontal="right" vertical="center"/>
      <protection hidden="1"/>
    </xf>
    <xf numFmtId="41" fontId="178" fillId="24" borderId="0" xfId="0" applyNumberFormat="1" applyFont="1" applyFill="1" applyAlignment="1" applyProtection="1">
      <alignment horizontal="right" vertical="center"/>
      <protection hidden="1"/>
    </xf>
    <xf numFmtId="41" fontId="178" fillId="24" borderId="21" xfId="1153" quotePrefix="1" applyNumberFormat="1" applyFont="1" applyFill="1" applyBorder="1" applyAlignment="1" applyProtection="1">
      <alignment horizontal="center" vertical="center"/>
      <protection hidden="1"/>
    </xf>
    <xf numFmtId="41" fontId="178" fillId="24" borderId="23" xfId="1153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center" vertical="center"/>
      <protection hidden="1"/>
    </xf>
    <xf numFmtId="180" fontId="177" fillId="24" borderId="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applyNumberFormat="1" applyFont="1" applyFill="1" applyBorder="1" applyAlignment="1" applyProtection="1">
      <alignment vertical="center" shrinkToFit="1"/>
      <protection hidden="1"/>
    </xf>
    <xf numFmtId="41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325" applyNumberFormat="1" applyFont="1" applyFill="1" applyBorder="1" applyAlignment="1" applyProtection="1">
      <alignment horizontal="left" vertical="center"/>
      <protection hidden="1"/>
    </xf>
    <xf numFmtId="41" fontId="177" fillId="24" borderId="23" xfId="0" applyNumberFormat="1" applyFont="1" applyFill="1" applyBorder="1" applyAlignment="1" applyProtection="1">
      <alignment horizontal="left" vertical="center"/>
      <protection hidden="1"/>
    </xf>
    <xf numFmtId="176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Border="1" applyAlignment="1" applyProtection="1">
      <alignment horizontal="right" vertical="center"/>
      <protection hidden="1"/>
    </xf>
    <xf numFmtId="214" fontId="177" fillId="24" borderId="0" xfId="0" applyNumberFormat="1" applyFont="1" applyFill="1" applyAlignment="1" applyProtection="1">
      <alignment horizontal="right" vertical="center"/>
      <protection hidden="1"/>
    </xf>
    <xf numFmtId="214" fontId="178" fillId="24" borderId="0" xfId="0" applyNumberFormat="1" applyFont="1" applyFill="1" applyAlignment="1" applyProtection="1">
      <alignment horizontal="right" vertical="center"/>
      <protection hidden="1"/>
    </xf>
    <xf numFmtId="214" fontId="177" fillId="24" borderId="0" xfId="1153" applyNumberFormat="1" applyFont="1" applyFill="1" applyAlignment="1" applyProtection="1">
      <alignment horizontal="right" vertical="center"/>
      <protection hidden="1"/>
    </xf>
    <xf numFmtId="215" fontId="177" fillId="24" borderId="0" xfId="0" applyNumberFormat="1" applyFont="1" applyFill="1" applyAlignment="1" applyProtection="1">
      <alignment horizontal="right" vertical="center"/>
      <protection hidden="1"/>
    </xf>
    <xf numFmtId="215" fontId="178" fillId="24" borderId="0" xfId="0" applyNumberFormat="1" applyFont="1" applyFill="1" applyAlignment="1" applyProtection="1">
      <alignment horizontal="right" vertical="center"/>
      <protection hidden="1"/>
    </xf>
    <xf numFmtId="215" fontId="177" fillId="24" borderId="0" xfId="1153" applyNumberFormat="1" applyFont="1" applyFill="1" applyAlignment="1" applyProtection="1">
      <alignment horizontal="right" vertical="center"/>
      <protection hidden="1"/>
    </xf>
    <xf numFmtId="180" fontId="177" fillId="24" borderId="45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vertical="center"/>
      <protection hidden="1"/>
    </xf>
    <xf numFmtId="3" fontId="177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center"/>
      <protection hidden="1"/>
    </xf>
    <xf numFmtId="3" fontId="177" fillId="24" borderId="0" xfId="0" applyNumberFormat="1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center" vertical="center"/>
      <protection hidden="1"/>
    </xf>
    <xf numFmtId="0" fontId="179" fillId="24" borderId="0" xfId="0" applyFont="1" applyFill="1" applyBorder="1" applyAlignment="1" applyProtection="1">
      <alignment horizontal="center" vertical="center"/>
      <protection hidden="1"/>
    </xf>
    <xf numFmtId="180" fontId="180" fillId="24" borderId="0" xfId="0" applyNumberFormat="1" applyFont="1" applyFill="1" applyBorder="1" applyAlignment="1" applyProtection="1">
      <alignment horizontal="center" vertical="center"/>
      <protection hidden="1"/>
    </xf>
    <xf numFmtId="177" fontId="180" fillId="24" borderId="0" xfId="1325" applyFont="1" applyFill="1" applyBorder="1" applyAlignment="1" applyProtection="1">
      <alignment horizontal="center" vertical="center"/>
      <protection hidden="1"/>
    </xf>
    <xf numFmtId="3" fontId="180" fillId="24" borderId="0" xfId="0" applyNumberFormat="1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left" vertical="center"/>
      <protection hidden="1"/>
    </xf>
    <xf numFmtId="177" fontId="177" fillId="24" borderId="0" xfId="1325" applyFont="1" applyFill="1" applyBorder="1" applyAlignment="1" applyProtection="1">
      <alignment horizontal="left" vertical="center"/>
      <protection hidden="1"/>
    </xf>
    <xf numFmtId="41" fontId="178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31" xfId="0" applyNumberFormat="1" applyFont="1" applyFill="1" applyBorder="1" applyAlignment="1" applyProtection="1">
      <alignment horizontal="right"/>
      <protection hidden="1"/>
    </xf>
    <xf numFmtId="0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NumberFormat="1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left" vertical="center"/>
      <protection hidden="1"/>
    </xf>
    <xf numFmtId="0" fontId="182" fillId="24" borderId="0" xfId="0" applyFont="1" applyFill="1" applyAlignment="1" applyProtection="1">
      <alignment horizontal="center" vertical="center"/>
      <protection hidden="1"/>
    </xf>
    <xf numFmtId="0" fontId="183" fillId="24" borderId="0" xfId="0" applyFont="1" applyFill="1" applyProtection="1">
      <protection hidden="1"/>
    </xf>
    <xf numFmtId="3" fontId="183" fillId="24" borderId="0" xfId="0" applyNumberFormat="1" applyFont="1" applyFill="1" applyAlignment="1" applyProtection="1">
      <alignment horizontal="center" vertical="center"/>
      <protection hidden="1"/>
    </xf>
    <xf numFmtId="3" fontId="182" fillId="24" borderId="0" xfId="0" applyNumberFormat="1" applyFont="1" applyFill="1" applyAlignment="1" applyProtection="1">
      <alignment horizontal="center" vertical="center"/>
      <protection hidden="1"/>
    </xf>
    <xf numFmtId="180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Border="1" applyAlignment="1" applyProtection="1">
      <alignment horizontal="center" vertical="center"/>
      <protection hidden="1"/>
    </xf>
    <xf numFmtId="0" fontId="182" fillId="24" borderId="0" xfId="0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left" vertical="center"/>
      <protection hidden="1"/>
    </xf>
    <xf numFmtId="3" fontId="177" fillId="62" borderId="0" xfId="0" applyNumberFormat="1" applyFont="1" applyFill="1" applyAlignment="1" applyProtection="1">
      <alignment horizontal="center" vertical="center"/>
      <protection hidden="1"/>
    </xf>
    <xf numFmtId="0" fontId="177" fillId="62" borderId="0" xfId="0" applyFont="1" applyFill="1" applyBorder="1" applyAlignment="1" applyProtection="1">
      <alignment horizontal="center" vertical="center"/>
      <protection hidden="1"/>
    </xf>
    <xf numFmtId="177" fontId="177" fillId="62" borderId="0" xfId="1325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right" vertical="center"/>
      <protection hidden="1"/>
    </xf>
    <xf numFmtId="0" fontId="177" fillId="62" borderId="0" xfId="0" applyFont="1" applyFill="1" applyBorder="1" applyAlignment="1" applyProtection="1">
      <alignment horizontal="left" vertical="center"/>
      <protection hidden="1"/>
    </xf>
    <xf numFmtId="3" fontId="177" fillId="62" borderId="28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29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0" xfId="0" applyNumberFormat="1" applyFont="1" applyFill="1" applyBorder="1" applyAlignment="1" applyProtection="1">
      <alignment horizontal="center" vertical="center" wrapText="1"/>
      <protection hidden="1"/>
    </xf>
    <xf numFmtId="41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178" fillId="62" borderId="0" xfId="0" applyFont="1" applyFill="1" applyBorder="1" applyAlignment="1" applyProtection="1">
      <alignment horizontal="center" vertical="center"/>
      <protection hidden="1"/>
    </xf>
    <xf numFmtId="218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41" fontId="178" fillId="24" borderId="0" xfId="0" applyNumberFormat="1" applyFont="1" applyFill="1" applyBorder="1" applyAlignment="1" applyProtection="1">
      <alignment horizontal="right" vertical="center" shrinkToFit="1"/>
      <protection hidden="1"/>
    </xf>
    <xf numFmtId="1" fontId="177" fillId="24" borderId="21" xfId="0" applyNumberFormat="1" applyFont="1" applyFill="1" applyBorder="1" applyAlignment="1" applyProtection="1">
      <alignment horizontal="left" vertical="center"/>
      <protection hidden="1"/>
    </xf>
    <xf numFmtId="41" fontId="177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21" xfId="0" quotePrefix="1" applyNumberFormat="1" applyFont="1" applyFill="1" applyBorder="1" applyAlignment="1" applyProtection="1">
      <alignment horizontal="left" vertical="center"/>
      <protection hidden="1"/>
    </xf>
    <xf numFmtId="179" fontId="177" fillId="0" borderId="21" xfId="0" quotePrefix="1" applyNumberFormat="1" applyFont="1" applyFill="1" applyBorder="1" applyAlignment="1" applyProtection="1">
      <alignment horizontal="left" vertical="center"/>
      <protection hidden="1"/>
    </xf>
    <xf numFmtId="179" fontId="177" fillId="62" borderId="22" xfId="0" quotePrefix="1" applyNumberFormat="1" applyFont="1" applyFill="1" applyBorder="1" applyAlignment="1" applyProtection="1">
      <alignment horizontal="left" vertical="center"/>
      <protection hidden="1"/>
    </xf>
    <xf numFmtId="0" fontId="181" fillId="24" borderId="0" xfId="1214" applyNumberFormat="1" applyFont="1" applyFill="1" applyBorder="1" applyAlignment="1" applyProtection="1">
      <alignment horizontal="right"/>
      <protection hidden="1"/>
    </xf>
    <xf numFmtId="0" fontId="181" fillId="62" borderId="0" xfId="0" applyNumberFormat="1" applyFont="1" applyFill="1" applyBorder="1" applyAlignment="1" applyProtection="1">
      <alignment horizontal="center"/>
      <protection hidden="1"/>
    </xf>
    <xf numFmtId="0" fontId="181" fillId="24" borderId="0" xfId="1518" applyFont="1" applyFill="1" applyAlignment="1" applyProtection="1">
      <alignment horizontal="left"/>
      <protection hidden="1"/>
    </xf>
    <xf numFmtId="0" fontId="181" fillId="24" borderId="0" xfId="1325" applyNumberFormat="1" applyFont="1" applyFill="1" applyBorder="1" applyAlignment="1" applyProtection="1">
      <alignment horizontal="left"/>
      <protection hidden="1"/>
    </xf>
    <xf numFmtId="0" fontId="177" fillId="62" borderId="0" xfId="0" applyFont="1" applyFill="1" applyAlignment="1" applyProtection="1">
      <alignment horizontal="center" vertical="center"/>
      <protection hidden="1"/>
    </xf>
    <xf numFmtId="181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Alignment="1" applyProtection="1">
      <alignment horizontal="center" vertical="center"/>
      <protection hidden="1"/>
    </xf>
    <xf numFmtId="0" fontId="182" fillId="62" borderId="0" xfId="0" applyFont="1" applyFill="1" applyAlignment="1" applyProtection="1">
      <alignment horizontal="center" vertical="center"/>
      <protection hidden="1"/>
    </xf>
    <xf numFmtId="3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left" vertical="center"/>
      <protection hidden="1"/>
    </xf>
    <xf numFmtId="3" fontId="177" fillId="24" borderId="0" xfId="0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Alignment="1" applyProtection="1">
      <alignment horizontal="right" vertical="center" shrinkToFit="1"/>
      <protection hidden="1"/>
    </xf>
    <xf numFmtId="179" fontId="177" fillId="24" borderId="23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Font="1" applyFill="1" applyBorder="1" applyAlignment="1" applyProtection="1">
      <alignment horizontal="center" vertical="center"/>
      <protection hidden="1"/>
    </xf>
    <xf numFmtId="1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179" fontId="177" fillId="24" borderId="23" xfId="0" applyNumberFormat="1" applyFont="1" applyFill="1" applyBorder="1" applyAlignment="1" applyProtection="1">
      <alignment horizontal="center" vertical="center"/>
      <protection hidden="1"/>
    </xf>
    <xf numFmtId="41" fontId="177" fillId="24" borderId="23" xfId="0" quotePrefix="1" applyNumberFormat="1" applyFont="1" applyFill="1" applyBorder="1" applyAlignment="1" applyProtection="1">
      <alignment horizontal="left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left" vertical="center"/>
      <protection hidden="1"/>
    </xf>
    <xf numFmtId="0" fontId="178" fillId="0" borderId="0" xfId="0" applyFont="1" applyFill="1" applyBorder="1" applyAlignment="1" applyProtection="1">
      <alignment horizontal="center" vertical="center"/>
      <protection hidden="1"/>
    </xf>
    <xf numFmtId="41" fontId="177" fillId="62" borderId="10" xfId="0" applyNumberFormat="1" applyFont="1" applyFill="1" applyBorder="1" applyAlignment="1" applyProtection="1">
      <alignment horizontal="right" vertical="center" shrinkToFit="1"/>
      <protection hidden="1"/>
    </xf>
    <xf numFmtId="41" fontId="177" fillId="24" borderId="24" xfId="0" quotePrefix="1" applyNumberFormat="1" applyFont="1" applyFill="1" applyBorder="1" applyAlignment="1" applyProtection="1">
      <alignment horizontal="left" vertical="center"/>
      <protection hidden="1"/>
    </xf>
    <xf numFmtId="0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1214" applyNumberFormat="1" applyFont="1" applyFill="1" applyBorder="1" applyAlignment="1" applyProtection="1">
      <alignment horizontal="right"/>
      <protection hidden="1"/>
    </xf>
    <xf numFmtId="0" fontId="181" fillId="24" borderId="0" xfId="0" applyNumberFormat="1" applyFont="1" applyFill="1" applyAlignment="1" applyProtection="1">
      <alignment horizontal="right"/>
      <protection hidden="1"/>
    </xf>
    <xf numFmtId="0" fontId="181" fillId="24" borderId="0" xfId="0" applyNumberFormat="1" applyFont="1" applyFill="1" applyBorder="1" applyAlignment="1" applyProtection="1">
      <alignment horizontal="center"/>
      <protection hidden="1"/>
    </xf>
    <xf numFmtId="0" fontId="181" fillId="62" borderId="0" xfId="1518" applyFont="1" applyFill="1" applyAlignment="1" applyProtection="1">
      <alignment horizontal="left"/>
      <protection hidden="1"/>
    </xf>
    <xf numFmtId="0" fontId="181" fillId="62" borderId="0" xfId="1325" applyNumberFormat="1" applyFont="1" applyFill="1" applyBorder="1" applyAlignment="1" applyProtection="1">
      <alignment horizontal="left"/>
      <protection hidden="1"/>
    </xf>
    <xf numFmtId="0" fontId="181" fillId="24" borderId="0" xfId="0" applyNumberFormat="1" applyFont="1" applyFill="1" applyAlignment="1" applyProtection="1">
      <alignment horizontal="center"/>
      <protection hidden="1"/>
    </xf>
    <xf numFmtId="3" fontId="177" fillId="24" borderId="0" xfId="0" applyNumberFormat="1" applyFont="1" applyFill="1" applyBorder="1" applyAlignment="1" applyProtection="1">
      <alignment horizontal="center" vertical="center"/>
      <protection hidden="1"/>
    </xf>
    <xf numFmtId="3" fontId="186" fillId="24" borderId="0" xfId="0" applyNumberFormat="1" applyFont="1" applyFill="1" applyAlignment="1" applyProtection="1">
      <alignment horizontal="center" vertical="center"/>
      <protection hidden="1"/>
    </xf>
    <xf numFmtId="0" fontId="186" fillId="24" borderId="0" xfId="0" applyFont="1" applyFill="1" applyBorder="1" applyAlignment="1" applyProtection="1">
      <alignment horizontal="center" vertical="center"/>
      <protection hidden="1"/>
    </xf>
    <xf numFmtId="215" fontId="177" fillId="24" borderId="0" xfId="0" applyNumberFormat="1" applyFont="1" applyFill="1" applyBorder="1" applyAlignment="1" applyProtection="1">
      <alignment horizontal="right" vertical="center"/>
      <protection hidden="1"/>
    </xf>
    <xf numFmtId="3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41" fontId="177" fillId="24" borderId="10" xfId="0" applyNumberFormat="1" applyFont="1" applyFill="1" applyBorder="1" applyAlignment="1" applyProtection="1">
      <alignment horizontal="left" vertical="center"/>
      <protection hidden="1"/>
    </xf>
    <xf numFmtId="3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0" applyFont="1" applyFill="1" applyBorder="1" applyAlignment="1" applyProtection="1">
      <alignment horizontal="left"/>
      <protection hidden="1"/>
    </xf>
    <xf numFmtId="3" fontId="181" fillId="24" borderId="0" xfId="0" applyNumberFormat="1" applyFont="1" applyFill="1" applyBorder="1" applyAlignment="1" applyProtection="1">
      <alignment horizontal="left"/>
      <protection hidden="1"/>
    </xf>
    <xf numFmtId="0" fontId="181" fillId="62" borderId="0" xfId="0" applyFont="1" applyFill="1" applyBorder="1" applyAlignment="1" applyProtection="1">
      <alignment horizontal="left"/>
      <protection hidden="1"/>
    </xf>
    <xf numFmtId="179" fontId="177" fillId="24" borderId="0" xfId="0" applyNumberFormat="1" applyFont="1" applyFill="1" applyAlignment="1" applyProtection="1">
      <alignment horizontal="center" vertical="center"/>
      <protection hidden="1"/>
    </xf>
    <xf numFmtId="179" fontId="177" fillId="24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left" vertical="center"/>
      <protection hidden="1"/>
    </xf>
    <xf numFmtId="180" fontId="177" fillId="62" borderId="0" xfId="0" applyNumberFormat="1" applyFont="1" applyFill="1" applyBorder="1" applyAlignment="1" applyProtection="1">
      <alignment horizontal="left" vertical="center"/>
      <protection hidden="1"/>
    </xf>
    <xf numFmtId="0" fontId="177" fillId="62" borderId="0" xfId="0" applyFont="1" applyFill="1" applyBorder="1" applyAlignment="1" applyProtection="1">
      <alignment horizontal="right" vertical="center"/>
      <protection hidden="1"/>
    </xf>
    <xf numFmtId="41" fontId="177" fillId="62" borderId="0" xfId="0" applyNumberFormat="1" applyFont="1" applyFill="1" applyBorder="1" applyAlignment="1" applyProtection="1">
      <alignment horizontal="right" vertical="center"/>
      <protection hidden="1"/>
    </xf>
    <xf numFmtId="41" fontId="177" fillId="62" borderId="21" xfId="0" applyNumberFormat="1" applyFont="1" applyFill="1" applyBorder="1" applyAlignment="1" applyProtection="1">
      <alignment horizontal="center" vertical="center"/>
      <protection hidden="1"/>
    </xf>
    <xf numFmtId="41" fontId="177" fillId="24" borderId="23" xfId="1325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Border="1" applyAlignment="1" applyProtection="1">
      <alignment horizontal="left" vertical="center" wrapText="1"/>
      <protection hidden="1"/>
    </xf>
    <xf numFmtId="217" fontId="177" fillId="0" borderId="0" xfId="0" applyNumberFormat="1" applyFont="1" applyAlignment="1" applyProtection="1">
      <alignment horizontal="left" vertical="center"/>
      <protection hidden="1"/>
    </xf>
    <xf numFmtId="0" fontId="187" fillId="0" borderId="0" xfId="0" applyFont="1" applyAlignment="1" applyProtection="1">
      <alignment horizontal="left" indent="1"/>
      <protection hidden="1"/>
    </xf>
    <xf numFmtId="41" fontId="177" fillId="24" borderId="0" xfId="1325" applyNumberFormat="1" applyFont="1" applyFill="1" applyBorder="1" applyAlignment="1" applyProtection="1">
      <alignment horizontal="left" vertical="center" wrapText="1"/>
      <protection hidden="1"/>
    </xf>
    <xf numFmtId="41" fontId="177" fillId="24" borderId="94" xfId="0" applyNumberFormat="1" applyFont="1" applyFill="1" applyBorder="1" applyAlignment="1" applyProtection="1">
      <alignment horizontal="left" vertical="center"/>
      <protection hidden="1"/>
    </xf>
    <xf numFmtId="41" fontId="177" fillId="24" borderId="94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0" applyFont="1" applyFill="1" applyBorder="1" applyAlignment="1" applyProtection="1">
      <alignment horizontal="left" vertical="center"/>
      <protection hidden="1"/>
    </xf>
    <xf numFmtId="179" fontId="181" fillId="24" borderId="0" xfId="0" applyNumberFormat="1" applyFont="1" applyFill="1" applyBorder="1" applyAlignment="1" applyProtection="1">
      <alignment horizontal="left" vertical="center"/>
      <protection hidden="1"/>
    </xf>
    <xf numFmtId="180" fontId="181" fillId="24" borderId="0" xfId="0" applyNumberFormat="1" applyFont="1" applyFill="1" applyBorder="1" applyAlignment="1" applyProtection="1">
      <alignment horizontal="left" vertical="center"/>
      <protection hidden="1"/>
    </xf>
    <xf numFmtId="0" fontId="181" fillId="24" borderId="0" xfId="0" applyFont="1" applyFill="1" applyBorder="1" applyAlignment="1" applyProtection="1">
      <alignment horizontal="right" vertical="center"/>
      <protection hidden="1"/>
    </xf>
    <xf numFmtId="0" fontId="177" fillId="24" borderId="0" xfId="0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Border="1" applyAlignment="1" applyProtection="1">
      <alignment horizontal="left" vertical="center"/>
      <protection hidden="1"/>
    </xf>
    <xf numFmtId="179" fontId="183" fillId="24" borderId="0" xfId="0" applyNumberFormat="1" applyFont="1" applyFill="1" applyAlignment="1" applyProtection="1">
      <alignment horizontal="center" vertical="center"/>
      <protection hidden="1"/>
    </xf>
    <xf numFmtId="179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Font="1" applyFill="1" applyBorder="1" applyAlignment="1" applyProtection="1">
      <alignment horizontal="left" vertical="center"/>
      <protection hidden="1"/>
    </xf>
    <xf numFmtId="179" fontId="177" fillId="62" borderId="10" xfId="0" applyNumberFormat="1" applyFont="1" applyFill="1" applyBorder="1" applyAlignment="1" applyProtection="1">
      <alignment horizontal="left" vertical="center"/>
      <protection hidden="1"/>
    </xf>
    <xf numFmtId="179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NumberFormat="1" applyFont="1" applyFill="1" applyBorder="1" applyAlignment="1" applyProtection="1">
      <alignment horizontal="center" vertical="center"/>
      <protection hidden="1"/>
    </xf>
    <xf numFmtId="179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0" xfId="1153" applyNumberFormat="1" applyFont="1" applyFill="1" applyAlignment="1" applyProtection="1">
      <alignment horizontal="right" vertical="center"/>
      <protection hidden="1"/>
    </xf>
    <xf numFmtId="179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1153" applyNumberFormat="1" applyFont="1" applyFill="1" applyAlignment="1" applyProtection="1">
      <alignment horizontal="right" vertical="center"/>
      <protection hidden="1"/>
    </xf>
    <xf numFmtId="0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217" fontId="177" fillId="24" borderId="23" xfId="0" applyNumberFormat="1" applyFont="1" applyFill="1" applyBorder="1" applyAlignment="1" applyProtection="1">
      <alignment horizontal="left" vertical="center" wrapText="1"/>
      <protection hidden="1"/>
    </xf>
    <xf numFmtId="178" fontId="177" fillId="24" borderId="0" xfId="1153" applyFont="1" applyFill="1" applyAlignment="1" applyProtection="1">
      <alignment horizontal="right" vertical="center"/>
      <protection hidden="1"/>
    </xf>
    <xf numFmtId="217" fontId="177" fillId="24" borderId="23" xfId="0" applyNumberFormat="1" applyFont="1" applyFill="1" applyBorder="1" applyAlignment="1" applyProtection="1">
      <alignment horizontal="left" vertical="center"/>
      <protection hidden="1"/>
    </xf>
    <xf numFmtId="41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217" fontId="177" fillId="24" borderId="24" xfId="0" applyNumberFormat="1" applyFont="1" applyFill="1" applyBorder="1" applyAlignment="1" applyProtection="1">
      <alignment horizontal="left" vertical="center" wrapText="1"/>
      <protection hidden="1"/>
    </xf>
    <xf numFmtId="181" fontId="181" fillId="24" borderId="0" xfId="0" applyNumberFormat="1" applyFont="1" applyFill="1" applyBorder="1" applyAlignment="1" applyProtection="1">
      <alignment horizontal="left"/>
      <protection hidden="1"/>
    </xf>
    <xf numFmtId="179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center" vertical="center"/>
      <protection hidden="1"/>
    </xf>
    <xf numFmtId="181" fontId="181" fillId="24" borderId="0" xfId="0" applyNumberFormat="1" applyFont="1" applyFill="1" applyAlignment="1" applyProtection="1">
      <alignment horizontal="center" vertical="center"/>
      <protection hidden="1"/>
    </xf>
    <xf numFmtId="0" fontId="181" fillId="24" borderId="0" xfId="0" applyFont="1" applyFill="1" applyBorder="1" applyAlignment="1" applyProtection="1">
      <alignment horizontal="center" vertical="center"/>
      <protection hidden="1"/>
    </xf>
    <xf numFmtId="179" fontId="181" fillId="24" borderId="0" xfId="0" applyNumberFormat="1" applyFont="1" applyFill="1" applyBorder="1" applyAlignment="1" applyProtection="1">
      <alignment horizontal="center" vertical="center"/>
      <protection hidden="1"/>
    </xf>
    <xf numFmtId="180" fontId="181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Alignment="1" applyProtection="1">
      <alignment horizontal="center" vertical="center"/>
      <protection hidden="1"/>
    </xf>
    <xf numFmtId="0" fontId="177" fillId="24" borderId="10" xfId="0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quotePrefix="1" applyFont="1" applyFill="1" applyBorder="1" applyAlignment="1" applyProtection="1">
      <alignment horizontal="center" vertical="center"/>
      <protection hidden="1"/>
    </xf>
    <xf numFmtId="0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78" fontId="178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4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1516" applyFont="1" applyFill="1" applyBorder="1" applyAlignment="1" applyProtection="1">
      <alignment horizontal="left"/>
      <protection hidden="1"/>
    </xf>
    <xf numFmtId="0" fontId="177" fillId="24" borderId="0" xfId="1515" applyFont="1" applyFill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right" vertical="center"/>
      <protection hidden="1"/>
    </xf>
    <xf numFmtId="0" fontId="177" fillId="24" borderId="10" xfId="1515" applyFont="1" applyFill="1" applyBorder="1" applyAlignment="1" applyProtection="1">
      <alignment horizontal="right" vertical="center"/>
      <protection hidden="1"/>
    </xf>
    <xf numFmtId="41" fontId="177" fillId="24" borderId="0" xfId="1515" applyNumberFormat="1" applyFont="1" applyFill="1" applyAlignment="1" applyProtection="1">
      <alignment horizontal="right" vertical="center"/>
      <protection hidden="1"/>
    </xf>
    <xf numFmtId="41" fontId="178" fillId="24" borderId="0" xfId="1515" applyNumberFormat="1" applyFont="1" applyFill="1" applyAlignment="1" applyProtection="1">
      <alignment horizontal="right" vertical="center"/>
      <protection hidden="1"/>
    </xf>
    <xf numFmtId="0" fontId="177" fillId="24" borderId="0" xfId="1515" applyNumberFormat="1" applyFont="1" applyFill="1" applyBorder="1" applyAlignment="1" applyProtection="1">
      <alignment horizontal="center" vertical="center"/>
      <protection hidden="1"/>
    </xf>
    <xf numFmtId="41" fontId="177" fillId="24" borderId="0" xfId="1515" applyNumberFormat="1" applyFont="1" applyFill="1" applyBorder="1" applyAlignment="1" applyProtection="1">
      <alignment horizontal="right" vertical="center"/>
      <protection hidden="1"/>
    </xf>
    <xf numFmtId="0" fontId="177" fillId="24" borderId="23" xfId="1519" applyFont="1" applyFill="1" applyBorder="1" applyAlignment="1" applyProtection="1">
      <alignment horizontal="center" vertical="center"/>
      <protection hidden="1"/>
    </xf>
    <xf numFmtId="181" fontId="177" fillId="24" borderId="0" xfId="1515" applyNumberFormat="1" applyFont="1" applyFill="1" applyBorder="1" applyAlignment="1" applyProtection="1">
      <alignment horizontal="center" vertical="center"/>
      <protection hidden="1"/>
    </xf>
    <xf numFmtId="0" fontId="181" fillId="24" borderId="31" xfId="1516" applyFont="1" applyFill="1" applyBorder="1" applyAlignment="1" applyProtection="1">
      <alignment horizontal="left"/>
      <protection hidden="1"/>
    </xf>
    <xf numFmtId="179" fontId="181" fillId="24" borderId="31" xfId="1516" applyNumberFormat="1" applyFont="1" applyFill="1" applyBorder="1" applyAlignment="1" applyProtection="1">
      <alignment horizontal="left"/>
      <protection hidden="1"/>
    </xf>
    <xf numFmtId="0" fontId="181" fillId="24" borderId="31" xfId="1516" applyFont="1" applyFill="1" applyBorder="1" applyAlignment="1" applyProtection="1">
      <alignment horizontal="right"/>
      <protection hidden="1"/>
    </xf>
    <xf numFmtId="0" fontId="181" fillId="24" borderId="31" xfId="0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right"/>
      <protection hidden="1"/>
    </xf>
    <xf numFmtId="0" fontId="181" fillId="24" borderId="0" xfId="1515" applyFont="1" applyFill="1" applyAlignment="1" applyProtection="1">
      <alignment horizontal="center" vertical="center"/>
      <protection hidden="1"/>
    </xf>
    <xf numFmtId="0" fontId="181" fillId="24" borderId="0" xfId="1515" applyFont="1" applyFill="1" applyBorder="1" applyAlignment="1" applyProtection="1">
      <alignment horizontal="center" vertical="center"/>
      <protection hidden="1"/>
    </xf>
    <xf numFmtId="0" fontId="182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center" vertical="center"/>
      <protection hidden="1"/>
    </xf>
    <xf numFmtId="179" fontId="180" fillId="24" borderId="0" xfId="1325" applyNumberFormat="1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left" vertical="center"/>
      <protection hidden="1"/>
    </xf>
    <xf numFmtId="0" fontId="177" fillId="24" borderId="0" xfId="0" applyFont="1" applyFill="1" applyBorder="1" applyAlignment="1" applyProtection="1">
      <alignment horizontal="right" vertical="center"/>
      <protection hidden="1"/>
    </xf>
    <xf numFmtId="179" fontId="177" fillId="24" borderId="25" xfId="1325" applyNumberFormat="1" applyFont="1" applyFill="1" applyBorder="1" applyAlignment="1" applyProtection="1">
      <alignment horizontal="center" vertical="center"/>
      <protection hidden="1"/>
    </xf>
    <xf numFmtId="191" fontId="177" fillId="24" borderId="0" xfId="1113" applyNumberFormat="1" applyFont="1" applyFill="1" applyAlignment="1" applyProtection="1">
      <alignment horizontal="right" vertical="center"/>
      <protection hidden="1"/>
    </xf>
    <xf numFmtId="218" fontId="178" fillId="24" borderId="0" xfId="0" applyNumberFormat="1" applyFont="1" applyFill="1" applyAlignment="1" applyProtection="1">
      <alignment horizontal="right" vertical="center"/>
      <protection hidden="1"/>
    </xf>
    <xf numFmtId="191" fontId="178" fillId="24" borderId="0" xfId="1517" applyNumberFormat="1" applyFont="1" applyFill="1" applyAlignment="1" applyProtection="1">
      <alignment horizontal="right" vertical="center"/>
      <protection hidden="1"/>
    </xf>
    <xf numFmtId="191" fontId="178" fillId="24" borderId="0" xfId="1113" applyNumberFormat="1" applyFont="1" applyFill="1" applyAlignment="1" applyProtection="1">
      <alignment horizontal="right" vertical="center"/>
      <protection hidden="1"/>
    </xf>
    <xf numFmtId="191" fontId="177" fillId="24" borderId="0" xfId="1517" applyNumberFormat="1" applyFont="1" applyFill="1" applyAlignment="1" applyProtection="1">
      <alignment horizontal="right" vertical="center"/>
      <protection hidden="1"/>
    </xf>
    <xf numFmtId="0" fontId="177" fillId="24" borderId="23" xfId="0" applyFont="1" applyFill="1" applyBorder="1" applyAlignment="1" applyProtection="1">
      <alignment horizontal="left" vertical="center"/>
      <protection hidden="1"/>
    </xf>
    <xf numFmtId="3" fontId="177" fillId="24" borderId="23" xfId="0" applyNumberFormat="1" applyFont="1" applyFill="1" applyBorder="1" applyAlignment="1" applyProtection="1">
      <alignment horizontal="left" vertical="center"/>
      <protection hidden="1"/>
    </xf>
    <xf numFmtId="49" fontId="177" fillId="24" borderId="23" xfId="0" applyNumberFormat="1" applyFont="1" applyFill="1" applyBorder="1" applyAlignment="1" applyProtection="1">
      <alignment horizontal="left" vertical="center"/>
      <protection hidden="1"/>
    </xf>
    <xf numFmtId="0" fontId="181" fillId="24" borderId="31" xfId="0" applyFont="1" applyFill="1" applyBorder="1" applyAlignment="1" applyProtection="1">
      <alignment horizontal="left"/>
      <protection hidden="1"/>
    </xf>
    <xf numFmtId="179" fontId="181" fillId="24" borderId="31" xfId="0" applyNumberFormat="1" applyFont="1" applyFill="1" applyBorder="1" applyAlignment="1" applyProtection="1">
      <alignment horizontal="left"/>
      <protection hidden="1"/>
    </xf>
    <xf numFmtId="179" fontId="181" fillId="0" borderId="31" xfId="0" applyNumberFormat="1" applyFont="1" applyFill="1" applyBorder="1" applyAlignment="1" applyProtection="1">
      <alignment horizontal="left"/>
      <protection hidden="1"/>
    </xf>
    <xf numFmtId="179" fontId="181" fillId="24" borderId="31" xfId="1325" applyNumberFormat="1" applyFont="1" applyFill="1" applyBorder="1" applyAlignment="1" applyProtection="1">
      <alignment horizontal="left"/>
      <protection hidden="1"/>
    </xf>
    <xf numFmtId="191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center"/>
      <protection hidden="1"/>
    </xf>
    <xf numFmtId="0" fontId="188" fillId="24" borderId="0" xfId="0" applyFont="1" applyFill="1" applyBorder="1" applyAlignment="1" applyProtection="1">
      <alignment horizontal="center" vertical="center"/>
      <protection hidden="1"/>
    </xf>
    <xf numFmtId="0" fontId="177" fillId="24" borderId="23" xfId="0" applyFont="1" applyFill="1" applyBorder="1" applyAlignment="1" applyProtection="1">
      <alignment horizontal="left" vertical="center" wrapText="1"/>
      <protection hidden="1"/>
    </xf>
    <xf numFmtId="0" fontId="181" fillId="24" borderId="31" xfId="0" applyFont="1" applyFill="1" applyBorder="1" applyAlignment="1" applyProtection="1">
      <alignment horizontal="left" vertical="center"/>
      <protection hidden="1"/>
    </xf>
    <xf numFmtId="179" fontId="181" fillId="24" borderId="31" xfId="0" applyNumberFormat="1" applyFont="1" applyFill="1" applyBorder="1" applyAlignment="1" applyProtection="1">
      <alignment horizontal="left" vertical="center"/>
      <protection hidden="1"/>
    </xf>
    <xf numFmtId="179" fontId="181" fillId="24" borderId="31" xfId="1325" applyNumberFormat="1" applyFont="1" applyFill="1" applyBorder="1" applyAlignment="1" applyProtection="1">
      <alignment horizontal="left" vertical="center"/>
      <protection hidden="1"/>
    </xf>
    <xf numFmtId="0" fontId="189" fillId="24" borderId="0" xfId="0" applyFont="1" applyFill="1" applyBorder="1" applyAlignment="1" applyProtection="1">
      <alignment horizontal="center" vertical="center"/>
      <protection hidden="1"/>
    </xf>
    <xf numFmtId="179" fontId="190" fillId="24" borderId="0" xfId="1325" applyNumberFormat="1" applyFont="1" applyFill="1" applyBorder="1" applyAlignment="1" applyProtection="1">
      <alignment horizontal="center" vertical="center"/>
      <protection hidden="1"/>
    </xf>
    <xf numFmtId="0" fontId="177" fillId="24" borderId="0" xfId="1516" applyFont="1" applyFill="1" applyBorder="1" applyAlignment="1" applyProtection="1">
      <alignment horizontal="right" vertical="center"/>
      <protection hidden="1"/>
    </xf>
    <xf numFmtId="0" fontId="178" fillId="24" borderId="0" xfId="1515" applyFont="1" applyFill="1" applyBorder="1" applyAlignment="1" applyProtection="1">
      <alignment horizontal="center" vertical="center"/>
      <protection hidden="1"/>
    </xf>
    <xf numFmtId="0" fontId="195" fillId="24" borderId="21" xfId="1519" applyFont="1" applyFill="1" applyBorder="1" applyAlignment="1" applyProtection="1">
      <alignment horizontal="center" vertical="center"/>
      <protection hidden="1"/>
    </xf>
    <xf numFmtId="0" fontId="195" fillId="24" borderId="0" xfId="1519" applyFont="1" applyFill="1" applyBorder="1" applyAlignment="1" applyProtection="1">
      <alignment horizontal="center" vertical="center"/>
      <protection hidden="1"/>
    </xf>
    <xf numFmtId="180" fontId="181" fillId="24" borderId="31" xfId="1515" applyNumberFormat="1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left" vertical="center"/>
      <protection hidden="1"/>
    </xf>
    <xf numFmtId="0" fontId="181" fillId="24" borderId="0" xfId="1515" applyFont="1" applyFill="1" applyAlignment="1" applyProtection="1">
      <alignment horizontal="left"/>
      <protection hidden="1"/>
    </xf>
    <xf numFmtId="0" fontId="181" fillId="24" borderId="0" xfId="1515" applyFont="1" applyFill="1" applyAlignment="1" applyProtection="1">
      <alignment horizontal="center"/>
      <protection hidden="1"/>
    </xf>
    <xf numFmtId="0" fontId="181" fillId="24" borderId="0" xfId="1515" applyFont="1" applyFill="1" applyBorder="1" applyAlignment="1" applyProtection="1">
      <alignment horizontal="left"/>
      <protection hidden="1"/>
    </xf>
    <xf numFmtId="0" fontId="181" fillId="24" borderId="0" xfId="1515" applyFont="1" applyFill="1" applyBorder="1" applyAlignment="1" applyProtection="1">
      <alignment horizontal="center"/>
      <protection hidden="1"/>
    </xf>
    <xf numFmtId="0" fontId="181" fillId="24" borderId="0" xfId="1515" applyFont="1" applyFill="1" applyAlignment="1" applyProtection="1">
      <alignment horizontal="left" vertical="center"/>
      <protection hidden="1"/>
    </xf>
    <xf numFmtId="3" fontId="177" fillId="24" borderId="0" xfId="0" applyNumberFormat="1" applyFont="1" applyFill="1" applyAlignment="1" applyProtection="1">
      <alignment horizontal="left" vertical="top"/>
      <protection hidden="1"/>
    </xf>
    <xf numFmtId="0" fontId="177" fillId="24" borderId="0" xfId="1516" applyFont="1" applyFill="1" applyAlignment="1" applyProtection="1">
      <alignment horizontal="center" vertical="center"/>
      <protection hidden="1"/>
    </xf>
    <xf numFmtId="0" fontId="177" fillId="24" borderId="0" xfId="1516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top"/>
      <protection hidden="1"/>
    </xf>
    <xf numFmtId="0" fontId="177" fillId="24" borderId="0" xfId="1516" applyFont="1" applyFill="1" applyBorder="1" applyAlignment="1" applyProtection="1">
      <alignment horizontal="center" vertical="top"/>
      <protection hidden="1"/>
    </xf>
    <xf numFmtId="0" fontId="177" fillId="24" borderId="0" xfId="1516" applyFont="1" applyFill="1" applyAlignment="1" applyProtection="1">
      <alignment horizontal="center" vertical="top"/>
      <protection hidden="1"/>
    </xf>
    <xf numFmtId="0" fontId="180" fillId="24" borderId="0" xfId="1516" applyFont="1" applyFill="1" applyBorder="1" applyAlignment="1" applyProtection="1">
      <alignment vertical="center"/>
      <protection hidden="1"/>
    </xf>
    <xf numFmtId="0" fontId="177" fillId="24" borderId="0" xfId="1516" applyFont="1" applyFill="1" applyBorder="1" applyAlignment="1" applyProtection="1">
      <alignment horizontal="left" vertical="center"/>
      <protection hidden="1"/>
    </xf>
    <xf numFmtId="0" fontId="177" fillId="24" borderId="10" xfId="1516" applyFont="1" applyFill="1" applyBorder="1" applyAlignment="1" applyProtection="1">
      <alignment vertical="center"/>
      <protection hidden="1"/>
    </xf>
    <xf numFmtId="41" fontId="177" fillId="24" borderId="0" xfId="1516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right" vertical="center"/>
      <protection hidden="1"/>
    </xf>
    <xf numFmtId="0" fontId="178" fillId="24" borderId="0" xfId="1516" applyFont="1" applyFill="1" applyBorder="1" applyAlignment="1" applyProtection="1">
      <alignment horizontal="center" vertical="center"/>
      <protection hidden="1"/>
    </xf>
    <xf numFmtId="41" fontId="178" fillId="24" borderId="0" xfId="1153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3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/>
      <protection hidden="1"/>
    </xf>
    <xf numFmtId="41" fontId="181" fillId="24" borderId="0" xfId="1516" applyNumberFormat="1" applyFont="1" applyFill="1" applyAlignment="1" applyProtection="1">
      <alignment horizontal="right" vertical="center"/>
      <protection hidden="1"/>
    </xf>
    <xf numFmtId="41" fontId="181" fillId="24" borderId="0" xfId="1516" applyNumberFormat="1" applyFont="1" applyFill="1" applyBorder="1" applyAlignment="1" applyProtection="1">
      <alignment horizontal="right" vertical="center"/>
      <protection hidden="1"/>
    </xf>
    <xf numFmtId="179" fontId="181" fillId="24" borderId="31" xfId="1516" quotePrefix="1" applyNumberFormat="1" applyFont="1" applyFill="1" applyBorder="1" applyAlignment="1" applyProtection="1">
      <alignment horizontal="center" vertical="center"/>
      <protection hidden="1"/>
    </xf>
    <xf numFmtId="0" fontId="194" fillId="24" borderId="0" xfId="1516" applyFont="1" applyFill="1" applyBorder="1" applyAlignment="1" applyProtection="1">
      <alignment horizontal="center" vertical="center"/>
      <protection hidden="1"/>
    </xf>
    <xf numFmtId="0" fontId="181" fillId="24" borderId="0" xfId="1516" applyFont="1" applyFill="1" applyAlignment="1" applyProtection="1">
      <alignment horizontal="left" vertical="center"/>
      <protection hidden="1"/>
    </xf>
    <xf numFmtId="179" fontId="177" fillId="24" borderId="0" xfId="1516" applyNumberFormat="1" applyFont="1" applyFill="1" applyAlignment="1" applyProtection="1">
      <alignment horizontal="center" vertical="center"/>
      <protection hidden="1"/>
    </xf>
    <xf numFmtId="179" fontId="177" fillId="24" borderId="0" xfId="1516" applyNumberFormat="1" applyFont="1" applyFill="1" applyBorder="1" applyAlignment="1" applyProtection="1">
      <alignment horizontal="center" vertical="center"/>
      <protection hidden="1"/>
    </xf>
    <xf numFmtId="0" fontId="182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right" vertical="center"/>
      <protection hidden="1"/>
    </xf>
    <xf numFmtId="191" fontId="177" fillId="62" borderId="0" xfId="1113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center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/>
      <protection hidden="1"/>
    </xf>
    <xf numFmtId="191" fontId="177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1113" applyNumberFormat="1" applyFont="1" applyFill="1" applyBorder="1" applyAlignment="1" applyProtection="1">
      <alignment horizontal="right" vertical="center"/>
      <protection hidden="1"/>
    </xf>
    <xf numFmtId="41" fontId="177" fillId="62" borderId="23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1516" applyNumberFormat="1" applyFont="1" applyFill="1" applyBorder="1" applyAlignment="1" applyProtection="1">
      <protection hidden="1"/>
    </xf>
    <xf numFmtId="0" fontId="181" fillId="62" borderId="0" xfId="1516" applyFont="1" applyFill="1" applyBorder="1" applyAlignment="1" applyProtection="1">
      <alignment horizontal="left"/>
      <protection hidden="1"/>
    </xf>
    <xf numFmtId="179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0" applyFont="1" applyFill="1" applyBorder="1" applyAlignment="1" applyProtection="1">
      <alignment horizontal="right"/>
      <protection hidden="1"/>
    </xf>
    <xf numFmtId="179" fontId="181" fillId="62" borderId="0" xfId="1325" applyNumberFormat="1" applyFont="1" applyFill="1" applyBorder="1" applyAlignment="1" applyProtection="1">
      <alignment horizontal="left"/>
      <protection hidden="1"/>
    </xf>
    <xf numFmtId="179" fontId="177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Alignment="1" applyProtection="1">
      <alignment horizontal="center" vertical="center"/>
      <protection hidden="1"/>
    </xf>
    <xf numFmtId="179" fontId="190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vertical="top"/>
      <protection hidden="1"/>
    </xf>
    <xf numFmtId="41" fontId="177" fillId="24" borderId="26" xfId="1516" applyNumberFormat="1" applyFont="1" applyFill="1" applyBorder="1" applyAlignment="1" applyProtection="1">
      <alignment horizontal="center" vertical="center"/>
      <protection hidden="1"/>
    </xf>
    <xf numFmtId="41" fontId="177" fillId="24" borderId="61" xfId="1516" applyNumberFormat="1" applyFont="1" applyFill="1" applyBorder="1" applyAlignment="1" applyProtection="1">
      <alignment horizontal="center" vertical="center"/>
      <protection hidden="1"/>
    </xf>
    <xf numFmtId="41" fontId="177" fillId="24" borderId="21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3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1516" applyNumberFormat="1" applyFont="1" applyFill="1" applyBorder="1" applyAlignment="1" applyProtection="1">
      <alignment horizontal="center" vertical="center"/>
      <protection hidden="1"/>
    </xf>
    <xf numFmtId="41" fontId="177" fillId="24" borderId="21" xfId="1516" applyNumberFormat="1" applyFont="1" applyFill="1" applyBorder="1" applyAlignment="1" applyProtection="1">
      <alignment horizontal="right" vertical="center"/>
      <protection hidden="1"/>
    </xf>
    <xf numFmtId="41" fontId="178" fillId="24" borderId="21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1516" applyNumberFormat="1" applyFont="1" applyFill="1" applyBorder="1" applyAlignment="1" applyProtection="1">
      <alignment horizontal="right" vertical="center"/>
      <protection hidden="1"/>
    </xf>
    <xf numFmtId="41" fontId="178" fillId="24" borderId="21" xfId="1516" applyNumberFormat="1" applyFont="1" applyFill="1" applyBorder="1" applyAlignment="1" applyProtection="1">
      <alignment horizontal="right" vertical="center"/>
      <protection hidden="1"/>
    </xf>
    <xf numFmtId="41" fontId="178" fillId="24" borderId="0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23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1" xfId="1516" applyNumberFormat="1" applyFont="1" applyFill="1" applyBorder="1" applyAlignment="1" applyProtection="1">
      <alignment horizontal="center" vertical="center"/>
      <protection hidden="1"/>
    </xf>
    <xf numFmtId="41" fontId="177" fillId="24" borderId="23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21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326" applyNumberFormat="1" applyFont="1" applyFill="1" applyBorder="1" applyAlignment="1" applyProtection="1">
      <alignment horizontal="center" vertical="center"/>
      <protection hidden="1"/>
    </xf>
    <xf numFmtId="41" fontId="178" fillId="24" borderId="0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23" xfId="1326" applyNumberFormat="1" applyFont="1" applyFill="1" applyBorder="1" applyAlignment="1" applyProtection="1">
      <alignment horizontal="center" vertical="center"/>
      <protection hidden="1"/>
    </xf>
    <xf numFmtId="41" fontId="177" fillId="24" borderId="0" xfId="1519" applyNumberFormat="1" applyFont="1" applyFill="1" applyBorder="1" applyAlignment="1" applyProtection="1">
      <alignment horizontal="left" vertical="center"/>
      <protection hidden="1"/>
    </xf>
    <xf numFmtId="41" fontId="177" fillId="24" borderId="23" xfId="1519" applyNumberFormat="1" applyFont="1" applyFill="1" applyBorder="1" applyAlignment="1" applyProtection="1">
      <alignment horizontal="left" vertical="center"/>
      <protection hidden="1"/>
    </xf>
    <xf numFmtId="41" fontId="177" fillId="24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21" xfId="1516" applyNumberFormat="1" applyFont="1" applyFill="1" applyBorder="1" applyAlignment="1" applyProtection="1">
      <alignment horizontal="center" vertical="center"/>
      <protection hidden="1"/>
    </xf>
    <xf numFmtId="41" fontId="177" fillId="62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0" xfId="1516" applyNumberFormat="1" applyFont="1" applyFill="1" applyBorder="1" applyAlignment="1" applyProtection="1">
      <alignment horizontal="center" vertical="center"/>
      <protection hidden="1"/>
    </xf>
    <xf numFmtId="0" fontId="181" fillId="24" borderId="0" xfId="1516" applyNumberFormat="1" applyFont="1" applyFill="1" applyBorder="1" applyAlignment="1" applyProtection="1">
      <alignment horizontal="left"/>
      <protection hidden="1"/>
    </xf>
    <xf numFmtId="0" fontId="181" fillId="24" borderId="0" xfId="1516" applyNumberFormat="1" applyFont="1" applyFill="1" applyBorder="1" applyAlignment="1" applyProtection="1">
      <alignment horizontal="right"/>
      <protection hidden="1"/>
    </xf>
    <xf numFmtId="0" fontId="181" fillId="24" borderId="31" xfId="1516" applyNumberFormat="1" applyFont="1" applyFill="1" applyBorder="1" applyAlignment="1" applyProtection="1">
      <protection hidden="1"/>
    </xf>
    <xf numFmtId="0" fontId="181" fillId="24" borderId="31" xfId="1516" applyNumberFormat="1" applyFont="1" applyFill="1" applyBorder="1" applyAlignment="1" applyProtection="1">
      <alignment horizontal="right"/>
      <protection hidden="1"/>
    </xf>
    <xf numFmtId="0" fontId="181" fillId="24" borderId="0" xfId="1515" applyNumberFormat="1" applyFont="1" applyFill="1" applyAlignment="1" applyProtection="1">
      <alignment horizontal="right"/>
      <protection hidden="1"/>
    </xf>
    <xf numFmtId="0" fontId="181" fillId="24" borderId="0" xfId="1518" applyFont="1" applyFill="1" applyBorder="1" applyAlignment="1" applyProtection="1">
      <alignment horizontal="left"/>
      <protection hidden="1"/>
    </xf>
    <xf numFmtId="0" fontId="181" fillId="24" borderId="0" xfId="1516" applyFont="1" applyFill="1" applyBorder="1" applyAlignment="1" applyProtection="1">
      <alignment horizontal="center"/>
      <protection hidden="1"/>
    </xf>
    <xf numFmtId="0" fontId="181" fillId="24" borderId="0" xfId="1516" applyFont="1" applyFill="1" applyAlignment="1" applyProtection="1">
      <alignment horizontal="center"/>
      <protection hidden="1"/>
    </xf>
    <xf numFmtId="0" fontId="177" fillId="24" borderId="0" xfId="0" applyNumberFormat="1" applyFont="1" applyFill="1" applyAlignment="1" applyProtection="1">
      <alignment horizontal="left" vertical="center"/>
      <protection hidden="1"/>
    </xf>
    <xf numFmtId="0" fontId="186" fillId="24" borderId="0" xfId="0" applyNumberFormat="1" applyFont="1" applyFill="1" applyAlignment="1" applyProtection="1">
      <alignment horizontal="center" vertical="center"/>
      <protection hidden="1"/>
    </xf>
    <xf numFmtId="0" fontId="186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Alignment="1" applyProtection="1">
      <alignment horizontal="right" vertical="center"/>
      <protection hidden="1"/>
    </xf>
    <xf numFmtId="178" fontId="178" fillId="24" borderId="0" xfId="1153" applyFont="1" applyFill="1" applyAlignment="1" applyProtection="1">
      <alignment horizontal="right" vertical="center"/>
      <protection hidden="1"/>
    </xf>
    <xf numFmtId="179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3" xfId="1516" applyNumberFormat="1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Alignment="1" applyProtection="1">
      <alignment vertical="center"/>
      <protection hidden="1"/>
    </xf>
    <xf numFmtId="0" fontId="181" fillId="24" borderId="0" xfId="0" applyNumberFormat="1" applyFont="1" applyFill="1" applyAlignment="1" applyProtection="1">
      <alignment wrapText="1"/>
      <protection hidden="1"/>
    </xf>
    <xf numFmtId="0" fontId="181" fillId="24" borderId="0" xfId="0" applyNumberFormat="1" applyFont="1" applyFill="1" applyAlignment="1" applyProtection="1">
      <alignment horizontal="left" vertical="center"/>
      <protection hidden="1"/>
    </xf>
    <xf numFmtId="177" fontId="181" fillId="24" borderId="0" xfId="1325" applyFont="1" applyFill="1" applyBorder="1" applyAlignment="1" applyProtection="1">
      <alignment horizontal="center" vertical="center"/>
      <protection hidden="1"/>
    </xf>
    <xf numFmtId="3" fontId="181" fillId="24" borderId="0" xfId="0" applyNumberFormat="1" applyFont="1" applyFill="1" applyBorder="1" applyAlignment="1" applyProtection="1">
      <alignment horizontal="center" vertical="center"/>
      <protection hidden="1"/>
    </xf>
    <xf numFmtId="177" fontId="177" fillId="24" borderId="27" xfId="1325" applyFont="1" applyFill="1" applyBorder="1" applyAlignment="1" applyProtection="1">
      <alignment horizontal="center" vertical="center"/>
      <protection hidden="1"/>
    </xf>
    <xf numFmtId="202" fontId="177" fillId="24" borderId="27" xfId="1325" applyNumberFormat="1" applyFont="1" applyFill="1" applyBorder="1" applyAlignment="1" applyProtection="1">
      <alignment horizontal="center" vertical="center"/>
      <protection hidden="1"/>
    </xf>
    <xf numFmtId="0" fontId="177" fillId="63" borderId="27" xfId="0" applyFont="1" applyFill="1" applyBorder="1" applyAlignment="1" applyProtection="1">
      <alignment horizontal="center" vertical="center"/>
      <protection hidden="1"/>
    </xf>
    <xf numFmtId="177" fontId="177" fillId="63" borderId="27" xfId="1325" applyFont="1" applyFill="1" applyBorder="1" applyAlignment="1" applyProtection="1">
      <alignment horizontal="center" vertical="center"/>
      <protection hidden="1"/>
    </xf>
    <xf numFmtId="0" fontId="198" fillId="24" borderId="27" xfId="0" applyFont="1" applyFill="1" applyBorder="1" applyAlignment="1" applyProtection="1">
      <alignment horizontal="center" vertical="center"/>
      <protection hidden="1"/>
    </xf>
    <xf numFmtId="177" fontId="190" fillId="24" borderId="27" xfId="1325" applyFont="1" applyFill="1" applyBorder="1" applyAlignment="1" applyProtection="1">
      <alignment horizontal="center" vertical="center"/>
      <protection hidden="1"/>
    </xf>
    <xf numFmtId="177" fontId="190" fillId="24" borderId="0" xfId="1325" applyFont="1" applyFill="1" applyBorder="1" applyAlignment="1" applyProtection="1">
      <alignment horizontal="center" vertical="center"/>
      <protection hidden="1"/>
    </xf>
    <xf numFmtId="3" fontId="182" fillId="24" borderId="0" xfId="0" applyNumberFormat="1" applyFont="1" applyFill="1" applyBorder="1" applyAlignment="1" applyProtection="1">
      <alignment horizontal="center" vertical="center"/>
      <protection hidden="1"/>
    </xf>
    <xf numFmtId="202" fontId="190" fillId="24" borderId="0" xfId="1325" applyNumberFormat="1" applyFont="1" applyFill="1" applyBorder="1" applyAlignment="1" applyProtection="1">
      <alignment horizontal="center" vertical="center"/>
      <protection hidden="1"/>
    </xf>
    <xf numFmtId="200" fontId="190" fillId="24" borderId="0" xfId="1325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8" fillId="24" borderId="0" xfId="1153" applyNumberFormat="1" applyFont="1" applyFill="1" applyBorder="1" applyAlignment="1" applyProtection="1">
      <alignment horizontal="right" vertical="center"/>
      <protection hidden="1"/>
    </xf>
    <xf numFmtId="1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vertical="center"/>
      <protection hidden="1"/>
    </xf>
    <xf numFmtId="0" fontId="177" fillId="24" borderId="21" xfId="1516" applyNumberFormat="1" applyFont="1" applyFill="1" applyBorder="1" applyAlignment="1" applyProtection="1">
      <alignment vertical="center"/>
      <protection hidden="1"/>
    </xf>
    <xf numFmtId="179" fontId="177" fillId="24" borderId="10" xfId="0" applyNumberFormat="1" applyFont="1" applyFill="1" applyBorder="1" applyAlignment="1" applyProtection="1">
      <alignment horizontal="center" vertical="center"/>
      <protection hidden="1"/>
    </xf>
    <xf numFmtId="0" fontId="177" fillId="24" borderId="22" xfId="1516" applyNumberFormat="1" applyFont="1" applyFill="1" applyBorder="1" applyAlignment="1" applyProtection="1">
      <alignment vertical="center"/>
      <protection hidden="1"/>
    </xf>
    <xf numFmtId="41" fontId="177" fillId="62" borderId="10" xfId="0" applyNumberFormat="1" applyFont="1" applyFill="1" applyBorder="1" applyAlignment="1" applyProtection="1">
      <alignment horizontal="right" vertical="center"/>
      <protection hidden="1"/>
    </xf>
    <xf numFmtId="0" fontId="181" fillId="24" borderId="0" xfId="0" applyFont="1" applyFill="1" applyAlignment="1" applyProtection="1">
      <alignment vertical="center"/>
      <protection hidden="1"/>
    </xf>
    <xf numFmtId="214" fontId="177" fillId="24" borderId="21" xfId="0" applyNumberFormat="1" applyFont="1" applyFill="1" applyBorder="1" applyAlignment="1" applyProtection="1">
      <alignment horizontal="right" vertical="center"/>
      <protection hidden="1"/>
    </xf>
    <xf numFmtId="214" fontId="177" fillId="24" borderId="0" xfId="0" applyNumberFormat="1" applyFont="1" applyFill="1" applyBorder="1" applyAlignment="1" applyProtection="1">
      <alignment horizontal="right" vertical="center"/>
      <protection hidden="1"/>
    </xf>
    <xf numFmtId="214" fontId="178" fillId="24" borderId="0" xfId="0" applyNumberFormat="1" applyFont="1" applyFill="1" applyBorder="1" applyAlignment="1" applyProtection="1">
      <alignment horizontal="right" vertical="center"/>
      <protection hidden="1"/>
    </xf>
    <xf numFmtId="214" fontId="178" fillId="24" borderId="21" xfId="0" applyNumberFormat="1" applyFont="1" applyFill="1" applyBorder="1" applyAlignment="1" applyProtection="1">
      <alignment horizontal="right" vertical="center"/>
      <protection hidden="1"/>
    </xf>
    <xf numFmtId="214" fontId="177" fillId="24" borderId="96" xfId="1153" applyNumberFormat="1" applyFont="1" applyFill="1" applyBorder="1" applyAlignment="1" applyProtection="1">
      <alignment horizontal="right" vertical="center"/>
      <protection hidden="1"/>
    </xf>
    <xf numFmtId="41" fontId="45" fillId="24" borderId="0" xfId="0" applyNumberFormat="1" applyFont="1" applyFill="1" applyAlignment="1" applyProtection="1">
      <alignment horizontal="right" vertical="center"/>
      <protection hidden="1"/>
    </xf>
    <xf numFmtId="191" fontId="177" fillId="62" borderId="94" xfId="1113" applyNumberFormat="1" applyFont="1" applyFill="1" applyBorder="1" applyAlignment="1" applyProtection="1">
      <alignment horizontal="right" vertical="center"/>
      <protection hidden="1"/>
    </xf>
    <xf numFmtId="191" fontId="177" fillId="62" borderId="96" xfId="1113" applyNumberFormat="1" applyFont="1" applyFill="1" applyBorder="1" applyAlignment="1" applyProtection="1">
      <alignment horizontal="right" vertical="center"/>
      <protection hidden="1"/>
    </xf>
    <xf numFmtId="216" fontId="177" fillId="24" borderId="0" xfId="1515" applyNumberFormat="1" applyFont="1" applyFill="1" applyAlignment="1" applyProtection="1">
      <alignment horizontal="right" vertical="center"/>
      <protection hidden="1"/>
    </xf>
    <xf numFmtId="216" fontId="177" fillId="24" borderId="0" xfId="1515" applyNumberFormat="1" applyFont="1" applyFill="1" applyBorder="1" applyAlignment="1" applyProtection="1">
      <alignment vertical="center"/>
      <protection hidden="1"/>
    </xf>
    <xf numFmtId="216" fontId="177" fillId="24" borderId="0" xfId="1515" applyNumberFormat="1" applyFont="1" applyFill="1" applyAlignment="1" applyProtection="1">
      <alignment vertical="center"/>
      <protection hidden="1"/>
    </xf>
    <xf numFmtId="216" fontId="178" fillId="24" borderId="0" xfId="1153" applyNumberFormat="1" applyFont="1" applyFill="1" applyAlignment="1" applyProtection="1">
      <alignment horizontal="right" vertical="center"/>
      <protection hidden="1"/>
    </xf>
    <xf numFmtId="216" fontId="177" fillId="24" borderId="0" xfId="1153" applyNumberFormat="1" applyFont="1" applyFill="1" applyAlignment="1" applyProtection="1">
      <alignment horizontal="right" vertical="center"/>
      <protection hidden="1"/>
    </xf>
    <xf numFmtId="0" fontId="177" fillId="24" borderId="95" xfId="0" applyFont="1" applyFill="1" applyBorder="1" applyAlignment="1" applyProtection="1">
      <alignment horizontal="left" vertical="center"/>
      <protection hidden="1"/>
    </xf>
    <xf numFmtId="218" fontId="177" fillId="24" borderId="0" xfId="1517" applyNumberFormat="1" applyFont="1" applyFill="1" applyAlignment="1" applyProtection="1">
      <alignment horizontal="right" vertical="center"/>
      <protection hidden="1"/>
    </xf>
    <xf numFmtId="191" fontId="178" fillId="24" borderId="0" xfId="0" applyNumberFormat="1" applyFont="1" applyFill="1" applyBorder="1" applyAlignment="1" applyProtection="1">
      <alignment horizontal="right" vertical="center" shrinkToFit="1"/>
      <protection hidden="1"/>
    </xf>
    <xf numFmtId="191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41" fontId="177" fillId="24" borderId="94" xfId="0" applyNumberFormat="1" applyFont="1" applyFill="1" applyBorder="1" applyAlignment="1" applyProtection="1">
      <alignment horizontal="right" vertical="center"/>
      <protection hidden="1"/>
    </xf>
    <xf numFmtId="178" fontId="177" fillId="24" borderId="0" xfId="1153" applyNumberFormat="1" applyFont="1" applyFill="1" applyAlignment="1" applyProtection="1">
      <alignment horizontal="right" vertical="center"/>
      <protection hidden="1"/>
    </xf>
    <xf numFmtId="41" fontId="177" fillId="62" borderId="0" xfId="1517" applyNumberFormat="1" applyFont="1" applyFill="1" applyAlignment="1" applyProtection="1">
      <alignment horizontal="right" vertical="center"/>
      <protection hidden="1"/>
    </xf>
    <xf numFmtId="41" fontId="177" fillId="24" borderId="0" xfId="1517" applyNumberFormat="1" applyFont="1" applyFill="1" applyAlignment="1" applyProtection="1">
      <alignment horizontal="right" vertical="center"/>
      <protection hidden="1"/>
    </xf>
    <xf numFmtId="216" fontId="178" fillId="24" borderId="0" xfId="1153" applyNumberFormat="1" applyFont="1" applyFill="1" applyAlignment="1" applyProtection="1">
      <alignment vertical="center"/>
      <protection hidden="1"/>
    </xf>
    <xf numFmtId="41" fontId="177" fillId="24" borderId="23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95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94" xfId="1213" applyNumberFormat="1" applyFont="1" applyFill="1" applyBorder="1" applyAlignment="1" applyProtection="1">
      <alignment horizontal="right" vertical="center" shrinkToFit="1"/>
      <protection hidden="1"/>
    </xf>
    <xf numFmtId="214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4" fontId="177" fillId="24" borderId="0" xfId="1153" applyNumberFormat="1" applyFont="1" applyFill="1" applyAlignment="1" applyProtection="1">
      <alignment horizontal="right" vertical="center"/>
      <protection locked="0" hidden="1"/>
    </xf>
    <xf numFmtId="178" fontId="177" fillId="24" borderId="0" xfId="1153" applyFont="1" applyFill="1" applyBorder="1" applyAlignment="1" applyProtection="1">
      <alignment horizontal="right" vertical="center"/>
      <protection locked="0" hidden="1"/>
    </xf>
    <xf numFmtId="180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4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0" fontId="181" fillId="24" borderId="0" xfId="1516" applyNumberFormat="1" applyFont="1" applyFill="1" applyBorder="1" applyAlignment="1" applyProtection="1">
      <protection hidden="1"/>
    </xf>
    <xf numFmtId="41" fontId="177" fillId="24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94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21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0" xfId="1516" applyNumberFormat="1" applyFont="1" applyFill="1" applyBorder="1" applyAlignment="1" applyProtection="1">
      <alignment horizontal="center" vertical="center"/>
      <protection locked="0" hidden="1"/>
    </xf>
    <xf numFmtId="41" fontId="177" fillId="62" borderId="0" xfId="1516" applyNumberFormat="1" applyFont="1" applyFill="1" applyBorder="1" applyAlignment="1" applyProtection="1">
      <alignment horizontal="center" vertical="center"/>
      <protection locked="0" hidden="1"/>
    </xf>
    <xf numFmtId="41" fontId="177" fillId="24" borderId="94" xfId="1516" applyNumberFormat="1" applyFont="1" applyFill="1" applyBorder="1" applyAlignment="1" applyProtection="1">
      <alignment horizontal="center" vertical="center"/>
      <protection locked="0" hidden="1"/>
    </xf>
    <xf numFmtId="41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41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0" applyNumberFormat="1" applyFont="1" applyFill="1" applyAlignment="1" applyProtection="1">
      <alignment horizontal="right" vertical="center"/>
      <protection locked="0" hidden="1"/>
    </xf>
    <xf numFmtId="41" fontId="45" fillId="24" borderId="0" xfId="0" applyNumberFormat="1" applyFont="1" applyFill="1" applyAlignment="1" applyProtection="1">
      <alignment horizontal="right" vertical="center"/>
      <protection locked="0" hidden="1"/>
    </xf>
    <xf numFmtId="41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21" xfId="0" applyNumberFormat="1" applyFont="1" applyFill="1" applyBorder="1" applyAlignment="1" applyProtection="1">
      <alignment horizontal="right" vertical="center"/>
      <protection locked="0" hidden="1"/>
    </xf>
    <xf numFmtId="41" fontId="177" fillId="62" borderId="95" xfId="0" applyNumberFormat="1" applyFont="1" applyFill="1" applyBorder="1" applyAlignment="1" applyProtection="1">
      <alignment horizontal="right" vertical="center"/>
      <protection hidden="1"/>
    </xf>
    <xf numFmtId="41" fontId="177" fillId="62" borderId="94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516" applyNumberFormat="1" applyFont="1" applyFill="1" applyAlignment="1" applyProtection="1">
      <alignment horizontal="right" vertical="center"/>
      <protection locked="0" hidden="1"/>
    </xf>
    <xf numFmtId="41" fontId="177" fillId="24" borderId="0" xfId="1516" applyNumberFormat="1" applyFont="1" applyFill="1" applyBorder="1" applyAlignment="1" applyProtection="1">
      <alignment horizontal="right" vertical="center"/>
      <protection locked="0" hidden="1"/>
    </xf>
    <xf numFmtId="216" fontId="177" fillId="24" borderId="0" xfId="1153" applyNumberFormat="1" applyFont="1" applyFill="1" applyAlignment="1" applyProtection="1">
      <alignment horizontal="right" vertical="center"/>
      <protection locked="0" hidden="1"/>
    </xf>
    <xf numFmtId="216" fontId="177" fillId="24" borderId="0" xfId="1153" applyNumberFormat="1" applyFont="1" applyFill="1" applyBorder="1" applyAlignment="1" applyProtection="1">
      <alignment vertical="center"/>
      <protection locked="0" hidden="1"/>
    </xf>
    <xf numFmtId="216" fontId="177" fillId="24" borderId="0" xfId="1153" applyNumberFormat="1" applyFont="1" applyFill="1" applyAlignment="1" applyProtection="1">
      <alignment vertical="center"/>
      <protection locked="0" hidden="1"/>
    </xf>
    <xf numFmtId="216" fontId="177" fillId="24" borderId="0" xfId="1515" applyNumberFormat="1" applyFont="1" applyFill="1" applyBorder="1" applyAlignment="1" applyProtection="1">
      <alignment vertical="center"/>
      <protection locked="0" hidden="1"/>
    </xf>
    <xf numFmtId="216" fontId="177" fillId="24" borderId="94" xfId="1153" applyNumberFormat="1" applyFont="1" applyFill="1" applyBorder="1" applyAlignment="1" applyProtection="1">
      <alignment vertical="center"/>
      <protection locked="0" hidden="1"/>
    </xf>
    <xf numFmtId="216" fontId="177" fillId="24" borderId="94" xfId="1515" applyNumberFormat="1" applyFont="1" applyFill="1" applyBorder="1" applyAlignment="1" applyProtection="1">
      <alignment vertical="center"/>
      <protection locked="0" hidden="1"/>
    </xf>
    <xf numFmtId="41" fontId="177" fillId="62" borderId="0" xfId="1517" applyNumberFormat="1" applyFont="1" applyFill="1" applyAlignment="1" applyProtection="1">
      <alignment horizontal="right" vertical="center"/>
      <protection locked="0" hidden="1"/>
    </xf>
    <xf numFmtId="41" fontId="177" fillId="24" borderId="0" xfId="1517" applyNumberFormat="1" applyFont="1" applyFill="1" applyAlignment="1" applyProtection="1">
      <alignment horizontal="right" vertical="center"/>
      <protection locked="0" hidden="1"/>
    </xf>
    <xf numFmtId="178" fontId="177" fillId="62" borderId="0" xfId="1153" applyFont="1" applyFill="1" applyBorder="1" applyAlignment="1" applyProtection="1">
      <alignment horizontal="right" vertical="center"/>
      <protection locked="0" hidden="1"/>
    </xf>
    <xf numFmtId="178" fontId="177" fillId="62" borderId="0" xfId="1153" applyFont="1" applyFill="1" applyAlignment="1" applyProtection="1">
      <alignment horizontal="right" vertical="center"/>
      <protection locked="0" hidden="1"/>
    </xf>
    <xf numFmtId="41" fontId="177" fillId="24" borderId="0" xfId="1515" applyNumberFormat="1" applyFont="1" applyFill="1" applyAlignment="1" applyProtection="1">
      <alignment horizontal="right" vertical="center"/>
      <protection locked="0" hidden="1"/>
    </xf>
    <xf numFmtId="178" fontId="177" fillId="24" borderId="0" xfId="1153" applyNumberFormat="1" applyFont="1" applyFill="1" applyAlignment="1" applyProtection="1">
      <alignment horizontal="right" vertical="center"/>
      <protection locked="0" hidden="1"/>
    </xf>
    <xf numFmtId="41" fontId="177" fillId="24" borderId="0" xfId="1153" applyNumberFormat="1" applyFont="1" applyFill="1" applyAlignment="1" applyProtection="1">
      <alignment horizontal="right" vertical="center"/>
      <protection locked="0" hidden="1"/>
    </xf>
    <xf numFmtId="41" fontId="177" fillId="24" borderId="23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5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153" quotePrefix="1" applyNumberFormat="1" applyFont="1" applyFill="1" applyBorder="1" applyAlignment="1" applyProtection="1">
      <alignment horizontal="right" vertical="center"/>
      <protection locked="0" hidden="1"/>
    </xf>
    <xf numFmtId="214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21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96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6" xfId="1516" applyNumberFormat="1" applyFont="1" applyFill="1" applyBorder="1" applyAlignment="1" applyProtection="1">
      <alignment horizontal="center" vertical="center"/>
      <protection hidden="1"/>
    </xf>
    <xf numFmtId="41" fontId="177" fillId="24" borderId="95" xfId="1516" applyNumberFormat="1" applyFont="1" applyFill="1" applyBorder="1" applyAlignment="1" applyProtection="1">
      <alignment horizontal="left" vertical="center"/>
      <protection hidden="1"/>
    </xf>
    <xf numFmtId="41" fontId="178" fillId="62" borderId="0" xfId="0" applyNumberFormat="1" applyFont="1" applyFill="1" applyBorder="1" applyAlignment="1" applyProtection="1">
      <alignment horizontal="right" vertical="center" shrinkToFit="1"/>
      <protection hidden="1"/>
    </xf>
    <xf numFmtId="179" fontId="177" fillId="24" borderId="0" xfId="0" applyNumberFormat="1" applyFont="1" applyFill="1" applyAlignment="1" applyProtection="1">
      <alignment horizontal="center" vertical="top"/>
      <protection hidden="1"/>
    </xf>
    <xf numFmtId="0" fontId="177" fillId="24" borderId="0" xfId="0" applyFont="1" applyFill="1" applyAlignment="1" applyProtection="1">
      <alignment horizontal="center" vertical="top"/>
      <protection hidden="1"/>
    </xf>
    <xf numFmtId="179" fontId="177" fillId="24" borderId="0" xfId="1325" applyNumberFormat="1" applyFont="1" applyFill="1" applyBorder="1" applyAlignment="1" applyProtection="1">
      <alignment horizontal="center" vertical="top"/>
      <protection hidden="1"/>
    </xf>
    <xf numFmtId="179" fontId="177" fillId="24" borderId="0" xfId="0" applyNumberFormat="1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Alignment="1" applyProtection="1">
      <alignment vertical="top"/>
      <protection hidden="1"/>
    </xf>
    <xf numFmtId="3" fontId="177" fillId="24" borderId="0" xfId="0" applyNumberFormat="1" applyFont="1" applyFill="1" applyAlignment="1" applyProtection="1">
      <alignment horizontal="center" vertical="top"/>
      <protection hidden="1"/>
    </xf>
    <xf numFmtId="3" fontId="177" fillId="24" borderId="0" xfId="0" applyNumberFormat="1" applyFont="1" applyFill="1" applyBorder="1" applyAlignment="1" applyProtection="1">
      <alignment horizontal="left" vertical="top"/>
      <protection hidden="1"/>
    </xf>
    <xf numFmtId="180" fontId="177" fillId="24" borderId="0" xfId="0" applyNumberFormat="1" applyFont="1" applyFill="1" applyBorder="1" applyAlignment="1" applyProtection="1">
      <alignment horizontal="center" vertical="top"/>
      <protection hidden="1"/>
    </xf>
    <xf numFmtId="3" fontId="177" fillId="62" borderId="0" xfId="0" applyNumberFormat="1" applyFont="1" applyFill="1" applyAlignment="1" applyProtection="1">
      <alignment horizontal="left" vertical="top"/>
      <protection hidden="1"/>
    </xf>
    <xf numFmtId="3" fontId="177" fillId="62" borderId="0" xfId="0" applyNumberFormat="1" applyFont="1" applyFill="1" applyAlignment="1" applyProtection="1">
      <alignment horizontal="center" vertical="top"/>
      <protection hidden="1"/>
    </xf>
    <xf numFmtId="0" fontId="177" fillId="62" borderId="0" xfId="0" applyFont="1" applyFill="1" applyBorder="1" applyAlignment="1" applyProtection="1">
      <alignment horizontal="center" vertical="top"/>
      <protection hidden="1"/>
    </xf>
    <xf numFmtId="3" fontId="177" fillId="24" borderId="0" xfId="0" applyNumberFormat="1" applyFont="1" applyFill="1" applyBorder="1" applyAlignment="1" applyProtection="1">
      <alignment horizontal="right" vertical="top"/>
      <protection hidden="1"/>
    </xf>
    <xf numFmtId="0" fontId="177" fillId="24" borderId="0" xfId="1515" applyFont="1" applyFill="1" applyAlignment="1" applyProtection="1">
      <alignment horizontal="center" vertical="top"/>
      <protection hidden="1"/>
    </xf>
    <xf numFmtId="0" fontId="177" fillId="24" borderId="0" xfId="1515" applyFont="1" applyFill="1" applyBorder="1" applyAlignment="1" applyProtection="1">
      <alignment horizontal="center" vertical="top"/>
      <protection hidden="1"/>
    </xf>
    <xf numFmtId="179" fontId="177" fillId="62" borderId="0" xfId="0" applyNumberFormat="1" applyFont="1" applyFill="1" applyAlignment="1" applyProtection="1">
      <alignment horizontal="center" vertical="top"/>
      <protection hidden="1"/>
    </xf>
    <xf numFmtId="179" fontId="177" fillId="62" borderId="0" xfId="0" applyNumberFormat="1" applyFont="1" applyFill="1" applyBorder="1" applyAlignment="1" applyProtection="1">
      <alignment horizontal="center" vertical="top"/>
      <protection hidden="1"/>
    </xf>
    <xf numFmtId="3" fontId="177" fillId="62" borderId="0" xfId="0" applyNumberFormat="1" applyFont="1" applyFill="1" applyAlignment="1" applyProtection="1">
      <alignment horizontal="right" vertical="top"/>
      <protection hidden="1"/>
    </xf>
    <xf numFmtId="0" fontId="177" fillId="24" borderId="0" xfId="0" applyNumberFormat="1" applyFont="1" applyFill="1" applyAlignment="1" applyProtection="1">
      <alignment horizontal="left" vertical="top"/>
      <protection hidden="1"/>
    </xf>
    <xf numFmtId="0" fontId="177" fillId="24" borderId="0" xfId="0" applyNumberFormat="1" applyFont="1" applyFill="1" applyAlignment="1" applyProtection="1">
      <alignment horizontal="right" vertical="top"/>
      <protection hidden="1"/>
    </xf>
    <xf numFmtId="3" fontId="177" fillId="24" borderId="0" xfId="0" applyNumberFormat="1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Border="1" applyAlignment="1" applyProtection="1">
      <alignment horizontal="right" vertical="top"/>
      <protection hidden="1"/>
    </xf>
    <xf numFmtId="177" fontId="177" fillId="24" borderId="0" xfId="1325" applyFont="1" applyFill="1" applyBorder="1" applyAlignment="1" applyProtection="1">
      <alignment horizontal="center" vertical="top"/>
      <protection hidden="1"/>
    </xf>
    <xf numFmtId="0" fontId="177" fillId="24" borderId="0" xfId="0" applyNumberFormat="1" applyFont="1" applyFill="1" applyBorder="1" applyAlignment="1" applyProtection="1">
      <alignment horizontal="left" vertical="top"/>
      <protection hidden="1"/>
    </xf>
    <xf numFmtId="0" fontId="177" fillId="24" borderId="0" xfId="0" applyNumberFormat="1" applyFont="1" applyFill="1" applyAlignment="1" applyProtection="1">
      <alignment horizontal="center" vertical="top"/>
      <protection hidden="1"/>
    </xf>
    <xf numFmtId="0" fontId="177" fillId="24" borderId="0" xfId="0" applyNumberFormat="1" applyFont="1" applyFill="1" applyBorder="1" applyAlignment="1" applyProtection="1">
      <alignment horizontal="center" vertical="top"/>
      <protection hidden="1"/>
    </xf>
    <xf numFmtId="215" fontId="177" fillId="24" borderId="0" xfId="0" applyNumberFormat="1" applyFont="1" applyFill="1" applyBorder="1" applyAlignment="1" applyProtection="1">
      <alignment horizontal="center" vertical="center"/>
      <protection hidden="1"/>
    </xf>
    <xf numFmtId="215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5" fontId="177" fillId="24" borderId="0" xfId="1153" applyNumberFormat="1" applyFont="1" applyFill="1" applyAlignment="1" applyProtection="1">
      <alignment horizontal="right" vertical="center"/>
      <protection locked="0" hidden="1"/>
    </xf>
    <xf numFmtId="216" fontId="177" fillId="24" borderId="0" xfId="1516" applyNumberFormat="1" applyFont="1" applyFill="1" applyBorder="1" applyAlignment="1" applyProtection="1">
      <alignment horizontal="right" vertical="center"/>
      <protection hidden="1"/>
    </xf>
    <xf numFmtId="216" fontId="178" fillId="24" borderId="0" xfId="1516" applyNumberFormat="1" applyFont="1" applyFill="1" applyBorder="1" applyAlignment="1" applyProtection="1">
      <alignment horizontal="right" vertical="center"/>
      <protection hidden="1"/>
    </xf>
    <xf numFmtId="216" fontId="177" fillId="24" borderId="0" xfId="1153" applyNumberFormat="1" applyFont="1" applyFill="1" applyBorder="1" applyAlignment="1" applyProtection="1">
      <alignment horizontal="right" vertical="center" shrinkToFit="1"/>
      <protection hidden="1"/>
    </xf>
    <xf numFmtId="216" fontId="177" fillId="24" borderId="0" xfId="1213" applyNumberFormat="1" applyFont="1" applyFill="1" applyBorder="1" applyAlignment="1" applyProtection="1">
      <alignment horizontal="right" vertical="center" shrinkToFit="1"/>
      <protection hidden="1"/>
    </xf>
    <xf numFmtId="216" fontId="177" fillId="24" borderId="0" xfId="1213" applyNumberFormat="1" applyFont="1" applyFill="1" applyBorder="1" applyAlignment="1" applyProtection="1">
      <alignment horizontal="right" vertical="center" shrinkToFit="1"/>
      <protection locked="0" hidden="1"/>
    </xf>
    <xf numFmtId="216" fontId="177" fillId="62" borderId="0" xfId="1213" applyNumberFormat="1" applyFont="1" applyFill="1" applyBorder="1" applyAlignment="1" applyProtection="1">
      <alignment horizontal="right" vertical="center" shrinkToFit="1"/>
      <protection locked="0" hidden="1"/>
    </xf>
    <xf numFmtId="216" fontId="177" fillId="24" borderId="94" xfId="1213" applyNumberFormat="1" applyFont="1" applyFill="1" applyBorder="1" applyAlignment="1" applyProtection="1">
      <alignment horizontal="right" vertical="center" shrinkToFit="1"/>
      <protection hidden="1"/>
    </xf>
    <xf numFmtId="216" fontId="177" fillId="24" borderId="94" xfId="1213" applyNumberFormat="1" applyFont="1" applyFill="1" applyBorder="1" applyAlignment="1" applyProtection="1">
      <alignment horizontal="right" vertical="center" shrinkToFit="1"/>
      <protection locked="0" hidden="1"/>
    </xf>
    <xf numFmtId="216" fontId="177" fillId="24" borderId="96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94" xfId="0" applyNumberFormat="1" applyFont="1" applyFill="1" applyBorder="1" applyAlignment="1" applyProtection="1">
      <alignment horizontal="right" vertical="center"/>
      <protection hidden="1"/>
    </xf>
    <xf numFmtId="215" fontId="177" fillId="24" borderId="0" xfId="0" applyNumberFormat="1" applyFont="1" applyFill="1" applyBorder="1" applyAlignment="1" applyProtection="1">
      <alignment vertical="center"/>
      <protection hidden="1"/>
    </xf>
    <xf numFmtId="215" fontId="178" fillId="24" borderId="0" xfId="0" applyNumberFormat="1" applyFont="1" applyFill="1" applyBorder="1" applyAlignment="1" applyProtection="1">
      <alignment vertical="center" shrinkToFit="1"/>
      <protection hidden="1"/>
    </xf>
    <xf numFmtId="215" fontId="177" fillId="62" borderId="0" xfId="0" applyNumberFormat="1" applyFont="1" applyFill="1" applyBorder="1" applyAlignment="1" applyProtection="1">
      <alignment vertical="center"/>
      <protection hidden="1"/>
    </xf>
    <xf numFmtId="215" fontId="177" fillId="62" borderId="95" xfId="0" applyNumberFormat="1" applyFont="1" applyFill="1" applyBorder="1" applyAlignment="1" applyProtection="1">
      <alignment vertical="center"/>
      <protection hidden="1"/>
    </xf>
    <xf numFmtId="215" fontId="177" fillId="62" borderId="94" xfId="0" applyNumberFormat="1" applyFont="1" applyFill="1" applyBorder="1" applyAlignment="1" applyProtection="1">
      <alignment vertical="center"/>
      <protection hidden="1"/>
    </xf>
    <xf numFmtId="219" fontId="177" fillId="24" borderId="0" xfId="1153" applyNumberFormat="1" applyFont="1" applyFill="1" applyBorder="1" applyAlignment="1" applyProtection="1">
      <alignment horizontal="right" vertical="center"/>
      <protection hidden="1"/>
    </xf>
    <xf numFmtId="216" fontId="178" fillId="24" borderId="0" xfId="0" applyNumberFormat="1" applyFont="1" applyFill="1" applyAlignment="1" applyProtection="1">
      <alignment horizontal="right" vertical="center"/>
      <protection hidden="1"/>
    </xf>
    <xf numFmtId="220" fontId="177" fillId="24" borderId="23" xfId="0" applyNumberFormat="1" applyFont="1" applyFill="1" applyBorder="1" applyAlignment="1" applyProtection="1">
      <alignment horizontal="left" vertical="center"/>
      <protection hidden="1"/>
    </xf>
    <xf numFmtId="220" fontId="177" fillId="24" borderId="23" xfId="0" applyNumberFormat="1" applyFont="1" applyFill="1" applyBorder="1" applyAlignment="1" applyProtection="1">
      <alignment vertical="center"/>
      <protection hidden="1"/>
    </xf>
    <xf numFmtId="0" fontId="177" fillId="24" borderId="27" xfId="0" applyFont="1" applyFill="1" applyBorder="1" applyAlignment="1" applyProtection="1">
      <alignment horizontal="center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0" fontId="177" fillId="24" borderId="25" xfId="0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Alignment="1" applyProtection="1">
      <alignment horizontal="left" wrapText="1"/>
      <protection hidden="1"/>
    </xf>
    <xf numFmtId="0" fontId="181" fillId="24" borderId="0" xfId="0" applyNumberFormat="1" applyFont="1" applyFill="1" applyBorder="1" applyAlignment="1" applyProtection="1">
      <alignment horizontal="left" wrapText="1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4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0" fontId="177" fillId="24" borderId="0" xfId="1519" applyFont="1" applyFill="1" applyBorder="1" applyAlignment="1" applyProtection="1">
      <alignment horizontal="center" vertical="center"/>
      <protection hidden="1"/>
    </xf>
    <xf numFmtId="0" fontId="177" fillId="24" borderId="21" xfId="1519" applyFont="1" applyFill="1" applyBorder="1" applyAlignment="1" applyProtection="1">
      <alignment horizontal="center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3" fontId="180" fillId="24" borderId="0" xfId="0" applyNumberFormat="1" applyFont="1" applyFill="1" applyAlignment="1" applyProtection="1">
      <alignment horizontal="center" vertical="center"/>
      <protection hidden="1"/>
    </xf>
    <xf numFmtId="177" fontId="177" fillId="24" borderId="0" xfId="1325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95" xfId="1516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318" applyFont="1" applyFill="1" applyBorder="1" applyAlignment="1" applyProtection="1">
      <alignment horizontal="right"/>
      <protection locked="0" hidden="1"/>
    </xf>
    <xf numFmtId="191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191" fontId="177" fillId="62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94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318" applyFont="1" applyFill="1" applyBorder="1" applyAlignment="1" applyProtection="1">
      <alignment horizontal="right"/>
      <protection locked="0" hidden="1"/>
    </xf>
    <xf numFmtId="41" fontId="177" fillId="0" borderId="0" xfId="0" applyNumberFormat="1" applyFont="1" applyFill="1" applyAlignment="1" applyProtection="1">
      <alignment horizontal="right" vertical="center" shrinkToFit="1"/>
      <protection locked="0" hidden="1"/>
    </xf>
    <xf numFmtId="41" fontId="45" fillId="0" borderId="0" xfId="0" applyNumberFormat="1" applyFont="1" applyFill="1" applyAlignment="1" applyProtection="1">
      <alignment horizontal="right" vertical="center" shrinkToFit="1"/>
      <protection locked="0" hidden="1"/>
    </xf>
    <xf numFmtId="41" fontId="45" fillId="0" borderId="21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0" borderId="0" xfId="1516" applyNumberFormat="1" applyFont="1" applyFill="1" applyAlignment="1" applyProtection="1">
      <alignment horizontal="right" vertical="center"/>
      <protection locked="0" hidden="1"/>
    </xf>
    <xf numFmtId="41" fontId="177" fillId="0" borderId="0" xfId="1516" applyNumberFormat="1" applyFont="1" applyFill="1" applyBorder="1" applyAlignment="1" applyProtection="1">
      <alignment horizontal="right" vertical="center"/>
      <protection locked="0" hidden="1"/>
    </xf>
    <xf numFmtId="41" fontId="177" fillId="62" borderId="21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516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516" quotePrefix="1" applyNumberFormat="1" applyFont="1" applyFill="1" applyBorder="1" applyAlignment="1" applyProtection="1">
      <alignment horizontal="right" vertical="center"/>
      <protection locked="0" hidden="1"/>
    </xf>
    <xf numFmtId="41" fontId="177" fillId="0" borderId="0" xfId="1517" applyNumberFormat="1" applyFont="1" applyFill="1" applyAlignment="1" applyProtection="1">
      <alignment horizontal="right" vertical="center"/>
      <protection locked="0" hidden="1"/>
    </xf>
    <xf numFmtId="41" fontId="177" fillId="0" borderId="0" xfId="1515" applyNumberFormat="1" applyFont="1" applyFill="1" applyAlignment="1" applyProtection="1">
      <alignment horizontal="right" vertical="center"/>
      <protection locked="0" hidden="1"/>
    </xf>
    <xf numFmtId="41" fontId="177" fillId="62" borderId="0" xfId="1378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94" xfId="1378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0" xfId="1378" applyNumberFormat="1" applyFont="1" applyFill="1" applyAlignment="1" applyProtection="1">
      <alignment horizontal="right" vertical="center" shrinkToFit="1"/>
      <protection locked="0"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191" fontId="177" fillId="24" borderId="94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96" xfId="0" applyNumberFormat="1" applyFont="1" applyFill="1" applyBorder="1" applyAlignment="1" applyProtection="1">
      <alignment horizontal="center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1" fontId="178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178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0" fontId="177" fillId="24" borderId="94" xfId="0" applyFont="1" applyFill="1" applyBorder="1" applyAlignment="1" applyProtection="1">
      <alignment horizontal="left" vertical="center"/>
      <protection hidden="1"/>
    </xf>
    <xf numFmtId="178" fontId="177" fillId="24" borderId="95" xfId="1153" applyFont="1" applyFill="1" applyBorder="1" applyAlignment="1" applyProtection="1">
      <alignment horizontal="right" vertical="center"/>
      <protection hidden="1"/>
    </xf>
    <xf numFmtId="178" fontId="177" fillId="24" borderId="94" xfId="1153" applyFont="1" applyFill="1" applyBorder="1" applyAlignment="1" applyProtection="1">
      <alignment horizontal="right" vertical="center"/>
      <protection hidden="1"/>
    </xf>
    <xf numFmtId="41" fontId="177" fillId="0" borderId="94" xfId="1213" applyNumberFormat="1" applyFont="1" applyFill="1" applyBorder="1" applyAlignment="1" applyProtection="1">
      <alignment horizontal="right" vertical="center" shrinkToFit="1"/>
      <protection locked="0" hidden="1"/>
    </xf>
    <xf numFmtId="179" fontId="177" fillId="62" borderId="96" xfId="0" quotePrefix="1" applyNumberFormat="1" applyFont="1" applyFill="1" applyBorder="1" applyAlignment="1" applyProtection="1">
      <alignment horizontal="left" vertical="center"/>
      <protection hidden="1"/>
    </xf>
    <xf numFmtId="179" fontId="45" fillId="24" borderId="21" xfId="0" applyNumberFormat="1" applyFont="1" applyFill="1" applyBorder="1" applyAlignment="1" applyProtection="1">
      <alignment horizontal="left" vertical="center"/>
      <protection hidden="1"/>
    </xf>
    <xf numFmtId="41" fontId="45" fillId="24" borderId="0" xfId="0" applyNumberFormat="1" applyFont="1" applyFill="1" applyBorder="1" applyAlignment="1" applyProtection="1">
      <alignment horizontal="right" vertical="center"/>
      <protection hidden="1"/>
    </xf>
    <xf numFmtId="179" fontId="45" fillId="24" borderId="21" xfId="0" applyNumberFormat="1" applyFont="1" applyFill="1" applyBorder="1" applyAlignment="1" applyProtection="1">
      <alignment horizontal="center" vertical="center"/>
      <protection hidden="1"/>
    </xf>
    <xf numFmtId="41" fontId="45" fillId="24" borderId="23" xfId="1519" applyNumberFormat="1" applyFont="1" applyFill="1" applyBorder="1" applyAlignment="1" applyProtection="1">
      <alignment horizontal="left" vertical="center"/>
      <protection hidden="1"/>
    </xf>
    <xf numFmtId="214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1" fontId="45" fillId="24" borderId="23" xfId="0" quotePrefix="1" applyNumberFormat="1" applyFont="1" applyFill="1" applyBorder="1" applyAlignment="1" applyProtection="1">
      <alignment horizontal="left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42" fontId="45" fillId="24" borderId="21" xfId="0" applyNumberFormat="1" applyFont="1" applyFill="1" applyBorder="1" applyAlignment="1" applyProtection="1">
      <alignment horizontal="left" vertical="center"/>
      <protection hidden="1"/>
    </xf>
    <xf numFmtId="41" fontId="45" fillId="24" borderId="23" xfId="0" applyNumberFormat="1" applyFont="1" applyFill="1" applyBorder="1" applyAlignment="1" applyProtection="1">
      <alignment horizontal="right" vertical="center"/>
      <protection hidden="1"/>
    </xf>
    <xf numFmtId="41" fontId="45" fillId="24" borderId="23" xfId="1516" applyNumberFormat="1" applyFont="1" applyFill="1" applyBorder="1" applyAlignment="1" applyProtection="1">
      <alignment horizontal="left" vertical="center"/>
      <protection hidden="1"/>
    </xf>
    <xf numFmtId="0" fontId="45" fillId="24" borderId="0" xfId="0" applyNumberFormat="1" applyFont="1" applyFill="1" applyBorder="1" applyAlignment="1" applyProtection="1">
      <alignment horizontal="center" vertical="center"/>
      <protection hidden="1"/>
    </xf>
    <xf numFmtId="41" fontId="45" fillId="24" borderId="94" xfId="0" applyNumberFormat="1" applyFont="1" applyFill="1" applyBorder="1" applyAlignment="1" applyProtection="1">
      <alignment horizontal="right" vertical="center"/>
      <protection locked="0" hidden="1"/>
    </xf>
    <xf numFmtId="42" fontId="45" fillId="24" borderId="22" xfId="0" applyNumberFormat="1" applyFont="1" applyFill="1" applyBorder="1" applyAlignment="1" applyProtection="1">
      <alignment horizontal="left" vertical="center"/>
      <protection hidden="1"/>
    </xf>
    <xf numFmtId="41" fontId="45" fillId="24" borderId="24" xfId="0" applyNumberFormat="1" applyFont="1" applyFill="1" applyBorder="1" applyAlignment="1" applyProtection="1">
      <alignment horizontal="right" vertical="center"/>
      <protection hidden="1"/>
    </xf>
    <xf numFmtId="41" fontId="45" fillId="24" borderId="94" xfId="0" applyNumberFormat="1" applyFont="1" applyFill="1" applyBorder="1" applyAlignment="1" applyProtection="1">
      <alignment horizontal="right" vertical="center"/>
      <protection hidden="1"/>
    </xf>
    <xf numFmtId="41" fontId="45" fillId="24" borderId="10" xfId="0" applyNumberFormat="1" applyFont="1" applyFill="1" applyBorder="1" applyAlignment="1" applyProtection="1">
      <alignment horizontal="right" vertical="center"/>
      <protection hidden="1"/>
    </xf>
    <xf numFmtId="179" fontId="45" fillId="24" borderId="22" xfId="0" applyNumberFormat="1" applyFont="1" applyFill="1" applyBorder="1" applyAlignment="1" applyProtection="1">
      <alignment horizontal="center" vertical="center"/>
      <protection hidden="1"/>
    </xf>
    <xf numFmtId="41" fontId="45" fillId="24" borderId="1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24" xfId="1516" applyNumberFormat="1" applyFont="1" applyFill="1" applyBorder="1" applyAlignment="1" applyProtection="1">
      <alignment horizontal="left" vertical="center"/>
      <protection hidden="1"/>
    </xf>
    <xf numFmtId="214" fontId="45" fillId="24" borderId="94" xfId="0" applyNumberFormat="1" applyFont="1" applyFill="1" applyBorder="1" applyAlignment="1" applyProtection="1">
      <alignment horizontal="right" vertical="center"/>
      <protection locked="0" hidden="1"/>
    </xf>
    <xf numFmtId="179" fontId="45" fillId="24" borderId="0" xfId="0" applyNumberFormat="1" applyFont="1" applyFill="1" applyBorder="1" applyAlignment="1" applyProtection="1">
      <alignment horizontal="center" vertical="center"/>
      <protection hidden="1"/>
    </xf>
    <xf numFmtId="41" fontId="45" fillId="24" borderId="0" xfId="0" applyNumberFormat="1" applyFont="1" applyFill="1" applyBorder="1" applyAlignment="1" applyProtection="1">
      <alignment horizontal="right" vertical="center"/>
      <protection locked="0" hidden="1"/>
    </xf>
    <xf numFmtId="3" fontId="45" fillId="24" borderId="0" xfId="0" applyNumberFormat="1" applyFont="1" applyFill="1" applyAlignment="1" applyProtection="1">
      <alignment horizontal="center" vertical="top"/>
      <protection hidden="1"/>
    </xf>
    <xf numFmtId="0" fontId="45" fillId="24" borderId="0" xfId="0" applyFont="1" applyFill="1" applyBorder="1" applyAlignment="1" applyProtection="1">
      <alignment horizontal="center" vertical="top"/>
      <protection hidden="1"/>
    </xf>
    <xf numFmtId="3" fontId="200" fillId="24" borderId="0" xfId="0" applyNumberFormat="1" applyFont="1" applyFill="1" applyAlignment="1" applyProtection="1">
      <alignment horizontal="center" vertical="center"/>
      <protection hidden="1"/>
    </xf>
    <xf numFmtId="0" fontId="200" fillId="24" borderId="0" xfId="0" applyFont="1" applyFill="1" applyBorder="1" applyAlignment="1" applyProtection="1">
      <alignment horizontal="center" vertical="center"/>
      <protection hidden="1"/>
    </xf>
    <xf numFmtId="0" fontId="201" fillId="24" borderId="0" xfId="0" applyFont="1" applyFill="1" applyBorder="1" applyAlignment="1" applyProtection="1">
      <alignment horizontal="center" vertical="center"/>
      <protection hidden="1"/>
    </xf>
    <xf numFmtId="0" fontId="202" fillId="24" borderId="0" xfId="0" applyFont="1" applyFill="1" applyBorder="1" applyAlignment="1" applyProtection="1">
      <alignment horizontal="center" vertical="center"/>
      <protection hidden="1"/>
    </xf>
    <xf numFmtId="3" fontId="45" fillId="24" borderId="0" xfId="0" applyNumberFormat="1" applyFont="1" applyFill="1" applyBorder="1" applyAlignment="1" applyProtection="1">
      <alignment horizontal="left" vertical="center"/>
      <protection hidden="1"/>
    </xf>
    <xf numFmtId="3" fontId="45" fillId="24" borderId="0" xfId="0" applyNumberFormat="1" applyFont="1" applyFill="1" applyBorder="1" applyAlignment="1" applyProtection="1">
      <alignment horizontal="right" vertical="center"/>
      <protection hidden="1"/>
    </xf>
    <xf numFmtId="0" fontId="45" fillId="24" borderId="0" xfId="0" applyFont="1" applyFill="1" applyBorder="1" applyAlignment="1" applyProtection="1">
      <alignment horizontal="left" vertical="center"/>
      <protection hidden="1"/>
    </xf>
    <xf numFmtId="215" fontId="45" fillId="24" borderId="0" xfId="0" applyNumberFormat="1" applyFont="1" applyFill="1" applyBorder="1" applyAlignment="1" applyProtection="1">
      <alignment horizontal="right" vertical="center"/>
      <protection hidden="1"/>
    </xf>
    <xf numFmtId="215" fontId="45" fillId="24" borderId="0" xfId="0" applyNumberFormat="1" applyFont="1" applyFill="1" applyBorder="1" applyAlignment="1" applyProtection="1">
      <alignment vertical="center"/>
      <protection hidden="1"/>
    </xf>
    <xf numFmtId="0" fontId="203" fillId="24" borderId="0" xfId="0" applyFont="1" applyFill="1" applyBorder="1" applyAlignment="1" applyProtection="1">
      <alignment horizontal="center" vertical="center"/>
      <protection hidden="1"/>
    </xf>
    <xf numFmtId="215" fontId="203" fillId="24" borderId="0" xfId="0" applyNumberFormat="1" applyFont="1" applyFill="1" applyBorder="1" applyAlignment="1" applyProtection="1">
      <alignment vertical="center" shrinkToFit="1"/>
      <protection hidden="1"/>
    </xf>
    <xf numFmtId="215" fontId="45" fillId="62" borderId="0" xfId="0" applyNumberFormat="1" applyFont="1" applyFill="1" applyBorder="1" applyAlignment="1" applyProtection="1">
      <alignment vertical="center"/>
      <protection locked="0" hidden="1"/>
    </xf>
    <xf numFmtId="215" fontId="45" fillId="24" borderId="0" xfId="1195" applyNumberFormat="1" applyFont="1" applyFill="1" applyBorder="1" applyAlignment="1" applyProtection="1">
      <alignment vertical="center"/>
      <protection locked="0" hidden="1"/>
    </xf>
    <xf numFmtId="215" fontId="45" fillId="24" borderId="94" xfId="0" applyNumberFormat="1" applyFont="1" applyFill="1" applyBorder="1" applyAlignment="1" applyProtection="1">
      <alignment vertical="center"/>
      <protection locked="0" hidden="1"/>
    </xf>
    <xf numFmtId="215" fontId="45" fillId="24" borderId="94" xfId="1195" applyNumberFormat="1" applyFont="1" applyFill="1" applyBorder="1" applyAlignment="1" applyProtection="1">
      <alignment vertical="center"/>
      <protection locked="0" hidden="1"/>
    </xf>
    <xf numFmtId="3" fontId="204" fillId="24" borderId="0" xfId="0" applyNumberFormat="1" applyFont="1" applyFill="1" applyBorder="1" applyAlignment="1" applyProtection="1">
      <alignment horizontal="left"/>
      <protection hidden="1"/>
    </xf>
    <xf numFmtId="177" fontId="204" fillId="24" borderId="0" xfId="1324" applyFont="1" applyFill="1" applyBorder="1" applyAlignment="1" applyProtection="1">
      <alignment horizontal="left"/>
      <protection hidden="1"/>
    </xf>
    <xf numFmtId="0" fontId="204" fillId="24" borderId="31" xfId="0" applyFont="1" applyFill="1" applyBorder="1" applyAlignment="1" applyProtection="1">
      <alignment horizontal="right"/>
      <protection hidden="1"/>
    </xf>
    <xf numFmtId="0" fontId="204" fillId="24" borderId="0" xfId="0" applyFont="1" applyFill="1" applyBorder="1" applyAlignment="1" applyProtection="1">
      <alignment horizontal="left"/>
      <protection hidden="1"/>
    </xf>
    <xf numFmtId="3" fontId="45" fillId="24" borderId="0" xfId="0" applyNumberFormat="1" applyFont="1" applyFill="1" applyAlignment="1" applyProtection="1">
      <alignment horizontal="center" vertical="center"/>
      <protection hidden="1"/>
    </xf>
    <xf numFmtId="177" fontId="45" fillId="24" borderId="0" xfId="1324" applyFont="1" applyFill="1" applyAlignment="1" applyProtection="1">
      <alignment horizontal="center" vertical="center"/>
      <protection hidden="1"/>
    </xf>
    <xf numFmtId="3" fontId="0" fillId="24" borderId="0" xfId="0" applyNumberFormat="1" applyFont="1" applyFill="1" applyAlignment="1" applyProtection="1">
      <alignment horizontal="center" vertical="center"/>
      <protection hidden="1"/>
    </xf>
    <xf numFmtId="0" fontId="0" fillId="24" borderId="0" xfId="0" applyFont="1" applyFill="1" applyBorder="1" applyAlignment="1" applyProtection="1">
      <alignment horizontal="center" vertical="center"/>
      <protection hidden="1"/>
    </xf>
    <xf numFmtId="3" fontId="45" fillId="24" borderId="0" xfId="0" applyNumberFormat="1" applyFont="1" applyFill="1" applyAlignment="1" applyProtection="1">
      <alignment horizontal="right" vertical="top"/>
      <protection hidden="1"/>
    </xf>
    <xf numFmtId="3" fontId="45" fillId="24" borderId="0" xfId="0" applyNumberFormat="1" applyFont="1" applyFill="1" applyAlignment="1" applyProtection="1">
      <alignment horizontal="left" vertical="top"/>
      <protection hidden="1"/>
    </xf>
    <xf numFmtId="0" fontId="202" fillId="24" borderId="0" xfId="0" applyFont="1" applyFill="1" applyAlignment="1" applyProtection="1">
      <alignment horizontal="center" vertical="center"/>
      <protection hidden="1"/>
    </xf>
    <xf numFmtId="3" fontId="202" fillId="24" borderId="0" xfId="0" applyNumberFormat="1" applyFont="1" applyFill="1" applyAlignment="1" applyProtection="1">
      <alignment horizontal="center" vertical="center"/>
      <protection hidden="1"/>
    </xf>
    <xf numFmtId="177" fontId="45" fillId="24" borderId="0" xfId="1325" applyFont="1" applyFill="1" applyBorder="1" applyAlignment="1" applyProtection="1">
      <alignment horizontal="left" vertical="center"/>
      <protection hidden="1"/>
    </xf>
    <xf numFmtId="41" fontId="45" fillId="62" borderId="0" xfId="0" applyNumberFormat="1" applyFont="1" applyFill="1" applyBorder="1" applyAlignment="1" applyProtection="1">
      <alignment horizontal="right" vertical="center" shrinkToFit="1"/>
      <protection hidden="1"/>
    </xf>
    <xf numFmtId="1" fontId="45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45" fillId="24" borderId="0" xfId="0" applyNumberFormat="1" applyFont="1" applyFill="1" applyAlignment="1" applyProtection="1">
      <alignment horizontal="right" vertical="center" shrinkToFit="1"/>
      <protection hidden="1"/>
    </xf>
    <xf numFmtId="41" fontId="203" fillId="62" borderId="0" xfId="0" applyNumberFormat="1" applyFont="1" applyFill="1" applyBorder="1" applyAlignment="1" applyProtection="1">
      <alignment horizontal="right" vertical="center" shrinkToFit="1"/>
      <protection hidden="1"/>
    </xf>
    <xf numFmtId="1" fontId="203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203" fillId="0" borderId="0" xfId="0" applyNumberFormat="1" applyFont="1" applyFill="1" applyBorder="1" applyAlignment="1" applyProtection="1">
      <alignment horizontal="right" vertical="center" shrinkToFit="1"/>
      <protection hidden="1"/>
    </xf>
    <xf numFmtId="41" fontId="203" fillId="24" borderId="0" xfId="0" applyNumberFormat="1" applyFont="1" applyFill="1" applyBorder="1" applyAlignment="1" applyProtection="1">
      <alignment horizontal="right" vertical="center" shrinkToFit="1"/>
      <protection hidden="1"/>
    </xf>
    <xf numFmtId="1" fontId="45" fillId="24" borderId="21" xfId="0" applyNumberFormat="1" applyFont="1" applyFill="1" applyBorder="1" applyAlignment="1" applyProtection="1">
      <alignment horizontal="center" vertical="center"/>
      <protection hidden="1"/>
    </xf>
    <xf numFmtId="41" fontId="45" fillId="62" borderId="0" xfId="1378" applyNumberFormat="1" applyFont="1" applyFill="1" applyBorder="1" applyAlignment="1" applyProtection="1">
      <alignment horizontal="right" vertical="center" shrinkToFit="1"/>
      <protection locked="0" hidden="1"/>
    </xf>
    <xf numFmtId="41" fontId="45" fillId="62" borderId="0" xfId="1378" applyNumberFormat="1" applyFont="1" applyFill="1" applyBorder="1" applyAlignment="1" applyProtection="1">
      <alignment horizontal="right" vertical="center"/>
      <protection locked="0" hidden="1"/>
    </xf>
    <xf numFmtId="41" fontId="45" fillId="24" borderId="0" xfId="1378" applyNumberFormat="1" applyFont="1" applyFill="1" applyAlignment="1" applyProtection="1">
      <alignment horizontal="right" vertical="center" shrinkToFit="1"/>
      <protection locked="0" hidden="1"/>
    </xf>
    <xf numFmtId="41" fontId="45" fillId="62" borderId="94" xfId="1378" applyNumberFormat="1" applyFont="1" applyFill="1" applyBorder="1" applyAlignment="1" applyProtection="1">
      <alignment horizontal="right" vertical="center" shrinkToFit="1"/>
      <protection locked="0" hidden="1"/>
    </xf>
    <xf numFmtId="1" fontId="45" fillId="62" borderId="22" xfId="0" quotePrefix="1" applyNumberFormat="1" applyFont="1" applyFill="1" applyBorder="1" applyAlignment="1" applyProtection="1">
      <alignment horizontal="center" vertical="center"/>
      <protection hidden="1"/>
    </xf>
    <xf numFmtId="41" fontId="45" fillId="24" borderId="94" xfId="1378" applyNumberFormat="1" applyFont="1" applyFill="1" applyBorder="1" applyAlignment="1" applyProtection="1">
      <alignment horizontal="right" vertical="center"/>
      <protection locked="0" hidden="1"/>
    </xf>
    <xf numFmtId="0" fontId="204" fillId="62" borderId="0" xfId="1214" applyNumberFormat="1" applyFont="1" applyFill="1" applyBorder="1" applyAlignment="1" applyProtection="1">
      <alignment horizontal="right"/>
      <protection hidden="1"/>
    </xf>
    <xf numFmtId="0" fontId="204" fillId="62" borderId="0" xfId="0" applyNumberFormat="1" applyFont="1" applyFill="1" applyBorder="1" applyAlignment="1" applyProtection="1">
      <alignment horizontal="left"/>
      <protection hidden="1"/>
    </xf>
    <xf numFmtId="0" fontId="204" fillId="62" borderId="0" xfId="0" applyNumberFormat="1" applyFont="1" applyFill="1" applyBorder="1" applyAlignment="1" applyProtection="1">
      <alignment horizontal="center"/>
      <protection hidden="1"/>
    </xf>
    <xf numFmtId="0" fontId="204" fillId="24" borderId="0" xfId="1325" applyNumberFormat="1" applyFont="1" applyFill="1" applyBorder="1" applyAlignment="1" applyProtection="1">
      <alignment horizontal="center"/>
      <protection hidden="1"/>
    </xf>
    <xf numFmtId="0" fontId="204" fillId="62" borderId="0" xfId="1518" applyFont="1" applyFill="1" applyAlignment="1" applyProtection="1">
      <alignment horizontal="left"/>
      <protection hidden="1"/>
    </xf>
    <xf numFmtId="181" fontId="45" fillId="24" borderId="0" xfId="0" applyNumberFormat="1" applyFont="1" applyFill="1" applyBorder="1" applyAlignment="1" applyProtection="1">
      <alignment horizontal="center" vertical="center"/>
      <protection hidden="1"/>
    </xf>
    <xf numFmtId="181" fontId="45" fillId="24" borderId="0" xfId="1325" applyNumberFormat="1" applyFont="1" applyFill="1" applyBorder="1" applyAlignment="1" applyProtection="1">
      <alignment horizontal="center" vertical="center"/>
      <protection hidden="1"/>
    </xf>
    <xf numFmtId="0" fontId="45" fillId="24" borderId="0" xfId="1325" applyNumberFormat="1" applyFont="1" applyFill="1" applyBorder="1" applyAlignment="1" applyProtection="1">
      <alignment horizontal="center" vertical="center"/>
      <protection hidden="1"/>
    </xf>
    <xf numFmtId="179" fontId="45" fillId="62" borderId="21" xfId="0" quotePrefix="1" applyNumberFormat="1" applyFont="1" applyFill="1" applyBorder="1" applyAlignment="1" applyProtection="1">
      <alignment horizontal="left" vertical="center"/>
      <protection hidden="1"/>
    </xf>
    <xf numFmtId="191" fontId="45" fillId="62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203" fillId="62" borderId="0" xfId="0" applyFont="1" applyFill="1" applyBorder="1" applyAlignment="1" applyProtection="1">
      <alignment horizontal="center" vertical="center"/>
      <protection hidden="1"/>
    </xf>
    <xf numFmtId="4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81" fontId="177" fillId="24" borderId="2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1325" applyNumberFormat="1" applyFont="1" applyFill="1" applyBorder="1" applyAlignment="1" applyProtection="1">
      <alignment horizontal="center" vertical="center"/>
      <protection hidden="1"/>
    </xf>
    <xf numFmtId="181" fontId="177" fillId="24" borderId="37" xfId="1325" applyNumberFormat="1" applyFont="1" applyFill="1" applyBorder="1" applyAlignment="1" applyProtection="1">
      <alignment horizontal="center" vertical="center"/>
      <protection hidden="1"/>
    </xf>
    <xf numFmtId="181" fontId="177" fillId="24" borderId="56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57" xfId="1325" applyNumberFormat="1" applyFont="1" applyFill="1" applyBorder="1" applyAlignment="1" applyProtection="1">
      <alignment horizontal="center" vertical="center" wrapText="1"/>
      <protection hidden="1"/>
    </xf>
    <xf numFmtId="3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9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0" applyNumberFormat="1" applyFont="1" applyFill="1" applyBorder="1" applyAlignment="1" applyProtection="1">
      <alignment horizontal="center" vertical="center"/>
      <protection hidden="1"/>
    </xf>
    <xf numFmtId="181" fontId="177" fillId="24" borderId="37" xfId="0" applyNumberFormat="1" applyFont="1" applyFill="1" applyBorder="1" applyAlignment="1" applyProtection="1">
      <alignment horizontal="center" vertical="center"/>
      <protection hidden="1"/>
    </xf>
    <xf numFmtId="180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27" xfId="0" applyFont="1" applyFill="1" applyBorder="1" applyAlignment="1" applyProtection="1">
      <alignment horizontal="center" vertical="center"/>
      <protection hidden="1"/>
    </xf>
    <xf numFmtId="0" fontId="177" fillId="24" borderId="37" xfId="0" applyFont="1" applyFill="1" applyBorder="1" applyAlignment="1" applyProtection="1">
      <alignment horizontal="center" vertical="center"/>
      <protection hidden="1"/>
    </xf>
    <xf numFmtId="181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35" xfId="0" applyFont="1" applyFill="1" applyBorder="1" applyAlignment="1" applyProtection="1">
      <alignment horizontal="center" vertical="center"/>
      <protection hidden="1"/>
    </xf>
    <xf numFmtId="0" fontId="177" fillId="24" borderId="36" xfId="0" applyFont="1" applyFill="1" applyBorder="1" applyAlignment="1" applyProtection="1">
      <alignment horizontal="center" vertical="center"/>
      <protection hidden="1"/>
    </xf>
    <xf numFmtId="180" fontId="177" fillId="24" borderId="35" xfId="0" applyNumberFormat="1" applyFont="1" applyFill="1" applyBorder="1" applyAlignment="1" applyProtection="1">
      <alignment horizontal="center" vertical="center"/>
      <protection hidden="1"/>
    </xf>
    <xf numFmtId="180" fontId="177" fillId="24" borderId="27" xfId="0" applyNumberFormat="1" applyFont="1" applyFill="1" applyBorder="1" applyAlignment="1" applyProtection="1">
      <alignment horizontal="center" vertical="center"/>
      <protection hidden="1"/>
    </xf>
    <xf numFmtId="180" fontId="177" fillId="24" borderId="36" xfId="0" applyNumberFormat="1" applyFont="1" applyFill="1" applyBorder="1" applyAlignment="1" applyProtection="1">
      <alignment horizontal="center" vertical="center"/>
      <protection hidden="1"/>
    </xf>
    <xf numFmtId="181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40" xfId="0" applyFont="1" applyFill="1" applyBorder="1" applyAlignment="1" applyProtection="1">
      <alignment horizontal="center" vertical="center" wrapText="1"/>
      <protection hidden="1"/>
    </xf>
    <xf numFmtId="0" fontId="177" fillId="24" borderId="27" xfId="0" applyFont="1" applyFill="1" applyBorder="1" applyAlignment="1" applyProtection="1">
      <alignment horizontal="center" vertical="center" wrapText="1"/>
      <protection hidden="1"/>
    </xf>
    <xf numFmtId="0" fontId="177" fillId="24" borderId="37" xfId="0" applyFont="1" applyFill="1" applyBorder="1" applyAlignment="1" applyProtection="1">
      <alignment horizontal="center" vertical="center" wrapText="1"/>
      <protection hidden="1"/>
    </xf>
    <xf numFmtId="3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7" xfId="0" applyNumberFormat="1" applyFont="1" applyFill="1" applyBorder="1" applyAlignment="1" applyProtection="1">
      <alignment horizontal="center" vertical="center"/>
      <protection hidden="1"/>
    </xf>
    <xf numFmtId="3" fontId="177" fillId="24" borderId="37" xfId="0" applyNumberFormat="1" applyFont="1" applyFill="1" applyBorder="1" applyAlignment="1" applyProtection="1">
      <alignment horizontal="center" vertical="center"/>
      <protection hidden="1"/>
    </xf>
    <xf numFmtId="177" fontId="177" fillId="24" borderId="44" xfId="1325" applyFont="1" applyFill="1" applyBorder="1" applyAlignment="1" applyProtection="1">
      <alignment horizontal="center" vertical="center" wrapText="1"/>
      <protection hidden="1"/>
    </xf>
    <xf numFmtId="177" fontId="177" fillId="24" borderId="45" xfId="1325" applyFont="1" applyFill="1" applyBorder="1" applyAlignment="1" applyProtection="1">
      <alignment horizontal="center" vertical="center"/>
      <protection hidden="1"/>
    </xf>
    <xf numFmtId="177" fontId="177" fillId="24" borderId="46" xfId="1325" applyFont="1" applyFill="1" applyBorder="1" applyAlignment="1" applyProtection="1">
      <alignment horizontal="center" vertical="center"/>
      <protection hidden="1"/>
    </xf>
    <xf numFmtId="0" fontId="179" fillId="24" borderId="0" xfId="0" applyFont="1" applyFill="1" applyAlignment="1" applyProtection="1">
      <alignment horizontal="center" vertical="center"/>
      <protection hidden="1"/>
    </xf>
    <xf numFmtId="180" fontId="179" fillId="24" borderId="0" xfId="0" applyNumberFormat="1" applyFont="1" applyFill="1" applyBorder="1" applyAlignment="1" applyProtection="1">
      <alignment horizontal="center" vertical="center"/>
      <protection hidden="1"/>
    </xf>
    <xf numFmtId="3" fontId="179" fillId="24" borderId="0" xfId="0" applyNumberFormat="1" applyFont="1" applyFill="1" applyAlignment="1" applyProtection="1">
      <alignment horizontal="center" vertical="center"/>
      <protection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0" fontId="177" fillId="24" borderId="4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0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8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1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2" xfId="1325" applyNumberFormat="1" applyFont="1" applyFill="1" applyBorder="1" applyAlignment="1" applyProtection="1">
      <alignment horizontal="center" vertical="center" wrapText="1"/>
      <protection hidden="1"/>
    </xf>
    <xf numFmtId="3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3" xfId="0" applyNumberFormat="1" applyFont="1" applyFill="1" applyBorder="1" applyAlignment="1" applyProtection="1">
      <alignment horizontal="center" vertical="center"/>
      <protection hidden="1"/>
    </xf>
    <xf numFmtId="3" fontId="177" fillId="24" borderId="47" xfId="0" applyNumberFormat="1" applyFont="1" applyFill="1" applyBorder="1" applyAlignment="1" applyProtection="1">
      <alignment horizontal="center" vertical="center"/>
      <protection hidden="1"/>
    </xf>
    <xf numFmtId="3" fontId="177" fillId="24" borderId="25" xfId="0" applyNumberFormat="1" applyFont="1" applyFill="1" applyBorder="1" applyAlignment="1" applyProtection="1">
      <alignment horizontal="center" vertical="center"/>
      <protection hidden="1"/>
    </xf>
    <xf numFmtId="177" fontId="177" fillId="24" borderId="41" xfId="1325" applyFont="1" applyFill="1" applyBorder="1" applyAlignment="1" applyProtection="1">
      <alignment horizontal="center" vertical="center" wrapText="1"/>
      <protection hidden="1"/>
    </xf>
    <xf numFmtId="177" fontId="177" fillId="24" borderId="42" xfId="1325" applyFont="1" applyFill="1" applyBorder="1" applyAlignment="1" applyProtection="1">
      <alignment horizontal="center" vertical="center"/>
      <protection hidden="1"/>
    </xf>
    <xf numFmtId="177" fontId="177" fillId="24" borderId="43" xfId="1325" applyFont="1" applyFill="1" applyBorder="1" applyAlignment="1" applyProtection="1">
      <alignment horizontal="center" vertical="center"/>
      <protection hidden="1"/>
    </xf>
    <xf numFmtId="180" fontId="177" fillId="24" borderId="44" xfId="0" applyNumberFormat="1" applyFont="1" applyFill="1" applyBorder="1" applyAlignment="1" applyProtection="1">
      <alignment horizontal="center" vertical="center"/>
      <protection hidden="1"/>
    </xf>
    <xf numFmtId="180" fontId="177" fillId="24" borderId="48" xfId="0" applyNumberFormat="1" applyFont="1" applyFill="1" applyBorder="1" applyAlignment="1" applyProtection="1">
      <alignment horizontal="center" vertical="center"/>
      <protection hidden="1"/>
    </xf>
    <xf numFmtId="181" fontId="177" fillId="24" borderId="48" xfId="1325" applyNumberFormat="1" applyFont="1" applyFill="1" applyBorder="1" applyAlignment="1" applyProtection="1">
      <alignment horizontal="center" vertical="center"/>
      <protection hidden="1"/>
    </xf>
    <xf numFmtId="181" fontId="177" fillId="24" borderId="49" xfId="1325" applyNumberFormat="1" applyFont="1" applyFill="1" applyBorder="1" applyAlignment="1" applyProtection="1">
      <alignment horizontal="center" vertical="center"/>
      <protection hidden="1"/>
    </xf>
    <xf numFmtId="3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4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55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21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34" xfId="0" applyNumberFormat="1" applyFont="1" applyFill="1" applyBorder="1" applyAlignment="1" applyProtection="1">
      <alignment horizontal="center" vertical="center" wrapText="1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177" fontId="177" fillId="24" borderId="31" xfId="1325" applyFont="1" applyFill="1" applyBorder="1" applyAlignment="1" applyProtection="1">
      <alignment horizontal="center" vertical="center" wrapText="1"/>
      <protection hidden="1"/>
    </xf>
    <xf numFmtId="177" fontId="177" fillId="24" borderId="55" xfId="1325" applyFont="1" applyFill="1" applyBorder="1" applyAlignment="1" applyProtection="1">
      <alignment horizontal="center" vertical="center" wrapText="1"/>
      <protection hidden="1"/>
    </xf>
    <xf numFmtId="177" fontId="177" fillId="24" borderId="0" xfId="1325" applyFont="1" applyFill="1" applyBorder="1" applyAlignment="1" applyProtection="1">
      <alignment horizontal="center" vertical="center" wrapText="1"/>
      <protection hidden="1"/>
    </xf>
    <xf numFmtId="177" fontId="177" fillId="24" borderId="21" xfId="1325" applyFont="1" applyFill="1" applyBorder="1" applyAlignment="1" applyProtection="1">
      <alignment horizontal="center" vertical="center" wrapText="1"/>
      <protection hidden="1"/>
    </xf>
    <xf numFmtId="177" fontId="177" fillId="24" borderId="32" xfId="1325" applyFont="1" applyFill="1" applyBorder="1" applyAlignment="1" applyProtection="1">
      <alignment horizontal="center" vertical="center" wrapText="1"/>
      <protection hidden="1"/>
    </xf>
    <xf numFmtId="177" fontId="177" fillId="24" borderId="34" xfId="1325" applyFont="1" applyFill="1" applyBorder="1" applyAlignment="1" applyProtection="1">
      <alignment horizontal="center" vertical="center" wrapText="1"/>
      <protection hidden="1"/>
    </xf>
    <xf numFmtId="0" fontId="177" fillId="24" borderId="60" xfId="0" applyFont="1" applyFill="1" applyBorder="1" applyAlignment="1" applyProtection="1">
      <alignment horizontal="center" vertical="center" wrapText="1"/>
      <protection hidden="1"/>
    </xf>
    <xf numFmtId="0" fontId="177" fillId="24" borderId="61" xfId="0" applyFont="1" applyFill="1" applyBorder="1" applyAlignment="1" applyProtection="1">
      <alignment horizontal="center" vertical="center" wrapText="1"/>
      <protection hidden="1"/>
    </xf>
    <xf numFmtId="0" fontId="177" fillId="24" borderId="62" xfId="0" applyFont="1" applyFill="1" applyBorder="1" applyAlignment="1" applyProtection="1">
      <alignment horizontal="center" vertical="center" wrapText="1"/>
      <protection hidden="1"/>
    </xf>
    <xf numFmtId="0" fontId="177" fillId="24" borderId="47" xfId="0" applyFont="1" applyFill="1" applyBorder="1" applyAlignment="1" applyProtection="1">
      <alignment horizontal="center" vertical="center" wrapText="1"/>
      <protection hidden="1"/>
    </xf>
    <xf numFmtId="0" fontId="177" fillId="24" borderId="49" xfId="0" applyFont="1" applyFill="1" applyBorder="1" applyAlignment="1" applyProtection="1">
      <alignment horizontal="center" vertical="center" wrapText="1"/>
      <protection hidden="1"/>
    </xf>
    <xf numFmtId="0" fontId="177" fillId="24" borderId="38" xfId="0" applyFont="1" applyFill="1" applyBorder="1" applyAlignment="1" applyProtection="1">
      <alignment horizontal="center" vertical="center" wrapText="1"/>
      <protection hidden="1"/>
    </xf>
    <xf numFmtId="0" fontId="177" fillId="24" borderId="39" xfId="0" applyFont="1" applyFill="1" applyBorder="1" applyAlignment="1" applyProtection="1">
      <alignment horizontal="center" vertical="center" wrapText="1"/>
      <protection hidden="1"/>
    </xf>
    <xf numFmtId="0" fontId="177" fillId="24" borderId="25" xfId="0" applyFont="1" applyFill="1" applyBorder="1" applyAlignment="1" applyProtection="1">
      <alignment horizontal="center" vertical="center" wrapText="1"/>
      <protection hidden="1"/>
    </xf>
    <xf numFmtId="0" fontId="177" fillId="24" borderId="36" xfId="0" applyFont="1" applyFill="1" applyBorder="1" applyAlignment="1" applyProtection="1">
      <alignment horizontal="center" vertical="center" wrapText="1"/>
      <protection hidden="1"/>
    </xf>
    <xf numFmtId="0" fontId="177" fillId="24" borderId="58" xfId="0" applyFont="1" applyFill="1" applyBorder="1" applyAlignment="1" applyProtection="1">
      <alignment horizontal="center" vertical="center" wrapText="1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81" fillId="24" borderId="0" xfId="1518" applyFont="1" applyFill="1" applyBorder="1" applyAlignment="1" applyProtection="1">
      <alignment wrapText="1"/>
      <protection hidden="1"/>
    </xf>
    <xf numFmtId="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24" borderId="25" xfId="0" applyFont="1" applyFill="1" applyBorder="1" applyAlignment="1" applyProtection="1">
      <alignment horizontal="center" vertical="center"/>
      <protection hidden="1"/>
    </xf>
    <xf numFmtId="0" fontId="177" fillId="24" borderId="48" xfId="0" applyFont="1" applyFill="1" applyBorder="1" applyAlignment="1" applyProtection="1">
      <alignment horizontal="center" vertical="center"/>
      <protection hidden="1"/>
    </xf>
    <xf numFmtId="0" fontId="177" fillId="24" borderId="51" xfId="0" applyFont="1" applyFill="1" applyBorder="1" applyAlignment="1" applyProtection="1">
      <alignment horizontal="center" vertical="center" wrapText="1"/>
      <protection hidden="1"/>
    </xf>
    <xf numFmtId="0" fontId="177" fillId="24" borderId="51" xfId="0" applyFont="1" applyFill="1" applyBorder="1" applyAlignment="1" applyProtection="1">
      <alignment horizontal="center" vertical="center"/>
      <protection hidden="1"/>
    </xf>
    <xf numFmtId="0" fontId="177" fillId="24" borderId="52" xfId="0" applyFont="1" applyFill="1" applyBorder="1" applyAlignment="1" applyProtection="1">
      <alignment horizontal="center" vertical="center"/>
      <protection hidden="1"/>
    </xf>
    <xf numFmtId="177" fontId="177" fillId="24" borderId="48" xfId="1325" applyFont="1" applyFill="1" applyBorder="1" applyAlignment="1" applyProtection="1">
      <alignment horizontal="center" vertical="center" wrapText="1"/>
      <protection hidden="1"/>
    </xf>
    <xf numFmtId="177" fontId="177" fillId="24" borderId="56" xfId="1325" applyFont="1" applyFill="1" applyBorder="1" applyAlignment="1" applyProtection="1">
      <alignment horizontal="center" vertical="center"/>
      <protection hidden="1"/>
    </xf>
    <xf numFmtId="177" fontId="177" fillId="24" borderId="36" xfId="1325" applyFont="1" applyFill="1" applyBorder="1" applyAlignment="1" applyProtection="1">
      <alignment horizontal="center" vertical="center"/>
      <protection hidden="1"/>
    </xf>
    <xf numFmtId="0" fontId="197" fillId="0" borderId="56" xfId="0" applyFont="1" applyBorder="1" applyAlignment="1" applyProtection="1">
      <alignment horizontal="center" vertical="center"/>
      <protection hidden="1"/>
    </xf>
    <xf numFmtId="0" fontId="177" fillId="24" borderId="55" xfId="0" applyFont="1" applyFill="1" applyBorder="1" applyAlignment="1" applyProtection="1">
      <alignment horizontal="center" vertical="center" wrapText="1"/>
      <protection hidden="1"/>
    </xf>
    <xf numFmtId="0" fontId="177" fillId="24" borderId="21" xfId="0" applyFont="1" applyFill="1" applyBorder="1" applyAlignment="1" applyProtection="1">
      <alignment horizontal="center" vertical="center"/>
      <protection hidden="1"/>
    </xf>
    <xf numFmtId="0" fontId="177" fillId="24" borderId="34" xfId="0" applyFont="1" applyFill="1" applyBorder="1" applyAlignment="1" applyProtection="1">
      <alignment horizontal="center" vertical="center"/>
      <protection hidden="1"/>
    </xf>
    <xf numFmtId="0" fontId="177" fillId="24" borderId="49" xfId="0" applyFont="1" applyFill="1" applyBorder="1" applyAlignment="1" applyProtection="1">
      <alignment horizontal="center" vertical="center"/>
      <protection hidden="1"/>
    </xf>
    <xf numFmtId="0" fontId="177" fillId="24" borderId="58" xfId="0" applyFont="1" applyFill="1" applyBorder="1" applyAlignment="1" applyProtection="1">
      <alignment horizontal="center" vertical="center"/>
      <protection hidden="1"/>
    </xf>
    <xf numFmtId="0" fontId="177" fillId="24" borderId="35" xfId="0" applyFont="1" applyFill="1" applyBorder="1" applyAlignment="1" applyProtection="1">
      <alignment horizontal="center" vertical="center" wrapText="1"/>
      <protection hidden="1"/>
    </xf>
    <xf numFmtId="0" fontId="177" fillId="24" borderId="26" xfId="0" applyFont="1" applyFill="1" applyBorder="1" applyAlignment="1" applyProtection="1">
      <alignment horizontal="center" vertical="center" wrapText="1"/>
      <protection hidden="1"/>
    </xf>
    <xf numFmtId="0" fontId="177" fillId="24" borderId="54" xfId="0" applyFont="1" applyFill="1" applyBorder="1" applyAlignment="1" applyProtection="1">
      <alignment horizontal="center" vertical="center" wrapText="1"/>
      <protection hidden="1"/>
    </xf>
    <xf numFmtId="0" fontId="181" fillId="24" borderId="0" xfId="0" applyNumberFormat="1" applyFont="1" applyFill="1" applyAlignment="1" applyProtection="1">
      <alignment horizontal="left" wrapText="1"/>
      <protection hidden="1"/>
    </xf>
    <xf numFmtId="0" fontId="177" fillId="24" borderId="56" xfId="0" applyFont="1" applyFill="1" applyBorder="1" applyAlignment="1" applyProtection="1">
      <alignment horizontal="center" vertical="center"/>
      <protection hidden="1"/>
    </xf>
    <xf numFmtId="0" fontId="177" fillId="24" borderId="38" xfId="0" applyFont="1" applyFill="1" applyBorder="1" applyAlignment="1" applyProtection="1">
      <alignment horizontal="center" vertical="center"/>
      <protection hidden="1"/>
    </xf>
    <xf numFmtId="0" fontId="177" fillId="24" borderId="44" xfId="0" applyFont="1" applyFill="1" applyBorder="1" applyAlignment="1" applyProtection="1">
      <alignment horizontal="center" vertical="center" wrapText="1"/>
      <protection hidden="1"/>
    </xf>
    <xf numFmtId="0" fontId="177" fillId="24" borderId="45" xfId="0" applyFont="1" applyFill="1" applyBorder="1" applyAlignment="1" applyProtection="1">
      <alignment horizontal="center" vertical="center" wrapText="1"/>
      <protection hidden="1"/>
    </xf>
    <xf numFmtId="0" fontId="177" fillId="24" borderId="46" xfId="0" applyFont="1" applyFill="1" applyBorder="1" applyAlignment="1" applyProtection="1">
      <alignment horizontal="center" vertical="center" wrapText="1"/>
      <protection hidden="1"/>
    </xf>
    <xf numFmtId="177" fontId="177" fillId="24" borderId="47" xfId="1325" applyFont="1" applyFill="1" applyBorder="1" applyAlignment="1" applyProtection="1">
      <alignment horizontal="center" vertical="center" wrapText="1"/>
      <protection hidden="1"/>
    </xf>
    <xf numFmtId="177" fontId="177" fillId="24" borderId="50" xfId="1325" applyFont="1" applyFill="1" applyBorder="1" applyAlignment="1" applyProtection="1">
      <alignment horizontal="center" vertical="center"/>
      <protection hidden="1"/>
    </xf>
    <xf numFmtId="0" fontId="177" fillId="24" borderId="39" xfId="0" applyFont="1" applyFill="1" applyBorder="1" applyAlignment="1" applyProtection="1">
      <alignment horizontal="center" vertical="center"/>
      <protection hidden="1"/>
    </xf>
    <xf numFmtId="0" fontId="177" fillId="24" borderId="45" xfId="0" applyFont="1" applyFill="1" applyBorder="1" applyAlignment="1" applyProtection="1">
      <alignment horizontal="center" vertical="center"/>
      <protection hidden="1"/>
    </xf>
    <xf numFmtId="0" fontId="177" fillId="24" borderId="48" xfId="0" applyFont="1" applyFill="1" applyBorder="1" applyAlignment="1" applyProtection="1">
      <alignment horizontal="center" vertical="center" wrapText="1"/>
      <protection hidden="1"/>
    </xf>
    <xf numFmtId="0" fontId="177" fillId="24" borderId="56" xfId="0" applyFont="1" applyFill="1" applyBorder="1" applyAlignment="1" applyProtection="1">
      <alignment horizontal="center" vertical="center" wrapText="1"/>
      <protection hidden="1"/>
    </xf>
    <xf numFmtId="0" fontId="177" fillId="24" borderId="57" xfId="0" applyFont="1" applyFill="1" applyBorder="1" applyAlignment="1" applyProtection="1">
      <alignment horizontal="center" vertical="center" wrapText="1"/>
      <protection hidden="1"/>
    </xf>
    <xf numFmtId="177" fontId="177" fillId="24" borderId="57" xfId="1325" applyFont="1" applyFill="1" applyBorder="1" applyAlignment="1" applyProtection="1">
      <alignment horizontal="center" vertical="center"/>
      <protection hidden="1"/>
    </xf>
    <xf numFmtId="0" fontId="177" fillId="24" borderId="63" xfId="0" applyFont="1" applyFill="1" applyBorder="1" applyAlignment="1" applyProtection="1">
      <alignment horizontal="center" vertical="center" wrapText="1"/>
      <protection hidden="1"/>
    </xf>
    <xf numFmtId="0" fontId="177" fillId="24" borderId="15" xfId="0" applyFont="1" applyFill="1" applyBorder="1" applyAlignment="1" applyProtection="1">
      <alignment horizontal="center" vertical="center"/>
      <protection hidden="1"/>
    </xf>
    <xf numFmtId="0" fontId="177" fillId="24" borderId="59" xfId="0" applyFont="1" applyFill="1" applyBorder="1" applyAlignment="1" applyProtection="1">
      <alignment horizontal="center" vertical="center"/>
      <protection hidden="1"/>
    </xf>
    <xf numFmtId="0" fontId="177" fillId="24" borderId="64" xfId="0" applyFont="1" applyFill="1" applyBorder="1" applyAlignment="1" applyProtection="1">
      <alignment horizontal="center" vertical="center"/>
      <protection hidden="1"/>
    </xf>
    <xf numFmtId="0" fontId="177" fillId="24" borderId="47" xfId="0" applyFont="1" applyFill="1" applyBorder="1" applyAlignment="1" applyProtection="1">
      <alignment horizontal="center" vertical="center"/>
      <protection hidden="1"/>
    </xf>
    <xf numFmtId="0" fontId="177" fillId="24" borderId="44" xfId="0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Border="1" applyAlignment="1" applyProtection="1">
      <alignment horizontal="left" wrapText="1"/>
      <protection hidden="1"/>
    </xf>
    <xf numFmtId="0" fontId="177" fillId="24" borderId="53" xfId="0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/>
      <protection hidden="1"/>
    </xf>
    <xf numFmtId="0" fontId="177" fillId="24" borderId="60" xfId="0" applyFont="1" applyFill="1" applyBorder="1" applyAlignment="1" applyProtection="1">
      <alignment horizontal="center" vertical="center"/>
      <protection hidden="1"/>
    </xf>
    <xf numFmtId="0" fontId="177" fillId="24" borderId="65" xfId="0" applyFont="1" applyFill="1" applyBorder="1" applyAlignment="1" applyProtection="1">
      <alignment horizontal="center" vertical="center" wrapText="1"/>
      <protection hidden="1"/>
    </xf>
    <xf numFmtId="41" fontId="177" fillId="24" borderId="2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9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2" xfId="1516" applyNumberFormat="1" applyFont="1" applyFill="1" applyBorder="1" applyAlignment="1" applyProtection="1">
      <alignment horizontal="center" vertical="center" wrapText="1"/>
      <protection hidden="1"/>
    </xf>
    <xf numFmtId="0" fontId="196" fillId="24" borderId="67" xfId="0" applyFont="1" applyFill="1" applyBorder="1" applyAlignment="1" applyProtection="1">
      <alignment horizontal="center" vertical="center" wrapText="1"/>
      <protection hidden="1"/>
    </xf>
    <xf numFmtId="0" fontId="196" fillId="24" borderId="68" xfId="0" applyFont="1" applyFill="1" applyBorder="1" applyAlignment="1" applyProtection="1">
      <alignment horizontal="center" vertical="center" wrapText="1"/>
      <protection hidden="1"/>
    </xf>
    <xf numFmtId="41" fontId="177" fillId="24" borderId="6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2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5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34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7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2" xfId="1516" applyNumberFormat="1" applyFont="1" applyFill="1" applyBorder="1" applyAlignment="1" applyProtection="1">
      <alignment horizontal="center" vertical="center" wrapText="1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41" fontId="177" fillId="24" borderId="6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5" xfId="1516" applyNumberFormat="1" applyFont="1" applyFill="1" applyBorder="1" applyAlignment="1" applyProtection="1">
      <alignment horizontal="center" vertical="center"/>
      <protection hidden="1"/>
    </xf>
    <xf numFmtId="41" fontId="177" fillId="24" borderId="46" xfId="1516" applyNumberFormat="1" applyFont="1" applyFill="1" applyBorder="1" applyAlignment="1" applyProtection="1">
      <alignment horizontal="center" vertical="center"/>
      <protection hidden="1"/>
    </xf>
    <xf numFmtId="41" fontId="177" fillId="24" borderId="6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5" xfId="1516" applyNumberFormat="1" applyFont="1" applyFill="1" applyBorder="1" applyAlignment="1" applyProtection="1">
      <alignment horizontal="center" vertical="center" wrapText="1"/>
      <protection hidden="1"/>
    </xf>
    <xf numFmtId="0" fontId="177" fillId="62" borderId="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1" xfId="0" quotePrefix="1" applyNumberFormat="1" applyFont="1" applyFill="1" applyBorder="1" applyAlignment="1" applyProtection="1">
      <alignment horizontal="left" vertical="center" indent="1"/>
      <protection hidden="1"/>
    </xf>
    <xf numFmtId="0" fontId="177" fillId="62" borderId="23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quotePrefix="1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23" xfId="1325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1325" quotePrefix="1" applyNumberFormat="1" applyFont="1" applyFill="1" applyBorder="1" applyAlignment="1" applyProtection="1">
      <alignment horizontal="left" vertical="center" wrapText="1" indent="1"/>
      <protection hidden="1"/>
    </xf>
    <xf numFmtId="4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21" xfId="0" applyNumberFormat="1" applyFont="1" applyFill="1" applyBorder="1" applyAlignment="1" applyProtection="1">
      <alignment horizontal="left" vertical="center" indent="1"/>
      <protection hidden="1"/>
    </xf>
    <xf numFmtId="0" fontId="179" fillId="62" borderId="0" xfId="0" applyFont="1" applyFill="1" applyAlignment="1" applyProtection="1">
      <alignment horizontal="center" vertical="center"/>
      <protection hidden="1"/>
    </xf>
    <xf numFmtId="179" fontId="179" fillId="62" borderId="0" xfId="1325" applyNumberFormat="1" applyFont="1" applyFill="1" applyBorder="1" applyAlignment="1" applyProtection="1">
      <alignment horizontal="center" vertical="center"/>
      <protection hidden="1"/>
    </xf>
    <xf numFmtId="179" fontId="177" fillId="62" borderId="79" xfId="0" applyNumberFormat="1" applyFont="1" applyFill="1" applyBorder="1" applyAlignment="1" applyProtection="1">
      <alignment horizontal="center" vertical="center"/>
      <protection hidden="1"/>
    </xf>
    <xf numFmtId="0" fontId="177" fillId="62" borderId="27" xfId="0" applyFont="1" applyFill="1" applyBorder="1" applyAlignment="1" applyProtection="1">
      <alignment horizontal="center" vertical="center"/>
      <protection hidden="1"/>
    </xf>
    <xf numFmtId="177" fontId="177" fillId="62" borderId="31" xfId="1325" applyFont="1" applyFill="1" applyBorder="1" applyAlignment="1" applyProtection="1">
      <alignment horizontal="center" vertical="center" wrapText="1"/>
      <protection hidden="1"/>
    </xf>
    <xf numFmtId="177" fontId="177" fillId="62" borderId="55" xfId="1325" applyFont="1" applyFill="1" applyBorder="1" applyAlignment="1" applyProtection="1">
      <alignment horizontal="center" vertical="center" wrapText="1"/>
      <protection hidden="1"/>
    </xf>
    <xf numFmtId="177" fontId="177" fillId="62" borderId="0" xfId="1325" applyFont="1" applyFill="1" applyBorder="1" applyAlignment="1" applyProtection="1">
      <alignment horizontal="center" vertical="center" wrapText="1"/>
      <protection hidden="1"/>
    </xf>
    <xf numFmtId="177" fontId="177" fillId="62" borderId="21" xfId="1325" applyFont="1" applyFill="1" applyBorder="1" applyAlignment="1" applyProtection="1">
      <alignment horizontal="center" vertical="center" wrapText="1"/>
      <protection hidden="1"/>
    </xf>
    <xf numFmtId="177" fontId="177" fillId="62" borderId="32" xfId="1325" applyFont="1" applyFill="1" applyBorder="1" applyAlignment="1" applyProtection="1">
      <alignment horizontal="center" vertical="center" wrapText="1"/>
      <protection hidden="1"/>
    </xf>
    <xf numFmtId="177" fontId="177" fillId="62" borderId="34" xfId="1325" applyFont="1" applyFill="1" applyBorder="1" applyAlignment="1" applyProtection="1">
      <alignment horizontal="center" vertical="center" wrapText="1"/>
      <protection hidden="1"/>
    </xf>
    <xf numFmtId="179" fontId="177" fillId="62" borderId="44" xfId="0" applyNumberFormat="1" applyFont="1" applyFill="1" applyBorder="1" applyAlignment="1" applyProtection="1">
      <alignment horizontal="center" vertical="center"/>
      <protection hidden="1"/>
    </xf>
    <xf numFmtId="179" fontId="177" fillId="62" borderId="48" xfId="0" applyNumberFormat="1" applyFont="1" applyFill="1" applyBorder="1" applyAlignment="1" applyProtection="1">
      <alignment horizontal="center" vertical="center"/>
      <protection hidden="1"/>
    </xf>
    <xf numFmtId="179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27" xfId="0" applyNumberFormat="1" applyFont="1" applyFill="1" applyBorder="1" applyAlignment="1" applyProtection="1">
      <alignment horizontal="center" vertical="center"/>
      <protection hidden="1"/>
    </xf>
    <xf numFmtId="179" fontId="177" fillId="62" borderId="37" xfId="0" applyNumberFormat="1" applyFont="1" applyFill="1" applyBorder="1" applyAlignment="1" applyProtection="1">
      <alignment horizontal="center" vertical="center"/>
      <protection hidden="1"/>
    </xf>
    <xf numFmtId="0" fontId="177" fillId="62" borderId="25" xfId="0" applyFont="1" applyFill="1" applyBorder="1" applyAlignment="1" applyProtection="1">
      <alignment horizontal="center" vertical="center" wrapText="1"/>
      <protection hidden="1"/>
    </xf>
    <xf numFmtId="0" fontId="177" fillId="62" borderId="36" xfId="0" applyFont="1" applyFill="1" applyBorder="1" applyAlignment="1" applyProtection="1">
      <alignment horizontal="center" vertical="center" wrapText="1"/>
      <protection hidden="1"/>
    </xf>
    <xf numFmtId="0" fontId="177" fillId="62" borderId="58" xfId="0" applyFont="1" applyFill="1" applyBorder="1" applyAlignment="1" applyProtection="1">
      <alignment horizontal="center" vertical="center" wrapText="1"/>
      <protection hidden="1"/>
    </xf>
    <xf numFmtId="179" fontId="177" fillId="62" borderId="49" xfId="1325" applyNumberFormat="1" applyFont="1" applyFill="1" applyBorder="1" applyAlignment="1" applyProtection="1">
      <alignment horizontal="center" vertical="center"/>
      <protection hidden="1"/>
    </xf>
    <xf numFmtId="179" fontId="177" fillId="62" borderId="47" xfId="1325" applyNumberFormat="1" applyFont="1" applyFill="1" applyBorder="1" applyAlignment="1" applyProtection="1">
      <alignment horizontal="center" vertical="center"/>
      <protection hidden="1"/>
    </xf>
    <xf numFmtId="0" fontId="177" fillId="62" borderId="36" xfId="0" applyFont="1" applyFill="1" applyBorder="1" applyAlignment="1" applyProtection="1">
      <alignment horizontal="center" vertical="center"/>
      <protection hidden="1"/>
    </xf>
    <xf numFmtId="0" fontId="177" fillId="62" borderId="58" xfId="0" applyFont="1" applyFill="1" applyBorder="1" applyAlignment="1" applyProtection="1">
      <alignment horizontal="center" vertical="center"/>
      <protection hidden="1"/>
    </xf>
    <xf numFmtId="179" fontId="177" fillId="62" borderId="69" xfId="0" applyNumberFormat="1" applyFont="1" applyFill="1" applyBorder="1" applyAlignment="1" applyProtection="1">
      <alignment horizontal="center" vertical="center"/>
      <protection hidden="1"/>
    </xf>
    <xf numFmtId="179" fontId="180" fillId="62" borderId="0" xfId="1325" applyNumberFormat="1" applyFont="1" applyFill="1" applyBorder="1" applyAlignment="1" applyProtection="1">
      <alignment horizontal="center" vertical="center"/>
      <protection hidden="1"/>
    </xf>
    <xf numFmtId="177" fontId="177" fillId="62" borderId="78" xfId="1325" applyFont="1" applyFill="1" applyBorder="1" applyAlignment="1" applyProtection="1">
      <alignment horizontal="center" vertical="center" wrapText="1"/>
      <protection hidden="1"/>
    </xf>
    <xf numFmtId="177" fontId="177" fillId="62" borderId="23" xfId="1325" applyFont="1" applyFill="1" applyBorder="1" applyAlignment="1" applyProtection="1">
      <alignment horizontal="center" vertical="center" wrapText="1"/>
      <protection hidden="1"/>
    </xf>
    <xf numFmtId="177" fontId="177" fillId="62" borderId="33" xfId="1325" applyFont="1" applyFill="1" applyBorder="1" applyAlignment="1" applyProtection="1">
      <alignment horizontal="center" vertical="center" wrapText="1"/>
      <protection hidden="1"/>
    </xf>
    <xf numFmtId="179" fontId="177" fillId="62" borderId="63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15" xfId="0" applyNumberFormat="1" applyFont="1" applyFill="1" applyBorder="1" applyAlignment="1" applyProtection="1">
      <alignment horizontal="center" vertical="center"/>
      <protection hidden="1"/>
    </xf>
    <xf numFmtId="179" fontId="177" fillId="62" borderId="59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2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4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10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applyNumberFormat="1" applyFont="1" applyFill="1" applyBorder="1" applyAlignment="1" applyProtection="1">
      <alignment horizontal="left" vertical="center" wrapText="1" indent="1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27" xfId="0" applyFont="1" applyFill="1" applyBorder="1" applyAlignment="1" applyProtection="1">
      <alignment horizontal="center" vertical="center" wrapText="1"/>
      <protection hidden="1"/>
    </xf>
    <xf numFmtId="0" fontId="177" fillId="62" borderId="37" xfId="0" applyFont="1" applyFill="1" applyBorder="1" applyAlignment="1" applyProtection="1">
      <alignment horizontal="center" vertical="center"/>
      <protection hidden="1"/>
    </xf>
    <xf numFmtId="0" fontId="177" fillId="62" borderId="0" xfId="1325" applyNumberFormat="1" applyFont="1" applyFill="1" applyBorder="1" applyAlignment="1" applyProtection="1">
      <alignment horizontal="left" vertical="center" wrapText="1" indent="1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179" fontId="177" fillId="62" borderId="65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38" xfId="0" applyNumberFormat="1" applyFont="1" applyFill="1" applyBorder="1" applyAlignment="1" applyProtection="1">
      <alignment horizontal="center" vertical="center"/>
      <protection hidden="1"/>
    </xf>
    <xf numFmtId="179" fontId="177" fillId="62" borderId="39" xfId="0" applyNumberFormat="1" applyFont="1" applyFill="1" applyBorder="1" applyAlignment="1" applyProtection="1">
      <alignment horizontal="center" vertical="center"/>
      <protection hidden="1"/>
    </xf>
    <xf numFmtId="179" fontId="177" fillId="24" borderId="23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0" xfId="1516" quotePrefix="1" applyNumberFormat="1" applyFont="1" applyFill="1" applyBorder="1" applyAlignment="1" applyProtection="1">
      <alignment horizontal="left" vertical="center" indent="1" shrinkToFit="1"/>
      <protection hidden="1"/>
    </xf>
    <xf numFmtId="177" fontId="177" fillId="24" borderId="78" xfId="1326" applyFont="1" applyFill="1" applyBorder="1" applyAlignment="1" applyProtection="1">
      <alignment horizontal="center" vertical="center" wrapText="1"/>
      <protection hidden="1"/>
    </xf>
    <xf numFmtId="177" fontId="177" fillId="24" borderId="31" xfId="1326" applyFont="1" applyFill="1" applyBorder="1" applyAlignment="1" applyProtection="1">
      <alignment horizontal="center" vertical="center" wrapText="1"/>
      <protection hidden="1"/>
    </xf>
    <xf numFmtId="177" fontId="177" fillId="24" borderId="23" xfId="1326" applyFont="1" applyFill="1" applyBorder="1" applyAlignment="1" applyProtection="1">
      <alignment horizontal="center" vertical="center" wrapText="1"/>
      <protection hidden="1"/>
    </xf>
    <xf numFmtId="177" fontId="177" fillId="24" borderId="0" xfId="1326" applyFont="1" applyFill="1" applyBorder="1" applyAlignment="1" applyProtection="1">
      <alignment horizontal="center" vertical="center" wrapText="1"/>
      <protection hidden="1"/>
    </xf>
    <xf numFmtId="177" fontId="177" fillId="24" borderId="33" xfId="1326" applyFont="1" applyFill="1" applyBorder="1" applyAlignment="1" applyProtection="1">
      <alignment horizontal="center" vertical="center" wrapText="1"/>
      <protection hidden="1"/>
    </xf>
    <xf numFmtId="177" fontId="177" fillId="24" borderId="32" xfId="1326" applyFont="1" applyFill="1" applyBorder="1" applyAlignment="1" applyProtection="1">
      <alignment horizontal="center" vertical="center" wrapText="1"/>
      <protection hidden="1"/>
    </xf>
    <xf numFmtId="179" fontId="177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0" fontId="177" fillId="24" borderId="75" xfId="1516" applyFont="1" applyFill="1" applyBorder="1" applyAlignment="1" applyProtection="1">
      <alignment horizontal="center" vertical="center" wrapText="1"/>
      <protection hidden="1"/>
    </xf>
    <xf numFmtId="0" fontId="177" fillId="24" borderId="67" xfId="1516" applyFont="1" applyFill="1" applyBorder="1" applyAlignment="1" applyProtection="1">
      <alignment horizontal="center" vertical="center" wrapText="1"/>
      <protection hidden="1"/>
    </xf>
    <xf numFmtId="0" fontId="177" fillId="24" borderId="68" xfId="1516" applyFont="1" applyFill="1" applyBorder="1" applyAlignment="1" applyProtection="1">
      <alignment horizontal="center" vertical="center" wrapText="1"/>
      <protection hidden="1"/>
    </xf>
    <xf numFmtId="179" fontId="177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0" fontId="177" fillId="24" borderId="53" xfId="1516" applyFont="1" applyFill="1" applyBorder="1" applyAlignment="1" applyProtection="1">
      <alignment horizontal="center" vertical="center" wrapText="1"/>
      <protection hidden="1"/>
    </xf>
    <xf numFmtId="0" fontId="177" fillId="24" borderId="26" xfId="1516" applyFont="1" applyFill="1" applyBorder="1" applyAlignment="1" applyProtection="1">
      <alignment horizontal="center" vertical="center" wrapText="1"/>
      <protection hidden="1"/>
    </xf>
    <xf numFmtId="0" fontId="177" fillId="24" borderId="54" xfId="1516" applyFont="1" applyFill="1" applyBorder="1" applyAlignment="1" applyProtection="1">
      <alignment horizontal="center" vertical="center" wrapText="1"/>
      <protection hidden="1"/>
    </xf>
    <xf numFmtId="0" fontId="179" fillId="24" borderId="0" xfId="1516" applyFont="1" applyFill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179" fontId="178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8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8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81" fillId="24" borderId="31" xfId="1516" quotePrefix="1" applyNumberFormat="1" applyFont="1" applyFill="1" applyBorder="1" applyAlignment="1" applyProtection="1">
      <alignment horizontal="left" vertical="center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2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4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left" vertical="center" indent="1" shrinkToFit="1"/>
      <protection hidden="1"/>
    </xf>
    <xf numFmtId="0" fontId="177" fillId="24" borderId="60" xfId="1516" applyFont="1" applyFill="1" applyBorder="1" applyAlignment="1" applyProtection="1">
      <alignment horizontal="center" vertical="center" wrapText="1"/>
      <protection hidden="1"/>
    </xf>
    <xf numFmtId="0" fontId="177" fillId="24" borderId="61" xfId="1516" applyFont="1" applyFill="1" applyBorder="1" applyAlignment="1" applyProtection="1">
      <alignment horizontal="center" vertical="center" wrapText="1"/>
      <protection hidden="1"/>
    </xf>
    <xf numFmtId="0" fontId="177" fillId="24" borderId="62" xfId="1516" applyFont="1" applyFill="1" applyBorder="1" applyAlignment="1" applyProtection="1">
      <alignment horizontal="center" vertical="center" wrapText="1"/>
      <protection hidden="1"/>
    </xf>
    <xf numFmtId="177" fontId="177" fillId="24" borderId="55" xfId="1326" applyFont="1" applyFill="1" applyBorder="1" applyAlignment="1" applyProtection="1">
      <alignment horizontal="center" vertical="center" wrapText="1"/>
      <protection hidden="1"/>
    </xf>
    <xf numFmtId="177" fontId="177" fillId="24" borderId="21" xfId="1326" applyFont="1" applyFill="1" applyBorder="1" applyAlignment="1" applyProtection="1">
      <alignment horizontal="center" vertical="center" wrapText="1"/>
      <protection hidden="1"/>
    </xf>
    <xf numFmtId="177" fontId="177" fillId="24" borderId="34" xfId="1326" applyFont="1" applyFill="1" applyBorder="1" applyAlignment="1" applyProtection="1">
      <alignment horizontal="center" vertical="center" wrapText="1"/>
      <protection hidden="1"/>
    </xf>
    <xf numFmtId="0" fontId="177" fillId="24" borderId="64" xfId="1516" applyFont="1" applyFill="1" applyBorder="1" applyAlignment="1" applyProtection="1">
      <alignment horizontal="center" vertical="center" wrapText="1"/>
      <protection hidden="1"/>
    </xf>
    <xf numFmtId="0" fontId="177" fillId="24" borderId="76" xfId="1516" applyFont="1" applyFill="1" applyBorder="1" applyAlignment="1" applyProtection="1">
      <alignment horizontal="center" vertical="center" wrapText="1"/>
      <protection hidden="1"/>
    </xf>
    <xf numFmtId="0" fontId="177" fillId="24" borderId="77" xfId="1516" applyFont="1" applyFill="1" applyBorder="1" applyAlignment="1" applyProtection="1">
      <alignment horizontal="center" vertical="center" wrapText="1"/>
      <protection hidden="1"/>
    </xf>
    <xf numFmtId="181" fontId="177" fillId="24" borderId="94" xfId="1519" applyNumberFormat="1" applyFont="1" applyFill="1" applyBorder="1" applyAlignment="1" applyProtection="1">
      <alignment horizontal="center" vertical="center"/>
      <protection hidden="1"/>
    </xf>
    <xf numFmtId="181" fontId="177" fillId="24" borderId="96" xfId="1519" applyNumberFormat="1" applyFont="1" applyFill="1" applyBorder="1" applyAlignment="1" applyProtection="1">
      <alignment horizontal="center" vertical="center"/>
      <protection hidden="1"/>
    </xf>
    <xf numFmtId="42" fontId="196" fillId="24" borderId="95" xfId="1519" applyNumberFormat="1" applyFont="1" applyFill="1" applyBorder="1" applyAlignment="1" applyProtection="1">
      <alignment horizontal="left" vertical="center"/>
      <protection hidden="1"/>
    </xf>
    <xf numFmtId="42" fontId="196" fillId="24" borderId="94" xfId="1519" applyNumberFormat="1" applyFont="1" applyFill="1" applyBorder="1" applyAlignment="1" applyProtection="1">
      <alignment horizontal="left" vertical="center"/>
      <protection hidden="1"/>
    </xf>
    <xf numFmtId="181" fontId="177" fillId="24" borderId="0" xfId="1519" applyNumberFormat="1" applyFont="1" applyFill="1" applyBorder="1" applyAlignment="1" applyProtection="1">
      <alignment horizontal="center" vertical="center"/>
      <protection hidden="1"/>
    </xf>
    <xf numFmtId="181" fontId="177" fillId="24" borderId="21" xfId="1519" applyNumberFormat="1" applyFont="1" applyFill="1" applyBorder="1" applyAlignment="1" applyProtection="1">
      <alignment horizontal="center" vertical="center"/>
      <protection hidden="1"/>
    </xf>
    <xf numFmtId="42" fontId="196" fillId="24" borderId="23" xfId="1519" applyNumberFormat="1" applyFont="1" applyFill="1" applyBorder="1" applyAlignment="1" applyProtection="1">
      <alignment horizontal="left" vertical="center"/>
      <protection hidden="1"/>
    </xf>
    <xf numFmtId="42" fontId="196" fillId="24" borderId="0" xfId="1519" applyNumberFormat="1" applyFont="1" applyFill="1" applyBorder="1" applyAlignment="1" applyProtection="1">
      <alignment horizontal="left" vertical="center"/>
      <protection hidden="1"/>
    </xf>
    <xf numFmtId="1" fontId="178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21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0" fontId="177" fillId="24" borderId="0" xfId="1519" applyFont="1" applyFill="1" applyBorder="1" applyAlignment="1" applyProtection="1">
      <alignment horizontal="center" vertical="center"/>
      <protection hidden="1"/>
    </xf>
    <xf numFmtId="0" fontId="177" fillId="24" borderId="21" xfId="1519" applyFont="1" applyFill="1" applyBorder="1" applyAlignment="1" applyProtection="1">
      <alignment horizontal="center" vertical="center"/>
      <protection hidden="1"/>
    </xf>
    <xf numFmtId="1" fontId="177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23" xfId="1519" quotePrefix="1" applyNumberFormat="1" applyFont="1" applyFill="1" applyBorder="1" applyAlignment="1" applyProtection="1">
      <alignment horizontal="center" vertical="center"/>
      <protection hidden="1"/>
    </xf>
    <xf numFmtId="0" fontId="177" fillId="24" borderId="75" xfId="1515" applyFont="1" applyFill="1" applyBorder="1" applyAlignment="1" applyProtection="1">
      <alignment horizontal="center" vertical="center" wrapText="1"/>
      <protection hidden="1"/>
    </xf>
    <xf numFmtId="0" fontId="177" fillId="24" borderId="67" xfId="1515" applyFont="1" applyFill="1" applyBorder="1" applyAlignment="1" applyProtection="1">
      <alignment horizontal="center" vertical="center" wrapText="1"/>
      <protection hidden="1"/>
    </xf>
    <xf numFmtId="0" fontId="177" fillId="24" borderId="68" xfId="1515" applyFont="1" applyFill="1" applyBorder="1" applyAlignment="1" applyProtection="1">
      <alignment horizontal="center" vertical="center" wrapText="1"/>
      <protection hidden="1"/>
    </xf>
    <xf numFmtId="0" fontId="177" fillId="24" borderId="60" xfId="1515" applyFont="1" applyFill="1" applyBorder="1" applyAlignment="1" applyProtection="1">
      <alignment horizontal="center" vertical="center" wrapText="1"/>
      <protection hidden="1"/>
    </xf>
    <xf numFmtId="0" fontId="177" fillId="24" borderId="61" xfId="1515" applyFont="1" applyFill="1" applyBorder="1" applyAlignment="1" applyProtection="1">
      <alignment horizontal="center" vertical="center" wrapText="1"/>
      <protection hidden="1"/>
    </xf>
    <xf numFmtId="0" fontId="177" fillId="24" borderId="62" xfId="1515" applyFont="1" applyFill="1" applyBorder="1" applyAlignment="1" applyProtection="1">
      <alignment horizontal="center" vertical="center" wrapText="1"/>
      <protection hidden="1"/>
    </xf>
    <xf numFmtId="0" fontId="177" fillId="24" borderId="53" xfId="1515" applyFont="1" applyFill="1" applyBorder="1" applyAlignment="1" applyProtection="1">
      <alignment horizontal="center" vertical="center" wrapText="1"/>
      <protection hidden="1"/>
    </xf>
    <xf numFmtId="0" fontId="177" fillId="24" borderId="26" xfId="1515" applyFont="1" applyFill="1" applyBorder="1" applyAlignment="1" applyProtection="1">
      <alignment horizontal="center" vertical="center" wrapText="1"/>
      <protection hidden="1"/>
    </xf>
    <xf numFmtId="0" fontId="177" fillId="24" borderId="54" xfId="1515" applyFont="1" applyFill="1" applyBorder="1" applyAlignment="1" applyProtection="1">
      <alignment horizontal="center" vertical="center" wrapText="1"/>
      <protection hidden="1"/>
    </xf>
    <xf numFmtId="0" fontId="181" fillId="24" borderId="53" xfId="1515" applyFont="1" applyFill="1" applyBorder="1" applyAlignment="1" applyProtection="1">
      <alignment horizontal="center" vertical="center" wrapText="1"/>
      <protection hidden="1"/>
    </xf>
    <xf numFmtId="0" fontId="181" fillId="24" borderId="26" xfId="1515" applyFont="1" applyFill="1" applyBorder="1" applyAlignment="1" applyProtection="1">
      <alignment horizontal="center" vertical="center" wrapText="1"/>
      <protection hidden="1"/>
    </xf>
    <xf numFmtId="0" fontId="181" fillId="24" borderId="54" xfId="1515" applyFont="1" applyFill="1" applyBorder="1" applyAlignment="1" applyProtection="1">
      <alignment horizontal="center" vertical="center" wrapText="1"/>
      <protection hidden="1"/>
    </xf>
    <xf numFmtId="0" fontId="179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176" fontId="177" fillId="24" borderId="31" xfId="1327" applyFont="1" applyFill="1" applyBorder="1" applyAlignment="1" applyProtection="1">
      <alignment horizontal="center" vertical="center" wrapText="1"/>
      <protection hidden="1"/>
    </xf>
    <xf numFmtId="176" fontId="177" fillId="24" borderId="55" xfId="1327" applyFont="1" applyFill="1" applyBorder="1" applyAlignment="1" applyProtection="1">
      <alignment horizontal="center" vertical="center" wrapText="1"/>
      <protection hidden="1"/>
    </xf>
    <xf numFmtId="176" fontId="177" fillId="24" borderId="0" xfId="1327" applyFont="1" applyFill="1" applyBorder="1" applyAlignment="1" applyProtection="1">
      <alignment horizontal="center" vertical="center" wrapText="1"/>
      <protection hidden="1"/>
    </xf>
    <xf numFmtId="176" fontId="177" fillId="24" borderId="21" xfId="1327" applyFont="1" applyFill="1" applyBorder="1" applyAlignment="1" applyProtection="1">
      <alignment horizontal="center" vertical="center" wrapText="1"/>
      <protection hidden="1"/>
    </xf>
    <xf numFmtId="176" fontId="177" fillId="24" borderId="32" xfId="1327" applyFont="1" applyFill="1" applyBorder="1" applyAlignment="1" applyProtection="1">
      <alignment horizontal="center" vertical="center" wrapText="1"/>
      <protection hidden="1"/>
    </xf>
    <xf numFmtId="176" fontId="177" fillId="24" borderId="34" xfId="1327" applyFont="1" applyFill="1" applyBorder="1" applyAlignment="1" applyProtection="1">
      <alignment horizontal="center" vertical="center" wrapText="1"/>
      <protection hidden="1"/>
    </xf>
    <xf numFmtId="0" fontId="177" fillId="24" borderId="64" xfId="1515" applyFont="1" applyFill="1" applyBorder="1" applyAlignment="1" applyProtection="1">
      <alignment horizontal="center" vertical="center" wrapText="1"/>
      <protection hidden="1"/>
    </xf>
    <xf numFmtId="0" fontId="177" fillId="24" borderId="76" xfId="1515" applyFont="1" applyFill="1" applyBorder="1" applyAlignment="1" applyProtection="1">
      <alignment horizontal="center" vertical="center" wrapText="1"/>
      <protection hidden="1"/>
    </xf>
    <xf numFmtId="0" fontId="177" fillId="24" borderId="77" xfId="1515" applyFont="1" applyFill="1" applyBorder="1" applyAlignment="1" applyProtection="1">
      <alignment horizontal="center" vertical="center" wrapText="1"/>
      <protection hidden="1"/>
    </xf>
    <xf numFmtId="176" fontId="177" fillId="24" borderId="78" xfId="1327" applyFont="1" applyFill="1" applyBorder="1" applyAlignment="1" applyProtection="1">
      <alignment horizontal="center" vertical="center" wrapText="1"/>
      <protection hidden="1"/>
    </xf>
    <xf numFmtId="176" fontId="177" fillId="24" borderId="23" xfId="1327" applyFont="1" applyFill="1" applyBorder="1" applyAlignment="1" applyProtection="1">
      <alignment horizontal="center" vertical="center" wrapText="1"/>
      <protection hidden="1"/>
    </xf>
    <xf numFmtId="176" fontId="177" fillId="24" borderId="33" xfId="1327" applyFont="1" applyFill="1" applyBorder="1" applyAlignment="1" applyProtection="1">
      <alignment horizontal="center" vertical="center" wrapText="1"/>
      <protection hidden="1"/>
    </xf>
    <xf numFmtId="177" fontId="177" fillId="24" borderId="44" xfId="1325" applyFont="1" applyFill="1" applyBorder="1" applyAlignment="1" applyProtection="1">
      <alignment horizontal="center" vertical="center"/>
      <protection hidden="1"/>
    </xf>
    <xf numFmtId="179" fontId="177" fillId="24" borderId="73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7" xfId="0" applyNumberFormat="1" applyFont="1" applyFill="1" applyBorder="1" applyAlignment="1" applyProtection="1">
      <alignment horizontal="center" vertical="center"/>
      <protection hidden="1"/>
    </xf>
    <xf numFmtId="179" fontId="177" fillId="24" borderId="68" xfId="0" applyNumberFormat="1" applyFont="1" applyFill="1" applyBorder="1" applyAlignment="1" applyProtection="1">
      <alignment horizontal="center" vertical="center"/>
      <protection hidden="1"/>
    </xf>
    <xf numFmtId="179" fontId="177" fillId="24" borderId="56" xfId="0" applyNumberFormat="1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 wrapText="1"/>
      <protection hidden="1"/>
    </xf>
    <xf numFmtId="177" fontId="177" fillId="24" borderId="41" xfId="1325" applyFont="1" applyFill="1" applyBorder="1" applyAlignment="1" applyProtection="1">
      <alignment horizontal="center" vertical="center"/>
      <protection hidden="1"/>
    </xf>
    <xf numFmtId="179" fontId="177" fillId="24" borderId="49" xfId="0" applyNumberFormat="1" applyFont="1" applyFill="1" applyBorder="1" applyAlignment="1" applyProtection="1">
      <alignment horizontal="center" vertical="center"/>
      <protection hidden="1"/>
    </xf>
    <xf numFmtId="179" fontId="177" fillId="24" borderId="47" xfId="0" applyNumberFormat="1" applyFont="1" applyFill="1" applyBorder="1" applyAlignment="1" applyProtection="1">
      <alignment horizontal="center" vertical="center"/>
      <protection hidden="1"/>
    </xf>
    <xf numFmtId="179" fontId="177" fillId="24" borderId="48" xfId="1325" applyNumberFormat="1" applyFont="1" applyFill="1" applyBorder="1" applyAlignment="1" applyProtection="1">
      <alignment horizontal="left" vertical="center"/>
      <protection hidden="1"/>
    </xf>
    <xf numFmtId="179" fontId="177" fillId="24" borderId="49" xfId="1325" applyNumberFormat="1" applyFont="1" applyFill="1" applyBorder="1" applyAlignment="1" applyProtection="1">
      <alignment horizontal="left" vertical="center"/>
      <protection hidden="1"/>
    </xf>
    <xf numFmtId="179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" fontId="177" fillId="24" borderId="23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1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1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2" xfId="1519" quotePrefix="1" applyNumberFormat="1" applyFont="1" applyFill="1" applyBorder="1" applyAlignment="1" applyProtection="1">
      <alignment horizontal="left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 wrapText="1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0" fontId="177" fillId="24" borderId="64" xfId="0" applyFont="1" applyFill="1" applyBorder="1" applyAlignment="1" applyProtection="1">
      <alignment horizontal="center" vertical="center" wrapText="1"/>
      <protection hidden="1"/>
    </xf>
    <xf numFmtId="0" fontId="177" fillId="24" borderId="76" xfId="0" applyFont="1" applyFill="1" applyBorder="1" applyAlignment="1" applyProtection="1">
      <alignment horizontal="center" vertical="center"/>
      <protection hidden="1"/>
    </xf>
    <xf numFmtId="0" fontId="177" fillId="24" borderId="77" xfId="0" applyFont="1" applyFill="1" applyBorder="1" applyAlignment="1" applyProtection="1">
      <alignment horizontal="center" vertical="center"/>
      <protection hidden="1"/>
    </xf>
    <xf numFmtId="0" fontId="177" fillId="24" borderId="53" xfId="0" applyFont="1" applyFill="1" applyBorder="1" applyAlignment="1" applyProtection="1">
      <alignment horizontal="center" vertical="center" wrapText="1"/>
      <protection hidden="1"/>
    </xf>
    <xf numFmtId="0" fontId="177" fillId="24" borderId="26" xfId="0" applyFont="1" applyFill="1" applyBorder="1" applyAlignment="1" applyProtection="1">
      <alignment horizontal="center" vertical="center"/>
      <protection hidden="1"/>
    </xf>
    <xf numFmtId="0" fontId="177" fillId="24" borderId="54" xfId="0" applyFont="1" applyFill="1" applyBorder="1" applyAlignment="1" applyProtection="1">
      <alignment horizontal="center" vertical="center"/>
      <protection hidden="1"/>
    </xf>
    <xf numFmtId="0" fontId="177" fillId="24" borderId="75" xfId="0" applyFont="1" applyFill="1" applyBorder="1" applyAlignment="1" applyProtection="1">
      <alignment horizontal="center" vertical="center" wrapText="1"/>
      <protection hidden="1"/>
    </xf>
    <xf numFmtId="0" fontId="177" fillId="24" borderId="67" xfId="0" applyFont="1" applyFill="1" applyBorder="1" applyAlignment="1" applyProtection="1">
      <alignment horizontal="center" vertical="center"/>
      <protection hidden="1"/>
    </xf>
    <xf numFmtId="0" fontId="177" fillId="24" borderId="68" xfId="0" applyFont="1" applyFill="1" applyBorder="1" applyAlignment="1" applyProtection="1">
      <alignment horizontal="center" vertical="center"/>
      <protection hidden="1"/>
    </xf>
    <xf numFmtId="180" fontId="177" fillId="24" borderId="80" xfId="0" applyNumberFormat="1" applyFont="1" applyFill="1" applyBorder="1" applyAlignment="1" applyProtection="1">
      <alignment horizontal="center" vertical="center" wrapText="1"/>
      <protection hidden="1"/>
    </xf>
    <xf numFmtId="0" fontId="183" fillId="24" borderId="71" xfId="0" applyFont="1" applyFill="1" applyBorder="1" applyAlignment="1" applyProtection="1">
      <alignment horizontal="center" vertical="center"/>
      <protection hidden="1"/>
    </xf>
    <xf numFmtId="0" fontId="183" fillId="24" borderId="72" xfId="0" applyFont="1" applyFill="1" applyBorder="1" applyAlignment="1" applyProtection="1">
      <alignment horizontal="center" vertical="center"/>
      <protection hidden="1"/>
    </xf>
    <xf numFmtId="0" fontId="183" fillId="24" borderId="76" xfId="0" applyFont="1" applyFill="1" applyBorder="1" applyAlignment="1" applyProtection="1">
      <alignment horizontal="center" vertical="center"/>
      <protection hidden="1"/>
    </xf>
    <xf numFmtId="0" fontId="183" fillId="24" borderId="77" xfId="0" applyFont="1" applyFill="1" applyBorder="1" applyAlignment="1" applyProtection="1">
      <alignment horizontal="center" vertical="center"/>
      <protection hidden="1"/>
    </xf>
    <xf numFmtId="0" fontId="183" fillId="24" borderId="26" xfId="0" applyFont="1" applyFill="1" applyBorder="1" applyAlignment="1" applyProtection="1">
      <alignment horizontal="center" vertical="center"/>
      <protection hidden="1"/>
    </xf>
    <xf numFmtId="0" fontId="183" fillId="24" borderId="54" xfId="0" applyFont="1" applyFill="1" applyBorder="1" applyAlignment="1" applyProtection="1">
      <alignment horizontal="center" vertical="center"/>
      <protection hidden="1"/>
    </xf>
    <xf numFmtId="0" fontId="177" fillId="24" borderId="67" xfId="0" applyFont="1" applyFill="1" applyBorder="1" applyAlignment="1" applyProtection="1">
      <alignment horizontal="center" vertical="center" wrapText="1"/>
      <protection hidden="1"/>
    </xf>
    <xf numFmtId="0" fontId="177" fillId="24" borderId="68" xfId="0" applyFont="1" applyFill="1" applyBorder="1" applyAlignment="1" applyProtection="1">
      <alignment horizontal="center" vertical="center" wrapText="1"/>
      <protection hidden="1"/>
    </xf>
    <xf numFmtId="179" fontId="177" fillId="24" borderId="60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1" xfId="0" applyNumberFormat="1" applyFont="1" applyFill="1" applyBorder="1" applyAlignment="1" applyProtection="1">
      <alignment horizontal="center" vertical="center"/>
      <protection hidden="1"/>
    </xf>
    <xf numFmtId="179" fontId="177" fillId="24" borderId="62" xfId="0" applyNumberFormat="1" applyFont="1" applyFill="1" applyBorder="1" applyAlignment="1" applyProtection="1">
      <alignment horizontal="center" vertical="center"/>
      <protection hidden="1"/>
    </xf>
    <xf numFmtId="179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177" fontId="177" fillId="24" borderId="78" xfId="1325" applyFont="1" applyFill="1" applyBorder="1" applyAlignment="1" applyProtection="1">
      <alignment horizontal="center" vertical="center"/>
      <protection hidden="1"/>
    </xf>
    <xf numFmtId="177" fontId="177" fillId="24" borderId="23" xfId="1325" applyFont="1" applyFill="1" applyBorder="1" applyAlignment="1" applyProtection="1">
      <alignment horizontal="center" vertical="center"/>
      <protection hidden="1"/>
    </xf>
    <xf numFmtId="177" fontId="177" fillId="24" borderId="33" xfId="1325" applyFont="1" applyFill="1" applyBorder="1" applyAlignment="1" applyProtection="1">
      <alignment horizontal="center" vertical="center"/>
      <protection hidden="1"/>
    </xf>
    <xf numFmtId="180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75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2" xfId="0" applyNumberFormat="1" applyFont="1" applyFill="1" applyBorder="1" applyAlignment="1" applyProtection="1">
      <alignment horizontal="center" vertical="center" wrapText="1"/>
      <protection hidden="1"/>
    </xf>
    <xf numFmtId="3" fontId="180" fillId="24" borderId="0" xfId="0" applyNumberFormat="1" applyFont="1" applyFill="1" applyAlignment="1" applyProtection="1">
      <alignment horizontal="center" vertical="center"/>
      <protection hidden="1"/>
    </xf>
    <xf numFmtId="177" fontId="177" fillId="24" borderId="55" xfId="1325" applyFont="1" applyFill="1" applyBorder="1" applyAlignment="1" applyProtection="1">
      <alignment horizontal="center" vertical="center"/>
      <protection hidden="1"/>
    </xf>
    <xf numFmtId="177" fontId="177" fillId="24" borderId="0" xfId="1325" applyFont="1" applyFill="1" applyBorder="1" applyAlignment="1" applyProtection="1">
      <alignment horizontal="center" vertical="center"/>
      <protection hidden="1"/>
    </xf>
    <xf numFmtId="177" fontId="177" fillId="24" borderId="21" xfId="1325" applyFont="1" applyFill="1" applyBorder="1" applyAlignment="1" applyProtection="1">
      <alignment horizontal="center" vertical="center"/>
      <protection hidden="1"/>
    </xf>
    <xf numFmtId="177" fontId="177" fillId="24" borderId="32" xfId="1325" applyFont="1" applyFill="1" applyBorder="1" applyAlignment="1" applyProtection="1">
      <alignment horizontal="center" vertical="center"/>
      <protection hidden="1"/>
    </xf>
    <xf numFmtId="177" fontId="177" fillId="24" borderId="34" xfId="1325" applyFont="1" applyFill="1" applyBorder="1" applyAlignment="1" applyProtection="1">
      <alignment horizontal="center" vertical="center"/>
      <protection hidden="1"/>
    </xf>
    <xf numFmtId="3" fontId="45" fillId="24" borderId="47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25" xfId="0" applyFont="1" applyFill="1" applyBorder="1" applyAlignment="1" applyProtection="1">
      <alignment horizontal="center" vertical="center"/>
      <protection hidden="1"/>
    </xf>
    <xf numFmtId="0" fontId="45" fillId="24" borderId="27" xfId="0" applyFont="1" applyFill="1" applyBorder="1" applyAlignment="1" applyProtection="1">
      <alignment horizontal="center" vertical="center"/>
      <protection hidden="1"/>
    </xf>
    <xf numFmtId="0" fontId="45" fillId="24" borderId="36" xfId="0" applyFont="1" applyFill="1" applyBorder="1" applyAlignment="1" applyProtection="1">
      <alignment horizontal="center" vertical="center"/>
      <protection hidden="1"/>
    </xf>
    <xf numFmtId="0" fontId="45" fillId="24" borderId="47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37" xfId="0" applyFont="1" applyFill="1" applyBorder="1" applyAlignment="1" applyProtection="1">
      <alignment horizontal="center" vertical="center"/>
      <protection hidden="1"/>
    </xf>
    <xf numFmtId="3" fontId="45" fillId="24" borderId="36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58" xfId="0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3" fontId="45" fillId="24" borderId="25" xfId="0" applyNumberFormat="1" applyFont="1" applyFill="1" applyBorder="1" applyAlignment="1" applyProtection="1">
      <alignment horizontal="center" vertical="center"/>
      <protection hidden="1"/>
    </xf>
    <xf numFmtId="3" fontId="45" fillId="24" borderId="27" xfId="0" applyNumberFormat="1" applyFont="1" applyFill="1" applyBorder="1" applyAlignment="1" applyProtection="1">
      <alignment horizontal="center" vertical="center"/>
      <protection hidden="1"/>
    </xf>
    <xf numFmtId="3" fontId="45" fillId="24" borderId="37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1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22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10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0" xfId="0" quotePrefix="1" applyNumberFormat="1" applyFont="1" applyFill="1" applyBorder="1" applyAlignment="1" applyProtection="1">
      <alignment horizontal="center" vertical="center"/>
      <protection hidden="1"/>
    </xf>
    <xf numFmtId="3" fontId="177" fillId="24" borderId="51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1" xfId="0" applyNumberFormat="1" applyFont="1" applyFill="1" applyBorder="1" applyAlignment="1" applyProtection="1">
      <alignment horizontal="center" vertical="center"/>
      <protection hidden="1"/>
    </xf>
    <xf numFmtId="3" fontId="177" fillId="24" borderId="52" xfId="0" applyNumberFormat="1" applyFont="1" applyFill="1" applyBorder="1" applyAlignment="1" applyProtection="1">
      <alignment horizontal="center" vertical="center"/>
      <protection hidden="1"/>
    </xf>
    <xf numFmtId="3" fontId="45" fillId="24" borderId="36" xfId="0" applyNumberFormat="1" applyFont="1" applyFill="1" applyBorder="1" applyAlignment="1" applyProtection="1">
      <alignment horizontal="center" vertical="center"/>
      <protection hidden="1"/>
    </xf>
    <xf numFmtId="3" fontId="45" fillId="24" borderId="58" xfId="0" applyNumberFormat="1" applyFont="1" applyFill="1" applyBorder="1" applyAlignment="1" applyProtection="1">
      <alignment horizontal="center" vertical="center"/>
      <protection hidden="1"/>
    </xf>
    <xf numFmtId="3" fontId="45" fillId="24" borderId="49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47" xfId="0" applyNumberFormat="1" applyFont="1" applyFill="1" applyBorder="1" applyAlignment="1" applyProtection="1">
      <alignment horizontal="center" vertical="center"/>
      <protection hidden="1"/>
    </xf>
    <xf numFmtId="3" fontId="45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38" xfId="0" applyNumberFormat="1" applyFont="1" applyFill="1" applyBorder="1" applyAlignment="1" applyProtection="1">
      <alignment horizontal="center" vertical="center"/>
      <protection hidden="1"/>
    </xf>
    <xf numFmtId="3" fontId="45" fillId="24" borderId="39" xfId="0" applyNumberFormat="1" applyFont="1" applyFill="1" applyBorder="1" applyAlignment="1" applyProtection="1">
      <alignment horizontal="center" vertical="center"/>
      <protection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177" fontId="45" fillId="24" borderId="41" xfId="1325" applyFont="1" applyFill="1" applyBorder="1" applyAlignment="1" applyProtection="1">
      <alignment horizontal="center" vertical="center" wrapText="1"/>
      <protection hidden="1"/>
    </xf>
    <xf numFmtId="0" fontId="45" fillId="0" borderId="21" xfId="0" applyFont="1" applyBorder="1" applyProtection="1">
      <protection hidden="1"/>
    </xf>
    <xf numFmtId="0" fontId="45" fillId="0" borderId="34" xfId="0" applyFont="1" applyBorder="1" applyProtection="1">
      <protection hidden="1"/>
    </xf>
    <xf numFmtId="3" fontId="185" fillId="24" borderId="0" xfId="0" applyNumberFormat="1" applyFont="1" applyFill="1" applyAlignment="1" applyProtection="1">
      <alignment horizontal="center" vertical="center"/>
      <protection hidden="1"/>
    </xf>
    <xf numFmtId="0" fontId="177" fillId="24" borderId="46" xfId="0" applyFont="1" applyFill="1" applyBorder="1" applyAlignment="1" applyProtection="1">
      <alignment horizontal="center" vertical="center"/>
      <protection hidden="1"/>
    </xf>
    <xf numFmtId="3" fontId="201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50" xfId="0" applyNumberFormat="1" applyFont="1" applyFill="1" applyBorder="1" applyAlignment="1" applyProtection="1">
      <alignment horizontal="center" vertical="center"/>
      <protection hidden="1"/>
    </xf>
    <xf numFmtId="1" fontId="177" fillId="62" borderId="96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94" xfId="0" quotePrefix="1" applyNumberFormat="1" applyFont="1" applyFill="1" applyBorder="1" applyAlignment="1" applyProtection="1">
      <alignment horizontal="center" vertical="center"/>
      <protection hidden="1"/>
    </xf>
    <xf numFmtId="1" fontId="45" fillId="62" borderId="21" xfId="0" quotePrefix="1" applyNumberFormat="1" applyFont="1" applyFill="1" applyBorder="1" applyAlignment="1" applyProtection="1">
      <alignment horizontal="center" vertical="center"/>
      <protection hidden="1"/>
    </xf>
    <xf numFmtId="1" fontId="45" fillId="24" borderId="0" xfId="0" quotePrefix="1" applyNumberFormat="1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Alignment="1" applyProtection="1">
      <alignment horizontal="center" vertical="center"/>
      <protection hidden="1"/>
    </xf>
    <xf numFmtId="177" fontId="177" fillId="62" borderId="83" xfId="1325" applyFont="1" applyFill="1" applyBorder="1" applyAlignment="1" applyProtection="1">
      <alignment horizontal="center" vertical="center" wrapText="1"/>
      <protection hidden="1"/>
    </xf>
    <xf numFmtId="177" fontId="177" fillId="62" borderId="84" xfId="1325" applyFont="1" applyFill="1" applyBorder="1" applyAlignment="1" applyProtection="1">
      <alignment horizontal="center" vertical="center" wrapText="1"/>
      <protection hidden="1"/>
    </xf>
  </cellXfs>
  <cellStyles count="1536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2" xfId="14"/>
    <cellStyle name="20% - Accent2 2" xfId="15"/>
    <cellStyle name="20% - Accent3" xfId="16"/>
    <cellStyle name="20% - Accent3 2" xfId="17"/>
    <cellStyle name="20% - Accent4" xfId="18"/>
    <cellStyle name="20% - Accent4 2" xfId="19"/>
    <cellStyle name="20% - Accent5" xfId="20"/>
    <cellStyle name="20% - Accent5 2" xfId="21"/>
    <cellStyle name="20% - Accent6" xfId="22"/>
    <cellStyle name="20% - Accent6 2" xfId="23"/>
    <cellStyle name="20% - 강조색1" xfId="24" builtinId="30" customBuiltin="1"/>
    <cellStyle name="20% - 강조색1 2" xfId="25"/>
    <cellStyle name="20% - 강조색1 2 2" xfId="26"/>
    <cellStyle name="20% - 강조색1 2 2 2" xfId="27"/>
    <cellStyle name="20% - 강조색1 2 2 3" xfId="28"/>
    <cellStyle name="20% - 강조색1 2 3" xfId="29"/>
    <cellStyle name="20% - 강조색1 2 3 2" xfId="30"/>
    <cellStyle name="20% - 강조색1 3" xfId="31"/>
    <cellStyle name="20% - 강조색1 3 2" xfId="32"/>
    <cellStyle name="20% - 강조색1 3 2 2" xfId="33"/>
    <cellStyle name="20% - 강조색1 3 3" xfId="34"/>
    <cellStyle name="20% - 강조색1 4" xfId="35"/>
    <cellStyle name="20% - 강조색1 4 2" xfId="36"/>
    <cellStyle name="20% - 강조색1 5" xfId="37"/>
    <cellStyle name="20% - 강조색2" xfId="38" builtinId="34" customBuiltin="1"/>
    <cellStyle name="20% - 강조색2 2" xfId="39"/>
    <cellStyle name="20% - 강조색2 2 2" xfId="40"/>
    <cellStyle name="20% - 강조색2 2 2 2" xfId="41"/>
    <cellStyle name="20% - 강조색2 2 2 3" xfId="42"/>
    <cellStyle name="20% - 강조색2 2 3" xfId="43"/>
    <cellStyle name="20% - 강조색2 2 3 2" xfId="44"/>
    <cellStyle name="20% - 강조색2 3" xfId="45"/>
    <cellStyle name="20% - 강조색2 3 2" xfId="46"/>
    <cellStyle name="20% - 강조색2 3 2 2" xfId="47"/>
    <cellStyle name="20% - 강조색2 3 3" xfId="48"/>
    <cellStyle name="20% - 강조색2 4" xfId="49"/>
    <cellStyle name="20% - 강조색2 4 2" xfId="50"/>
    <cellStyle name="20% - 강조색2 5" xfId="51"/>
    <cellStyle name="20% - 강조색3" xfId="52" builtinId="38" customBuiltin="1"/>
    <cellStyle name="20% - 강조색3 2" xfId="53"/>
    <cellStyle name="20% - 강조색3 2 2" xfId="54"/>
    <cellStyle name="20% - 강조색3 2 2 2" xfId="55"/>
    <cellStyle name="20% - 강조색3 2 2 3" xfId="56"/>
    <cellStyle name="20% - 강조색3 2 3" xfId="57"/>
    <cellStyle name="20% - 강조색3 2 3 2" xfId="58"/>
    <cellStyle name="20% - 강조색3 3" xfId="59"/>
    <cellStyle name="20% - 강조색3 3 2" xfId="60"/>
    <cellStyle name="20% - 강조색3 3 2 2" xfId="61"/>
    <cellStyle name="20% - 강조색3 3 3" xfId="62"/>
    <cellStyle name="20% - 강조색3 4" xfId="63"/>
    <cellStyle name="20% - 강조색3 4 2" xfId="64"/>
    <cellStyle name="20% - 강조색3 5" xfId="65"/>
    <cellStyle name="20% - 강조색4" xfId="66" builtinId="42" customBuiltin="1"/>
    <cellStyle name="20% - 강조색4 2" xfId="67"/>
    <cellStyle name="20% - 강조색4 2 2" xfId="68"/>
    <cellStyle name="20% - 강조색4 2 2 2" xfId="69"/>
    <cellStyle name="20% - 강조색4 2 2 3" xfId="70"/>
    <cellStyle name="20% - 강조색4 2 3" xfId="71"/>
    <cellStyle name="20% - 강조색4 2 3 2" xfId="72"/>
    <cellStyle name="20% - 강조색4 3" xfId="73"/>
    <cellStyle name="20% - 강조색4 3 2" xfId="74"/>
    <cellStyle name="20% - 강조색4 3 2 2" xfId="75"/>
    <cellStyle name="20% - 강조색4 3 3" xfId="76"/>
    <cellStyle name="20% - 강조색4 4" xfId="77"/>
    <cellStyle name="20% - 강조색4 4 2" xfId="78"/>
    <cellStyle name="20% - 강조색4 5" xfId="79"/>
    <cellStyle name="20% - 강조색5" xfId="80" builtinId="46" customBuiltin="1"/>
    <cellStyle name="20% - 강조색5 2" xfId="81"/>
    <cellStyle name="20% - 강조색5 2 2" xfId="82"/>
    <cellStyle name="20% - 강조색5 2 2 2" xfId="83"/>
    <cellStyle name="20% - 강조색5 2 2 3" xfId="84"/>
    <cellStyle name="20% - 강조색5 2 3" xfId="85"/>
    <cellStyle name="20% - 강조색5 2 3 2" xfId="86"/>
    <cellStyle name="20% - 강조색5 3" xfId="87"/>
    <cellStyle name="20% - 강조색5 3 2" xfId="88"/>
    <cellStyle name="20% - 강조색5 3 2 2" xfId="89"/>
    <cellStyle name="20% - 강조색5 3 3" xfId="90"/>
    <cellStyle name="20% - 강조색5 4" xfId="91"/>
    <cellStyle name="20% - 강조색5 4 2" xfId="92"/>
    <cellStyle name="20% - 강조색6" xfId="93" builtinId="50" customBuiltin="1"/>
    <cellStyle name="20% - 강조색6 2" xfId="94"/>
    <cellStyle name="20% - 강조색6 2 2" xfId="95"/>
    <cellStyle name="20% - 강조색6 2 2 2" xfId="96"/>
    <cellStyle name="20% - 강조색6 2 2 3" xfId="97"/>
    <cellStyle name="20% - 강조색6 2 3" xfId="98"/>
    <cellStyle name="20% - 강조색6 2 3 2" xfId="99"/>
    <cellStyle name="20% - 강조색6 3" xfId="100"/>
    <cellStyle name="20% - 강조색6 3 2" xfId="101"/>
    <cellStyle name="20% - 강조색6 3 2 2" xfId="102"/>
    <cellStyle name="20% - 강조색6 3 3" xfId="103"/>
    <cellStyle name="20% - 강조색6 4" xfId="104"/>
    <cellStyle name="20% - 강조색6 4 2" xfId="105"/>
    <cellStyle name="20% - 강조색6 5" xfId="106"/>
    <cellStyle name="40% - Accent1" xfId="107"/>
    <cellStyle name="40% - Accent1 2" xfId="108"/>
    <cellStyle name="40% - Accent2" xfId="109"/>
    <cellStyle name="40% - Accent2 2" xfId="110"/>
    <cellStyle name="40% - Accent3" xfId="111"/>
    <cellStyle name="40% - Accent3 2" xfId="112"/>
    <cellStyle name="40% - Accent4" xfId="113"/>
    <cellStyle name="40% - Accent4 2" xfId="114"/>
    <cellStyle name="40% - Accent5" xfId="115"/>
    <cellStyle name="40% - Accent5 2" xfId="116"/>
    <cellStyle name="40% - Accent6" xfId="117"/>
    <cellStyle name="40% - Accent6 2" xfId="118"/>
    <cellStyle name="40% - 강조색1" xfId="119" builtinId="31" customBuiltin="1"/>
    <cellStyle name="40% - 강조색1 2" xfId="120"/>
    <cellStyle name="40% - 강조색1 2 2" xfId="121"/>
    <cellStyle name="40% - 강조색1 2 2 2" xfId="122"/>
    <cellStyle name="40% - 강조색1 2 2 3" xfId="123"/>
    <cellStyle name="40% - 강조색1 2 3" xfId="124"/>
    <cellStyle name="40% - 강조색1 2 3 2" xfId="125"/>
    <cellStyle name="40% - 강조색1 3" xfId="126"/>
    <cellStyle name="40% - 강조색1 3 2" xfId="127"/>
    <cellStyle name="40% - 강조색1 3 2 2" xfId="128"/>
    <cellStyle name="40% - 강조색1 3 3" xfId="129"/>
    <cellStyle name="40% - 강조색1 4" xfId="130"/>
    <cellStyle name="40% - 강조색1 4 2" xfId="131"/>
    <cellStyle name="40% - 강조색1 5" xfId="132"/>
    <cellStyle name="40% - 강조색2" xfId="133" builtinId="35" customBuiltin="1"/>
    <cellStyle name="40% - 강조색2 2" xfId="134"/>
    <cellStyle name="40% - 강조색2 2 2" xfId="135"/>
    <cellStyle name="40% - 강조색2 2 2 2" xfId="136"/>
    <cellStyle name="40% - 강조색2 2 2 3" xfId="137"/>
    <cellStyle name="40% - 강조색2 2 3" xfId="138"/>
    <cellStyle name="40% - 강조색2 2 3 2" xfId="139"/>
    <cellStyle name="40% - 강조색2 3" xfId="140"/>
    <cellStyle name="40% - 강조색2 3 2" xfId="141"/>
    <cellStyle name="40% - 강조색2 3 2 2" xfId="142"/>
    <cellStyle name="40% - 강조색2 3 3" xfId="143"/>
    <cellStyle name="40% - 강조색2 4" xfId="144"/>
    <cellStyle name="40% - 강조색2 4 2" xfId="145"/>
    <cellStyle name="40% - 강조색3" xfId="146" builtinId="39" customBuiltin="1"/>
    <cellStyle name="40% - 강조색3 2" xfId="147"/>
    <cellStyle name="40% - 강조색3 2 2" xfId="148"/>
    <cellStyle name="40% - 강조색3 2 2 2" xfId="149"/>
    <cellStyle name="40% - 강조색3 2 2 3" xfId="150"/>
    <cellStyle name="40% - 강조색3 2 3" xfId="151"/>
    <cellStyle name="40% - 강조색3 2 3 2" xfId="152"/>
    <cellStyle name="40% - 강조색3 3" xfId="153"/>
    <cellStyle name="40% - 강조색3 3 2" xfId="154"/>
    <cellStyle name="40% - 강조색3 3 2 2" xfId="155"/>
    <cellStyle name="40% - 강조색3 3 3" xfId="156"/>
    <cellStyle name="40% - 강조색3 4" xfId="157"/>
    <cellStyle name="40% - 강조색3 4 2" xfId="158"/>
    <cellStyle name="40% - 강조색3 5" xfId="159"/>
    <cellStyle name="40% - 강조색4" xfId="160" builtinId="43" customBuiltin="1"/>
    <cellStyle name="40% - 강조색4 2" xfId="161"/>
    <cellStyle name="40% - 강조색4 2 2" xfId="162"/>
    <cellStyle name="40% - 강조색4 2 2 2" xfId="163"/>
    <cellStyle name="40% - 강조색4 2 2 3" xfId="164"/>
    <cellStyle name="40% - 강조색4 2 3" xfId="165"/>
    <cellStyle name="40% - 강조색4 2 3 2" xfId="166"/>
    <cellStyle name="40% - 강조색4 3" xfId="167"/>
    <cellStyle name="40% - 강조색4 3 2" xfId="168"/>
    <cellStyle name="40% - 강조색4 3 2 2" xfId="169"/>
    <cellStyle name="40% - 강조색4 3 3" xfId="170"/>
    <cellStyle name="40% - 강조색4 4" xfId="171"/>
    <cellStyle name="40% - 강조색4 4 2" xfId="172"/>
    <cellStyle name="40% - 강조색4 5" xfId="173"/>
    <cellStyle name="40% - 강조색5" xfId="174" builtinId="47" customBuiltin="1"/>
    <cellStyle name="40% - 강조색5 2" xfId="175"/>
    <cellStyle name="40% - 강조색5 2 2" xfId="176"/>
    <cellStyle name="40% - 강조색5 2 2 2" xfId="177"/>
    <cellStyle name="40% - 강조색5 2 2 3" xfId="178"/>
    <cellStyle name="40% - 강조색5 2 3" xfId="179"/>
    <cellStyle name="40% - 강조색5 2 3 2" xfId="180"/>
    <cellStyle name="40% - 강조색5 3" xfId="181"/>
    <cellStyle name="40% - 강조색5 3 2" xfId="182"/>
    <cellStyle name="40% - 강조색5 3 2 2" xfId="183"/>
    <cellStyle name="40% - 강조색5 3 3" xfId="184"/>
    <cellStyle name="40% - 강조색5 4" xfId="185"/>
    <cellStyle name="40% - 강조색5 4 2" xfId="186"/>
    <cellStyle name="40% - 강조색5 5" xfId="187"/>
    <cellStyle name="40% - 강조색6" xfId="188" builtinId="51" customBuiltin="1"/>
    <cellStyle name="40% - 강조색6 2" xfId="189"/>
    <cellStyle name="40% - 강조색6 2 2" xfId="190"/>
    <cellStyle name="40% - 강조색6 2 2 2" xfId="191"/>
    <cellStyle name="40% - 강조색6 2 2 3" xfId="192"/>
    <cellStyle name="40% - 강조색6 2 3" xfId="193"/>
    <cellStyle name="40% - 강조색6 2 3 2" xfId="194"/>
    <cellStyle name="40% - 강조색6 3" xfId="195"/>
    <cellStyle name="40% - 강조색6 3 2" xfId="196"/>
    <cellStyle name="40% - 강조색6 3 2 2" xfId="197"/>
    <cellStyle name="40% - 강조색6 3 3" xfId="198"/>
    <cellStyle name="40% - 강조색6 4" xfId="199"/>
    <cellStyle name="40% - 강조색6 4 2" xfId="200"/>
    <cellStyle name="40% - 강조색6 5" xfId="201"/>
    <cellStyle name="60% - Accent1" xfId="202"/>
    <cellStyle name="60% - Accent1 2" xfId="203"/>
    <cellStyle name="60% - Accent2" xfId="204"/>
    <cellStyle name="60% - Accent2 2" xfId="205"/>
    <cellStyle name="60% - Accent3" xfId="206"/>
    <cellStyle name="60% - Accent3 2" xfId="207"/>
    <cellStyle name="60% - Accent4" xfId="208"/>
    <cellStyle name="60% - Accent4 2" xfId="209"/>
    <cellStyle name="60% - Accent5" xfId="210"/>
    <cellStyle name="60% - Accent5 2" xfId="211"/>
    <cellStyle name="60% - Accent6" xfId="212"/>
    <cellStyle name="60% - Accent6 2" xfId="213"/>
    <cellStyle name="60% - 강조색1" xfId="214" builtinId="32" customBuiltin="1"/>
    <cellStyle name="60% - 강조색1 2" xfId="215"/>
    <cellStyle name="60% - 강조색1 2 2" xfId="216"/>
    <cellStyle name="60% - 강조색1 2 2 2" xfId="217"/>
    <cellStyle name="60% - 강조색1 2 3" xfId="218"/>
    <cellStyle name="60% - 강조색1 3" xfId="219"/>
    <cellStyle name="60% - 강조색1 3 2" xfId="220"/>
    <cellStyle name="60% - 강조색1 4" xfId="221"/>
    <cellStyle name="60% - 강조색1 4 2" xfId="222"/>
    <cellStyle name="60% - 강조색2" xfId="223" builtinId="36" customBuiltin="1"/>
    <cellStyle name="60% - 강조색2 2" xfId="224"/>
    <cellStyle name="60% - 강조색2 2 2" xfId="225"/>
    <cellStyle name="60% - 강조색2 2 2 2" xfId="226"/>
    <cellStyle name="60% - 강조색2 2 3" xfId="227"/>
    <cellStyle name="60% - 강조색2 3" xfId="228"/>
    <cellStyle name="60% - 강조색2 3 2" xfId="229"/>
    <cellStyle name="60% - 강조색2 4" xfId="230"/>
    <cellStyle name="60% - 강조색2 4 2" xfId="231"/>
    <cellStyle name="60% - 강조색3" xfId="232" builtinId="40" customBuiltin="1"/>
    <cellStyle name="60% - 강조색3 2" xfId="233"/>
    <cellStyle name="60% - 강조색3 2 2" xfId="234"/>
    <cellStyle name="60% - 강조색3 2 2 2" xfId="235"/>
    <cellStyle name="60% - 강조색3 2 3" xfId="236"/>
    <cellStyle name="60% - 강조색3 3" xfId="237"/>
    <cellStyle name="60% - 강조색3 3 2" xfId="238"/>
    <cellStyle name="60% - 강조색3 4" xfId="239"/>
    <cellStyle name="60% - 강조색3 4 2" xfId="240"/>
    <cellStyle name="60% - 강조색4" xfId="241" builtinId="44" customBuiltin="1"/>
    <cellStyle name="60% - 강조색4 2" xfId="242"/>
    <cellStyle name="60% - 강조색4 2 2" xfId="243"/>
    <cellStyle name="60% - 강조색4 2 2 2" xfId="244"/>
    <cellStyle name="60% - 강조색4 2 3" xfId="245"/>
    <cellStyle name="60% - 강조색4 3" xfId="246"/>
    <cellStyle name="60% - 강조색4 3 2" xfId="247"/>
    <cellStyle name="60% - 강조색4 4" xfId="248"/>
    <cellStyle name="60% - 강조색4 4 2" xfId="249"/>
    <cellStyle name="60% - 강조색5" xfId="250" builtinId="48" customBuiltin="1"/>
    <cellStyle name="60% - 강조색5 2" xfId="251"/>
    <cellStyle name="60% - 강조색5 2 2" xfId="252"/>
    <cellStyle name="60% - 강조색5 2 2 2" xfId="253"/>
    <cellStyle name="60% - 강조색5 2 3" xfId="254"/>
    <cellStyle name="60% - 강조색5 3" xfId="255"/>
    <cellStyle name="60% - 강조색5 3 2" xfId="256"/>
    <cellStyle name="60% - 강조색5 4" xfId="257"/>
    <cellStyle name="60% - 강조색5 4 2" xfId="258"/>
    <cellStyle name="60% - 강조색6" xfId="259" builtinId="52" customBuiltin="1"/>
    <cellStyle name="60% - 강조색6 2" xfId="260"/>
    <cellStyle name="60% - 강조색6 2 2" xfId="261"/>
    <cellStyle name="60% - 강조색6 2 2 2" xfId="262"/>
    <cellStyle name="60% - 강조색6 2 3" xfId="263"/>
    <cellStyle name="60% - 강조색6 3" xfId="264"/>
    <cellStyle name="60% - 강조색6 3 2" xfId="265"/>
    <cellStyle name="60% - 강조색6 4" xfId="266"/>
    <cellStyle name="60% - 강조색6 4 2" xfId="267"/>
    <cellStyle name="A¨­￠￢￠O [0]_INQUIRY ￠?￥i¨u¡AAⓒ￢Aⓒª " xfId="268"/>
    <cellStyle name="A¨­￠￢￠O_INQUIRY ￠?￥i¨u¡AAⓒ￢Aⓒª " xfId="269"/>
    <cellStyle name="Accent1" xfId="270"/>
    <cellStyle name="Accent1 2" xfId="271"/>
    <cellStyle name="Accent2" xfId="272"/>
    <cellStyle name="Accent2 2" xfId="273"/>
    <cellStyle name="Accent3" xfId="274"/>
    <cellStyle name="Accent3 2" xfId="275"/>
    <cellStyle name="Accent4" xfId="276"/>
    <cellStyle name="Accent4 2" xfId="277"/>
    <cellStyle name="Accent5" xfId="278"/>
    <cellStyle name="Accent5 2" xfId="279"/>
    <cellStyle name="Accent6" xfId="280"/>
    <cellStyle name="Accent6 2" xfId="281"/>
    <cellStyle name="AeE­ [0]_°eE¹_11¿a½A " xfId="282"/>
    <cellStyle name="ÅëÈ­ [0]_¼ÕÀÍ¿¹»ê" xfId="283"/>
    <cellStyle name="AeE­ [0]_¼OAI¿¹≫e" xfId="284"/>
    <cellStyle name="ÅëÈ­ [0]_ÀÎ°Çºñ,¿ÜÁÖºñ" xfId="285"/>
    <cellStyle name="AeE­ [0]_AI°Cºn,μμ±Þºn" xfId="286"/>
    <cellStyle name="ÅëÈ­ [0]_laroux" xfId="287"/>
    <cellStyle name="AeE­ [0]_laroux_1" xfId="288"/>
    <cellStyle name="ÅëÈ­ [0]_laroux_1" xfId="289"/>
    <cellStyle name="AeE­ [0]_laroux_1 10" xfId="290"/>
    <cellStyle name="ÅëÈ­ [0]_laroux_1 10" xfId="291"/>
    <cellStyle name="AeE­ [0]_laroux_1 11" xfId="292"/>
    <cellStyle name="ÅëÈ­ [0]_laroux_1 11" xfId="293"/>
    <cellStyle name="AeE­ [0]_laroux_1 2" xfId="294"/>
    <cellStyle name="ÅëÈ­ [0]_laroux_1 2" xfId="295"/>
    <cellStyle name="AeE­ [0]_laroux_1 3" xfId="296"/>
    <cellStyle name="ÅëÈ­ [0]_laroux_1 3" xfId="297"/>
    <cellStyle name="AeE­ [0]_laroux_1 4" xfId="298"/>
    <cellStyle name="ÅëÈ­ [0]_laroux_1 4" xfId="299"/>
    <cellStyle name="AeE­ [0]_laroux_1 5" xfId="300"/>
    <cellStyle name="ÅëÈ­ [0]_laroux_1 5" xfId="301"/>
    <cellStyle name="AeE­ [0]_laroux_1 6" xfId="302"/>
    <cellStyle name="ÅëÈ­ [0]_laroux_1 6" xfId="303"/>
    <cellStyle name="AeE­ [0]_laroux_1 7" xfId="304"/>
    <cellStyle name="ÅëÈ­ [0]_laroux_1 7" xfId="305"/>
    <cellStyle name="AeE­ [0]_laroux_1 8" xfId="306"/>
    <cellStyle name="ÅëÈ­ [0]_laroux_1 8" xfId="307"/>
    <cellStyle name="AeE­ [0]_laroux_1 9" xfId="308"/>
    <cellStyle name="ÅëÈ­ [0]_laroux_1 9" xfId="309"/>
    <cellStyle name="AeE­ [0]_laroux_2" xfId="310"/>
    <cellStyle name="ÅëÈ­ [0]_laroux_2" xfId="311"/>
    <cellStyle name="AeE­ [0]_laroux_2 10" xfId="312"/>
    <cellStyle name="ÅëÈ­ [0]_laroux_2 10" xfId="313"/>
    <cellStyle name="AeE­ [0]_laroux_2 11" xfId="314"/>
    <cellStyle name="ÅëÈ­ [0]_laroux_2 11" xfId="315"/>
    <cellStyle name="AeE­ [0]_laroux_2 2" xfId="316"/>
    <cellStyle name="ÅëÈ­ [0]_laroux_2 2" xfId="317"/>
    <cellStyle name="AeE­ [0]_laroux_2 3" xfId="318"/>
    <cellStyle name="ÅëÈ­ [0]_laroux_2 3" xfId="319"/>
    <cellStyle name="AeE­ [0]_laroux_2 4" xfId="320"/>
    <cellStyle name="ÅëÈ­ [0]_laroux_2 4" xfId="321"/>
    <cellStyle name="AeE­ [0]_laroux_2 5" xfId="322"/>
    <cellStyle name="ÅëÈ­ [0]_laroux_2 5" xfId="323"/>
    <cellStyle name="AeE­ [0]_laroux_2 6" xfId="324"/>
    <cellStyle name="ÅëÈ­ [0]_laroux_2 6" xfId="325"/>
    <cellStyle name="AeE­ [0]_laroux_2 7" xfId="326"/>
    <cellStyle name="ÅëÈ­ [0]_laroux_2 7" xfId="327"/>
    <cellStyle name="AeE­ [0]_laroux_2 8" xfId="328"/>
    <cellStyle name="ÅëÈ­ [0]_laroux_2 8" xfId="329"/>
    <cellStyle name="AeE­ [0]_laroux_2 9" xfId="330"/>
    <cellStyle name="ÅëÈ­ [0]_laroux_2 9" xfId="331"/>
    <cellStyle name="AeE­ [0]_laroux_2_41-06농림16" xfId="332"/>
    <cellStyle name="ÅëÈ­ [0]_laroux_2_41-06농림16" xfId="333"/>
    <cellStyle name="AeE­ [0]_laroux_2_41-06농림16 10" xfId="334"/>
    <cellStyle name="ÅëÈ­ [0]_laroux_2_41-06농림16 10" xfId="335"/>
    <cellStyle name="AeE­ [0]_laroux_2_41-06농림16 11" xfId="336"/>
    <cellStyle name="ÅëÈ­ [0]_laroux_2_41-06농림16 11" xfId="337"/>
    <cellStyle name="AeE­ [0]_laroux_2_41-06농림16 2" xfId="338"/>
    <cellStyle name="ÅëÈ­ [0]_laroux_2_41-06농림16 2" xfId="339"/>
    <cellStyle name="AeE­ [0]_laroux_2_41-06농림16 3" xfId="340"/>
    <cellStyle name="ÅëÈ­ [0]_laroux_2_41-06농림16 3" xfId="341"/>
    <cellStyle name="AeE­ [0]_laroux_2_41-06농림16 4" xfId="342"/>
    <cellStyle name="ÅëÈ­ [0]_laroux_2_41-06농림16 4" xfId="343"/>
    <cellStyle name="AeE­ [0]_laroux_2_41-06농림16 5" xfId="344"/>
    <cellStyle name="ÅëÈ­ [0]_laroux_2_41-06농림16 5" xfId="345"/>
    <cellStyle name="AeE­ [0]_laroux_2_41-06농림16 6" xfId="346"/>
    <cellStyle name="ÅëÈ­ [0]_laroux_2_41-06농림16 6" xfId="347"/>
    <cellStyle name="AeE­ [0]_laroux_2_41-06농림16 7" xfId="348"/>
    <cellStyle name="ÅëÈ­ [0]_laroux_2_41-06농림16 7" xfId="349"/>
    <cellStyle name="AeE­ [0]_laroux_2_41-06농림16 8" xfId="350"/>
    <cellStyle name="ÅëÈ­ [0]_laroux_2_41-06농림16 8" xfId="351"/>
    <cellStyle name="AeE­ [0]_laroux_2_41-06농림16 9" xfId="352"/>
    <cellStyle name="ÅëÈ­ [0]_laroux_2_41-06농림16 9" xfId="353"/>
    <cellStyle name="AeE­ [0]_laroux_2_41-06농림41" xfId="354"/>
    <cellStyle name="ÅëÈ­ [0]_laroux_2_41-06농림41" xfId="355"/>
    <cellStyle name="AeE­ [0]_laroux_2_41-06농림41 10" xfId="356"/>
    <cellStyle name="ÅëÈ­ [0]_laroux_2_41-06농림41 10" xfId="357"/>
    <cellStyle name="AeE­ [0]_laroux_2_41-06농림41 11" xfId="358"/>
    <cellStyle name="ÅëÈ­ [0]_laroux_2_41-06농림41 11" xfId="359"/>
    <cellStyle name="AeE­ [0]_laroux_2_41-06농림41 2" xfId="360"/>
    <cellStyle name="ÅëÈ­ [0]_laroux_2_41-06농림41 2" xfId="361"/>
    <cellStyle name="AeE­ [0]_laroux_2_41-06농림41 3" xfId="362"/>
    <cellStyle name="ÅëÈ­ [0]_laroux_2_41-06농림41 3" xfId="363"/>
    <cellStyle name="AeE­ [0]_laroux_2_41-06농림41 4" xfId="364"/>
    <cellStyle name="ÅëÈ­ [0]_laroux_2_41-06농림41 4" xfId="365"/>
    <cellStyle name="AeE­ [0]_laroux_2_41-06농림41 5" xfId="366"/>
    <cellStyle name="ÅëÈ­ [0]_laroux_2_41-06농림41 5" xfId="367"/>
    <cellStyle name="AeE­ [0]_laroux_2_41-06농림41 6" xfId="368"/>
    <cellStyle name="ÅëÈ­ [0]_laroux_2_41-06농림41 6" xfId="369"/>
    <cellStyle name="AeE­ [0]_laroux_2_41-06농림41 7" xfId="370"/>
    <cellStyle name="ÅëÈ­ [0]_laroux_2_41-06농림41 7" xfId="371"/>
    <cellStyle name="AeE­ [0]_laroux_2_41-06농림41 8" xfId="372"/>
    <cellStyle name="ÅëÈ­ [0]_laroux_2_41-06농림41 8" xfId="373"/>
    <cellStyle name="AeE­ [0]_laroux_2_41-06농림41 9" xfId="374"/>
    <cellStyle name="ÅëÈ­ [0]_laroux_2_41-06농림41 9" xfId="375"/>
    <cellStyle name="AeE­ [0]_Sheet1" xfId="376"/>
    <cellStyle name="ÅëÈ­ [0]_Sheet1" xfId="377"/>
    <cellStyle name="AeE­ [0]_Sheet1 10" xfId="378"/>
    <cellStyle name="ÅëÈ­ [0]_Sheet1 10" xfId="379"/>
    <cellStyle name="AeE­ [0]_Sheet1 11" xfId="380"/>
    <cellStyle name="ÅëÈ­ [0]_Sheet1 11" xfId="381"/>
    <cellStyle name="AeE­ [0]_Sheet1 2" xfId="382"/>
    <cellStyle name="ÅëÈ­ [0]_Sheet1 2" xfId="383"/>
    <cellStyle name="AeE­ [0]_Sheet1 3" xfId="384"/>
    <cellStyle name="ÅëÈ­ [0]_Sheet1 3" xfId="385"/>
    <cellStyle name="AeE­ [0]_Sheet1 4" xfId="386"/>
    <cellStyle name="ÅëÈ­ [0]_Sheet1 4" xfId="387"/>
    <cellStyle name="AeE­ [0]_Sheet1 5" xfId="388"/>
    <cellStyle name="ÅëÈ­ [0]_Sheet1 5" xfId="389"/>
    <cellStyle name="AeE­ [0]_Sheet1 6" xfId="390"/>
    <cellStyle name="ÅëÈ­ [0]_Sheet1 6" xfId="391"/>
    <cellStyle name="AeE­ [0]_Sheet1 7" xfId="392"/>
    <cellStyle name="ÅëÈ­ [0]_Sheet1 7" xfId="393"/>
    <cellStyle name="AeE­ [0]_Sheet1 8" xfId="394"/>
    <cellStyle name="ÅëÈ­ [0]_Sheet1 8" xfId="395"/>
    <cellStyle name="AeE­ [0]_Sheet1 9" xfId="396"/>
    <cellStyle name="ÅëÈ­ [0]_Sheet1 9" xfId="397"/>
    <cellStyle name="AeE­_°eE¹_11¿a½A " xfId="398"/>
    <cellStyle name="ÅëÈ­_¼ÕÀÍ¿¹»ê" xfId="399"/>
    <cellStyle name="AeE­_¼OAI¿¹≫e" xfId="400"/>
    <cellStyle name="ÅëÈ­_ÀÎ°Çºñ,¿ÜÁÖºñ" xfId="401"/>
    <cellStyle name="AeE­_AI°Cºn,μμ±Þºn" xfId="402"/>
    <cellStyle name="ÅëÈ­_laroux" xfId="403"/>
    <cellStyle name="AeE­_laroux_1" xfId="404"/>
    <cellStyle name="ÅëÈ­_laroux_1" xfId="405"/>
    <cellStyle name="AeE­_laroux_1 10" xfId="406"/>
    <cellStyle name="ÅëÈ­_laroux_1 10" xfId="407"/>
    <cellStyle name="AeE­_laroux_1 11" xfId="408"/>
    <cellStyle name="ÅëÈ­_laroux_1 11" xfId="409"/>
    <cellStyle name="AeE­_laroux_1 2" xfId="410"/>
    <cellStyle name="ÅëÈ­_laroux_1 2" xfId="411"/>
    <cellStyle name="AeE­_laroux_1 3" xfId="412"/>
    <cellStyle name="ÅëÈ­_laroux_1 3" xfId="413"/>
    <cellStyle name="AeE­_laroux_1 4" xfId="414"/>
    <cellStyle name="ÅëÈ­_laroux_1 4" xfId="415"/>
    <cellStyle name="AeE­_laroux_1 5" xfId="416"/>
    <cellStyle name="ÅëÈ­_laroux_1 5" xfId="417"/>
    <cellStyle name="AeE­_laroux_1 6" xfId="418"/>
    <cellStyle name="ÅëÈ­_laroux_1 6" xfId="419"/>
    <cellStyle name="AeE­_laroux_1 7" xfId="420"/>
    <cellStyle name="ÅëÈ­_laroux_1 7" xfId="421"/>
    <cellStyle name="AeE­_laroux_1 8" xfId="422"/>
    <cellStyle name="ÅëÈ­_laroux_1 8" xfId="423"/>
    <cellStyle name="AeE­_laroux_1 9" xfId="424"/>
    <cellStyle name="ÅëÈ­_laroux_1 9" xfId="425"/>
    <cellStyle name="AeE­_laroux_2" xfId="426"/>
    <cellStyle name="ÅëÈ­_laroux_2" xfId="427"/>
    <cellStyle name="AeE­_laroux_2 10" xfId="428"/>
    <cellStyle name="ÅëÈ­_laroux_2 10" xfId="429"/>
    <cellStyle name="AeE­_laroux_2 11" xfId="430"/>
    <cellStyle name="ÅëÈ­_laroux_2 11" xfId="431"/>
    <cellStyle name="AeE­_laroux_2 2" xfId="432"/>
    <cellStyle name="ÅëÈ­_laroux_2 2" xfId="433"/>
    <cellStyle name="AeE­_laroux_2 3" xfId="434"/>
    <cellStyle name="ÅëÈ­_laroux_2 3" xfId="435"/>
    <cellStyle name="AeE­_laroux_2 4" xfId="436"/>
    <cellStyle name="ÅëÈ­_laroux_2 4" xfId="437"/>
    <cellStyle name="AeE­_laroux_2 5" xfId="438"/>
    <cellStyle name="ÅëÈ­_laroux_2 5" xfId="439"/>
    <cellStyle name="AeE­_laroux_2 6" xfId="440"/>
    <cellStyle name="ÅëÈ­_laroux_2 6" xfId="441"/>
    <cellStyle name="AeE­_laroux_2 7" xfId="442"/>
    <cellStyle name="ÅëÈ­_laroux_2 7" xfId="443"/>
    <cellStyle name="AeE­_laroux_2 8" xfId="444"/>
    <cellStyle name="ÅëÈ­_laroux_2 8" xfId="445"/>
    <cellStyle name="AeE­_laroux_2 9" xfId="446"/>
    <cellStyle name="ÅëÈ­_laroux_2 9" xfId="447"/>
    <cellStyle name="AeE­_laroux_2_41-06농림16" xfId="448"/>
    <cellStyle name="ÅëÈ­_laroux_2_41-06농림16" xfId="449"/>
    <cellStyle name="AeE­_laroux_2_41-06농림16 10" xfId="450"/>
    <cellStyle name="ÅëÈ­_laroux_2_41-06농림16 10" xfId="451"/>
    <cellStyle name="AeE­_laroux_2_41-06농림16 11" xfId="452"/>
    <cellStyle name="ÅëÈ­_laroux_2_41-06농림16 11" xfId="453"/>
    <cellStyle name="AeE­_laroux_2_41-06농림16 2" xfId="454"/>
    <cellStyle name="ÅëÈ­_laroux_2_41-06농림16 2" xfId="455"/>
    <cellStyle name="AeE­_laroux_2_41-06농림16 3" xfId="456"/>
    <cellStyle name="ÅëÈ­_laroux_2_41-06농림16 3" xfId="457"/>
    <cellStyle name="AeE­_laroux_2_41-06농림16 4" xfId="458"/>
    <cellStyle name="ÅëÈ­_laroux_2_41-06농림16 4" xfId="459"/>
    <cellStyle name="AeE­_laroux_2_41-06농림16 5" xfId="460"/>
    <cellStyle name="ÅëÈ­_laroux_2_41-06농림16 5" xfId="461"/>
    <cellStyle name="AeE­_laroux_2_41-06농림16 6" xfId="462"/>
    <cellStyle name="ÅëÈ­_laroux_2_41-06농림16 6" xfId="463"/>
    <cellStyle name="AeE­_laroux_2_41-06농림16 7" xfId="464"/>
    <cellStyle name="ÅëÈ­_laroux_2_41-06농림16 7" xfId="465"/>
    <cellStyle name="AeE­_laroux_2_41-06농림16 8" xfId="466"/>
    <cellStyle name="ÅëÈ­_laroux_2_41-06농림16 8" xfId="467"/>
    <cellStyle name="AeE­_laroux_2_41-06농림16 9" xfId="468"/>
    <cellStyle name="ÅëÈ­_laroux_2_41-06농림16 9" xfId="469"/>
    <cellStyle name="AeE­_laroux_2_41-06농림41" xfId="470"/>
    <cellStyle name="ÅëÈ­_laroux_2_41-06농림41" xfId="471"/>
    <cellStyle name="AeE­_laroux_2_41-06농림41 10" xfId="472"/>
    <cellStyle name="ÅëÈ­_laroux_2_41-06농림41 10" xfId="473"/>
    <cellStyle name="AeE­_laroux_2_41-06농림41 11" xfId="474"/>
    <cellStyle name="ÅëÈ­_laroux_2_41-06농림41 11" xfId="475"/>
    <cellStyle name="AeE­_laroux_2_41-06농림41 2" xfId="476"/>
    <cellStyle name="ÅëÈ­_laroux_2_41-06농림41 2" xfId="477"/>
    <cellStyle name="AeE­_laroux_2_41-06농림41 3" xfId="478"/>
    <cellStyle name="ÅëÈ­_laroux_2_41-06농림41 3" xfId="479"/>
    <cellStyle name="AeE­_laroux_2_41-06농림41 4" xfId="480"/>
    <cellStyle name="ÅëÈ­_laroux_2_41-06농림41 4" xfId="481"/>
    <cellStyle name="AeE­_laroux_2_41-06농림41 5" xfId="482"/>
    <cellStyle name="ÅëÈ­_laroux_2_41-06농림41 5" xfId="483"/>
    <cellStyle name="AeE­_laroux_2_41-06농림41 6" xfId="484"/>
    <cellStyle name="ÅëÈ­_laroux_2_41-06농림41 6" xfId="485"/>
    <cellStyle name="AeE­_laroux_2_41-06농림41 7" xfId="486"/>
    <cellStyle name="ÅëÈ­_laroux_2_41-06농림41 7" xfId="487"/>
    <cellStyle name="AeE­_laroux_2_41-06농림41 8" xfId="488"/>
    <cellStyle name="ÅëÈ­_laroux_2_41-06농림41 8" xfId="489"/>
    <cellStyle name="AeE­_laroux_2_41-06농림41 9" xfId="490"/>
    <cellStyle name="ÅëÈ­_laroux_2_41-06농림41 9" xfId="491"/>
    <cellStyle name="AeE­_Sheet1" xfId="492"/>
    <cellStyle name="ÅëÈ­_Sheet1" xfId="493"/>
    <cellStyle name="AeE­_Sheet1 10" xfId="494"/>
    <cellStyle name="ÅëÈ­_Sheet1 10" xfId="495"/>
    <cellStyle name="AeE­_Sheet1 11" xfId="496"/>
    <cellStyle name="ÅëÈ­_Sheet1 11" xfId="497"/>
    <cellStyle name="AeE­_Sheet1 2" xfId="498"/>
    <cellStyle name="ÅëÈ­_Sheet1 2" xfId="499"/>
    <cellStyle name="AeE­_Sheet1 3" xfId="500"/>
    <cellStyle name="ÅëÈ­_Sheet1 3" xfId="501"/>
    <cellStyle name="AeE­_Sheet1 4" xfId="502"/>
    <cellStyle name="ÅëÈ­_Sheet1 4" xfId="503"/>
    <cellStyle name="AeE­_Sheet1 5" xfId="504"/>
    <cellStyle name="ÅëÈ­_Sheet1 5" xfId="505"/>
    <cellStyle name="AeE­_Sheet1 6" xfId="506"/>
    <cellStyle name="ÅëÈ­_Sheet1 6" xfId="507"/>
    <cellStyle name="AeE­_Sheet1 7" xfId="508"/>
    <cellStyle name="ÅëÈ­_Sheet1 7" xfId="509"/>
    <cellStyle name="AeE­_Sheet1 8" xfId="510"/>
    <cellStyle name="ÅëÈ­_Sheet1 8" xfId="511"/>
    <cellStyle name="AeE­_Sheet1 9" xfId="512"/>
    <cellStyle name="ÅëÈ­_Sheet1 9" xfId="513"/>
    <cellStyle name="AeE­_Sheet1_41-06농림16" xfId="514"/>
    <cellStyle name="ÅëÈ­_Sheet1_41-06농림16" xfId="515"/>
    <cellStyle name="AeE­_Sheet1_41-06농림16 10" xfId="516"/>
    <cellStyle name="ÅëÈ­_Sheet1_41-06농림16 10" xfId="517"/>
    <cellStyle name="AeE­_Sheet1_41-06농림16 11" xfId="518"/>
    <cellStyle name="ÅëÈ­_Sheet1_41-06농림16 11" xfId="519"/>
    <cellStyle name="AeE­_Sheet1_41-06농림16 2" xfId="520"/>
    <cellStyle name="ÅëÈ­_Sheet1_41-06농림16 2" xfId="521"/>
    <cellStyle name="AeE­_Sheet1_41-06농림16 3" xfId="522"/>
    <cellStyle name="ÅëÈ­_Sheet1_41-06농림16 3" xfId="523"/>
    <cellStyle name="AeE­_Sheet1_41-06농림16 4" xfId="524"/>
    <cellStyle name="ÅëÈ­_Sheet1_41-06농림16 4" xfId="525"/>
    <cellStyle name="AeE­_Sheet1_41-06농림16 5" xfId="526"/>
    <cellStyle name="ÅëÈ­_Sheet1_41-06농림16 5" xfId="527"/>
    <cellStyle name="AeE­_Sheet1_41-06농림16 6" xfId="528"/>
    <cellStyle name="ÅëÈ­_Sheet1_41-06농림16 6" xfId="529"/>
    <cellStyle name="AeE­_Sheet1_41-06농림16 7" xfId="530"/>
    <cellStyle name="ÅëÈ­_Sheet1_41-06농림16 7" xfId="531"/>
    <cellStyle name="AeE­_Sheet1_41-06농림16 8" xfId="532"/>
    <cellStyle name="ÅëÈ­_Sheet1_41-06농림16 8" xfId="533"/>
    <cellStyle name="AeE­_Sheet1_41-06농림16 9" xfId="534"/>
    <cellStyle name="ÅëÈ­_Sheet1_41-06농림16 9" xfId="535"/>
    <cellStyle name="AeE­_Sheet1_41-06농림41" xfId="536"/>
    <cellStyle name="ÅëÈ­_Sheet1_41-06농림41" xfId="537"/>
    <cellStyle name="AeE­_Sheet1_41-06농림41 10" xfId="538"/>
    <cellStyle name="ÅëÈ­_Sheet1_41-06농림41 10" xfId="539"/>
    <cellStyle name="AeE­_Sheet1_41-06농림41 11" xfId="540"/>
    <cellStyle name="ÅëÈ­_Sheet1_41-06농림41 11" xfId="541"/>
    <cellStyle name="AeE­_Sheet1_41-06농림41 2" xfId="542"/>
    <cellStyle name="ÅëÈ­_Sheet1_41-06농림41 2" xfId="543"/>
    <cellStyle name="AeE­_Sheet1_41-06농림41 3" xfId="544"/>
    <cellStyle name="ÅëÈ­_Sheet1_41-06농림41 3" xfId="545"/>
    <cellStyle name="AeE­_Sheet1_41-06농림41 4" xfId="546"/>
    <cellStyle name="ÅëÈ­_Sheet1_41-06농림41 4" xfId="547"/>
    <cellStyle name="AeE­_Sheet1_41-06농림41 5" xfId="548"/>
    <cellStyle name="ÅëÈ­_Sheet1_41-06농림41 5" xfId="549"/>
    <cellStyle name="AeE­_Sheet1_41-06농림41 6" xfId="550"/>
    <cellStyle name="ÅëÈ­_Sheet1_41-06농림41 6" xfId="551"/>
    <cellStyle name="AeE­_Sheet1_41-06농림41 7" xfId="552"/>
    <cellStyle name="ÅëÈ­_Sheet1_41-06농림41 7" xfId="553"/>
    <cellStyle name="AeE­_Sheet1_41-06농림41 8" xfId="554"/>
    <cellStyle name="ÅëÈ­_Sheet1_41-06농림41 8" xfId="555"/>
    <cellStyle name="AeE­_Sheet1_41-06농림41 9" xfId="556"/>
    <cellStyle name="ÅëÈ­_Sheet1_41-06농림41 9" xfId="557"/>
    <cellStyle name="AeE¡ⓒ [0]_INQUIRY ￠?￥i¨u¡AAⓒ￢Aⓒª " xfId="558"/>
    <cellStyle name="AeE¡ⓒ_INQUIRY ￠?￥i¨u¡AAⓒ￢Aⓒª " xfId="559"/>
    <cellStyle name="ALIGNMENT" xfId="560"/>
    <cellStyle name="AÞ¸¶ [0]_°eE¹_11¿a½A " xfId="561"/>
    <cellStyle name="ÄÞ¸¶ [0]_¼ÕÀÍ¿¹»ê" xfId="562"/>
    <cellStyle name="AÞ¸¶ [0]_¼OAI¿¹≫e" xfId="563"/>
    <cellStyle name="ÄÞ¸¶ [0]_ÀÎ°Çºñ,¿ÜÁÖºñ" xfId="564"/>
    <cellStyle name="AÞ¸¶ [0]_AI°Cºn,μμ±Þºn" xfId="565"/>
    <cellStyle name="ÄÞ¸¶ [0]_laroux" xfId="566"/>
    <cellStyle name="AÞ¸¶ [0]_laroux_1" xfId="567"/>
    <cellStyle name="ÄÞ¸¶ [0]_laroux_1" xfId="568"/>
    <cellStyle name="AÞ¸¶ [0]_laroux_1 10" xfId="569"/>
    <cellStyle name="ÄÞ¸¶ [0]_laroux_1 10" xfId="570"/>
    <cellStyle name="AÞ¸¶ [0]_laroux_1 11" xfId="571"/>
    <cellStyle name="ÄÞ¸¶ [0]_laroux_1 11" xfId="572"/>
    <cellStyle name="AÞ¸¶ [0]_laroux_1 2" xfId="573"/>
    <cellStyle name="ÄÞ¸¶ [0]_laroux_1 2" xfId="574"/>
    <cellStyle name="AÞ¸¶ [0]_laroux_1 3" xfId="575"/>
    <cellStyle name="ÄÞ¸¶ [0]_laroux_1 3" xfId="576"/>
    <cellStyle name="AÞ¸¶ [0]_laroux_1 4" xfId="577"/>
    <cellStyle name="ÄÞ¸¶ [0]_laroux_1 4" xfId="578"/>
    <cellStyle name="AÞ¸¶ [0]_laroux_1 5" xfId="579"/>
    <cellStyle name="ÄÞ¸¶ [0]_laroux_1 5" xfId="580"/>
    <cellStyle name="AÞ¸¶ [0]_laroux_1 6" xfId="581"/>
    <cellStyle name="ÄÞ¸¶ [0]_laroux_1 6" xfId="582"/>
    <cellStyle name="AÞ¸¶ [0]_laroux_1 7" xfId="583"/>
    <cellStyle name="ÄÞ¸¶ [0]_laroux_1 7" xfId="584"/>
    <cellStyle name="AÞ¸¶ [0]_laroux_1 8" xfId="585"/>
    <cellStyle name="ÄÞ¸¶ [0]_laroux_1 8" xfId="586"/>
    <cellStyle name="AÞ¸¶ [0]_laroux_1 9" xfId="587"/>
    <cellStyle name="ÄÞ¸¶ [0]_laroux_1 9" xfId="588"/>
    <cellStyle name="AÞ¸¶ [0]_Sheet1" xfId="589"/>
    <cellStyle name="ÄÞ¸¶ [0]_Sheet1" xfId="590"/>
    <cellStyle name="AÞ¸¶ [0]_Sheet1 10" xfId="591"/>
    <cellStyle name="ÄÞ¸¶ [0]_Sheet1 10" xfId="592"/>
    <cellStyle name="AÞ¸¶ [0]_Sheet1 11" xfId="593"/>
    <cellStyle name="ÄÞ¸¶ [0]_Sheet1 11" xfId="594"/>
    <cellStyle name="AÞ¸¶ [0]_Sheet1 2" xfId="595"/>
    <cellStyle name="ÄÞ¸¶ [0]_Sheet1 2" xfId="596"/>
    <cellStyle name="AÞ¸¶ [0]_Sheet1 3" xfId="597"/>
    <cellStyle name="ÄÞ¸¶ [0]_Sheet1 3" xfId="598"/>
    <cellStyle name="AÞ¸¶ [0]_Sheet1 4" xfId="599"/>
    <cellStyle name="ÄÞ¸¶ [0]_Sheet1 4" xfId="600"/>
    <cellStyle name="AÞ¸¶ [0]_Sheet1 5" xfId="601"/>
    <cellStyle name="ÄÞ¸¶ [0]_Sheet1 5" xfId="602"/>
    <cellStyle name="AÞ¸¶ [0]_Sheet1 6" xfId="603"/>
    <cellStyle name="ÄÞ¸¶ [0]_Sheet1 6" xfId="604"/>
    <cellStyle name="AÞ¸¶ [0]_Sheet1 7" xfId="605"/>
    <cellStyle name="ÄÞ¸¶ [0]_Sheet1 7" xfId="606"/>
    <cellStyle name="AÞ¸¶ [0]_Sheet1 8" xfId="607"/>
    <cellStyle name="ÄÞ¸¶ [0]_Sheet1 8" xfId="608"/>
    <cellStyle name="AÞ¸¶ [0]_Sheet1 9" xfId="609"/>
    <cellStyle name="ÄÞ¸¶ [0]_Sheet1 9" xfId="610"/>
    <cellStyle name="AÞ¸¶_°eE¹_11¿a½A " xfId="611"/>
    <cellStyle name="ÄÞ¸¶_¼ÕÀÍ¿¹»ê" xfId="612"/>
    <cellStyle name="AÞ¸¶_¼OAI¿¹≫e" xfId="613"/>
    <cellStyle name="ÄÞ¸¶_ÀÎ°Çºñ,¿ÜÁÖºñ" xfId="614"/>
    <cellStyle name="AÞ¸¶_AI°Cºn,μμ±Þºn" xfId="615"/>
    <cellStyle name="ÄÞ¸¶_laroux" xfId="616"/>
    <cellStyle name="AÞ¸¶_laroux_1" xfId="617"/>
    <cellStyle name="ÄÞ¸¶_laroux_1" xfId="618"/>
    <cellStyle name="AÞ¸¶_laroux_1 10" xfId="619"/>
    <cellStyle name="ÄÞ¸¶_laroux_1 10" xfId="620"/>
    <cellStyle name="AÞ¸¶_laroux_1 11" xfId="621"/>
    <cellStyle name="ÄÞ¸¶_laroux_1 11" xfId="622"/>
    <cellStyle name="AÞ¸¶_laroux_1 2" xfId="623"/>
    <cellStyle name="ÄÞ¸¶_laroux_1 2" xfId="624"/>
    <cellStyle name="AÞ¸¶_laroux_1 3" xfId="625"/>
    <cellStyle name="ÄÞ¸¶_laroux_1 3" xfId="626"/>
    <cellStyle name="AÞ¸¶_laroux_1 4" xfId="627"/>
    <cellStyle name="ÄÞ¸¶_laroux_1 4" xfId="628"/>
    <cellStyle name="AÞ¸¶_laroux_1 5" xfId="629"/>
    <cellStyle name="ÄÞ¸¶_laroux_1 5" xfId="630"/>
    <cellStyle name="AÞ¸¶_laroux_1 6" xfId="631"/>
    <cellStyle name="ÄÞ¸¶_laroux_1 6" xfId="632"/>
    <cellStyle name="AÞ¸¶_laroux_1 7" xfId="633"/>
    <cellStyle name="ÄÞ¸¶_laroux_1 7" xfId="634"/>
    <cellStyle name="AÞ¸¶_laroux_1 8" xfId="635"/>
    <cellStyle name="ÄÞ¸¶_laroux_1 8" xfId="636"/>
    <cellStyle name="AÞ¸¶_laroux_1 9" xfId="637"/>
    <cellStyle name="ÄÞ¸¶_laroux_1 9" xfId="638"/>
    <cellStyle name="AÞ¸¶_Sheet1" xfId="639"/>
    <cellStyle name="ÄÞ¸¶_Sheet1" xfId="640"/>
    <cellStyle name="AÞ¸¶_Sheet1 10" xfId="641"/>
    <cellStyle name="ÄÞ¸¶_Sheet1 10" xfId="642"/>
    <cellStyle name="AÞ¸¶_Sheet1 11" xfId="643"/>
    <cellStyle name="ÄÞ¸¶_Sheet1 11" xfId="644"/>
    <cellStyle name="AÞ¸¶_Sheet1 2" xfId="645"/>
    <cellStyle name="ÄÞ¸¶_Sheet1 2" xfId="646"/>
    <cellStyle name="AÞ¸¶_Sheet1 3" xfId="647"/>
    <cellStyle name="ÄÞ¸¶_Sheet1 3" xfId="648"/>
    <cellStyle name="AÞ¸¶_Sheet1 4" xfId="649"/>
    <cellStyle name="ÄÞ¸¶_Sheet1 4" xfId="650"/>
    <cellStyle name="AÞ¸¶_Sheet1 5" xfId="651"/>
    <cellStyle name="ÄÞ¸¶_Sheet1 5" xfId="652"/>
    <cellStyle name="AÞ¸¶_Sheet1 6" xfId="653"/>
    <cellStyle name="ÄÞ¸¶_Sheet1 6" xfId="654"/>
    <cellStyle name="AÞ¸¶_Sheet1 7" xfId="655"/>
    <cellStyle name="ÄÞ¸¶_Sheet1 7" xfId="656"/>
    <cellStyle name="AÞ¸¶_Sheet1 8" xfId="657"/>
    <cellStyle name="ÄÞ¸¶_Sheet1 8" xfId="658"/>
    <cellStyle name="AÞ¸¶_Sheet1 9" xfId="659"/>
    <cellStyle name="ÄÞ¸¶_Sheet1 9" xfId="660"/>
    <cellStyle name="AÞ¸¶_Sheet1_41-06농림16" xfId="661"/>
    <cellStyle name="ÄÞ¸¶_Sheet1_41-06농림16" xfId="662"/>
    <cellStyle name="AÞ¸¶_Sheet1_41-06농림16 10" xfId="663"/>
    <cellStyle name="ÄÞ¸¶_Sheet1_41-06농림16 10" xfId="664"/>
    <cellStyle name="AÞ¸¶_Sheet1_41-06농림16 11" xfId="665"/>
    <cellStyle name="ÄÞ¸¶_Sheet1_41-06농림16 11" xfId="666"/>
    <cellStyle name="AÞ¸¶_Sheet1_41-06농림16 2" xfId="667"/>
    <cellStyle name="ÄÞ¸¶_Sheet1_41-06농림16 2" xfId="668"/>
    <cellStyle name="AÞ¸¶_Sheet1_41-06농림16 3" xfId="669"/>
    <cellStyle name="ÄÞ¸¶_Sheet1_41-06농림16 3" xfId="670"/>
    <cellStyle name="AÞ¸¶_Sheet1_41-06농림16 4" xfId="671"/>
    <cellStyle name="ÄÞ¸¶_Sheet1_41-06농림16 4" xfId="672"/>
    <cellStyle name="AÞ¸¶_Sheet1_41-06농림16 5" xfId="673"/>
    <cellStyle name="ÄÞ¸¶_Sheet1_41-06농림16 5" xfId="674"/>
    <cellStyle name="AÞ¸¶_Sheet1_41-06농림16 6" xfId="675"/>
    <cellStyle name="ÄÞ¸¶_Sheet1_41-06농림16 6" xfId="676"/>
    <cellStyle name="AÞ¸¶_Sheet1_41-06농림16 7" xfId="677"/>
    <cellStyle name="ÄÞ¸¶_Sheet1_41-06농림16 7" xfId="678"/>
    <cellStyle name="AÞ¸¶_Sheet1_41-06농림16 8" xfId="679"/>
    <cellStyle name="ÄÞ¸¶_Sheet1_41-06농림16 8" xfId="680"/>
    <cellStyle name="AÞ¸¶_Sheet1_41-06농림16 9" xfId="681"/>
    <cellStyle name="ÄÞ¸¶_Sheet1_41-06농림16 9" xfId="682"/>
    <cellStyle name="AÞ¸¶_Sheet1_41-06농림41" xfId="683"/>
    <cellStyle name="ÄÞ¸¶_Sheet1_41-06농림41" xfId="684"/>
    <cellStyle name="AÞ¸¶_Sheet1_41-06농림41 10" xfId="685"/>
    <cellStyle name="ÄÞ¸¶_Sheet1_41-06농림41 10" xfId="686"/>
    <cellStyle name="AÞ¸¶_Sheet1_41-06농림41 11" xfId="687"/>
    <cellStyle name="ÄÞ¸¶_Sheet1_41-06농림41 11" xfId="688"/>
    <cellStyle name="AÞ¸¶_Sheet1_41-06농림41 2" xfId="689"/>
    <cellStyle name="ÄÞ¸¶_Sheet1_41-06농림41 2" xfId="690"/>
    <cellStyle name="AÞ¸¶_Sheet1_41-06농림41 3" xfId="691"/>
    <cellStyle name="ÄÞ¸¶_Sheet1_41-06농림41 3" xfId="692"/>
    <cellStyle name="AÞ¸¶_Sheet1_41-06농림41 4" xfId="693"/>
    <cellStyle name="ÄÞ¸¶_Sheet1_41-06농림41 4" xfId="694"/>
    <cellStyle name="AÞ¸¶_Sheet1_41-06농림41 5" xfId="695"/>
    <cellStyle name="ÄÞ¸¶_Sheet1_41-06농림41 5" xfId="696"/>
    <cellStyle name="AÞ¸¶_Sheet1_41-06농림41 6" xfId="697"/>
    <cellStyle name="ÄÞ¸¶_Sheet1_41-06농림41 6" xfId="698"/>
    <cellStyle name="AÞ¸¶_Sheet1_41-06농림41 7" xfId="699"/>
    <cellStyle name="ÄÞ¸¶_Sheet1_41-06농림41 7" xfId="700"/>
    <cellStyle name="AÞ¸¶_Sheet1_41-06농림41 8" xfId="701"/>
    <cellStyle name="ÄÞ¸¶_Sheet1_41-06농림41 8" xfId="702"/>
    <cellStyle name="AÞ¸¶_Sheet1_41-06농림41 9" xfId="703"/>
    <cellStyle name="ÄÞ¸¶_Sheet1_41-06농림41 9" xfId="704"/>
    <cellStyle name="Bad" xfId="705"/>
    <cellStyle name="Bad 2" xfId="706"/>
    <cellStyle name="C¡IA¨ª_¡ic¨u¡A¨￢I¨￢¡Æ AN¡Æe " xfId="707"/>
    <cellStyle name="C￥AØ_¸AAa.¼OAI " xfId="708"/>
    <cellStyle name="Ç¥ÁØ_¼ÕÀÍ¿¹»ê" xfId="709"/>
    <cellStyle name="C￥AØ_¼OAI¿¹≫e" xfId="710"/>
    <cellStyle name="Ç¥ÁØ_ÀÎ°Çºñ,¿ÜÁÖºñ" xfId="711"/>
    <cellStyle name="C￥AØ_AI°Cºn,μμ±Þºn" xfId="712"/>
    <cellStyle name="Ç¥ÁØ_laroux" xfId="713"/>
    <cellStyle name="C￥AØ_laroux_1" xfId="714"/>
    <cellStyle name="Ç¥ÁØ_laroux_1" xfId="715"/>
    <cellStyle name="C￥AØ_laroux_1 10" xfId="716"/>
    <cellStyle name="Ç¥ÁØ_laroux_1 10" xfId="717"/>
    <cellStyle name="C￥AØ_laroux_1 11" xfId="718"/>
    <cellStyle name="Ç¥ÁØ_laroux_1 11" xfId="719"/>
    <cellStyle name="C￥AØ_laroux_1 2" xfId="720"/>
    <cellStyle name="Ç¥ÁØ_laroux_1 2" xfId="721"/>
    <cellStyle name="C￥AØ_laroux_1 3" xfId="722"/>
    <cellStyle name="Ç¥ÁØ_laroux_1 3" xfId="723"/>
    <cellStyle name="C￥AØ_laroux_1 4" xfId="724"/>
    <cellStyle name="Ç¥ÁØ_laroux_1 4" xfId="725"/>
    <cellStyle name="C￥AØ_laroux_1 5" xfId="726"/>
    <cellStyle name="Ç¥ÁØ_laroux_1 5" xfId="727"/>
    <cellStyle name="C￥AØ_laroux_1 6" xfId="728"/>
    <cellStyle name="Ç¥ÁØ_laroux_1 6" xfId="729"/>
    <cellStyle name="C￥AØ_laroux_1 7" xfId="730"/>
    <cellStyle name="Ç¥ÁØ_laroux_1 7" xfId="731"/>
    <cellStyle name="C￥AØ_laroux_1 8" xfId="732"/>
    <cellStyle name="Ç¥ÁØ_laroux_1 8" xfId="733"/>
    <cellStyle name="C￥AØ_laroux_1 9" xfId="734"/>
    <cellStyle name="Ç¥ÁØ_laroux_1 9" xfId="735"/>
    <cellStyle name="C￥AØ_laroux_1_Sheet1" xfId="736"/>
    <cellStyle name="Ç¥ÁØ_laroux_1_Sheet1" xfId="737"/>
    <cellStyle name="C￥AØ_laroux_1_Sheet1 10" xfId="738"/>
    <cellStyle name="Ç¥ÁØ_laroux_1_Sheet1 10" xfId="739"/>
    <cellStyle name="C￥AØ_laroux_1_Sheet1 11" xfId="740"/>
    <cellStyle name="Ç¥ÁØ_laroux_1_Sheet1 11" xfId="741"/>
    <cellStyle name="C￥AØ_laroux_1_Sheet1 2" xfId="742"/>
    <cellStyle name="Ç¥ÁØ_laroux_1_Sheet1 2" xfId="743"/>
    <cellStyle name="C￥AØ_laroux_1_Sheet1 3" xfId="744"/>
    <cellStyle name="Ç¥ÁØ_laroux_1_Sheet1 3" xfId="745"/>
    <cellStyle name="C￥AØ_laroux_1_Sheet1 4" xfId="746"/>
    <cellStyle name="Ç¥ÁØ_laroux_1_Sheet1 4" xfId="747"/>
    <cellStyle name="C￥AØ_laroux_1_Sheet1 5" xfId="748"/>
    <cellStyle name="Ç¥ÁØ_laroux_1_Sheet1 5" xfId="749"/>
    <cellStyle name="C￥AØ_laroux_1_Sheet1 6" xfId="750"/>
    <cellStyle name="Ç¥ÁØ_laroux_1_Sheet1 6" xfId="751"/>
    <cellStyle name="C￥AØ_laroux_1_Sheet1 7" xfId="752"/>
    <cellStyle name="Ç¥ÁØ_laroux_1_Sheet1 7" xfId="753"/>
    <cellStyle name="C￥AØ_laroux_1_Sheet1 8" xfId="754"/>
    <cellStyle name="Ç¥ÁØ_laroux_1_Sheet1 8" xfId="755"/>
    <cellStyle name="C￥AØ_laroux_1_Sheet1 9" xfId="756"/>
    <cellStyle name="Ç¥ÁØ_laroux_1_Sheet1 9" xfId="757"/>
    <cellStyle name="C￥AØ_laroux_2" xfId="758"/>
    <cellStyle name="Ç¥ÁØ_laroux_2" xfId="759"/>
    <cellStyle name="C￥AØ_laroux_2 10" xfId="760"/>
    <cellStyle name="Ç¥ÁØ_laroux_2 10" xfId="761"/>
    <cellStyle name="C￥AØ_laroux_2 11" xfId="762"/>
    <cellStyle name="Ç¥ÁØ_laroux_2 11" xfId="763"/>
    <cellStyle name="C￥AØ_laroux_2 2" xfId="764"/>
    <cellStyle name="Ç¥ÁØ_laroux_2 2" xfId="765"/>
    <cellStyle name="C￥AØ_laroux_2 3" xfId="766"/>
    <cellStyle name="Ç¥ÁØ_laroux_2 3" xfId="767"/>
    <cellStyle name="C￥AØ_laroux_2 4" xfId="768"/>
    <cellStyle name="Ç¥ÁØ_laroux_2 4" xfId="769"/>
    <cellStyle name="C￥AØ_laroux_2 5" xfId="770"/>
    <cellStyle name="Ç¥ÁØ_laroux_2 5" xfId="771"/>
    <cellStyle name="C￥AØ_laroux_2 6" xfId="772"/>
    <cellStyle name="Ç¥ÁØ_laroux_2 6" xfId="773"/>
    <cellStyle name="C￥AØ_laroux_2 7" xfId="774"/>
    <cellStyle name="Ç¥ÁØ_laroux_2 7" xfId="775"/>
    <cellStyle name="C￥AØ_laroux_2 8" xfId="776"/>
    <cellStyle name="Ç¥ÁØ_laroux_2 8" xfId="777"/>
    <cellStyle name="C￥AØ_laroux_2 9" xfId="778"/>
    <cellStyle name="Ç¥ÁØ_laroux_2 9" xfId="779"/>
    <cellStyle name="C￥AØ_laroux_2_Sheet1" xfId="780"/>
    <cellStyle name="Ç¥ÁØ_laroux_2_Sheet1" xfId="781"/>
    <cellStyle name="C￥AØ_laroux_2_Sheet1 10" xfId="782"/>
    <cellStyle name="Ç¥ÁØ_laroux_2_Sheet1 10" xfId="783"/>
    <cellStyle name="C￥AØ_laroux_2_Sheet1 11" xfId="784"/>
    <cellStyle name="Ç¥ÁØ_laroux_2_Sheet1 11" xfId="785"/>
    <cellStyle name="C￥AØ_laroux_2_Sheet1 2" xfId="786"/>
    <cellStyle name="Ç¥ÁØ_laroux_2_Sheet1 2" xfId="787"/>
    <cellStyle name="C￥AØ_laroux_2_Sheet1 3" xfId="788"/>
    <cellStyle name="Ç¥ÁØ_laroux_2_Sheet1 3" xfId="789"/>
    <cellStyle name="C￥AØ_laroux_2_Sheet1 4" xfId="790"/>
    <cellStyle name="Ç¥ÁØ_laroux_2_Sheet1 4" xfId="791"/>
    <cellStyle name="C￥AØ_laroux_2_Sheet1 5" xfId="792"/>
    <cellStyle name="Ç¥ÁØ_laroux_2_Sheet1 5" xfId="793"/>
    <cellStyle name="C￥AØ_laroux_2_Sheet1 6" xfId="794"/>
    <cellStyle name="Ç¥ÁØ_laroux_2_Sheet1 6" xfId="795"/>
    <cellStyle name="C￥AØ_laroux_2_Sheet1 7" xfId="796"/>
    <cellStyle name="Ç¥ÁØ_laroux_2_Sheet1 7" xfId="797"/>
    <cellStyle name="C￥AØ_laroux_2_Sheet1 8" xfId="798"/>
    <cellStyle name="Ç¥ÁØ_laroux_2_Sheet1 8" xfId="799"/>
    <cellStyle name="C￥AØ_laroux_2_Sheet1 9" xfId="800"/>
    <cellStyle name="Ç¥ÁØ_laroux_2_Sheet1 9" xfId="801"/>
    <cellStyle name="C￥AØ_laroux_3" xfId="802"/>
    <cellStyle name="Ç¥ÁØ_laroux_3" xfId="803"/>
    <cellStyle name="C￥AØ_laroux_3 10" xfId="804"/>
    <cellStyle name="Ç¥ÁØ_laroux_3 10" xfId="805"/>
    <cellStyle name="C￥AØ_laroux_3 11" xfId="806"/>
    <cellStyle name="Ç¥ÁØ_laroux_3 11" xfId="807"/>
    <cellStyle name="C￥AØ_laroux_3 2" xfId="808"/>
    <cellStyle name="Ç¥ÁØ_laroux_3 2" xfId="809"/>
    <cellStyle name="C￥AØ_laroux_3 3" xfId="810"/>
    <cellStyle name="Ç¥ÁØ_laroux_3 3" xfId="811"/>
    <cellStyle name="C￥AØ_laroux_3 4" xfId="812"/>
    <cellStyle name="Ç¥ÁØ_laroux_3 4" xfId="813"/>
    <cellStyle name="C￥AØ_laroux_3 5" xfId="814"/>
    <cellStyle name="Ç¥ÁØ_laroux_3 5" xfId="815"/>
    <cellStyle name="C￥AØ_laroux_3 6" xfId="816"/>
    <cellStyle name="Ç¥ÁØ_laroux_3 6" xfId="817"/>
    <cellStyle name="C￥AØ_laroux_3 7" xfId="818"/>
    <cellStyle name="Ç¥ÁØ_laroux_3 7" xfId="819"/>
    <cellStyle name="C￥AØ_laroux_3 8" xfId="820"/>
    <cellStyle name="Ç¥ÁØ_laroux_3 8" xfId="821"/>
    <cellStyle name="C￥AØ_laroux_3 9" xfId="822"/>
    <cellStyle name="Ç¥ÁØ_laroux_3 9" xfId="823"/>
    <cellStyle name="C￥AØ_laroux_4" xfId="824"/>
    <cellStyle name="Ç¥ÁØ_laroux_4" xfId="825"/>
    <cellStyle name="C￥AØ_laroux_4 10" xfId="826"/>
    <cellStyle name="Ç¥ÁØ_laroux_4 10" xfId="827"/>
    <cellStyle name="C￥AØ_laroux_4 11" xfId="828"/>
    <cellStyle name="Ç¥ÁØ_laroux_4 11" xfId="829"/>
    <cellStyle name="C￥AØ_laroux_4 2" xfId="830"/>
    <cellStyle name="Ç¥ÁØ_laroux_4 2" xfId="831"/>
    <cellStyle name="C￥AØ_laroux_4 3" xfId="832"/>
    <cellStyle name="Ç¥ÁØ_laroux_4 3" xfId="833"/>
    <cellStyle name="C￥AØ_laroux_4 4" xfId="834"/>
    <cellStyle name="Ç¥ÁØ_laroux_4 4" xfId="835"/>
    <cellStyle name="C￥AØ_laroux_4 5" xfId="836"/>
    <cellStyle name="Ç¥ÁØ_laroux_4 5" xfId="837"/>
    <cellStyle name="C￥AØ_laroux_4 6" xfId="838"/>
    <cellStyle name="Ç¥ÁØ_laroux_4 6" xfId="839"/>
    <cellStyle name="C￥AØ_laroux_4 7" xfId="840"/>
    <cellStyle name="Ç¥ÁØ_laroux_4 7" xfId="841"/>
    <cellStyle name="C￥AØ_laroux_4 8" xfId="842"/>
    <cellStyle name="Ç¥ÁØ_laroux_4 8" xfId="843"/>
    <cellStyle name="C￥AØ_laroux_4 9" xfId="844"/>
    <cellStyle name="Ç¥ÁØ_laroux_4 9" xfId="845"/>
    <cellStyle name="C￥AØ_laroux_Sheet1" xfId="846"/>
    <cellStyle name="Ç¥ÁØ_laroux_Sheet1" xfId="847"/>
    <cellStyle name="C￥AØ_laroux_Sheet1 10" xfId="848"/>
    <cellStyle name="Ç¥ÁØ_laroux_Sheet1 10" xfId="849"/>
    <cellStyle name="C￥AØ_laroux_Sheet1 11" xfId="850"/>
    <cellStyle name="Ç¥ÁØ_laroux_Sheet1 11" xfId="851"/>
    <cellStyle name="C￥AØ_laroux_Sheet1 2" xfId="852"/>
    <cellStyle name="Ç¥ÁØ_laroux_Sheet1 2" xfId="853"/>
    <cellStyle name="C￥AØ_laroux_Sheet1 3" xfId="854"/>
    <cellStyle name="Ç¥ÁØ_laroux_Sheet1 3" xfId="855"/>
    <cellStyle name="C￥AØ_laroux_Sheet1 4" xfId="856"/>
    <cellStyle name="Ç¥ÁØ_laroux_Sheet1 4" xfId="857"/>
    <cellStyle name="C￥AØ_laroux_Sheet1 5" xfId="858"/>
    <cellStyle name="Ç¥ÁØ_laroux_Sheet1 5" xfId="859"/>
    <cellStyle name="C￥AØ_laroux_Sheet1 6" xfId="860"/>
    <cellStyle name="Ç¥ÁØ_laroux_Sheet1 6" xfId="861"/>
    <cellStyle name="C￥AØ_laroux_Sheet1 7" xfId="862"/>
    <cellStyle name="Ç¥ÁØ_laroux_Sheet1 7" xfId="863"/>
    <cellStyle name="C￥AØ_laroux_Sheet1 8" xfId="864"/>
    <cellStyle name="Ç¥ÁØ_laroux_Sheet1 8" xfId="865"/>
    <cellStyle name="C￥AØ_laroux_Sheet1 9" xfId="866"/>
    <cellStyle name="Ç¥ÁØ_laroux_Sheet1 9" xfId="867"/>
    <cellStyle name="C￥AØ_Sheet1" xfId="868"/>
    <cellStyle name="Ç¥ÁØ_Sheet1" xfId="869"/>
    <cellStyle name="C￥AØ_Sheet1 10" xfId="870"/>
    <cellStyle name="Ç¥ÁØ_Sheet1 10" xfId="871"/>
    <cellStyle name="C￥AØ_Sheet1 11" xfId="872"/>
    <cellStyle name="Ç¥ÁØ_Sheet1 11" xfId="873"/>
    <cellStyle name="C￥AØ_Sheet1 2" xfId="874"/>
    <cellStyle name="Ç¥ÁØ_Sheet1 2" xfId="875"/>
    <cellStyle name="C￥AØ_Sheet1 3" xfId="876"/>
    <cellStyle name="Ç¥ÁØ_Sheet1 3" xfId="877"/>
    <cellStyle name="C￥AØ_Sheet1 4" xfId="878"/>
    <cellStyle name="Ç¥ÁØ_Sheet1 4" xfId="879"/>
    <cellStyle name="C￥AØ_Sheet1 5" xfId="880"/>
    <cellStyle name="Ç¥ÁØ_Sheet1 5" xfId="881"/>
    <cellStyle name="C￥AØ_Sheet1 6" xfId="882"/>
    <cellStyle name="Ç¥ÁØ_Sheet1 6" xfId="883"/>
    <cellStyle name="C￥AØ_Sheet1 7" xfId="884"/>
    <cellStyle name="Ç¥ÁØ_Sheet1 7" xfId="885"/>
    <cellStyle name="C￥AØ_Sheet1 8" xfId="886"/>
    <cellStyle name="Ç¥ÁØ_Sheet1 8" xfId="887"/>
    <cellStyle name="C￥AØ_Sheet1 9" xfId="888"/>
    <cellStyle name="Ç¥ÁØ_Sheet1 9" xfId="889"/>
    <cellStyle name="Calculation" xfId="890"/>
    <cellStyle name="Calculation 2" xfId="891"/>
    <cellStyle name="category" xfId="892"/>
    <cellStyle name="category 2" xfId="893"/>
    <cellStyle name="Check Cell" xfId="894"/>
    <cellStyle name="Check Cell 2" xfId="895"/>
    <cellStyle name="Comma [0]_ SG&amp;A Bridge " xfId="896"/>
    <cellStyle name="comma zerodec" xfId="897"/>
    <cellStyle name="Comma_ SG&amp;A Bridge " xfId="898"/>
    <cellStyle name="Comma0" xfId="899"/>
    <cellStyle name="Comma0 2" xfId="900"/>
    <cellStyle name="Curren?_x0012_퐀_x0017_?" xfId="901"/>
    <cellStyle name="Curren?_x0012_퐀_x0017_? 2" xfId="902"/>
    <cellStyle name="Currency [0]_ SG&amp;A Bridge " xfId="903"/>
    <cellStyle name="Currency_ SG&amp;A Bridge " xfId="904"/>
    <cellStyle name="Currency0" xfId="905"/>
    <cellStyle name="Currency0 2" xfId="906"/>
    <cellStyle name="Currency1" xfId="907"/>
    <cellStyle name="Date" xfId="908"/>
    <cellStyle name="Date 2" xfId="909"/>
    <cellStyle name="Dollar (zero dec)" xfId="910"/>
    <cellStyle name="Euro" xfId="911"/>
    <cellStyle name="Explanatory Text" xfId="912"/>
    <cellStyle name="Explanatory Text 2" xfId="913"/>
    <cellStyle name="Fixed" xfId="914"/>
    <cellStyle name="Fixed 2" xfId="915"/>
    <cellStyle name="Followed Hyperlink" xfId="916"/>
    <cellStyle name="Good" xfId="917"/>
    <cellStyle name="Good 2" xfId="918"/>
    <cellStyle name="Grey" xfId="919"/>
    <cellStyle name="Grey 2" xfId="920"/>
    <cellStyle name="Grey 2 2" xfId="921"/>
    <cellStyle name="Grey 3" xfId="922"/>
    <cellStyle name="HEADER" xfId="923"/>
    <cellStyle name="HEADER 2" xfId="924"/>
    <cellStyle name="Header1" xfId="925"/>
    <cellStyle name="Header1 2" xfId="926"/>
    <cellStyle name="Header2" xfId="927"/>
    <cellStyle name="Header2 2" xfId="928"/>
    <cellStyle name="Header2 2 2" xfId="929"/>
    <cellStyle name="Header2 3" xfId="930"/>
    <cellStyle name="Header2 3 2" xfId="931"/>
    <cellStyle name="Header2 4" xfId="932"/>
    <cellStyle name="Heading 1" xfId="933"/>
    <cellStyle name="Heading 1 2" xfId="934"/>
    <cellStyle name="Heading 1 2 2" xfId="935"/>
    <cellStyle name="Heading 1 3" xfId="936"/>
    <cellStyle name="Heading 2" xfId="937"/>
    <cellStyle name="Heading 2 2" xfId="938"/>
    <cellStyle name="Heading 2 2 2" xfId="939"/>
    <cellStyle name="Heading 2 3" xfId="940"/>
    <cellStyle name="Heading 3" xfId="941"/>
    <cellStyle name="Heading 3 2" xfId="942"/>
    <cellStyle name="Heading 4" xfId="943"/>
    <cellStyle name="Heading 4 2" xfId="944"/>
    <cellStyle name="HEADING1" xfId="945"/>
    <cellStyle name="HEADING1 2" xfId="946"/>
    <cellStyle name="HEADING2" xfId="947"/>
    <cellStyle name="HEADING2 2" xfId="948"/>
    <cellStyle name="Hyperlink" xfId="949"/>
    <cellStyle name="Hyperlink 2" xfId="950"/>
    <cellStyle name="Input" xfId="951"/>
    <cellStyle name="Input [yellow]" xfId="952"/>
    <cellStyle name="Input [yellow] 2" xfId="953"/>
    <cellStyle name="Input [yellow] 2 2" xfId="954"/>
    <cellStyle name="Input [yellow] 3" xfId="955"/>
    <cellStyle name="Input [yellow] 3 2" xfId="956"/>
    <cellStyle name="Input [yellow] 4" xfId="957"/>
    <cellStyle name="Input [yellow] 4 2" xfId="958"/>
    <cellStyle name="Input [yellow] 5" xfId="959"/>
    <cellStyle name="Input [yellow] 5 2" xfId="960"/>
    <cellStyle name="Input 2" xfId="961"/>
    <cellStyle name="Linked Cell" xfId="962"/>
    <cellStyle name="Linked Cell 2" xfId="963"/>
    <cellStyle name="Millares [0]_2AV_M_M " xfId="964"/>
    <cellStyle name="Milliers [0]_Arabian Spec" xfId="965"/>
    <cellStyle name="Milliers_Arabian Spec" xfId="966"/>
    <cellStyle name="Model" xfId="967"/>
    <cellStyle name="Model 2" xfId="968"/>
    <cellStyle name="Mon?aire [0]_Arabian Spec" xfId="969"/>
    <cellStyle name="Mon?aire_Arabian Spec" xfId="970"/>
    <cellStyle name="Moneda [0]_2AV_M_M " xfId="971"/>
    <cellStyle name="Moneda_2AV_M_M " xfId="972"/>
    <cellStyle name="Neutral" xfId="973"/>
    <cellStyle name="Neutral 2" xfId="974"/>
    <cellStyle name="Normal - Style1" xfId="975"/>
    <cellStyle name="Normal - Style1 2" xfId="976"/>
    <cellStyle name="Normal - Style1 3" xfId="977"/>
    <cellStyle name="Normal_ SG&amp;A Bridge " xfId="978"/>
    <cellStyle name="Note" xfId="979"/>
    <cellStyle name="Note 2" xfId="980"/>
    <cellStyle name="Output" xfId="981"/>
    <cellStyle name="Output 2" xfId="982"/>
    <cellStyle name="Percent [2]" xfId="983"/>
    <cellStyle name="Percent [2] 2" xfId="984"/>
    <cellStyle name="subhead" xfId="985"/>
    <cellStyle name="subhead 2" xfId="986"/>
    <cellStyle name="Title" xfId="987"/>
    <cellStyle name="title [1]" xfId="988"/>
    <cellStyle name="title [2]" xfId="989"/>
    <cellStyle name="Title 2" xfId="990"/>
    <cellStyle name="Total" xfId="991"/>
    <cellStyle name="Total 2" xfId="992"/>
    <cellStyle name="Total 2 2" xfId="993"/>
    <cellStyle name="Total 3" xfId="994"/>
    <cellStyle name="UM" xfId="995"/>
    <cellStyle name="UM 2" xfId="996"/>
    <cellStyle name="Warning Text" xfId="997"/>
    <cellStyle name="Warning Text 2" xfId="998"/>
    <cellStyle name="강조색1" xfId="999" builtinId="29" customBuiltin="1"/>
    <cellStyle name="강조색1 2" xfId="1000"/>
    <cellStyle name="강조색1 2 2" xfId="1001"/>
    <cellStyle name="강조색1 2 2 2" xfId="1002"/>
    <cellStyle name="강조색1 2 3" xfId="1003"/>
    <cellStyle name="강조색1 3" xfId="1004"/>
    <cellStyle name="강조색1 3 2" xfId="1005"/>
    <cellStyle name="강조색1 4" xfId="1006"/>
    <cellStyle name="강조색1 4 2" xfId="1007"/>
    <cellStyle name="강조색2" xfId="1008" builtinId="33" customBuiltin="1"/>
    <cellStyle name="강조색2 2" xfId="1009"/>
    <cellStyle name="강조색2 2 2" xfId="1010"/>
    <cellStyle name="강조색2 2 2 2" xfId="1011"/>
    <cellStyle name="강조색2 2 3" xfId="1012"/>
    <cellStyle name="강조색2 3" xfId="1013"/>
    <cellStyle name="강조색2 3 2" xfId="1014"/>
    <cellStyle name="강조색2 4" xfId="1015"/>
    <cellStyle name="강조색2 4 2" xfId="1016"/>
    <cellStyle name="강조색3" xfId="1017" builtinId="37" customBuiltin="1"/>
    <cellStyle name="강조색3 2" xfId="1018"/>
    <cellStyle name="강조색3 2 2" xfId="1019"/>
    <cellStyle name="강조색3 2 2 2" xfId="1020"/>
    <cellStyle name="강조색3 2 3" xfId="1021"/>
    <cellStyle name="강조색3 3" xfId="1022"/>
    <cellStyle name="강조색3 3 2" xfId="1023"/>
    <cellStyle name="강조색3 4" xfId="1024"/>
    <cellStyle name="강조색3 4 2" xfId="1025"/>
    <cellStyle name="강조색4" xfId="1026" builtinId="41" customBuiltin="1"/>
    <cellStyle name="강조색4 2" xfId="1027"/>
    <cellStyle name="강조색4 2 2" xfId="1028"/>
    <cellStyle name="강조색4 2 2 2" xfId="1029"/>
    <cellStyle name="강조색4 2 3" xfId="1030"/>
    <cellStyle name="강조색4 3" xfId="1031"/>
    <cellStyle name="강조색4 3 2" xfId="1032"/>
    <cellStyle name="강조색4 4" xfId="1033"/>
    <cellStyle name="강조색4 4 2" xfId="1034"/>
    <cellStyle name="강조색5" xfId="1035" builtinId="45" customBuiltin="1"/>
    <cellStyle name="강조색5 2" xfId="1036"/>
    <cellStyle name="강조색5 2 2" xfId="1037"/>
    <cellStyle name="강조색5 2 2 2" xfId="1038"/>
    <cellStyle name="강조색5 2 3" xfId="1039"/>
    <cellStyle name="강조색5 3" xfId="1040"/>
    <cellStyle name="강조색5 3 2" xfId="1041"/>
    <cellStyle name="강조색5 4" xfId="1042"/>
    <cellStyle name="강조색6" xfId="1043" builtinId="49" customBuiltin="1"/>
    <cellStyle name="강조색6 2" xfId="1044"/>
    <cellStyle name="강조색6 2 2" xfId="1045"/>
    <cellStyle name="강조색6 2 2 2" xfId="1046"/>
    <cellStyle name="강조색6 2 3" xfId="1047"/>
    <cellStyle name="강조색6 3" xfId="1048"/>
    <cellStyle name="강조색6 3 2" xfId="1049"/>
    <cellStyle name="강조색6 4" xfId="1050"/>
    <cellStyle name="강조색6 4 2" xfId="1051"/>
    <cellStyle name="경고문" xfId="1052" builtinId="11" customBuiltin="1"/>
    <cellStyle name="경고문 2" xfId="1053"/>
    <cellStyle name="경고문 2 2" xfId="1054"/>
    <cellStyle name="경고문 2 2 2" xfId="1055"/>
    <cellStyle name="경고문 2 3" xfId="1056"/>
    <cellStyle name="경고문 3" xfId="1057"/>
    <cellStyle name="경고문 3 2" xfId="1058"/>
    <cellStyle name="경고문 4" xfId="1059"/>
    <cellStyle name="계산" xfId="1060" builtinId="22" customBuiltin="1"/>
    <cellStyle name="계산 2" xfId="1061"/>
    <cellStyle name="계산 2 2" xfId="1062"/>
    <cellStyle name="계산 2 2 2" xfId="1063"/>
    <cellStyle name="계산 2 2 2 2" xfId="1064"/>
    <cellStyle name="계산 2 3" xfId="1065"/>
    <cellStyle name="계산 2 3 2" xfId="1066"/>
    <cellStyle name="계산 2 4" xfId="1067"/>
    <cellStyle name="계산 2 4 2" xfId="1068"/>
    <cellStyle name="계산 3" xfId="1069"/>
    <cellStyle name="계산 3 2" xfId="1070"/>
    <cellStyle name="계산 4" xfId="1071"/>
    <cellStyle name="계산 4 2" xfId="1072"/>
    <cellStyle name="고정소숫점" xfId="1073"/>
    <cellStyle name="고정소숫점 2" xfId="1074"/>
    <cellStyle name="고정출력1" xfId="1075"/>
    <cellStyle name="고정출력1 2" xfId="1076"/>
    <cellStyle name="고정출력2" xfId="1077"/>
    <cellStyle name="고정출력2 2" xfId="1078"/>
    <cellStyle name="나쁨" xfId="1079" builtinId="27" customBuiltin="1"/>
    <cellStyle name="나쁨 2" xfId="1080"/>
    <cellStyle name="나쁨 2 2" xfId="1081"/>
    <cellStyle name="나쁨 2 2 2" xfId="1082"/>
    <cellStyle name="나쁨 2 3" xfId="1083"/>
    <cellStyle name="나쁨 3" xfId="1084"/>
    <cellStyle name="나쁨 3 2" xfId="1085"/>
    <cellStyle name="나쁨 4" xfId="1086"/>
    <cellStyle name="나쁨 4 2" xfId="1087"/>
    <cellStyle name="날짜" xfId="1088"/>
    <cellStyle name="날짜 2" xfId="1089"/>
    <cellStyle name="달러" xfId="1090"/>
    <cellStyle name="달러 2" xfId="1091"/>
    <cellStyle name="뒤에 오는 하이퍼링크_Book1" xfId="1092"/>
    <cellStyle name="똿뗦먛귟 [0.00]_PRODUCT DETAIL Q1" xfId="1093"/>
    <cellStyle name="똿뗦먛귟_PRODUCT DETAIL Q1" xfId="1094"/>
    <cellStyle name="메모" xfId="1095" builtinId="10" customBuiltin="1"/>
    <cellStyle name="메모 2" xfId="1096"/>
    <cellStyle name="메모 2 2" xfId="1097"/>
    <cellStyle name="메모 2 2 2" xfId="1098"/>
    <cellStyle name="메모 2 2 2 2" xfId="1099"/>
    <cellStyle name="메모 2 3" xfId="1100"/>
    <cellStyle name="메모 2 3 2" xfId="1101"/>
    <cellStyle name="메모 2 4" xfId="1102"/>
    <cellStyle name="메모 2 4 2" xfId="1103"/>
    <cellStyle name="메모 2 5" xfId="1104"/>
    <cellStyle name="메모 3" xfId="1105"/>
    <cellStyle name="메모 3 2" xfId="1106"/>
    <cellStyle name="메모 4" xfId="1107"/>
    <cellStyle name="메모 4 2" xfId="1108"/>
    <cellStyle name="믅됞 [0.00]_PRODUCT DETAIL Q1" xfId="1109"/>
    <cellStyle name="믅됞_PRODUCT DETAIL Q1" xfId="1110"/>
    <cellStyle name="바탕글" xfId="1111"/>
    <cellStyle name="바탕글 2" xfId="1112"/>
    <cellStyle name="백분율" xfId="1113" builtinId="5"/>
    <cellStyle name="백분율 [0]" xfId="1114"/>
    <cellStyle name="백분율 [2]" xfId="1115"/>
    <cellStyle name="백분율 2" xfId="1116"/>
    <cellStyle name="백분율 2 2" xfId="1117"/>
    <cellStyle name="백분율 2 2 2" xfId="1118"/>
    <cellStyle name="백분율 2 3" xfId="1119"/>
    <cellStyle name="백분율 2 4" xfId="1120"/>
    <cellStyle name="백분율 3" xfId="1121"/>
    <cellStyle name="백분율 3 2" xfId="1122"/>
    <cellStyle name="보통" xfId="1123" builtinId="28" customBuiltin="1"/>
    <cellStyle name="보통 2" xfId="1124"/>
    <cellStyle name="보통 2 2" xfId="1125"/>
    <cellStyle name="보통 2 2 2" xfId="1126"/>
    <cellStyle name="보통 2 3" xfId="1127"/>
    <cellStyle name="보통 3" xfId="1128"/>
    <cellStyle name="보통 3 2" xfId="1129"/>
    <cellStyle name="보통 4" xfId="1130"/>
    <cellStyle name="보통 4 2" xfId="1131"/>
    <cellStyle name="본문" xfId="1132"/>
    <cellStyle name="부제목" xfId="1133"/>
    <cellStyle name="뷭?_?긚??_1" xfId="1134"/>
    <cellStyle name="설명 텍스트" xfId="1135" builtinId="53" customBuiltin="1"/>
    <cellStyle name="설명 텍스트 2" xfId="1136"/>
    <cellStyle name="설명 텍스트 2 2" xfId="1137"/>
    <cellStyle name="설명 텍스트 2 2 2" xfId="1138"/>
    <cellStyle name="설명 텍스트 2 3" xfId="1139"/>
    <cellStyle name="설명 텍스트 3" xfId="1140"/>
    <cellStyle name="설명 텍스트 3 2" xfId="1141"/>
    <cellStyle name="설명 텍스트 4" xfId="1142"/>
    <cellStyle name="셀 확인" xfId="1143" builtinId="23" customBuiltin="1"/>
    <cellStyle name="셀 확인 2" xfId="1144"/>
    <cellStyle name="셀 확인 2 2" xfId="1145"/>
    <cellStyle name="셀 확인 2 2 2" xfId="1146"/>
    <cellStyle name="셀 확인 2 3" xfId="1147"/>
    <cellStyle name="셀 확인 3" xfId="1148"/>
    <cellStyle name="셀 확인 3 2" xfId="1149"/>
    <cellStyle name="셀 확인 4" xfId="1150"/>
    <cellStyle name="숫자(R)" xfId="1151"/>
    <cellStyle name="숫자(R) 2" xfId="1152"/>
    <cellStyle name="쉼표 [0]" xfId="1153" builtinId="6"/>
    <cellStyle name="쉼표 [0] 10" xfId="1154"/>
    <cellStyle name="쉼표 [0] 11" xfId="1155"/>
    <cellStyle name="쉼표 [0] 2" xfId="1156"/>
    <cellStyle name="쉼표 [0] 2 10" xfId="1531"/>
    <cellStyle name="쉼표 [0] 2 2" xfId="1157"/>
    <cellStyle name="쉼표 [0] 2 2 2" xfId="1158"/>
    <cellStyle name="쉼표 [0] 2 2 2 2" xfId="1159"/>
    <cellStyle name="쉼표 [0] 2 2 2 2 2" xfId="1160"/>
    <cellStyle name="쉼표 [0] 2 2 2 3" xfId="1161"/>
    <cellStyle name="쉼표 [0] 2 2 3" xfId="1162"/>
    <cellStyle name="쉼표 [0] 2 2 3 2" xfId="1163"/>
    <cellStyle name="쉼표 [0] 2 2 4" xfId="1164"/>
    <cellStyle name="쉼표 [0] 2 2 5" xfId="1165"/>
    <cellStyle name="쉼표 [0] 2 3" xfId="1166"/>
    <cellStyle name="쉼표 [0] 2 3 2" xfId="1167"/>
    <cellStyle name="쉼표 [0] 2 3 2 2" xfId="1168"/>
    <cellStyle name="쉼표 [0] 2 3 3" xfId="1169"/>
    <cellStyle name="쉼표 [0] 2 4" xfId="1170"/>
    <cellStyle name="쉼표 [0] 2 5" xfId="1171"/>
    <cellStyle name="쉼표 [0] 2 6" xfId="1172"/>
    <cellStyle name="쉼표 [0] 2 7" xfId="1173"/>
    <cellStyle name="쉼표 [0] 2 8" xfId="1174"/>
    <cellStyle name="쉼표 [0] 2 9" xfId="1175"/>
    <cellStyle name="쉼표 [0] 2_014_교육및문화" xfId="1176"/>
    <cellStyle name="쉼표 [0] 28" xfId="1177"/>
    <cellStyle name="쉼표 [0] 3" xfId="1178"/>
    <cellStyle name="쉼표 [0] 3 2" xfId="1179"/>
    <cellStyle name="쉼표 [0] 3 2 2" xfId="1180"/>
    <cellStyle name="쉼표 [0] 3 2 3" xfId="1181"/>
    <cellStyle name="쉼표 [0] 3 3" xfId="1182"/>
    <cellStyle name="쉼표 [0] 3 4" xfId="1183"/>
    <cellStyle name="쉼표 [0] 3 5" xfId="1184"/>
    <cellStyle name="쉼표 [0] 4" xfId="1185"/>
    <cellStyle name="쉼표 [0] 4 2" xfId="1186"/>
    <cellStyle name="쉼표 [0] 4 2 2" xfId="1187"/>
    <cellStyle name="쉼표 [0] 4 3" xfId="1188"/>
    <cellStyle name="쉼표 [0] 5" xfId="1189"/>
    <cellStyle name="쉼표 [0] 5 2" xfId="1190"/>
    <cellStyle name="쉼표 [0] 5 3" xfId="1191"/>
    <cellStyle name="쉼표 [0] 51" xfId="1192"/>
    <cellStyle name="쉼표 [0] 6" xfId="1193"/>
    <cellStyle name="쉼표 [0] 6 2" xfId="1194"/>
    <cellStyle name="쉼표 [0] 6 3" xfId="1195"/>
    <cellStyle name="쉼표 [0] 6 4" xfId="1196"/>
    <cellStyle name="쉼표 [0] 7" xfId="1197"/>
    <cellStyle name="쉼표 [0] 7 2" xfId="1198"/>
    <cellStyle name="쉼표 [0] 7 3" xfId="1199"/>
    <cellStyle name="쉼표 [0] 75" xfId="1200"/>
    <cellStyle name="쉼표 [0] 76" xfId="1201"/>
    <cellStyle name="쉼표 [0] 78" xfId="1202"/>
    <cellStyle name="쉼표 [0] 79" xfId="1203"/>
    <cellStyle name="쉼표 [0] 8" xfId="1204"/>
    <cellStyle name="쉼표 [0] 8 2" xfId="1205"/>
    <cellStyle name="쉼표 [0] 80" xfId="1206"/>
    <cellStyle name="쉼표 [0] 81" xfId="1207"/>
    <cellStyle name="쉼표 [0] 82" xfId="1208"/>
    <cellStyle name="쉼표 [0] 84" xfId="1209"/>
    <cellStyle name="쉼표 [0] 85" xfId="1210"/>
    <cellStyle name="쉼표 [0] 9" xfId="1211"/>
    <cellStyle name="쉼표 [0] 9 2" xfId="1212"/>
    <cellStyle name="쉼표 [0]_15 재정" xfId="1213"/>
    <cellStyle name="쉼표 [0]_15.시군공유재산" xfId="1214"/>
    <cellStyle name="스타일 1" xfId="1215"/>
    <cellStyle name="스타일 1 2" xfId="1216"/>
    <cellStyle name="스타일 1 2 2" xfId="1217"/>
    <cellStyle name="스타일 1 3" xfId="1218"/>
    <cellStyle name="연결된 셀" xfId="1219" builtinId="24" customBuiltin="1"/>
    <cellStyle name="연결된 셀 2" xfId="1220"/>
    <cellStyle name="연결된 셀 2 2" xfId="1221"/>
    <cellStyle name="연결된 셀 2 2 2" xfId="1222"/>
    <cellStyle name="연결된 셀 2 3" xfId="1223"/>
    <cellStyle name="연결된 셀 3" xfId="1224"/>
    <cellStyle name="연결된 셀 3 2" xfId="1225"/>
    <cellStyle name="연결된 셀 4" xfId="1226"/>
    <cellStyle name="연결된 셀 4 2" xfId="1227"/>
    <cellStyle name="요약" xfId="1228" builtinId="25" customBuiltin="1"/>
    <cellStyle name="요약 2" xfId="1229"/>
    <cellStyle name="요약 2 2" xfId="1230"/>
    <cellStyle name="요약 2 2 2" xfId="1231"/>
    <cellStyle name="요약 2 3" xfId="1232"/>
    <cellStyle name="요약 2 4" xfId="1233"/>
    <cellStyle name="요약 2 4 2" xfId="1234"/>
    <cellStyle name="요약 3" xfId="1235"/>
    <cellStyle name="요약 3 2" xfId="1236"/>
    <cellStyle name="요약 4" xfId="1237"/>
    <cellStyle name="요약 4 2" xfId="1238"/>
    <cellStyle name="입력" xfId="1239" builtinId="20" customBuiltin="1"/>
    <cellStyle name="입력 2" xfId="1240"/>
    <cellStyle name="입력 2 2" xfId="1241"/>
    <cellStyle name="입력 2 2 2" xfId="1242"/>
    <cellStyle name="입력 2 2 2 2" xfId="1243"/>
    <cellStyle name="입력 2 3" xfId="1244"/>
    <cellStyle name="입력 2 3 2" xfId="1245"/>
    <cellStyle name="입력 2 4" xfId="1246"/>
    <cellStyle name="입력 2 4 2" xfId="1247"/>
    <cellStyle name="입력 3" xfId="1248"/>
    <cellStyle name="입력 3 2" xfId="1249"/>
    <cellStyle name="입력 4" xfId="1250"/>
    <cellStyle name="입력 4 2" xfId="1251"/>
    <cellStyle name="자리수" xfId="1252"/>
    <cellStyle name="자리수 2" xfId="1253"/>
    <cellStyle name="자리수0" xfId="1254"/>
    <cellStyle name="자리수0 2" xfId="1255"/>
    <cellStyle name="작은제목" xfId="1256"/>
    <cellStyle name="작은제목 2" xfId="1257"/>
    <cellStyle name="제목" xfId="1258" builtinId="15" customBuiltin="1"/>
    <cellStyle name="제목 1" xfId="1259" builtinId="16" customBuiltin="1"/>
    <cellStyle name="제목 1 2" xfId="1260"/>
    <cellStyle name="제목 1 2 2" xfId="1261"/>
    <cellStyle name="제목 1 2 2 2" xfId="1262"/>
    <cellStyle name="제목 1 2 3" xfId="1263"/>
    <cellStyle name="제목 1 3" xfId="1264"/>
    <cellStyle name="제목 1 3 2" xfId="1265"/>
    <cellStyle name="제목 1 4" xfId="1266"/>
    <cellStyle name="제목 2" xfId="1267" builtinId="17" customBuiltin="1"/>
    <cellStyle name="제목 2 2" xfId="1268"/>
    <cellStyle name="제목 2 2 2" xfId="1269"/>
    <cellStyle name="제목 2 2 2 2" xfId="1270"/>
    <cellStyle name="제목 2 2 3" xfId="1271"/>
    <cellStyle name="제목 2 3" xfId="1272"/>
    <cellStyle name="제목 2 3 2" xfId="1273"/>
    <cellStyle name="제목 2 4" xfId="1274"/>
    <cellStyle name="제목 3" xfId="1275" builtinId="18" customBuiltin="1"/>
    <cellStyle name="제목 3 2" xfId="1276"/>
    <cellStyle name="제목 3 2 2" xfId="1277"/>
    <cellStyle name="제목 3 2 2 2" xfId="1278"/>
    <cellStyle name="제목 3 2 3" xfId="1279"/>
    <cellStyle name="제목 3 3" xfId="1280"/>
    <cellStyle name="제목 3 3 2" xfId="1281"/>
    <cellStyle name="제목 3 4" xfId="1282"/>
    <cellStyle name="제목 4" xfId="1283" builtinId="19" customBuiltin="1"/>
    <cellStyle name="제목 4 2" xfId="1284"/>
    <cellStyle name="제목 4 2 2" xfId="1285"/>
    <cellStyle name="제목 4 2 2 2" xfId="1286"/>
    <cellStyle name="제목 4 2 3" xfId="1287"/>
    <cellStyle name="제목 4 3" xfId="1288"/>
    <cellStyle name="제목 4 3 2" xfId="1289"/>
    <cellStyle name="제목 4 4" xfId="1290"/>
    <cellStyle name="제목 5" xfId="1291"/>
    <cellStyle name="제목 5 2" xfId="1292"/>
    <cellStyle name="제목 5 2 2" xfId="1293"/>
    <cellStyle name="제목 6" xfId="1294"/>
    <cellStyle name="제목 7" xfId="1295"/>
    <cellStyle name="좋음" xfId="1296" builtinId="26" customBuiltin="1"/>
    <cellStyle name="좋음 2" xfId="1297"/>
    <cellStyle name="좋음 2 2" xfId="1298"/>
    <cellStyle name="좋음 2 2 2" xfId="1299"/>
    <cellStyle name="좋음 2 3" xfId="1300"/>
    <cellStyle name="좋음 3" xfId="1301"/>
    <cellStyle name="좋음 3 2" xfId="1302"/>
    <cellStyle name="좋음 4" xfId="1303"/>
    <cellStyle name="좋음 4 2" xfId="1304"/>
    <cellStyle name="출력" xfId="1305" builtinId="21" customBuiltin="1"/>
    <cellStyle name="출력 2" xfId="1306"/>
    <cellStyle name="출력 2 2" xfId="1307"/>
    <cellStyle name="출력 2 2 2" xfId="1308"/>
    <cellStyle name="출력 2 2 2 2" xfId="1309"/>
    <cellStyle name="출력 2 3" xfId="1310"/>
    <cellStyle name="출력 2 3 2" xfId="1311"/>
    <cellStyle name="출력 2 4" xfId="1312"/>
    <cellStyle name="출력 2 4 2" xfId="1313"/>
    <cellStyle name="출력 3" xfId="1314"/>
    <cellStyle name="출력 3 2" xfId="1315"/>
    <cellStyle name="출력 4" xfId="1316"/>
    <cellStyle name="출력 4 2" xfId="1317"/>
    <cellStyle name="콤마 [0]" xfId="1318"/>
    <cellStyle name="콤마 [0] 2" xfId="1319"/>
    <cellStyle name="콤마 [0] 2 2" xfId="1320"/>
    <cellStyle name="콤마 [0] 3" xfId="1321"/>
    <cellStyle name="콤마 [0] 3 2" xfId="1322"/>
    <cellStyle name="콤마 [0]_-02.토지기후" xfId="1323"/>
    <cellStyle name="콤마 [0]_205)13.도공유재산" xfId="1324"/>
    <cellStyle name="콤마 [0]_해안선및도서" xfId="1325"/>
    <cellStyle name="콤마 [0]_해안선및도서_-14.교육문화" xfId="1326"/>
    <cellStyle name="콤마 [0]_해안선및도서_예산담당1006" xfId="1327"/>
    <cellStyle name="콤마 [2]" xfId="1328"/>
    <cellStyle name="콤마_  종  합  " xfId="1329"/>
    <cellStyle name="큰제목" xfId="1330"/>
    <cellStyle name="큰제목 2" xfId="1331"/>
    <cellStyle name="큰제목 2 2" xfId="1332"/>
    <cellStyle name="큰제목 3" xfId="1333"/>
    <cellStyle name="통화 [0] 2" xfId="1334"/>
    <cellStyle name="통화 [0] 2 2" xfId="1335"/>
    <cellStyle name="퍼센트" xfId="1336"/>
    <cellStyle name="퍼센트 2" xfId="1337"/>
    <cellStyle name="표준" xfId="0" builtinId="0"/>
    <cellStyle name="표준 10" xfId="1338"/>
    <cellStyle name="표준 10 2" xfId="1339"/>
    <cellStyle name="표준 10 3" xfId="1340"/>
    <cellStyle name="표준 10 4" xfId="1341"/>
    <cellStyle name="표준 100" xfId="1342"/>
    <cellStyle name="표준 101" xfId="1343"/>
    <cellStyle name="표준 102" xfId="1344"/>
    <cellStyle name="표준 103" xfId="1345"/>
    <cellStyle name="표준 109" xfId="1346"/>
    <cellStyle name="표준 11" xfId="1347"/>
    <cellStyle name="표준 11 2" xfId="1348"/>
    <cellStyle name="표준 11 3" xfId="1349"/>
    <cellStyle name="표준 11 4" xfId="1350"/>
    <cellStyle name="표준 110" xfId="1351"/>
    <cellStyle name="표준 111" xfId="1352"/>
    <cellStyle name="표준 12" xfId="1353"/>
    <cellStyle name="표준 12 2" xfId="1354"/>
    <cellStyle name="표준 13" xfId="1355"/>
    <cellStyle name="표준 13 2" xfId="1356"/>
    <cellStyle name="표준 14" xfId="1357"/>
    <cellStyle name="표준 15" xfId="1358"/>
    <cellStyle name="표준 16" xfId="1359"/>
    <cellStyle name="표준 168" xfId="1360"/>
    <cellStyle name="표준 169" xfId="1361"/>
    <cellStyle name="표준 17" xfId="1362"/>
    <cellStyle name="표준 170" xfId="1363"/>
    <cellStyle name="표준 171" xfId="1364"/>
    <cellStyle name="표준 172" xfId="1365"/>
    <cellStyle name="표준 173" xfId="1366"/>
    <cellStyle name="표준 175" xfId="1367"/>
    <cellStyle name="표준 176" xfId="1368"/>
    <cellStyle name="표준 177" xfId="1369"/>
    <cellStyle name="표준 178" xfId="1370"/>
    <cellStyle name="표준 179" xfId="1371"/>
    <cellStyle name="표준 18" xfId="1372"/>
    <cellStyle name="표준 180" xfId="1373"/>
    <cellStyle name="표준 181" xfId="1374"/>
    <cellStyle name="표준 182" xfId="1375"/>
    <cellStyle name="표준 183" xfId="1376"/>
    <cellStyle name="표준 19" xfId="1377"/>
    <cellStyle name="표준 2" xfId="1378"/>
    <cellStyle name="표준 2 10" xfId="1379"/>
    <cellStyle name="표준 2 11" xfId="1380"/>
    <cellStyle name="표준 2 12" xfId="1381"/>
    <cellStyle name="표준 2 13" xfId="1382"/>
    <cellStyle name="표준 2 2" xfId="1383"/>
    <cellStyle name="표준 2 2 2" xfId="1384"/>
    <cellStyle name="표준 2 2 2 2" xfId="1385"/>
    <cellStyle name="표준 2 2 3" xfId="1386"/>
    <cellStyle name="표준 2 2 4" xfId="1387"/>
    <cellStyle name="표준 2 2_2013년 통계연보 제출자료(기업지원과)" xfId="1388"/>
    <cellStyle name="표준 2 3" xfId="1389"/>
    <cellStyle name="표준 2 3 2" xfId="1390"/>
    <cellStyle name="표준 2 3 2 2" xfId="1391"/>
    <cellStyle name="표준 2 3 2 3" xfId="1392"/>
    <cellStyle name="표준 2 3 3" xfId="1393"/>
    <cellStyle name="표준 2 3 3 2" xfId="1394"/>
    <cellStyle name="표준 2 4" xfId="1395"/>
    <cellStyle name="표준 2 4 2" xfId="1396"/>
    <cellStyle name="표준 2 4 2 2" xfId="1397"/>
    <cellStyle name="표준 2 4 2 3" xfId="1398"/>
    <cellStyle name="표준 2 4 3" xfId="1399"/>
    <cellStyle name="표준 2 4 4" xfId="1400"/>
    <cellStyle name="표준 2 5" xfId="1401"/>
    <cellStyle name="표준 2 5 2" xfId="1402"/>
    <cellStyle name="표준 2 6" xfId="1403"/>
    <cellStyle name="표준 2 6 2" xfId="1404"/>
    <cellStyle name="표준 2 7" xfId="1405"/>
    <cellStyle name="표준 2 8" xfId="1406"/>
    <cellStyle name="표준 2 9" xfId="1407"/>
    <cellStyle name="표준 2_(붙임2) 시정통계 활용도 의견조사표" xfId="1408"/>
    <cellStyle name="표준 20" xfId="1409"/>
    <cellStyle name="표준 21" xfId="1410"/>
    <cellStyle name="표준 22" xfId="1411"/>
    <cellStyle name="표준 23" xfId="1412"/>
    <cellStyle name="표준 24" xfId="1413"/>
    <cellStyle name="표준 25" xfId="1414"/>
    <cellStyle name="표준 26" xfId="1415"/>
    <cellStyle name="표준 27" xfId="1416"/>
    <cellStyle name="표준 28" xfId="1417"/>
    <cellStyle name="표준 29" xfId="1418"/>
    <cellStyle name="표준 3" xfId="1419"/>
    <cellStyle name="표준 3 2" xfId="1420"/>
    <cellStyle name="표준 3 2 2" xfId="1421"/>
    <cellStyle name="표준 3 2 3" xfId="1422"/>
    <cellStyle name="표준 3 2 4" xfId="1423"/>
    <cellStyle name="표준 3 3" xfId="1424"/>
    <cellStyle name="표준 3 3 2" xfId="1425"/>
    <cellStyle name="표준 3 3 2 2" xfId="1426"/>
    <cellStyle name="표준 3 3 3" xfId="1427"/>
    <cellStyle name="표준 3 3 4" xfId="1428"/>
    <cellStyle name="표준 3 4" xfId="1429"/>
    <cellStyle name="표준 3 4 2" xfId="1430"/>
    <cellStyle name="표준 3 4 2 2" xfId="1431"/>
    <cellStyle name="표준 3 4 3" xfId="1432"/>
    <cellStyle name="표준 3 5" xfId="1433"/>
    <cellStyle name="표준 3 5 2" xfId="1434"/>
    <cellStyle name="표준 3 6" xfId="1435"/>
    <cellStyle name="표준 3_사방 산림형질변경(관리계)" xfId="1436"/>
    <cellStyle name="표준 30" xfId="1437"/>
    <cellStyle name="표준 31" xfId="1438"/>
    <cellStyle name="표준 32" xfId="1439"/>
    <cellStyle name="표준 33" xfId="1440"/>
    <cellStyle name="표준 34" xfId="1441"/>
    <cellStyle name="표준 35" xfId="1442"/>
    <cellStyle name="표준 36" xfId="1443"/>
    <cellStyle name="표준 37" xfId="1444"/>
    <cellStyle name="표준 38" xfId="1445"/>
    <cellStyle name="표준 39" xfId="1446"/>
    <cellStyle name="표준 4" xfId="1447"/>
    <cellStyle name="표준 4 2" xfId="1448"/>
    <cellStyle name="표준 4 2 2" xfId="1449"/>
    <cellStyle name="표준 4 2 3" xfId="1450"/>
    <cellStyle name="표준 4 2 3 2" xfId="1451"/>
    <cellStyle name="표준 4 2 3 3" xfId="1452"/>
    <cellStyle name="표준 4 3" xfId="1453"/>
    <cellStyle name="표준 4 3 2" xfId="1454"/>
    <cellStyle name="표준 4 3 3" xfId="1455"/>
    <cellStyle name="표준 4 4" xfId="1456"/>
    <cellStyle name="표준 4 4 2" xfId="1457"/>
    <cellStyle name="표준 4 5" xfId="1458"/>
    <cellStyle name="표준 4 5 2" xfId="1459"/>
    <cellStyle name="표준 4 6" xfId="1460"/>
    <cellStyle name="표준 4_사방 산림형질변경(관리계)" xfId="1461"/>
    <cellStyle name="표준 40" xfId="1462"/>
    <cellStyle name="표준 41" xfId="1463"/>
    <cellStyle name="표준 42" xfId="1464"/>
    <cellStyle name="표준 43" xfId="1465"/>
    <cellStyle name="표준 44" xfId="1466"/>
    <cellStyle name="표준 45" xfId="1467"/>
    <cellStyle name="표준 46" xfId="1468"/>
    <cellStyle name="표준 47" xfId="1469"/>
    <cellStyle name="표준 48" xfId="1529"/>
    <cellStyle name="표준 48 2" xfId="1533"/>
    <cellStyle name="표준 49" xfId="1530"/>
    <cellStyle name="표준 49 2" xfId="1534"/>
    <cellStyle name="표준 5" xfId="1470"/>
    <cellStyle name="표준 5 2" xfId="1471"/>
    <cellStyle name="표준 5 2 2" xfId="1472"/>
    <cellStyle name="표준 5 2 3" xfId="1473"/>
    <cellStyle name="표준 5 3" xfId="1474"/>
    <cellStyle name="표준 5 3 2" xfId="1475"/>
    <cellStyle name="표준 5 4" xfId="1476"/>
    <cellStyle name="표준 5 4 2" xfId="1477"/>
    <cellStyle name="표준 50" xfId="1532"/>
    <cellStyle name="표준 50 2" xfId="1535"/>
    <cellStyle name="표준 6" xfId="1478"/>
    <cellStyle name="표준 6 2" xfId="1479"/>
    <cellStyle name="표준 6 2 2" xfId="1480"/>
    <cellStyle name="표준 6 3" xfId="1481"/>
    <cellStyle name="표준 6 3 2" xfId="1482"/>
    <cellStyle name="표준 6 4" xfId="1483"/>
    <cellStyle name="표준 6 4 2" xfId="1484"/>
    <cellStyle name="표준 6 5" xfId="1485"/>
    <cellStyle name="표준 6 6" xfId="1486"/>
    <cellStyle name="표준 6 7" xfId="1487"/>
    <cellStyle name="표준 7" xfId="1488"/>
    <cellStyle name="표준 7 2" xfId="1489"/>
    <cellStyle name="표준 7 2 2" xfId="1490"/>
    <cellStyle name="표준 7 3" xfId="1491"/>
    <cellStyle name="표준 7 3 2" xfId="1492"/>
    <cellStyle name="표준 79" xfId="1493"/>
    <cellStyle name="표준 8" xfId="1494"/>
    <cellStyle name="표준 8 2" xfId="1495"/>
    <cellStyle name="표준 8 2 2" xfId="1496"/>
    <cellStyle name="표준 8 3" xfId="1497"/>
    <cellStyle name="표준 8 3 2" xfId="1498"/>
    <cellStyle name="표준 80" xfId="1499"/>
    <cellStyle name="표준 87" xfId="1500"/>
    <cellStyle name="표준 88" xfId="1501"/>
    <cellStyle name="표준 89" xfId="1502"/>
    <cellStyle name="표준 9" xfId="1503"/>
    <cellStyle name="표준 9 2" xfId="1504"/>
    <cellStyle name="표준 9 3" xfId="1505"/>
    <cellStyle name="표준 90" xfId="1506"/>
    <cellStyle name="표준 91" xfId="1507"/>
    <cellStyle name="표준 92" xfId="1508"/>
    <cellStyle name="표준 94" xfId="1509"/>
    <cellStyle name="표준 95" xfId="1510"/>
    <cellStyle name="표준 96" xfId="1511"/>
    <cellStyle name="표준 97" xfId="1512"/>
    <cellStyle name="표준 98" xfId="1513"/>
    <cellStyle name="표준 99" xfId="1514"/>
    <cellStyle name="표준_-11.운수관광" xfId="1515"/>
    <cellStyle name="표준_-14.교육문화" xfId="1516"/>
    <cellStyle name="표준_9.일반회계세출결산" xfId="1517"/>
    <cellStyle name="표준_Sheet1" xfId="1518"/>
    <cellStyle name="표준_예산담당1006" xfId="1519"/>
    <cellStyle name="하이퍼링크 2" xfId="1520"/>
    <cellStyle name="하이퍼링크 2 2" xfId="1521"/>
    <cellStyle name="하이퍼링크 3" xfId="1522"/>
    <cellStyle name="합산" xfId="1523"/>
    <cellStyle name="합산 2" xfId="1524"/>
    <cellStyle name="화폐기호" xfId="1525"/>
    <cellStyle name="화폐기호 2" xfId="1526"/>
    <cellStyle name="화폐기호0" xfId="1527"/>
    <cellStyle name="화폐기호0 2" xfId="15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9525</xdr:rowOff>
    </xdr:from>
    <xdr:to>
      <xdr:col>8</xdr:col>
      <xdr:colOff>581025</xdr:colOff>
      <xdr:row>11</xdr:row>
      <xdr:rowOff>142875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52400" y="46672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재정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Finance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view="pageBreakPreview" zoomScaleNormal="100" zoomScaleSheetLayoutView="100" workbookViewId="0">
      <pane ySplit="20" topLeftCell="A21" activePane="bottomLeft" state="frozen"/>
      <selection activeCell="D35" sqref="D35"/>
      <selection pane="bottomLeft" activeCell="K38" sqref="K38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771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4"/>
    </row>
    <row r="38" spans="1:16">
      <c r="J38" s="4"/>
    </row>
  </sheetData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39"/>
  <sheetViews>
    <sheetView view="pageBreakPreview" zoomScaleNormal="100" zoomScaleSheetLayoutView="100" workbookViewId="0">
      <selection activeCell="A33" sqref="A33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559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0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1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2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3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5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6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7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8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9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10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11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12</v>
      </c>
      <c r="B29" s="5"/>
      <c r="C29" s="6"/>
      <c r="D29" s="6"/>
      <c r="F29" s="5" t="s">
        <v>13</v>
      </c>
      <c r="G29" s="6" t="s">
        <v>13</v>
      </c>
      <c r="H29" s="7" t="s">
        <v>13</v>
      </c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14</v>
      </c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15</v>
      </c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A32" s="5" t="s">
        <v>601</v>
      </c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4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view="pageBreakPreview" topLeftCell="A19" zoomScaleNormal="100" zoomScaleSheetLayoutView="100" workbookViewId="0">
      <selection activeCell="F45" sqref="F45"/>
    </sheetView>
  </sheetViews>
  <sheetFormatPr defaultRowHeight="14.25"/>
  <cols>
    <col min="1" max="1" width="5.75" style="54" customWidth="1"/>
    <col min="2" max="2" width="8.125" style="55" customWidth="1"/>
    <col min="3" max="6" width="8.625" style="56" customWidth="1"/>
    <col min="7" max="8" width="6.625" style="56" customWidth="1"/>
    <col min="9" max="9" width="8.625" style="56" customWidth="1"/>
    <col min="10" max="11" width="6.125" style="56" customWidth="1"/>
    <col min="12" max="13" width="10.625" style="57" customWidth="1"/>
    <col min="14" max="15" width="10.625" style="58" customWidth="1"/>
    <col min="16" max="18" width="10.125" style="59" customWidth="1"/>
    <col min="19" max="19" width="9.625" style="59" customWidth="1"/>
    <col min="20" max="20" width="8.875" style="58" customWidth="1"/>
    <col min="21" max="21" width="10.625" style="59" customWidth="1"/>
    <col min="22" max="22" width="9.75" style="59" customWidth="1"/>
    <col min="23" max="23" width="9" style="59"/>
    <col min="24" max="24" width="9.75" style="59" customWidth="1"/>
    <col min="25" max="26" width="11.625" style="59" customWidth="1"/>
    <col min="27" max="27" width="11.125" style="60" customWidth="1"/>
    <col min="28" max="16384" width="9" style="59"/>
  </cols>
  <sheetData>
    <row r="1" spans="1:27" s="429" customFormat="1" ht="14.1" customHeight="1">
      <c r="A1" s="426"/>
      <c r="B1" s="430"/>
      <c r="C1" s="431"/>
      <c r="D1" s="431"/>
      <c r="E1" s="431"/>
      <c r="F1" s="431"/>
      <c r="G1" s="431"/>
      <c r="H1" s="431"/>
      <c r="I1" s="431"/>
      <c r="J1" s="431"/>
      <c r="K1" s="239" t="s">
        <v>560</v>
      </c>
      <c r="L1" s="432" t="s">
        <v>561</v>
      </c>
      <c r="M1" s="432"/>
      <c r="N1" s="433"/>
      <c r="O1" s="433"/>
      <c r="T1" s="433"/>
      <c r="AA1" s="239" t="s">
        <v>562</v>
      </c>
    </row>
    <row r="2" spans="1:27" s="39" customFormat="1" ht="14.1" customHeight="1">
      <c r="A2" s="33"/>
      <c r="B2" s="34"/>
      <c r="C2" s="35"/>
      <c r="D2" s="35"/>
      <c r="E2" s="35"/>
      <c r="F2" s="35"/>
      <c r="G2" s="35"/>
      <c r="H2" s="35"/>
      <c r="I2" s="35"/>
      <c r="J2" s="35"/>
      <c r="K2" s="36"/>
      <c r="L2" s="37"/>
      <c r="M2" s="37"/>
      <c r="N2" s="38"/>
      <c r="O2" s="38"/>
      <c r="T2" s="38"/>
      <c r="AA2" s="36"/>
    </row>
    <row r="3" spans="1:27" s="40" customFormat="1" ht="20.100000000000001" customHeight="1">
      <c r="A3" s="656" t="s">
        <v>16</v>
      </c>
      <c r="B3" s="656"/>
      <c r="C3" s="656"/>
      <c r="D3" s="656"/>
      <c r="E3" s="656"/>
      <c r="F3" s="656"/>
      <c r="G3" s="656"/>
      <c r="H3" s="656"/>
      <c r="I3" s="656"/>
      <c r="J3" s="656"/>
      <c r="K3" s="656"/>
      <c r="L3" s="657" t="s">
        <v>608</v>
      </c>
      <c r="M3" s="657"/>
      <c r="N3" s="657"/>
      <c r="O3" s="657"/>
      <c r="P3" s="657"/>
      <c r="Q3" s="657"/>
      <c r="R3" s="657"/>
      <c r="S3" s="657"/>
      <c r="T3" s="658" t="s">
        <v>609</v>
      </c>
      <c r="U3" s="658"/>
      <c r="V3" s="658"/>
      <c r="W3" s="658"/>
      <c r="X3" s="658"/>
      <c r="Y3" s="658"/>
      <c r="Z3" s="658"/>
      <c r="AA3" s="658"/>
    </row>
    <row r="4" spans="1:27" s="44" customFormat="1" ht="24" customHeight="1">
      <c r="A4" s="659" t="s">
        <v>610</v>
      </c>
      <c r="B4" s="659"/>
      <c r="C4" s="659"/>
      <c r="D4" s="659"/>
      <c r="E4" s="659"/>
      <c r="F4" s="659"/>
      <c r="G4" s="659"/>
      <c r="H4" s="659"/>
      <c r="I4" s="659"/>
      <c r="J4" s="659"/>
      <c r="K4" s="659"/>
      <c r="L4" s="41"/>
      <c r="M4" s="41"/>
      <c r="N4" s="41"/>
      <c r="O4" s="41"/>
      <c r="P4" s="42"/>
      <c r="Q4" s="42"/>
      <c r="R4" s="42"/>
      <c r="S4" s="43"/>
      <c r="T4" s="516"/>
      <c r="U4" s="43"/>
      <c r="V4" s="43"/>
      <c r="W4" s="43"/>
      <c r="X4" s="43"/>
    </row>
    <row r="5" spans="1:27" s="45" customFormat="1" ht="18" customHeight="1" thickBot="1">
      <c r="A5" s="45" t="s">
        <v>17</v>
      </c>
      <c r="C5" s="37"/>
      <c r="D5" s="37"/>
      <c r="E5" s="37"/>
      <c r="F5" s="37"/>
      <c r="G5" s="37"/>
      <c r="H5" s="37"/>
      <c r="I5" s="37"/>
      <c r="K5" s="19" t="s">
        <v>611</v>
      </c>
      <c r="L5" s="45" t="s">
        <v>17</v>
      </c>
      <c r="N5" s="46"/>
      <c r="O5" s="46"/>
      <c r="P5" s="47"/>
      <c r="Q5" s="47"/>
      <c r="R5" s="47"/>
      <c r="T5" s="46"/>
      <c r="U5" s="37"/>
      <c r="V5" s="37"/>
      <c r="W5" s="37"/>
      <c r="X5" s="37"/>
      <c r="AA5" s="19" t="s">
        <v>611</v>
      </c>
    </row>
    <row r="6" spans="1:27" s="39" customFormat="1" ht="24" customHeight="1">
      <c r="A6" s="660" t="s">
        <v>612</v>
      </c>
      <c r="B6" s="661"/>
      <c r="C6" s="666" t="s">
        <v>613</v>
      </c>
      <c r="D6" s="669" t="s">
        <v>614</v>
      </c>
      <c r="E6" s="670"/>
      <c r="F6" s="670"/>
      <c r="G6" s="670"/>
      <c r="H6" s="670"/>
      <c r="I6" s="670"/>
      <c r="J6" s="670"/>
      <c r="K6" s="671"/>
      <c r="L6" s="672" t="s">
        <v>615</v>
      </c>
      <c r="M6" s="675" t="s">
        <v>616</v>
      </c>
      <c r="N6" s="676"/>
      <c r="O6" s="676"/>
      <c r="P6" s="676"/>
      <c r="Q6" s="676"/>
      <c r="R6" s="676"/>
      <c r="S6" s="676"/>
      <c r="T6" s="677" t="s">
        <v>616</v>
      </c>
      <c r="U6" s="678"/>
      <c r="V6" s="679" t="s">
        <v>617</v>
      </c>
      <c r="W6" s="682" t="s">
        <v>618</v>
      </c>
      <c r="X6" s="684" t="s">
        <v>619</v>
      </c>
      <c r="Y6" s="684" t="s">
        <v>620</v>
      </c>
      <c r="Z6" s="685" t="s">
        <v>621</v>
      </c>
      <c r="AA6" s="653" t="s">
        <v>622</v>
      </c>
    </row>
    <row r="7" spans="1:27" s="39" customFormat="1" ht="24" customHeight="1">
      <c r="A7" s="662"/>
      <c r="B7" s="663"/>
      <c r="C7" s="667"/>
      <c r="D7" s="638"/>
      <c r="E7" s="639" t="s">
        <v>623</v>
      </c>
      <c r="F7" s="635"/>
      <c r="G7" s="635"/>
      <c r="H7" s="635"/>
      <c r="I7" s="635"/>
      <c r="J7" s="635"/>
      <c r="K7" s="640"/>
      <c r="L7" s="673"/>
      <c r="M7" s="32" t="s">
        <v>624</v>
      </c>
      <c r="N7" s="641" t="s">
        <v>625</v>
      </c>
      <c r="O7" s="642"/>
      <c r="P7" s="642"/>
      <c r="Q7" s="642"/>
      <c r="R7" s="642"/>
      <c r="S7" s="643"/>
      <c r="T7" s="644" t="s">
        <v>626</v>
      </c>
      <c r="U7" s="637" t="s">
        <v>627</v>
      </c>
      <c r="V7" s="680"/>
      <c r="W7" s="637"/>
      <c r="X7" s="625"/>
      <c r="Y7" s="651"/>
      <c r="Z7" s="686"/>
      <c r="AA7" s="654"/>
    </row>
    <row r="8" spans="1:27" s="39" customFormat="1" ht="15.95" customHeight="1">
      <c r="A8" s="662"/>
      <c r="B8" s="663"/>
      <c r="C8" s="667"/>
      <c r="D8" s="625"/>
      <c r="E8" s="646"/>
      <c r="F8" s="625" t="s">
        <v>628</v>
      </c>
      <c r="G8" s="649" t="s">
        <v>629</v>
      </c>
      <c r="H8" s="649" t="s">
        <v>630</v>
      </c>
      <c r="I8" s="625" t="s">
        <v>631</v>
      </c>
      <c r="J8" s="625" t="s">
        <v>632</v>
      </c>
      <c r="K8" s="627" t="s">
        <v>633</v>
      </c>
      <c r="L8" s="673"/>
      <c r="M8" s="629" t="s">
        <v>634</v>
      </c>
      <c r="N8" s="631"/>
      <c r="O8" s="634" t="s">
        <v>635</v>
      </c>
      <c r="P8" s="637" t="s">
        <v>636</v>
      </c>
      <c r="Q8" s="619" t="s">
        <v>637</v>
      </c>
      <c r="R8" s="619" t="s">
        <v>638</v>
      </c>
      <c r="S8" s="623" t="s">
        <v>639</v>
      </c>
      <c r="T8" s="644"/>
      <c r="U8" s="632"/>
      <c r="V8" s="680"/>
      <c r="W8" s="637"/>
      <c r="X8" s="625"/>
      <c r="Y8" s="651"/>
      <c r="Z8" s="686"/>
      <c r="AA8" s="654"/>
    </row>
    <row r="9" spans="1:27" s="39" customFormat="1" ht="15.95" customHeight="1">
      <c r="A9" s="662"/>
      <c r="B9" s="663"/>
      <c r="C9" s="667"/>
      <c r="D9" s="625"/>
      <c r="E9" s="647"/>
      <c r="F9" s="625"/>
      <c r="G9" s="649"/>
      <c r="H9" s="649"/>
      <c r="I9" s="651"/>
      <c r="J9" s="625"/>
      <c r="K9" s="627"/>
      <c r="L9" s="673"/>
      <c r="M9" s="629"/>
      <c r="N9" s="632"/>
      <c r="O9" s="635"/>
      <c r="P9" s="635"/>
      <c r="Q9" s="619"/>
      <c r="R9" s="621"/>
      <c r="S9" s="623"/>
      <c r="T9" s="644"/>
      <c r="U9" s="632"/>
      <c r="V9" s="680"/>
      <c r="W9" s="637"/>
      <c r="X9" s="625"/>
      <c r="Y9" s="651"/>
      <c r="Z9" s="686"/>
      <c r="AA9" s="654"/>
    </row>
    <row r="10" spans="1:27" s="39" customFormat="1" ht="15.95" customHeight="1">
      <c r="A10" s="662"/>
      <c r="B10" s="663"/>
      <c r="C10" s="667"/>
      <c r="D10" s="625"/>
      <c r="E10" s="647"/>
      <c r="F10" s="625"/>
      <c r="G10" s="649"/>
      <c r="H10" s="649"/>
      <c r="I10" s="651"/>
      <c r="J10" s="625"/>
      <c r="K10" s="627"/>
      <c r="L10" s="673"/>
      <c r="M10" s="629"/>
      <c r="N10" s="632"/>
      <c r="O10" s="635"/>
      <c r="P10" s="635"/>
      <c r="Q10" s="619"/>
      <c r="R10" s="621"/>
      <c r="S10" s="623"/>
      <c r="T10" s="644"/>
      <c r="U10" s="632"/>
      <c r="V10" s="680"/>
      <c r="W10" s="637"/>
      <c r="X10" s="625"/>
      <c r="Y10" s="651"/>
      <c r="Z10" s="686"/>
      <c r="AA10" s="654"/>
    </row>
    <row r="11" spans="1:27" s="39" customFormat="1" ht="15.95" customHeight="1">
      <c r="A11" s="664"/>
      <c r="B11" s="665"/>
      <c r="C11" s="668"/>
      <c r="D11" s="626"/>
      <c r="E11" s="648"/>
      <c r="F11" s="626"/>
      <c r="G11" s="650"/>
      <c r="H11" s="650"/>
      <c r="I11" s="652"/>
      <c r="J11" s="626"/>
      <c r="K11" s="628"/>
      <c r="L11" s="674"/>
      <c r="M11" s="630"/>
      <c r="N11" s="633"/>
      <c r="O11" s="636"/>
      <c r="P11" s="636"/>
      <c r="Q11" s="620"/>
      <c r="R11" s="622"/>
      <c r="S11" s="624"/>
      <c r="T11" s="645"/>
      <c r="U11" s="633"/>
      <c r="V11" s="681"/>
      <c r="W11" s="683"/>
      <c r="X11" s="626"/>
      <c r="Y11" s="652"/>
      <c r="Z11" s="687"/>
      <c r="AA11" s="655"/>
    </row>
    <row r="12" spans="1:27" s="48" customFormat="1" ht="30" customHeight="1">
      <c r="A12" s="615" t="s">
        <v>423</v>
      </c>
      <c r="B12" s="616"/>
      <c r="C12" s="29">
        <v>2373887</v>
      </c>
      <c r="D12" s="29">
        <v>2358523</v>
      </c>
      <c r="E12" s="29">
        <v>2963551</v>
      </c>
      <c r="F12" s="29">
        <v>1268109</v>
      </c>
      <c r="G12" s="29" t="s">
        <v>640</v>
      </c>
      <c r="H12" s="29" t="s">
        <v>640</v>
      </c>
      <c r="I12" s="29">
        <v>1663061</v>
      </c>
      <c r="J12" s="29">
        <v>12566</v>
      </c>
      <c r="K12" s="29">
        <v>19815</v>
      </c>
      <c r="L12" s="9" t="s">
        <v>423</v>
      </c>
      <c r="M12" s="25">
        <v>0</v>
      </c>
      <c r="N12" s="469">
        <v>-738128</v>
      </c>
      <c r="O12" s="469">
        <v>-772912</v>
      </c>
      <c r="P12" s="469">
        <v>20480</v>
      </c>
      <c r="Q12" s="469">
        <v>11345</v>
      </c>
      <c r="R12" s="469">
        <v>1774</v>
      </c>
      <c r="S12" s="25">
        <v>1185</v>
      </c>
      <c r="T12" s="26">
        <v>1691</v>
      </c>
      <c r="U12" s="26">
        <v>131409</v>
      </c>
      <c r="V12" s="26">
        <v>-73238</v>
      </c>
      <c r="W12" s="26">
        <v>64</v>
      </c>
      <c r="X12" s="26">
        <v>-2634</v>
      </c>
      <c r="Y12" s="26">
        <v>71222</v>
      </c>
      <c r="Z12" s="26">
        <v>19950</v>
      </c>
      <c r="AA12" s="11" t="s">
        <v>423</v>
      </c>
    </row>
    <row r="13" spans="1:27" s="48" customFormat="1" ht="30" customHeight="1">
      <c r="A13" s="615" t="s">
        <v>641</v>
      </c>
      <c r="B13" s="616"/>
      <c r="C13" s="29">
        <v>2595152</v>
      </c>
      <c r="D13" s="29">
        <v>2607385</v>
      </c>
      <c r="E13" s="29">
        <v>3031390</v>
      </c>
      <c r="F13" s="29">
        <v>1422655</v>
      </c>
      <c r="G13" s="29">
        <v>-38105</v>
      </c>
      <c r="H13" s="29" t="s">
        <v>640</v>
      </c>
      <c r="I13" s="29">
        <v>1599288</v>
      </c>
      <c r="J13" s="29">
        <v>12328</v>
      </c>
      <c r="K13" s="29">
        <v>35224</v>
      </c>
      <c r="L13" s="9" t="s">
        <v>502</v>
      </c>
      <c r="M13" s="25">
        <v>0</v>
      </c>
      <c r="N13" s="469">
        <v>-560230</v>
      </c>
      <c r="O13" s="469">
        <v>-595403</v>
      </c>
      <c r="P13" s="469">
        <v>20884</v>
      </c>
      <c r="Q13" s="469">
        <v>11175</v>
      </c>
      <c r="R13" s="469">
        <v>3114</v>
      </c>
      <c r="S13" s="25">
        <v>0</v>
      </c>
      <c r="T13" s="26">
        <v>1730</v>
      </c>
      <c r="U13" s="26">
        <v>134495</v>
      </c>
      <c r="V13" s="26">
        <v>-75653</v>
      </c>
      <c r="W13" s="26">
        <v>42</v>
      </c>
      <c r="X13" s="26">
        <v>-3341</v>
      </c>
      <c r="Y13" s="26">
        <v>40745</v>
      </c>
      <c r="Z13" s="26">
        <v>25974</v>
      </c>
      <c r="AA13" s="11" t="s">
        <v>502</v>
      </c>
    </row>
    <row r="14" spans="1:27" s="48" customFormat="1" ht="30" customHeight="1">
      <c r="A14" s="615" t="s">
        <v>519</v>
      </c>
      <c r="B14" s="616"/>
      <c r="C14" s="29">
        <v>3143785</v>
      </c>
      <c r="D14" s="29">
        <v>3158727</v>
      </c>
      <c r="E14" s="29">
        <v>3313005</v>
      </c>
      <c r="F14" s="29">
        <v>1674322</v>
      </c>
      <c r="G14" s="29">
        <v>-52800</v>
      </c>
      <c r="H14" s="29" t="s">
        <v>640</v>
      </c>
      <c r="I14" s="29">
        <v>1643110</v>
      </c>
      <c r="J14" s="29">
        <v>13851</v>
      </c>
      <c r="K14" s="29">
        <v>34522</v>
      </c>
      <c r="L14" s="9" t="s">
        <v>519</v>
      </c>
      <c r="M14" s="25">
        <v>0</v>
      </c>
      <c r="N14" s="469">
        <v>-243496</v>
      </c>
      <c r="O14" s="469">
        <v>-278633</v>
      </c>
      <c r="P14" s="469">
        <v>20962</v>
      </c>
      <c r="Q14" s="469">
        <v>10795</v>
      </c>
      <c r="R14" s="469">
        <v>3380</v>
      </c>
      <c r="S14" s="25">
        <v>0</v>
      </c>
      <c r="T14" s="26">
        <v>1691</v>
      </c>
      <c r="U14" s="26">
        <v>87527</v>
      </c>
      <c r="V14" s="26">
        <v>-72989</v>
      </c>
      <c r="W14" s="26">
        <v>4</v>
      </c>
      <c r="X14" s="26">
        <v>-2381</v>
      </c>
      <c r="Y14" s="26">
        <v>33409</v>
      </c>
      <c r="Z14" s="26">
        <v>27015</v>
      </c>
      <c r="AA14" s="11" t="s">
        <v>519</v>
      </c>
    </row>
    <row r="15" spans="1:27" s="48" customFormat="1" ht="30" customHeight="1">
      <c r="A15" s="615" t="s">
        <v>558</v>
      </c>
      <c r="B15" s="616"/>
      <c r="C15" s="29">
        <v>4089716</v>
      </c>
      <c r="D15" s="29">
        <v>4085815</v>
      </c>
      <c r="E15" s="29">
        <v>3758844</v>
      </c>
      <c r="F15" s="29">
        <v>2035288</v>
      </c>
      <c r="G15" s="29">
        <v>-67723</v>
      </c>
      <c r="H15" s="29">
        <v>-38679</v>
      </c>
      <c r="I15" s="29">
        <v>1768306</v>
      </c>
      <c r="J15" s="29">
        <v>24523</v>
      </c>
      <c r="K15" s="29">
        <v>37129</v>
      </c>
      <c r="L15" s="9" t="s">
        <v>558</v>
      </c>
      <c r="M15" s="25">
        <v>0</v>
      </c>
      <c r="N15" s="469">
        <v>226515</v>
      </c>
      <c r="O15" s="469">
        <v>-164859</v>
      </c>
      <c r="P15" s="469">
        <v>367421</v>
      </c>
      <c r="Q15" s="469">
        <v>14060</v>
      </c>
      <c r="R15" s="469">
        <v>9893</v>
      </c>
      <c r="S15" s="25">
        <v>0</v>
      </c>
      <c r="T15" s="26">
        <v>2291</v>
      </c>
      <c r="U15" s="26">
        <v>98165</v>
      </c>
      <c r="V15" s="26">
        <v>-73191</v>
      </c>
      <c r="W15" s="26">
        <v>30</v>
      </c>
      <c r="X15" s="26">
        <v>-1651</v>
      </c>
      <c r="Y15" s="26">
        <v>44709</v>
      </c>
      <c r="Z15" s="26">
        <v>34004</v>
      </c>
      <c r="AA15" s="11" t="s">
        <v>558</v>
      </c>
    </row>
    <row r="16" spans="1:27" s="48" customFormat="1" ht="30" customHeight="1">
      <c r="A16" s="617" t="s">
        <v>598</v>
      </c>
      <c r="B16" s="618"/>
      <c r="C16" s="30">
        <f>SUM(C18:C26)</f>
        <v>5194661</v>
      </c>
      <c r="D16" s="30">
        <f>SUM(D18:D26)</f>
        <v>5175187</v>
      </c>
      <c r="E16" s="30">
        <f>SUM(E18:E26)</f>
        <v>3930244</v>
      </c>
      <c r="F16" s="30">
        <f t="shared" ref="F16:Z16" si="0">SUM(F18:F26)</f>
        <v>2103464</v>
      </c>
      <c r="G16" s="30">
        <f t="shared" si="0"/>
        <v>-68263</v>
      </c>
      <c r="H16" s="30">
        <f>SUM(H18:H26)</f>
        <v>-34325</v>
      </c>
      <c r="I16" s="30">
        <f t="shared" si="0"/>
        <v>1865805</v>
      </c>
      <c r="J16" s="30">
        <f t="shared" si="0"/>
        <v>18408</v>
      </c>
      <c r="K16" s="30">
        <f t="shared" si="0"/>
        <v>45155</v>
      </c>
      <c r="L16" s="15" t="s">
        <v>598</v>
      </c>
      <c r="M16" s="14">
        <f t="shared" si="0"/>
        <v>0</v>
      </c>
      <c r="N16" s="470">
        <f t="shared" si="0"/>
        <v>1097599</v>
      </c>
      <c r="O16" s="470">
        <f t="shared" si="0"/>
        <v>583372</v>
      </c>
      <c r="P16" s="470">
        <f t="shared" si="0"/>
        <v>492843</v>
      </c>
      <c r="Q16" s="470">
        <f t="shared" si="0"/>
        <v>11681</v>
      </c>
      <c r="R16" s="470">
        <f t="shared" si="0"/>
        <v>9703</v>
      </c>
      <c r="S16" s="14">
        <f t="shared" si="0"/>
        <v>0</v>
      </c>
      <c r="T16" s="27">
        <f t="shared" si="0"/>
        <v>2615</v>
      </c>
      <c r="U16" s="27">
        <f t="shared" si="0"/>
        <v>144729</v>
      </c>
      <c r="V16" s="27">
        <f t="shared" si="0"/>
        <v>-55277</v>
      </c>
      <c r="W16" s="27">
        <f t="shared" si="0"/>
        <v>4</v>
      </c>
      <c r="X16" s="27">
        <f t="shared" si="0"/>
        <v>-227</v>
      </c>
      <c r="Y16" s="27">
        <f t="shared" si="0"/>
        <v>43913</v>
      </c>
      <c r="Z16" s="27">
        <f t="shared" si="0"/>
        <v>31061</v>
      </c>
      <c r="AA16" s="16" t="s">
        <v>598</v>
      </c>
    </row>
    <row r="17" spans="1:27" s="17" customFormat="1" ht="20.100000000000001" customHeight="1">
      <c r="B17" s="18"/>
      <c r="C17" s="29"/>
      <c r="D17" s="451"/>
      <c r="E17" s="451"/>
      <c r="F17" s="29"/>
      <c r="G17" s="29"/>
      <c r="H17" s="29"/>
      <c r="I17" s="29"/>
      <c r="J17" s="29"/>
      <c r="K17" s="29"/>
      <c r="L17" s="18"/>
      <c r="M17" s="13"/>
      <c r="N17" s="19"/>
      <c r="O17" s="19"/>
      <c r="P17" s="19"/>
      <c r="Q17" s="19"/>
      <c r="R17" s="19"/>
      <c r="S17" s="19"/>
      <c r="T17" s="26"/>
      <c r="U17" s="26"/>
      <c r="V17" s="26"/>
      <c r="W17" s="26"/>
      <c r="X17" s="26"/>
      <c r="Y17" s="26"/>
      <c r="Z17" s="352"/>
    </row>
    <row r="18" spans="1:27" s="17" customFormat="1" ht="30" customHeight="1">
      <c r="A18" s="17" t="s">
        <v>33</v>
      </c>
      <c r="B18" s="20" t="s">
        <v>18</v>
      </c>
      <c r="C18" s="31">
        <f>SUM(D18,V18:Z18)</f>
        <v>928993</v>
      </c>
      <c r="D18" s="31">
        <f>SUM(E18,N18,T18:U18)</f>
        <v>903107</v>
      </c>
      <c r="E18" s="31">
        <f>SUM(F18:K18,M18)</f>
        <v>1010807</v>
      </c>
      <c r="F18" s="452">
        <v>572945</v>
      </c>
      <c r="G18" s="452">
        <v>-12709</v>
      </c>
      <c r="H18" s="452">
        <v>-5927</v>
      </c>
      <c r="I18" s="452">
        <v>441568</v>
      </c>
      <c r="J18" s="452">
        <v>3260</v>
      </c>
      <c r="K18" s="452">
        <v>11670</v>
      </c>
      <c r="L18" s="18" t="s">
        <v>33</v>
      </c>
      <c r="M18" s="380">
        <v>0</v>
      </c>
      <c r="N18" s="24">
        <f>SUM(O18:S18)</f>
        <v>-138032</v>
      </c>
      <c r="O18" s="381">
        <v>-141861</v>
      </c>
      <c r="P18" s="381">
        <v>2301</v>
      </c>
      <c r="Q18" s="381">
        <v>108</v>
      </c>
      <c r="R18" s="380">
        <v>1420</v>
      </c>
      <c r="S18" s="380">
        <v>0</v>
      </c>
      <c r="T18" s="379">
        <v>366</v>
      </c>
      <c r="U18" s="378">
        <v>29966</v>
      </c>
      <c r="V18" s="378">
        <v>-2442</v>
      </c>
      <c r="W18" s="378">
        <v>3</v>
      </c>
      <c r="X18" s="378">
        <v>448</v>
      </c>
      <c r="Y18" s="378">
        <v>21458</v>
      </c>
      <c r="Z18" s="382">
        <v>6419</v>
      </c>
      <c r="AA18" s="21" t="s">
        <v>18</v>
      </c>
    </row>
    <row r="19" spans="1:27" s="17" customFormat="1" ht="30" customHeight="1">
      <c r="A19" s="17" t="s">
        <v>34</v>
      </c>
      <c r="B19" s="20" t="s">
        <v>19</v>
      </c>
      <c r="C19" s="31">
        <f t="shared" ref="C19:C26" si="1">SUM(D19,V19:Z19)</f>
        <v>1458150</v>
      </c>
      <c r="D19" s="31">
        <f t="shared" ref="D19:D26" si="2">SUM(E19,N19,T19:U19)</f>
        <v>1452876</v>
      </c>
      <c r="E19" s="31">
        <f t="shared" ref="E19:E26" si="3">SUM(F19:K19,M19)</f>
        <v>1182471</v>
      </c>
      <c r="F19" s="452">
        <v>352389</v>
      </c>
      <c r="G19" s="452">
        <v>-9303</v>
      </c>
      <c r="H19" s="452">
        <v>-4066</v>
      </c>
      <c r="I19" s="452">
        <v>830354</v>
      </c>
      <c r="J19" s="452">
        <v>6422</v>
      </c>
      <c r="K19" s="452">
        <v>6675</v>
      </c>
      <c r="L19" s="18" t="s">
        <v>34</v>
      </c>
      <c r="M19" s="380">
        <v>0</v>
      </c>
      <c r="N19" s="24">
        <f t="shared" ref="N19:N26" si="4">SUM(O19:S19)</f>
        <v>239638</v>
      </c>
      <c r="O19" s="381">
        <v>226484</v>
      </c>
      <c r="P19" s="381">
        <v>6884</v>
      </c>
      <c r="Q19" s="381">
        <v>5856</v>
      </c>
      <c r="R19" s="380">
        <v>414</v>
      </c>
      <c r="S19" s="380">
        <v>0</v>
      </c>
      <c r="T19" s="378">
        <v>335</v>
      </c>
      <c r="U19" s="378">
        <v>30432</v>
      </c>
      <c r="V19" s="378">
        <v>-6835</v>
      </c>
      <c r="W19" s="378">
        <v>1</v>
      </c>
      <c r="X19" s="378">
        <v>1197</v>
      </c>
      <c r="Y19" s="378">
        <v>5646</v>
      </c>
      <c r="Z19" s="382">
        <v>5265</v>
      </c>
      <c r="AA19" s="21" t="s">
        <v>19</v>
      </c>
    </row>
    <row r="20" spans="1:27" s="17" customFormat="1" ht="30" customHeight="1">
      <c r="A20" s="17" t="s">
        <v>35</v>
      </c>
      <c r="B20" s="20" t="s">
        <v>20</v>
      </c>
      <c r="C20" s="31">
        <f t="shared" si="1"/>
        <v>346968</v>
      </c>
      <c r="D20" s="31">
        <f t="shared" si="2"/>
        <v>333883</v>
      </c>
      <c r="E20" s="31">
        <f t="shared" si="3"/>
        <v>208911</v>
      </c>
      <c r="F20" s="452">
        <v>151059</v>
      </c>
      <c r="G20" s="452">
        <v>-4504</v>
      </c>
      <c r="H20" s="452">
        <v>-2179</v>
      </c>
      <c r="I20" s="452">
        <v>62383</v>
      </c>
      <c r="J20" s="452">
        <v>996</v>
      </c>
      <c r="K20" s="452">
        <v>1156</v>
      </c>
      <c r="L20" s="18" t="s">
        <v>35</v>
      </c>
      <c r="M20" s="380">
        <v>0</v>
      </c>
      <c r="N20" s="24">
        <f t="shared" si="4"/>
        <v>115786</v>
      </c>
      <c r="O20" s="381">
        <v>116007</v>
      </c>
      <c r="P20" s="381">
        <v>-533</v>
      </c>
      <c r="Q20" s="381">
        <v>80</v>
      </c>
      <c r="R20" s="381">
        <v>232</v>
      </c>
      <c r="S20" s="380">
        <v>0</v>
      </c>
      <c r="T20" s="378">
        <v>202</v>
      </c>
      <c r="U20" s="378">
        <v>8984</v>
      </c>
      <c r="V20" s="378">
        <v>-5550</v>
      </c>
      <c r="W20" s="378">
        <v>0</v>
      </c>
      <c r="X20" s="378">
        <v>-851</v>
      </c>
      <c r="Y20" s="378">
        <v>5492</v>
      </c>
      <c r="Z20" s="382">
        <v>13994</v>
      </c>
      <c r="AA20" s="21" t="s">
        <v>20</v>
      </c>
    </row>
    <row r="21" spans="1:27" s="17" customFormat="1" ht="30" customHeight="1">
      <c r="A21" s="17" t="s">
        <v>36</v>
      </c>
      <c r="B21" s="20" t="s">
        <v>21</v>
      </c>
      <c r="C21" s="31">
        <f t="shared" si="1"/>
        <v>263225</v>
      </c>
      <c r="D21" s="31">
        <f t="shared" si="2"/>
        <v>276261</v>
      </c>
      <c r="E21" s="31">
        <f t="shared" si="3"/>
        <v>178464</v>
      </c>
      <c r="F21" s="452">
        <v>148833</v>
      </c>
      <c r="G21" s="452">
        <v>-8611</v>
      </c>
      <c r="H21" s="452">
        <v>-3550</v>
      </c>
      <c r="I21" s="452">
        <v>37937</v>
      </c>
      <c r="J21" s="452">
        <v>1495</v>
      </c>
      <c r="K21" s="452">
        <v>2360</v>
      </c>
      <c r="L21" s="18" t="s">
        <v>36</v>
      </c>
      <c r="M21" s="380">
        <v>0</v>
      </c>
      <c r="N21" s="24">
        <f t="shared" si="4"/>
        <v>85957</v>
      </c>
      <c r="O21" s="381">
        <v>85264</v>
      </c>
      <c r="P21" s="381">
        <v>-695</v>
      </c>
      <c r="Q21" s="381">
        <v>1180</v>
      </c>
      <c r="R21" s="381">
        <v>208</v>
      </c>
      <c r="S21" s="380">
        <v>0</v>
      </c>
      <c r="T21" s="378">
        <v>373</v>
      </c>
      <c r="U21" s="378">
        <v>11467</v>
      </c>
      <c r="V21" s="378">
        <v>-13810</v>
      </c>
      <c r="W21" s="378">
        <v>0</v>
      </c>
      <c r="X21" s="378">
        <v>-1427</v>
      </c>
      <c r="Y21" s="378">
        <v>1208</v>
      </c>
      <c r="Z21" s="382">
        <v>993</v>
      </c>
      <c r="AA21" s="21" t="s">
        <v>21</v>
      </c>
    </row>
    <row r="22" spans="1:27" s="17" customFormat="1" ht="30" customHeight="1">
      <c r="A22" s="17" t="s">
        <v>37</v>
      </c>
      <c r="B22" s="20" t="s">
        <v>22</v>
      </c>
      <c r="C22" s="31">
        <f t="shared" si="1"/>
        <v>889138</v>
      </c>
      <c r="D22" s="31">
        <f t="shared" si="2"/>
        <v>885014</v>
      </c>
      <c r="E22" s="31">
        <f t="shared" si="3"/>
        <v>641387</v>
      </c>
      <c r="F22" s="452">
        <v>417771</v>
      </c>
      <c r="G22" s="452">
        <v>-11332</v>
      </c>
      <c r="H22" s="452">
        <v>-8560</v>
      </c>
      <c r="I22" s="452">
        <v>228688</v>
      </c>
      <c r="J22" s="452">
        <v>2526</v>
      </c>
      <c r="K22" s="452">
        <v>12294</v>
      </c>
      <c r="L22" s="18" t="s">
        <v>37</v>
      </c>
      <c r="M22" s="380">
        <v>0</v>
      </c>
      <c r="N22" s="24">
        <f t="shared" si="4"/>
        <v>209164</v>
      </c>
      <c r="O22" s="381">
        <v>202775</v>
      </c>
      <c r="P22" s="381">
        <v>5977</v>
      </c>
      <c r="Q22" s="381">
        <v>5</v>
      </c>
      <c r="R22" s="381">
        <v>407</v>
      </c>
      <c r="S22" s="380">
        <v>0</v>
      </c>
      <c r="T22" s="378">
        <v>492</v>
      </c>
      <c r="U22" s="378">
        <v>33971</v>
      </c>
      <c r="V22" s="378">
        <v>-4042</v>
      </c>
      <c r="W22" s="378">
        <v>0</v>
      </c>
      <c r="X22" s="378">
        <v>1378</v>
      </c>
      <c r="Y22" s="378">
        <v>4694</v>
      </c>
      <c r="Z22" s="382">
        <v>2094</v>
      </c>
      <c r="AA22" s="22" t="s">
        <v>22</v>
      </c>
    </row>
    <row r="23" spans="1:27" s="17" customFormat="1" ht="30" customHeight="1">
      <c r="A23" s="17" t="s">
        <v>38</v>
      </c>
      <c r="B23" s="20" t="s">
        <v>23</v>
      </c>
      <c r="C23" s="31">
        <f t="shared" si="1"/>
        <v>561437</v>
      </c>
      <c r="D23" s="31">
        <f t="shared" si="2"/>
        <v>570047</v>
      </c>
      <c r="E23" s="31">
        <f t="shared" si="3"/>
        <v>141849</v>
      </c>
      <c r="F23" s="452">
        <v>94119</v>
      </c>
      <c r="G23" s="452">
        <v>-5609</v>
      </c>
      <c r="H23" s="452">
        <v>-2296</v>
      </c>
      <c r="I23" s="452">
        <v>52406</v>
      </c>
      <c r="J23" s="452">
        <v>856</v>
      </c>
      <c r="K23" s="452">
        <v>2373</v>
      </c>
      <c r="L23" s="18" t="s">
        <v>38</v>
      </c>
      <c r="M23" s="380">
        <v>0</v>
      </c>
      <c r="N23" s="24">
        <f t="shared" si="4"/>
        <v>423248</v>
      </c>
      <c r="O23" s="381">
        <v>-51035</v>
      </c>
      <c r="P23" s="381">
        <v>474105</v>
      </c>
      <c r="Q23" s="381">
        <v>61</v>
      </c>
      <c r="R23" s="381">
        <v>117</v>
      </c>
      <c r="S23" s="380">
        <v>0</v>
      </c>
      <c r="T23" s="378">
        <v>181</v>
      </c>
      <c r="U23" s="378">
        <v>4769</v>
      </c>
      <c r="V23" s="378">
        <v>-8410</v>
      </c>
      <c r="W23" s="378">
        <v>0</v>
      </c>
      <c r="X23" s="378">
        <v>-1347</v>
      </c>
      <c r="Y23" s="378">
        <v>871</v>
      </c>
      <c r="Z23" s="378">
        <v>276</v>
      </c>
      <c r="AA23" s="23" t="s">
        <v>23</v>
      </c>
    </row>
    <row r="24" spans="1:27" s="17" customFormat="1" ht="30" customHeight="1">
      <c r="A24" s="17" t="s">
        <v>41</v>
      </c>
      <c r="B24" s="20" t="s">
        <v>24</v>
      </c>
      <c r="C24" s="31">
        <f t="shared" si="1"/>
        <v>85184</v>
      </c>
      <c r="D24" s="31">
        <f t="shared" si="2"/>
        <v>93572</v>
      </c>
      <c r="E24" s="31">
        <f t="shared" si="3"/>
        <v>90440</v>
      </c>
      <c r="F24" s="452">
        <v>76908</v>
      </c>
      <c r="G24" s="452">
        <v>-5324</v>
      </c>
      <c r="H24" s="452">
        <v>-2378</v>
      </c>
      <c r="I24" s="452">
        <v>19371</v>
      </c>
      <c r="J24" s="452">
        <v>700</v>
      </c>
      <c r="K24" s="452">
        <v>1163</v>
      </c>
      <c r="L24" s="18" t="s">
        <v>41</v>
      </c>
      <c r="M24" s="380">
        <v>0</v>
      </c>
      <c r="N24" s="24">
        <f t="shared" si="4"/>
        <v>-3255</v>
      </c>
      <c r="O24" s="381">
        <v>-2851</v>
      </c>
      <c r="P24" s="381">
        <v>-733</v>
      </c>
      <c r="Q24" s="381">
        <v>226</v>
      </c>
      <c r="R24" s="381">
        <v>103</v>
      </c>
      <c r="S24" s="380">
        <v>0</v>
      </c>
      <c r="T24" s="378">
        <v>187</v>
      </c>
      <c r="U24" s="378">
        <v>6200</v>
      </c>
      <c r="V24" s="378">
        <v>-7868</v>
      </c>
      <c r="W24" s="378">
        <v>0</v>
      </c>
      <c r="X24" s="378">
        <v>-1262</v>
      </c>
      <c r="Y24" s="378">
        <v>371</v>
      </c>
      <c r="Z24" s="378">
        <v>371</v>
      </c>
      <c r="AA24" s="23" t="s">
        <v>24</v>
      </c>
    </row>
    <row r="25" spans="1:27" s="17" customFormat="1" ht="30" customHeight="1">
      <c r="A25" s="17" t="s">
        <v>44</v>
      </c>
      <c r="B25" s="20" t="s">
        <v>25</v>
      </c>
      <c r="C25" s="31">
        <f t="shared" si="1"/>
        <v>572164</v>
      </c>
      <c r="D25" s="31">
        <f t="shared" si="2"/>
        <v>569269</v>
      </c>
      <c r="E25" s="31">
        <f t="shared" si="3"/>
        <v>418404</v>
      </c>
      <c r="F25" s="452">
        <v>234443</v>
      </c>
      <c r="G25" s="452">
        <v>-7346</v>
      </c>
      <c r="H25" s="452">
        <v>-4190</v>
      </c>
      <c r="I25" s="452">
        <v>186211</v>
      </c>
      <c r="J25" s="452">
        <v>2266</v>
      </c>
      <c r="K25" s="452">
        <v>7020</v>
      </c>
      <c r="L25" s="18" t="s">
        <v>44</v>
      </c>
      <c r="M25" s="380">
        <v>0</v>
      </c>
      <c r="N25" s="24">
        <f t="shared" si="4"/>
        <v>135930</v>
      </c>
      <c r="O25" s="381">
        <v>119668</v>
      </c>
      <c r="P25" s="381">
        <v>5388</v>
      </c>
      <c r="Q25" s="381">
        <v>4116</v>
      </c>
      <c r="R25" s="381">
        <v>6758</v>
      </c>
      <c r="S25" s="380">
        <v>0</v>
      </c>
      <c r="T25" s="378">
        <v>329</v>
      </c>
      <c r="U25" s="378">
        <v>14606</v>
      </c>
      <c r="V25" s="378">
        <v>-4340</v>
      </c>
      <c r="W25" s="378">
        <v>0</v>
      </c>
      <c r="X25" s="378">
        <v>1794</v>
      </c>
      <c r="Y25" s="378">
        <v>3872</v>
      </c>
      <c r="Z25" s="378">
        <v>1569</v>
      </c>
      <c r="AA25" s="23" t="s">
        <v>25</v>
      </c>
    </row>
    <row r="26" spans="1:27" s="17" customFormat="1" ht="30" customHeight="1" thickBot="1">
      <c r="A26" s="17" t="s">
        <v>53</v>
      </c>
      <c r="B26" s="20" t="s">
        <v>26</v>
      </c>
      <c r="C26" s="31">
        <f t="shared" si="1"/>
        <v>89402</v>
      </c>
      <c r="D26" s="31">
        <f t="shared" si="2"/>
        <v>91158</v>
      </c>
      <c r="E26" s="31">
        <f t="shared" si="3"/>
        <v>57511</v>
      </c>
      <c r="F26" s="452">
        <v>54997</v>
      </c>
      <c r="G26" s="452">
        <v>-3525</v>
      </c>
      <c r="H26" s="452">
        <v>-1179</v>
      </c>
      <c r="I26" s="452">
        <v>6887</v>
      </c>
      <c r="J26" s="452">
        <v>-113</v>
      </c>
      <c r="K26" s="453">
        <v>444</v>
      </c>
      <c r="L26" s="518" t="s">
        <v>53</v>
      </c>
      <c r="M26" s="380">
        <v>0</v>
      </c>
      <c r="N26" s="24">
        <f t="shared" si="4"/>
        <v>29163</v>
      </c>
      <c r="O26" s="381">
        <v>28921</v>
      </c>
      <c r="P26" s="381">
        <v>149</v>
      </c>
      <c r="Q26" s="381">
        <v>49</v>
      </c>
      <c r="R26" s="381">
        <v>44</v>
      </c>
      <c r="S26" s="380">
        <v>0</v>
      </c>
      <c r="T26" s="378">
        <v>150</v>
      </c>
      <c r="U26" s="378">
        <v>4334</v>
      </c>
      <c r="V26" s="378">
        <v>-1980</v>
      </c>
      <c r="W26" s="378">
        <v>0</v>
      </c>
      <c r="X26" s="378">
        <v>-157</v>
      </c>
      <c r="Y26" s="378">
        <v>301</v>
      </c>
      <c r="Z26" s="382">
        <v>80</v>
      </c>
      <c r="AA26" s="21" t="s">
        <v>26</v>
      </c>
    </row>
    <row r="27" spans="1:27" s="51" customFormat="1" ht="11.1" customHeight="1">
      <c r="A27" s="49" t="s">
        <v>642</v>
      </c>
      <c r="B27" s="49"/>
      <c r="C27" s="49"/>
      <c r="D27" s="49"/>
      <c r="E27" s="49"/>
      <c r="F27" s="49"/>
      <c r="G27" s="49"/>
      <c r="H27" s="49"/>
      <c r="I27" s="49"/>
      <c r="J27" s="49"/>
      <c r="K27" s="50"/>
      <c r="L27" s="49" t="s">
        <v>643</v>
      </c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50" t="s">
        <v>644</v>
      </c>
    </row>
    <row r="28" spans="1:27" s="51" customFormat="1" ht="11.1" customHeight="1">
      <c r="A28" s="51" t="s">
        <v>645</v>
      </c>
      <c r="L28" s="51" t="s">
        <v>645</v>
      </c>
      <c r="AA28" s="52"/>
    </row>
    <row r="29" spans="1:27" s="39" customFormat="1" ht="11.25">
      <c r="A29" s="53" t="s">
        <v>646</v>
      </c>
      <c r="C29" s="35"/>
      <c r="D29" s="35"/>
      <c r="E29" s="35"/>
      <c r="F29" s="35"/>
      <c r="G29" s="35"/>
      <c r="H29" s="35"/>
      <c r="I29" s="35"/>
      <c r="J29" s="35"/>
      <c r="K29" s="35"/>
      <c r="L29" s="53" t="s">
        <v>646</v>
      </c>
      <c r="M29" s="35"/>
      <c r="N29" s="38"/>
      <c r="O29" s="38"/>
      <c r="T29" s="38"/>
    </row>
    <row r="30" spans="1:27" s="39" customFormat="1" ht="11.25">
      <c r="A30" s="53" t="s">
        <v>647</v>
      </c>
      <c r="C30" s="35"/>
      <c r="D30" s="35"/>
      <c r="E30" s="35"/>
      <c r="F30" s="35"/>
      <c r="G30" s="35"/>
      <c r="H30" s="35"/>
      <c r="I30" s="35"/>
      <c r="J30" s="35"/>
      <c r="K30" s="35"/>
      <c r="L30" s="53" t="s">
        <v>647</v>
      </c>
      <c r="M30" s="35"/>
      <c r="N30" s="38"/>
      <c r="O30" s="38"/>
      <c r="T30" s="38"/>
    </row>
    <row r="31" spans="1:27" s="39" customFormat="1" ht="11.25">
      <c r="A31" s="33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8"/>
      <c r="O31" s="38"/>
      <c r="T31" s="38"/>
    </row>
    <row r="32" spans="1:27" s="39" customFormat="1" ht="11.25">
      <c r="A32" s="33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8"/>
      <c r="O32" s="38"/>
      <c r="T32" s="38"/>
    </row>
    <row r="33" spans="1:20" s="39" customFormat="1" ht="11.25">
      <c r="A33" s="33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8"/>
      <c r="O33" s="38"/>
      <c r="T33" s="38"/>
    </row>
    <row r="34" spans="1:20" s="39" customFormat="1" ht="11.25">
      <c r="A34" s="33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8"/>
      <c r="O34" s="38"/>
      <c r="T34" s="38"/>
    </row>
    <row r="35" spans="1:20" s="39" customFormat="1" ht="11.25">
      <c r="A35" s="33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8"/>
      <c r="O35" s="38"/>
      <c r="T35" s="38"/>
    </row>
    <row r="36" spans="1:20" s="39" customFormat="1" ht="11.25">
      <c r="A36" s="33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8"/>
      <c r="O36" s="38"/>
      <c r="T36" s="38"/>
    </row>
    <row r="37" spans="1:20" s="39" customFormat="1" ht="11.25">
      <c r="A37" s="33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8"/>
      <c r="O37" s="38"/>
      <c r="T37" s="38"/>
    </row>
    <row r="38" spans="1:20" s="39" customFormat="1" ht="11.25">
      <c r="A38" s="33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8"/>
      <c r="O38" s="38"/>
      <c r="T38" s="38"/>
    </row>
    <row r="39" spans="1:20" s="39" customFormat="1" ht="11.25">
      <c r="A39" s="33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8"/>
      <c r="O39" s="38"/>
      <c r="T39" s="38"/>
    </row>
    <row r="40" spans="1:20" s="39" customFormat="1" ht="11.25">
      <c r="A40" s="33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8"/>
      <c r="O40" s="38"/>
      <c r="T40" s="38"/>
    </row>
    <row r="41" spans="1:20" s="39" customFormat="1" ht="11.25">
      <c r="A41" s="33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8"/>
      <c r="O41" s="38"/>
      <c r="T41" s="38"/>
    </row>
    <row r="42" spans="1:20" s="39" customFormat="1" ht="11.25">
      <c r="A42" s="33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8"/>
      <c r="O42" s="38"/>
      <c r="T42" s="38"/>
    </row>
    <row r="43" spans="1:20" s="39" customFormat="1" ht="11.25">
      <c r="A43" s="33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8"/>
      <c r="O43" s="38"/>
      <c r="T43" s="38"/>
    </row>
    <row r="44" spans="1:20" s="39" customFormat="1" ht="11.25">
      <c r="A44" s="33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8"/>
      <c r="O44" s="38"/>
      <c r="T44" s="38"/>
    </row>
    <row r="45" spans="1:20" s="39" customFormat="1" ht="11.25">
      <c r="A45" s="33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8"/>
      <c r="O45" s="38"/>
      <c r="T45" s="38"/>
    </row>
    <row r="46" spans="1:20" s="39" customFormat="1" ht="11.25">
      <c r="A46" s="33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8"/>
      <c r="O46" s="38"/>
      <c r="T46" s="38"/>
    </row>
    <row r="47" spans="1:20" s="39" customFormat="1" ht="11.25">
      <c r="A47" s="33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8"/>
      <c r="O47" s="38"/>
      <c r="T47" s="38"/>
    </row>
    <row r="48" spans="1:20" s="39" customFormat="1" ht="11.25">
      <c r="A48" s="33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8"/>
      <c r="O48" s="38"/>
      <c r="T48" s="38"/>
    </row>
    <row r="49" spans="1:20" s="39" customFormat="1" ht="11.25">
      <c r="A49" s="33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8"/>
      <c r="O49" s="38"/>
      <c r="T49" s="38"/>
    </row>
    <row r="50" spans="1:20" s="39" customFormat="1" ht="11.25">
      <c r="A50" s="33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8"/>
      <c r="O50" s="38"/>
      <c r="T50" s="38"/>
    </row>
    <row r="51" spans="1:20" s="39" customFormat="1" ht="11.25">
      <c r="A51" s="33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8"/>
      <c r="O51" s="38"/>
      <c r="T51" s="38"/>
    </row>
    <row r="52" spans="1:20" s="39" customFormat="1" ht="11.25">
      <c r="A52" s="33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8"/>
      <c r="O52" s="38"/>
      <c r="T52" s="38"/>
    </row>
    <row r="53" spans="1:20" s="39" customFormat="1" ht="11.25">
      <c r="A53" s="33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8"/>
      <c r="O53" s="38"/>
      <c r="T53" s="38"/>
    </row>
    <row r="54" spans="1:20" s="39" customFormat="1" ht="11.25">
      <c r="A54" s="33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8"/>
      <c r="O54" s="38"/>
      <c r="T54" s="38"/>
    </row>
    <row r="55" spans="1:20" s="39" customFormat="1" ht="11.25">
      <c r="A55" s="33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8"/>
      <c r="O55" s="38"/>
      <c r="T55" s="38"/>
    </row>
    <row r="56" spans="1:20" s="39" customFormat="1" ht="11.25">
      <c r="A56" s="33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8"/>
      <c r="O56" s="38"/>
      <c r="T56" s="38"/>
    </row>
    <row r="57" spans="1:20" s="39" customFormat="1" ht="11.25">
      <c r="A57" s="33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8"/>
      <c r="O57" s="38"/>
      <c r="T57" s="38"/>
    </row>
    <row r="58" spans="1:20" s="39" customFormat="1" ht="11.25">
      <c r="A58" s="33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8"/>
      <c r="O58" s="38"/>
      <c r="T58" s="38"/>
    </row>
    <row r="59" spans="1:20" s="39" customFormat="1" ht="11.25">
      <c r="A59" s="33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8"/>
      <c r="O59" s="38"/>
      <c r="T59" s="38"/>
    </row>
    <row r="60" spans="1:20" s="39" customFormat="1" ht="11.25">
      <c r="A60" s="33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8"/>
      <c r="O60" s="38"/>
      <c r="T60" s="38"/>
    </row>
    <row r="61" spans="1:20" s="39" customFormat="1" ht="11.25">
      <c r="A61" s="33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8"/>
      <c r="O61" s="38"/>
      <c r="T61" s="38"/>
    </row>
    <row r="62" spans="1:20" s="39" customFormat="1" ht="11.25">
      <c r="A62" s="33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8"/>
      <c r="O62" s="38"/>
      <c r="T62" s="38"/>
    </row>
    <row r="63" spans="1:20" s="39" customFormat="1" ht="11.25">
      <c r="A63" s="33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8"/>
      <c r="O63" s="38"/>
      <c r="T63" s="38"/>
    </row>
    <row r="64" spans="1:20" s="39" customFormat="1" ht="11.25">
      <c r="A64" s="33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8"/>
      <c r="O64" s="38"/>
      <c r="T64" s="38"/>
    </row>
    <row r="65" spans="1:20" s="39" customFormat="1" ht="11.25">
      <c r="A65" s="33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8"/>
      <c r="O65" s="38"/>
      <c r="T65" s="38"/>
    </row>
    <row r="66" spans="1:20" s="39" customFormat="1" ht="11.25">
      <c r="A66" s="33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8"/>
      <c r="O66" s="38"/>
      <c r="T66" s="38"/>
    </row>
    <row r="67" spans="1:20" s="39" customFormat="1" ht="11.25">
      <c r="A67" s="33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8"/>
      <c r="O67" s="38"/>
      <c r="T67" s="38"/>
    </row>
    <row r="68" spans="1:20" s="39" customFormat="1" ht="11.25">
      <c r="A68" s="33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8"/>
      <c r="O68" s="38"/>
      <c r="T68" s="38"/>
    </row>
    <row r="69" spans="1:20" s="39" customFormat="1" ht="11.25">
      <c r="A69" s="33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8"/>
      <c r="O69" s="38"/>
      <c r="T69" s="38"/>
    </row>
    <row r="70" spans="1:20" s="39" customFormat="1" ht="11.25">
      <c r="A70" s="33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8"/>
      <c r="O70" s="38"/>
      <c r="T70" s="38"/>
    </row>
    <row r="71" spans="1:20" s="39" customFormat="1" ht="11.25">
      <c r="A71" s="33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8"/>
      <c r="O71" s="38"/>
      <c r="T71" s="38"/>
    </row>
    <row r="72" spans="1:20" s="39" customFormat="1" ht="11.25">
      <c r="A72" s="33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8"/>
      <c r="O72" s="38"/>
      <c r="T72" s="38"/>
    </row>
    <row r="73" spans="1:20" s="39" customFormat="1" ht="11.25">
      <c r="A73" s="33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8"/>
      <c r="O73" s="38"/>
      <c r="T73" s="38"/>
    </row>
    <row r="74" spans="1:20" s="39" customFormat="1" ht="11.25">
      <c r="A74" s="33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8"/>
      <c r="O74" s="38"/>
      <c r="T74" s="38"/>
    </row>
    <row r="75" spans="1:20" s="39" customFormat="1" ht="11.25">
      <c r="A75" s="33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8"/>
      <c r="O75" s="38"/>
      <c r="T75" s="38"/>
    </row>
    <row r="76" spans="1:20" s="39" customFormat="1" ht="11.25">
      <c r="A76" s="33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8"/>
      <c r="O76" s="38"/>
      <c r="T76" s="38"/>
    </row>
    <row r="77" spans="1:20" s="39" customFormat="1" ht="11.25">
      <c r="A77" s="33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8"/>
      <c r="O77" s="38"/>
      <c r="T77" s="38"/>
    </row>
    <row r="78" spans="1:20" s="39" customFormat="1" ht="11.25">
      <c r="A78" s="33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8"/>
      <c r="O78" s="38"/>
      <c r="T78" s="38"/>
    </row>
    <row r="79" spans="1:20" s="39" customFormat="1" ht="11.25">
      <c r="A79" s="33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8"/>
      <c r="O79" s="38"/>
      <c r="T79" s="38"/>
    </row>
    <row r="80" spans="1:20" s="39" customFormat="1" ht="11.25">
      <c r="A80" s="33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8"/>
      <c r="O80" s="38"/>
      <c r="T80" s="38"/>
    </row>
    <row r="81" spans="1:20" s="39" customFormat="1" ht="11.25">
      <c r="A81" s="33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8"/>
      <c r="O81" s="38"/>
      <c r="T81" s="38"/>
    </row>
    <row r="82" spans="1:20" s="39" customFormat="1" ht="11.25">
      <c r="A82" s="33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8"/>
      <c r="O82" s="38"/>
      <c r="T82" s="38"/>
    </row>
    <row r="83" spans="1:20" s="39" customFormat="1" ht="11.25">
      <c r="A83" s="33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8"/>
      <c r="O83" s="38"/>
      <c r="T83" s="38"/>
    </row>
    <row r="84" spans="1:20" s="39" customFormat="1" ht="11.25">
      <c r="A84" s="33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8"/>
      <c r="O84" s="38"/>
      <c r="T84" s="38"/>
    </row>
    <row r="85" spans="1:20" s="39" customFormat="1" ht="11.25">
      <c r="A85" s="33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8"/>
      <c r="O85" s="38"/>
      <c r="T85" s="38"/>
    </row>
    <row r="86" spans="1:20" s="39" customFormat="1" ht="11.25">
      <c r="A86" s="33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8"/>
      <c r="O86" s="38"/>
      <c r="T86" s="38"/>
    </row>
    <row r="87" spans="1:20" s="39" customFormat="1" ht="11.25">
      <c r="A87" s="33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8"/>
      <c r="O87" s="38"/>
      <c r="T87" s="38"/>
    </row>
    <row r="88" spans="1:20" s="39" customFormat="1" ht="11.25">
      <c r="A88" s="33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8"/>
      <c r="O88" s="38"/>
      <c r="T88" s="38"/>
    </row>
    <row r="89" spans="1:20" s="39" customFormat="1" ht="11.25">
      <c r="A89" s="33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8"/>
      <c r="O89" s="38"/>
      <c r="T89" s="38"/>
    </row>
    <row r="90" spans="1:20" s="39" customFormat="1" ht="11.25">
      <c r="A90" s="33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8"/>
      <c r="O90" s="38"/>
      <c r="T90" s="38"/>
    </row>
    <row r="91" spans="1:20" s="39" customFormat="1" ht="11.25">
      <c r="A91" s="33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8"/>
      <c r="O91" s="38"/>
      <c r="T91" s="38"/>
    </row>
    <row r="92" spans="1:20" s="39" customFormat="1" ht="11.25">
      <c r="A92" s="33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8"/>
      <c r="O92" s="38"/>
      <c r="T92" s="38"/>
    </row>
    <row r="93" spans="1:20" s="39" customFormat="1" ht="11.25">
      <c r="A93" s="33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8"/>
      <c r="O93" s="38"/>
      <c r="T93" s="38"/>
    </row>
  </sheetData>
  <sheetProtection selectLockedCells="1"/>
  <mergeCells count="40">
    <mergeCell ref="AA6:AA11"/>
    <mergeCell ref="A3:K3"/>
    <mergeCell ref="L3:S3"/>
    <mergeCell ref="T3:AA3"/>
    <mergeCell ref="A4:K4"/>
    <mergeCell ref="A6:B11"/>
    <mergeCell ref="C6:C11"/>
    <mergeCell ref="D6:K6"/>
    <mergeCell ref="L6:L11"/>
    <mergeCell ref="M6:S6"/>
    <mergeCell ref="T6:U6"/>
    <mergeCell ref="V6:V11"/>
    <mergeCell ref="W6:W11"/>
    <mergeCell ref="X6:X11"/>
    <mergeCell ref="Y6:Y11"/>
    <mergeCell ref="Z6:Z11"/>
    <mergeCell ref="N7:S7"/>
    <mergeCell ref="T7:T11"/>
    <mergeCell ref="U7:U11"/>
    <mergeCell ref="E8:E11"/>
    <mergeCell ref="F8:F11"/>
    <mergeCell ref="G8:G11"/>
    <mergeCell ref="H8:H11"/>
    <mergeCell ref="I8:I11"/>
    <mergeCell ref="A15:B15"/>
    <mergeCell ref="A16:B16"/>
    <mergeCell ref="Q8:Q11"/>
    <mergeCell ref="R8:R11"/>
    <mergeCell ref="S8:S11"/>
    <mergeCell ref="A12:B12"/>
    <mergeCell ref="A13:B13"/>
    <mergeCell ref="A14:B14"/>
    <mergeCell ref="J8:J11"/>
    <mergeCell ref="K8:K11"/>
    <mergeCell ref="M8:M11"/>
    <mergeCell ref="N8:N11"/>
    <mergeCell ref="O8:O11"/>
    <mergeCell ref="P8:P11"/>
    <mergeCell ref="D7:D11"/>
    <mergeCell ref="E7:K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topLeftCell="A13" zoomScaleNormal="100" zoomScaleSheetLayoutView="100" workbookViewId="0">
      <selection activeCell="F25" sqref="F25"/>
    </sheetView>
  </sheetViews>
  <sheetFormatPr defaultRowHeight="14.25"/>
  <cols>
    <col min="1" max="1" width="8.625" style="167" customWidth="1"/>
    <col min="2" max="2" width="10.625" style="167" customWidth="1"/>
    <col min="3" max="3" width="11.625" style="167" customWidth="1"/>
    <col min="4" max="6" width="12.625" style="167" customWidth="1"/>
    <col min="7" max="7" width="13.625" style="167" customWidth="1"/>
    <col min="8" max="16384" width="9" style="167"/>
  </cols>
  <sheetData>
    <row r="1" spans="1:7" s="450" customFormat="1" ht="14.1" customHeight="1">
      <c r="A1" s="448" t="s">
        <v>563</v>
      </c>
      <c r="B1" s="448"/>
    </row>
    <row r="2" spans="1:7" s="322" customFormat="1" ht="14.1" customHeight="1">
      <c r="A2" s="342"/>
      <c r="B2" s="342"/>
    </row>
    <row r="3" spans="1:7" s="40" customFormat="1" ht="20.100000000000001" customHeight="1">
      <c r="A3" s="688" t="s">
        <v>1</v>
      </c>
      <c r="B3" s="688"/>
      <c r="C3" s="688"/>
      <c r="D3" s="688"/>
      <c r="E3" s="688"/>
      <c r="F3" s="688"/>
      <c r="G3" s="688"/>
    </row>
    <row r="4" spans="1:7" s="44" customFormat="1" ht="24" customHeight="1">
      <c r="A4" s="689" t="s">
        <v>27</v>
      </c>
      <c r="B4" s="689"/>
      <c r="C4" s="689"/>
      <c r="D4" s="689"/>
      <c r="E4" s="689"/>
      <c r="F4" s="689"/>
      <c r="G4" s="689"/>
    </row>
    <row r="5" spans="1:7" s="45" customFormat="1" ht="18" customHeight="1" thickBot="1">
      <c r="A5" s="45" t="s">
        <v>382</v>
      </c>
      <c r="G5" s="202" t="s">
        <v>383</v>
      </c>
    </row>
    <row r="6" spans="1:7" s="39" customFormat="1" ht="15.95" customHeight="1">
      <c r="A6" s="690" t="s">
        <v>29</v>
      </c>
      <c r="B6" s="691"/>
      <c r="C6" s="696" t="s">
        <v>384</v>
      </c>
      <c r="D6" s="699" t="s">
        <v>30</v>
      </c>
      <c r="E6" s="700" t="s">
        <v>31</v>
      </c>
      <c r="F6" s="699" t="s">
        <v>537</v>
      </c>
      <c r="G6" s="703" t="s">
        <v>32</v>
      </c>
    </row>
    <row r="7" spans="1:7" s="39" customFormat="1" ht="15.95" customHeight="1">
      <c r="A7" s="692"/>
      <c r="B7" s="693"/>
      <c r="C7" s="697"/>
      <c r="D7" s="635"/>
      <c r="E7" s="701"/>
      <c r="F7" s="647"/>
      <c r="G7" s="704"/>
    </row>
    <row r="8" spans="1:7" s="39" customFormat="1" ht="15.95" customHeight="1">
      <c r="A8" s="692"/>
      <c r="B8" s="693"/>
      <c r="C8" s="697"/>
      <c r="D8" s="635"/>
      <c r="E8" s="701"/>
      <c r="F8" s="647"/>
      <c r="G8" s="704"/>
    </row>
    <row r="9" spans="1:7" s="39" customFormat="1" ht="15.95" customHeight="1">
      <c r="A9" s="694"/>
      <c r="B9" s="695"/>
      <c r="C9" s="698"/>
      <c r="D9" s="636"/>
      <c r="E9" s="702"/>
      <c r="F9" s="648"/>
      <c r="G9" s="705"/>
    </row>
    <row r="10" spans="1:7" s="95" customFormat="1" ht="17.100000000000001" customHeight="1">
      <c r="A10" s="708" t="s">
        <v>423</v>
      </c>
      <c r="B10" s="708"/>
      <c r="C10" s="25">
        <v>2671138</v>
      </c>
      <c r="D10" s="25">
        <v>2698353</v>
      </c>
      <c r="E10" s="343">
        <v>989914.21804337692</v>
      </c>
      <c r="F10" s="25">
        <v>1125195</v>
      </c>
      <c r="G10" s="25">
        <v>2373933.4070983254</v>
      </c>
    </row>
    <row r="11" spans="1:7" s="95" customFormat="1" ht="17.100000000000001" customHeight="1">
      <c r="A11" s="708" t="s">
        <v>517</v>
      </c>
      <c r="B11" s="708"/>
      <c r="C11" s="25">
        <v>2739901</v>
      </c>
      <c r="D11" s="25">
        <v>2699440</v>
      </c>
      <c r="E11" s="343">
        <v>1014988.6643155616</v>
      </c>
      <c r="F11" s="25">
        <v>1139387</v>
      </c>
      <c r="G11" s="25">
        <v>2404714.991482262</v>
      </c>
    </row>
    <row r="12" spans="1:7" s="95" customFormat="1" ht="17.100000000000001" customHeight="1">
      <c r="A12" s="709" t="s">
        <v>519</v>
      </c>
      <c r="B12" s="708"/>
      <c r="C12" s="25">
        <v>3142599</v>
      </c>
      <c r="D12" s="25">
        <v>2700794</v>
      </c>
      <c r="E12" s="343">
        <v>1163583.375851694</v>
      </c>
      <c r="F12" s="25">
        <v>1153559</v>
      </c>
      <c r="G12" s="25">
        <v>2724263.7784456629</v>
      </c>
    </row>
    <row r="13" spans="1:7" s="95" customFormat="1" ht="17.100000000000001" customHeight="1">
      <c r="A13" s="709" t="s">
        <v>558</v>
      </c>
      <c r="B13" s="708"/>
      <c r="C13" s="25">
        <v>3645982</v>
      </c>
      <c r="D13" s="25">
        <v>2702826</v>
      </c>
      <c r="E13" s="343">
        <v>1348951.8008188466</v>
      </c>
      <c r="F13" s="25">
        <v>1169648</v>
      </c>
      <c r="G13" s="25">
        <v>3117161.7443880551</v>
      </c>
    </row>
    <row r="14" spans="1:7" s="95" customFormat="1" ht="17.100000000000001" customHeight="1">
      <c r="A14" s="706" t="s">
        <v>599</v>
      </c>
      <c r="B14" s="706"/>
      <c r="C14" s="344">
        <f>SUM(C16:C39)</f>
        <v>3761725</v>
      </c>
      <c r="D14" s="344">
        <f>SUM(D17:D39)</f>
        <v>2700398</v>
      </c>
      <c r="E14" s="344">
        <f xml:space="preserve"> C14/D14*1000000</f>
        <v>1393026.1391098646</v>
      </c>
      <c r="F14" s="344">
        <f>SUM(F17:F39)</f>
        <v>1180643</v>
      </c>
      <c r="G14" s="344">
        <f>C14/F14*1000000</f>
        <v>3186166.3517252887</v>
      </c>
    </row>
    <row r="15" spans="1:7" s="95" customFormat="1" ht="8.1" customHeight="1">
      <c r="A15" s="345"/>
      <c r="B15" s="96"/>
      <c r="C15" s="344"/>
      <c r="D15" s="344"/>
      <c r="E15" s="344"/>
      <c r="F15" s="344"/>
      <c r="G15" s="344"/>
    </row>
    <row r="16" spans="1:7" s="39" customFormat="1" ht="16.7" customHeight="1">
      <c r="A16" s="495" t="s">
        <v>425</v>
      </c>
      <c r="B16" s="346" t="s">
        <v>426</v>
      </c>
      <c r="C16" s="391">
        <v>392035</v>
      </c>
      <c r="D16" s="391"/>
      <c r="E16" s="25">
        <f>(C14/D14)*1000000</f>
        <v>1393026.1391098646</v>
      </c>
      <c r="F16" s="392"/>
      <c r="G16" s="25">
        <f>C14/F14*1000000</f>
        <v>3186166.3517252887</v>
      </c>
    </row>
    <row r="17" spans="1:7" s="39" customFormat="1" ht="16.7" customHeight="1">
      <c r="A17" s="122" t="s">
        <v>33</v>
      </c>
      <c r="B17" s="347" t="s">
        <v>18</v>
      </c>
      <c r="C17" s="391">
        <v>626615</v>
      </c>
      <c r="D17" s="497">
        <v>516775</v>
      </c>
      <c r="E17" s="126">
        <f xml:space="preserve"> C17/D17*1000000</f>
        <v>1212548.9816651347</v>
      </c>
      <c r="F17" s="498">
        <v>212095</v>
      </c>
      <c r="G17" s="343">
        <f t="shared" ref="G17:G39" si="0">C17/F17*1000000</f>
        <v>2954407.2231782931</v>
      </c>
    </row>
    <row r="18" spans="1:7" s="39" customFormat="1" ht="16.7" customHeight="1">
      <c r="A18" s="122" t="s">
        <v>34</v>
      </c>
      <c r="B18" s="347" t="s">
        <v>19</v>
      </c>
      <c r="C18" s="391">
        <v>424814</v>
      </c>
      <c r="D18" s="497">
        <v>259452</v>
      </c>
      <c r="E18" s="126">
        <f t="shared" ref="E18:E39" si="1" xml:space="preserve"> C18/D18*1000000</f>
        <v>1637351.0321755086</v>
      </c>
      <c r="F18" s="498">
        <v>113798</v>
      </c>
      <c r="G18" s="343">
        <f t="shared" si="0"/>
        <v>3733053.3049789979</v>
      </c>
    </row>
    <row r="19" spans="1:7" s="39" customFormat="1" ht="16.7" customHeight="1">
      <c r="A19" s="122" t="s">
        <v>35</v>
      </c>
      <c r="B19" s="347" t="s">
        <v>20</v>
      </c>
      <c r="C19" s="391">
        <v>180168</v>
      </c>
      <c r="D19" s="497">
        <v>142256</v>
      </c>
      <c r="E19" s="126">
        <f t="shared" si="1"/>
        <v>1266505.4549544484</v>
      </c>
      <c r="F19" s="498">
        <v>62202</v>
      </c>
      <c r="G19" s="343">
        <f t="shared" si="0"/>
        <v>2896498.5048712259</v>
      </c>
    </row>
    <row r="20" spans="1:7" s="39" customFormat="1" ht="16.7" customHeight="1">
      <c r="A20" s="122" t="s">
        <v>36</v>
      </c>
      <c r="B20" s="347" t="s">
        <v>21</v>
      </c>
      <c r="C20" s="391">
        <v>167140</v>
      </c>
      <c r="D20" s="497">
        <v>168798</v>
      </c>
      <c r="E20" s="126">
        <f t="shared" si="1"/>
        <v>990177.6087394401</v>
      </c>
      <c r="F20" s="498">
        <v>73714</v>
      </c>
      <c r="G20" s="343">
        <f t="shared" si="0"/>
        <v>2267411.8891933686</v>
      </c>
    </row>
    <row r="21" spans="1:7" s="39" customFormat="1" ht="17.100000000000001" customHeight="1">
      <c r="A21" s="122" t="s">
        <v>37</v>
      </c>
      <c r="B21" s="347" t="s">
        <v>22</v>
      </c>
      <c r="C21" s="391">
        <v>621519</v>
      </c>
      <c r="D21" s="497">
        <v>419891</v>
      </c>
      <c r="E21" s="126">
        <f t="shared" si="1"/>
        <v>1480191.2877389609</v>
      </c>
      <c r="F21" s="498">
        <v>168487</v>
      </c>
      <c r="G21" s="343">
        <f t="shared" si="0"/>
        <v>3688824.657095206</v>
      </c>
    </row>
    <row r="22" spans="1:7" s="39" customFormat="1" ht="17.100000000000001" customHeight="1">
      <c r="A22" s="122" t="s">
        <v>38</v>
      </c>
      <c r="B22" s="347" t="s">
        <v>23</v>
      </c>
      <c r="C22" s="391">
        <v>95470</v>
      </c>
      <c r="D22" s="497">
        <v>109247</v>
      </c>
      <c r="E22" s="126">
        <f t="shared" si="1"/>
        <v>873891.27390225814</v>
      </c>
      <c r="F22" s="498">
        <v>48678</v>
      </c>
      <c r="G22" s="343">
        <f t="shared" si="0"/>
        <v>1961255.598011422</v>
      </c>
    </row>
    <row r="23" spans="1:7" s="39" customFormat="1" ht="17.100000000000001" customHeight="1">
      <c r="A23" s="122" t="s">
        <v>39</v>
      </c>
      <c r="B23" s="347" t="s">
        <v>40</v>
      </c>
      <c r="C23" s="391">
        <v>147729</v>
      </c>
      <c r="D23" s="497">
        <v>100521</v>
      </c>
      <c r="E23" s="126">
        <f t="shared" si="1"/>
        <v>1469633.2109708418</v>
      </c>
      <c r="F23" s="498">
        <v>47509</v>
      </c>
      <c r="G23" s="343">
        <f t="shared" si="0"/>
        <v>3109495.0430444758</v>
      </c>
    </row>
    <row r="24" spans="1:7" s="39" customFormat="1" ht="17.100000000000001" customHeight="1">
      <c r="A24" s="122" t="s">
        <v>41</v>
      </c>
      <c r="B24" s="347" t="s">
        <v>24</v>
      </c>
      <c r="C24" s="391">
        <v>81152</v>
      </c>
      <c r="D24" s="497">
        <v>101799</v>
      </c>
      <c r="E24" s="126">
        <f t="shared" si="1"/>
        <v>797178.75421173102</v>
      </c>
      <c r="F24" s="498">
        <v>46750</v>
      </c>
      <c r="G24" s="343">
        <f t="shared" si="0"/>
        <v>1735871.6577540108</v>
      </c>
    </row>
    <row r="25" spans="1:7" s="39" customFormat="1" ht="17.100000000000001" customHeight="1">
      <c r="A25" s="122" t="s">
        <v>42</v>
      </c>
      <c r="B25" s="347" t="s">
        <v>43</v>
      </c>
      <c r="C25" s="391">
        <v>56271</v>
      </c>
      <c r="D25" s="497">
        <v>74702</v>
      </c>
      <c r="E25" s="126">
        <f t="shared" si="1"/>
        <v>753273.00473882898</v>
      </c>
      <c r="F25" s="498">
        <v>34643</v>
      </c>
      <c r="G25" s="343">
        <f t="shared" si="0"/>
        <v>1624310.8275842161</v>
      </c>
    </row>
    <row r="26" spans="1:7" s="39" customFormat="1" ht="17.100000000000001" customHeight="1">
      <c r="A26" s="122" t="s">
        <v>44</v>
      </c>
      <c r="B26" s="347" t="s">
        <v>25</v>
      </c>
      <c r="C26" s="391">
        <v>307182</v>
      </c>
      <c r="D26" s="497">
        <v>258037</v>
      </c>
      <c r="E26" s="126">
        <f t="shared" si="1"/>
        <v>1190457.1824970837</v>
      </c>
      <c r="F26" s="498">
        <v>107821</v>
      </c>
      <c r="G26" s="343">
        <f t="shared" si="0"/>
        <v>2848999.7310356982</v>
      </c>
    </row>
    <row r="27" spans="1:7" s="39" customFormat="1" ht="17.100000000000001" customHeight="1">
      <c r="A27" s="122" t="s">
        <v>45</v>
      </c>
      <c r="B27" s="347" t="s">
        <v>46</v>
      </c>
      <c r="C27" s="391">
        <v>27320</v>
      </c>
      <c r="D27" s="497">
        <v>24171</v>
      </c>
      <c r="E27" s="126">
        <f t="shared" si="1"/>
        <v>1130280.087708411</v>
      </c>
      <c r="F27" s="498">
        <v>12428</v>
      </c>
      <c r="G27" s="343">
        <f t="shared" si="0"/>
        <v>2198261.9890569681</v>
      </c>
    </row>
    <row r="28" spans="1:7" s="39" customFormat="1" ht="17.100000000000001" customHeight="1">
      <c r="A28" s="122" t="s">
        <v>47</v>
      </c>
      <c r="B28" s="347" t="s">
        <v>48</v>
      </c>
      <c r="C28" s="391">
        <v>40657</v>
      </c>
      <c r="D28" s="497">
        <v>54014</v>
      </c>
      <c r="E28" s="126">
        <f t="shared" si="1"/>
        <v>752712.25978450035</v>
      </c>
      <c r="F28" s="498">
        <v>27440</v>
      </c>
      <c r="G28" s="343">
        <f t="shared" si="0"/>
        <v>1481669.0962099126</v>
      </c>
    </row>
    <row r="29" spans="1:7" s="39" customFormat="1" ht="17.100000000000001" customHeight="1">
      <c r="A29" s="122" t="s">
        <v>49</v>
      </c>
      <c r="B29" s="347" t="s">
        <v>50</v>
      </c>
      <c r="C29" s="391">
        <v>19001</v>
      </c>
      <c r="D29" s="497">
        <v>26301</v>
      </c>
      <c r="E29" s="126">
        <f t="shared" si="1"/>
        <v>722444.01353560702</v>
      </c>
      <c r="F29" s="498">
        <v>13460</v>
      </c>
      <c r="G29" s="343">
        <f t="shared" si="0"/>
        <v>1411664.1901931651</v>
      </c>
    </row>
    <row r="30" spans="1:7" s="39" customFormat="1" ht="17.100000000000001" customHeight="1">
      <c r="A30" s="122" t="s">
        <v>51</v>
      </c>
      <c r="B30" s="347" t="s">
        <v>52</v>
      </c>
      <c r="C30" s="391">
        <v>10223</v>
      </c>
      <c r="D30" s="497">
        <v>17713</v>
      </c>
      <c r="E30" s="126">
        <f t="shared" si="1"/>
        <v>577146.72839157679</v>
      </c>
      <c r="F30" s="498">
        <v>8800</v>
      </c>
      <c r="G30" s="343">
        <f t="shared" si="0"/>
        <v>1161704.5454545454</v>
      </c>
    </row>
    <row r="31" spans="1:7" s="39" customFormat="1" ht="17.100000000000001" customHeight="1">
      <c r="A31" s="122" t="s">
        <v>53</v>
      </c>
      <c r="B31" s="347" t="s">
        <v>26</v>
      </c>
      <c r="C31" s="391">
        <v>37239</v>
      </c>
      <c r="D31" s="497">
        <v>39052</v>
      </c>
      <c r="E31" s="126">
        <f t="shared" si="1"/>
        <v>953574.72088497388</v>
      </c>
      <c r="F31" s="498">
        <v>20185</v>
      </c>
      <c r="G31" s="343">
        <f t="shared" si="0"/>
        <v>1844884.8154570225</v>
      </c>
    </row>
    <row r="32" spans="1:7" s="39" customFormat="1" ht="17.100000000000001" customHeight="1">
      <c r="A32" s="122" t="s">
        <v>54</v>
      </c>
      <c r="B32" s="347" t="s">
        <v>55</v>
      </c>
      <c r="C32" s="391">
        <v>50840</v>
      </c>
      <c r="D32" s="497">
        <v>43564</v>
      </c>
      <c r="E32" s="126">
        <f t="shared" si="1"/>
        <v>1167018.6392434121</v>
      </c>
      <c r="F32" s="498">
        <v>21722</v>
      </c>
      <c r="G32" s="343">
        <f t="shared" si="0"/>
        <v>2340484.3016296844</v>
      </c>
    </row>
    <row r="33" spans="1:7" s="39" customFormat="1" ht="17.100000000000001" customHeight="1">
      <c r="A33" s="122" t="s">
        <v>56</v>
      </c>
      <c r="B33" s="347" t="s">
        <v>57</v>
      </c>
      <c r="C33" s="391">
        <v>43769</v>
      </c>
      <c r="D33" s="497">
        <v>34257</v>
      </c>
      <c r="E33" s="126">
        <f t="shared" si="1"/>
        <v>1277665.8785065827</v>
      </c>
      <c r="F33" s="498">
        <v>16215</v>
      </c>
      <c r="G33" s="343">
        <f t="shared" si="0"/>
        <v>2699290.7801418439</v>
      </c>
    </row>
    <row r="34" spans="1:7" s="39" customFormat="1" ht="17.100000000000001" customHeight="1">
      <c r="A34" s="122" t="s">
        <v>58</v>
      </c>
      <c r="B34" s="347" t="s">
        <v>59</v>
      </c>
      <c r="C34" s="391">
        <v>60831</v>
      </c>
      <c r="D34" s="497">
        <v>45205</v>
      </c>
      <c r="E34" s="126">
        <f t="shared" si="1"/>
        <v>1345669.7268001328</v>
      </c>
      <c r="F34" s="498">
        <v>21877</v>
      </c>
      <c r="G34" s="343">
        <f t="shared" si="0"/>
        <v>2780591.4887781688</v>
      </c>
    </row>
    <row r="35" spans="1:7" s="39" customFormat="1" ht="17.100000000000001" customHeight="1">
      <c r="A35" s="122" t="s">
        <v>60</v>
      </c>
      <c r="B35" s="347" t="s">
        <v>61</v>
      </c>
      <c r="C35" s="391">
        <v>174922</v>
      </c>
      <c r="D35" s="497">
        <v>123199</v>
      </c>
      <c r="E35" s="126">
        <f t="shared" si="1"/>
        <v>1419832.9531895551</v>
      </c>
      <c r="F35" s="498">
        <v>53695</v>
      </c>
      <c r="G35" s="343">
        <f t="shared" si="0"/>
        <v>3257696.247322842</v>
      </c>
    </row>
    <row r="36" spans="1:7" s="39" customFormat="1" ht="17.100000000000001" customHeight="1">
      <c r="A36" s="122" t="s">
        <v>62</v>
      </c>
      <c r="B36" s="347" t="s">
        <v>63</v>
      </c>
      <c r="C36" s="391">
        <v>55971</v>
      </c>
      <c r="D36" s="497">
        <v>46166</v>
      </c>
      <c r="E36" s="126">
        <f t="shared" si="1"/>
        <v>1212385.7384222155</v>
      </c>
      <c r="F36" s="498">
        <v>22123</v>
      </c>
      <c r="G36" s="343">
        <f t="shared" si="0"/>
        <v>2529991.4116530307</v>
      </c>
    </row>
    <row r="37" spans="1:7" s="39" customFormat="1" ht="17.100000000000001" customHeight="1">
      <c r="A37" s="122" t="s">
        <v>64</v>
      </c>
      <c r="B37" s="347" t="s">
        <v>65</v>
      </c>
      <c r="C37" s="391">
        <v>21268</v>
      </c>
      <c r="D37" s="497">
        <v>33539</v>
      </c>
      <c r="E37" s="126">
        <f t="shared" si="1"/>
        <v>634127.43373386201</v>
      </c>
      <c r="F37" s="498">
        <v>16492</v>
      </c>
      <c r="G37" s="343">
        <f t="shared" si="0"/>
        <v>1289594.9551297599</v>
      </c>
    </row>
    <row r="38" spans="1:7" s="39" customFormat="1" ht="17.100000000000001" customHeight="1">
      <c r="A38" s="122" t="s">
        <v>66</v>
      </c>
      <c r="B38" s="347" t="s">
        <v>67</v>
      </c>
      <c r="C38" s="391">
        <v>111949</v>
      </c>
      <c r="D38" s="497">
        <v>51738</v>
      </c>
      <c r="E38" s="126">
        <f t="shared" si="1"/>
        <v>2163767.4436584325</v>
      </c>
      <c r="F38" s="498">
        <v>25186</v>
      </c>
      <c r="G38" s="343">
        <f t="shared" si="0"/>
        <v>4444890.0182641149</v>
      </c>
    </row>
    <row r="39" spans="1:7" s="39" customFormat="1" ht="17.100000000000001" customHeight="1" thickBot="1">
      <c r="A39" s="348" t="s">
        <v>68</v>
      </c>
      <c r="B39" s="349" t="s">
        <v>69</v>
      </c>
      <c r="C39" s="391">
        <v>7640</v>
      </c>
      <c r="D39" s="501">
        <v>10001</v>
      </c>
      <c r="E39" s="350">
        <f t="shared" si="1"/>
        <v>763923.60763923603</v>
      </c>
      <c r="F39" s="502">
        <v>5323</v>
      </c>
      <c r="G39" s="343">
        <f t="shared" si="0"/>
        <v>1435280.8566597784</v>
      </c>
    </row>
    <row r="40" spans="1:7" s="118" customFormat="1" ht="11.1" customHeight="1">
      <c r="A40" s="212" t="s">
        <v>506</v>
      </c>
      <c r="B40" s="212"/>
      <c r="C40" s="212"/>
      <c r="D40" s="212"/>
      <c r="E40" s="212"/>
      <c r="F40" s="212"/>
      <c r="G40" s="192" t="s">
        <v>592</v>
      </c>
    </row>
    <row r="41" spans="1:7" s="118" customFormat="1" ht="11.1" customHeight="1">
      <c r="A41" s="707" t="s">
        <v>125</v>
      </c>
      <c r="B41" s="707"/>
      <c r="C41" s="707"/>
      <c r="D41" s="707"/>
      <c r="E41" s="707"/>
      <c r="F41" s="707"/>
      <c r="G41" s="707"/>
    </row>
    <row r="42" spans="1:7" s="164" customFormat="1" ht="11.1" customHeight="1">
      <c r="A42" s="351" t="s">
        <v>385</v>
      </c>
      <c r="B42" s="351"/>
      <c r="C42" s="351"/>
      <c r="D42" s="351"/>
      <c r="E42" s="351"/>
      <c r="F42" s="351"/>
      <c r="G42" s="351"/>
    </row>
    <row r="43" spans="1:7" s="39" customFormat="1" ht="11.1" customHeight="1">
      <c r="A43" s="33"/>
      <c r="B43" s="33"/>
      <c r="C43" s="33"/>
      <c r="D43" s="33"/>
      <c r="E43" s="33"/>
      <c r="F43" s="33"/>
      <c r="G43" s="33"/>
    </row>
    <row r="44" spans="1:7" s="39" customFormat="1" ht="11.25">
      <c r="A44" s="33"/>
      <c r="B44" s="33"/>
      <c r="C44" s="33"/>
      <c r="D44" s="33"/>
      <c r="E44" s="33"/>
      <c r="F44" s="33"/>
      <c r="G44" s="33"/>
    </row>
    <row r="45" spans="1:7" s="39" customFormat="1" ht="11.25">
      <c r="A45" s="33"/>
      <c r="B45" s="33"/>
      <c r="C45" s="33"/>
      <c r="D45" s="33"/>
      <c r="E45" s="33"/>
      <c r="F45" s="33"/>
      <c r="G45" s="33"/>
    </row>
    <row r="46" spans="1:7" s="39" customFormat="1" ht="11.25">
      <c r="A46" s="33"/>
      <c r="B46" s="33"/>
      <c r="C46" s="33"/>
      <c r="D46" s="33"/>
      <c r="E46" s="33"/>
      <c r="F46" s="33"/>
      <c r="G46" s="33"/>
    </row>
    <row r="47" spans="1:7" s="39" customFormat="1" ht="11.25">
      <c r="A47" s="33"/>
      <c r="B47" s="33"/>
      <c r="C47" s="33"/>
      <c r="D47" s="33"/>
      <c r="E47" s="33"/>
      <c r="F47" s="33"/>
      <c r="G47" s="33"/>
    </row>
    <row r="48" spans="1:7" s="39" customFormat="1" ht="11.25">
      <c r="A48" s="33"/>
      <c r="B48" s="33"/>
      <c r="C48" s="33"/>
      <c r="D48" s="33"/>
      <c r="E48" s="33"/>
      <c r="F48" s="33"/>
      <c r="G48" s="33"/>
    </row>
    <row r="49" s="33" customFormat="1" ht="11.25"/>
    <row r="50" s="33" customFormat="1" ht="11.25"/>
    <row r="51" s="33" customFormat="1" ht="11.25"/>
    <row r="52" s="33" customFormat="1" ht="11.25"/>
    <row r="53" s="33" customFormat="1" ht="11.25"/>
    <row r="54" s="33" customFormat="1" ht="11.25"/>
    <row r="55" s="33" customFormat="1" ht="11.25"/>
    <row r="56" s="33" customFormat="1" ht="11.25"/>
    <row r="57" s="33" customFormat="1" ht="11.25"/>
    <row r="58" s="33" customFormat="1" ht="11.25"/>
    <row r="59" s="33" customFormat="1" ht="11.25"/>
    <row r="60" s="33" customFormat="1" ht="11.25"/>
    <row r="61" s="33" customFormat="1" ht="11.25"/>
    <row r="62" s="33" customFormat="1" ht="11.25"/>
    <row r="63" s="33" customFormat="1" ht="11.25"/>
    <row r="64" s="33" customFormat="1" ht="11.25"/>
    <row r="65" s="33" customFormat="1" ht="11.25"/>
    <row r="66" s="33" customFormat="1" ht="11.25"/>
    <row r="67" s="33" customFormat="1" ht="11.25"/>
    <row r="68" s="33" customFormat="1" ht="11.25"/>
    <row r="69" s="33" customFormat="1" ht="11.25"/>
    <row r="70" s="33" customFormat="1" ht="11.25"/>
    <row r="71" s="33" customFormat="1" ht="11.25"/>
    <row r="72" s="33" customFormat="1" ht="11.25"/>
    <row r="73" s="33" customFormat="1" ht="11.25"/>
    <row r="74" s="33" customFormat="1" ht="11.25"/>
    <row r="75" s="33" customFormat="1" ht="11.25"/>
    <row r="76" s="33" customFormat="1" ht="11.25"/>
    <row r="77" s="33" customFormat="1" ht="11.25"/>
    <row r="78" s="33" customFormat="1" ht="11.25"/>
    <row r="79" s="33" customFormat="1" ht="11.25"/>
    <row r="80" s="33" customFormat="1" ht="11.25"/>
    <row r="81" s="33" customFormat="1" ht="11.25"/>
    <row r="82" s="33" customFormat="1" ht="11.25"/>
    <row r="83" s="33" customFormat="1" ht="11.25"/>
    <row r="84" s="33" customFormat="1" ht="11.25"/>
    <row r="85" s="33" customFormat="1" ht="11.25"/>
    <row r="86" s="33" customFormat="1" ht="11.25"/>
    <row r="87" s="33" customFormat="1" ht="11.25"/>
    <row r="88" s="33" customFormat="1" ht="11.25"/>
    <row r="89" s="33" customFormat="1" ht="11.25"/>
    <row r="90" s="33" customFormat="1" ht="11.25"/>
    <row r="91" s="33" customFormat="1" ht="11.25"/>
    <row r="92" s="33" customFormat="1" ht="11.25"/>
    <row r="93" s="33" customFormat="1" ht="11.25"/>
    <row r="94" s="33" customFormat="1" ht="11.25"/>
    <row r="95" s="33" customFormat="1" ht="11.25"/>
    <row r="96" s="33" customFormat="1" ht="11.25"/>
    <row r="97" s="33" customFormat="1" ht="11.25"/>
    <row r="98" s="33" customFormat="1" ht="11.25"/>
    <row r="99" s="33" customFormat="1" ht="11.25"/>
    <row r="100" s="33" customFormat="1" ht="11.25"/>
    <row r="101" s="33" customFormat="1" ht="11.25"/>
    <row r="102" s="33" customFormat="1" ht="11.25"/>
    <row r="103" s="33" customFormat="1" ht="11.25"/>
    <row r="104" s="33" customFormat="1" ht="11.25"/>
  </sheetData>
  <sheetProtection selectLockedCells="1"/>
  <mergeCells count="14">
    <mergeCell ref="A14:B14"/>
    <mergeCell ref="A41:G41"/>
    <mergeCell ref="A10:B10"/>
    <mergeCell ref="A11:B11"/>
    <mergeCell ref="A12:B12"/>
    <mergeCell ref="A13:B13"/>
    <mergeCell ref="A3:G3"/>
    <mergeCell ref="A4:G4"/>
    <mergeCell ref="A6:B9"/>
    <mergeCell ref="C6:C9"/>
    <mergeCell ref="D6:D9"/>
    <mergeCell ref="E6:E9"/>
    <mergeCell ref="F6:F9"/>
    <mergeCell ref="G6:G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V60"/>
  <sheetViews>
    <sheetView view="pageBreakPreview" topLeftCell="A16" zoomScaleNormal="100" zoomScaleSheetLayoutView="100" workbookViewId="0">
      <selection activeCell="A46" sqref="A46:XFD63"/>
    </sheetView>
  </sheetViews>
  <sheetFormatPr defaultRowHeight="14.25"/>
  <cols>
    <col min="1" max="1" width="18.25" style="54" customWidth="1"/>
    <col min="2" max="2" width="13.25" style="56" customWidth="1"/>
    <col min="3" max="3" width="12.5" style="56" customWidth="1"/>
    <col min="4" max="4" width="13.875" style="56" customWidth="1"/>
    <col min="5" max="5" width="12.625" style="54" hidden="1" customWidth="1"/>
    <col min="6" max="6" width="11.5" style="56" customWidth="1"/>
    <col min="7" max="7" width="13" style="167" customWidth="1"/>
    <col min="8" max="8" width="9.875" style="54" customWidth="1"/>
    <col min="9" max="9" width="8.375" style="338" customWidth="1"/>
    <col min="10" max="10" width="11.125" style="338" customWidth="1"/>
    <col min="11" max="11" width="9.625" style="338" customWidth="1"/>
    <col min="12" max="12" width="10" style="338" customWidth="1"/>
    <col min="13" max="13" width="11.125" style="338" customWidth="1"/>
    <col min="14" max="14" width="10.875" style="338" customWidth="1"/>
    <col min="15" max="15" width="11.375" style="338" customWidth="1"/>
    <col min="16" max="16" width="13.75" style="339" hidden="1" customWidth="1"/>
    <col min="17" max="17" width="12.625" style="54" hidden="1" customWidth="1"/>
    <col min="18" max="18" width="17.5" style="56" customWidth="1"/>
    <col min="19" max="19" width="17.125" style="56" customWidth="1"/>
    <col min="20" max="21" width="17.125" style="338" customWidth="1"/>
    <col min="22" max="22" width="13.625" style="339" customWidth="1"/>
    <col min="23" max="16384" width="9" style="59"/>
  </cols>
  <sheetData>
    <row r="1" spans="1:22" s="429" customFormat="1" ht="14.1" customHeight="1">
      <c r="A1" s="432"/>
      <c r="B1" s="445"/>
      <c r="C1" s="445"/>
      <c r="D1" s="239"/>
      <c r="E1" s="432" t="s">
        <v>388</v>
      </c>
      <c r="F1" s="445"/>
      <c r="G1" s="446" t="s">
        <v>513</v>
      </c>
      <c r="H1" s="432" t="s">
        <v>564</v>
      </c>
      <c r="I1" s="447"/>
      <c r="J1" s="447"/>
      <c r="K1" s="447"/>
      <c r="L1" s="447"/>
      <c r="M1" s="447"/>
      <c r="N1" s="447"/>
      <c r="O1" s="447"/>
      <c r="P1" s="239" t="s">
        <v>389</v>
      </c>
      <c r="Q1" s="432" t="s">
        <v>390</v>
      </c>
      <c r="R1" s="445"/>
      <c r="S1" s="437"/>
      <c r="T1" s="447"/>
      <c r="U1" s="447"/>
      <c r="V1" s="239" t="s">
        <v>565</v>
      </c>
    </row>
    <row r="2" spans="1:22" s="39" customFormat="1" ht="14.1" customHeight="1">
      <c r="A2" s="37"/>
      <c r="B2" s="111"/>
      <c r="C2" s="111"/>
      <c r="D2" s="111"/>
      <c r="E2" s="37"/>
      <c r="F2" s="111"/>
      <c r="H2" s="37"/>
      <c r="I2" s="492"/>
      <c r="J2" s="492"/>
      <c r="K2" s="492"/>
      <c r="L2" s="492"/>
      <c r="M2" s="492"/>
      <c r="N2" s="492"/>
      <c r="O2" s="492"/>
      <c r="P2" s="36"/>
      <c r="Q2" s="37"/>
      <c r="R2" s="111"/>
      <c r="S2" s="92"/>
      <c r="T2" s="492"/>
      <c r="U2" s="492"/>
      <c r="V2" s="36"/>
    </row>
    <row r="3" spans="1:22" s="40" customFormat="1" ht="20.100000000000001" customHeight="1">
      <c r="A3" s="688" t="s">
        <v>2</v>
      </c>
      <c r="B3" s="688"/>
      <c r="C3" s="688"/>
      <c r="D3" s="688"/>
      <c r="E3" s="688"/>
      <c r="F3" s="688"/>
      <c r="G3" s="688"/>
      <c r="H3" s="688" t="s">
        <v>408</v>
      </c>
      <c r="I3" s="688"/>
      <c r="J3" s="688"/>
      <c r="K3" s="688"/>
      <c r="L3" s="688"/>
      <c r="M3" s="688"/>
      <c r="N3" s="688"/>
      <c r="O3" s="688"/>
      <c r="P3" s="656" t="s">
        <v>515</v>
      </c>
      <c r="Q3" s="656"/>
      <c r="R3" s="656"/>
      <c r="S3" s="656"/>
      <c r="T3" s="656"/>
      <c r="U3" s="656"/>
      <c r="V3" s="656"/>
    </row>
    <row r="4" spans="1:22" s="44" customFormat="1" ht="24" customHeight="1">
      <c r="A4" s="689" t="s">
        <v>514</v>
      </c>
      <c r="B4" s="689"/>
      <c r="C4" s="689"/>
      <c r="D4" s="689"/>
      <c r="E4" s="689"/>
      <c r="F4" s="689"/>
      <c r="G4" s="689"/>
      <c r="L4" s="490"/>
      <c r="M4" s="490"/>
      <c r="N4" s="490"/>
      <c r="O4" s="490"/>
      <c r="P4" s="490"/>
      <c r="T4" s="490"/>
      <c r="U4" s="490"/>
      <c r="V4" s="490"/>
    </row>
    <row r="5" spans="1:22" s="45" customFormat="1" ht="18" customHeight="1" thickBot="1">
      <c r="A5" s="45" t="s">
        <v>28</v>
      </c>
      <c r="D5" s="202"/>
      <c r="E5" s="45" t="s">
        <v>17</v>
      </c>
      <c r="G5" s="202" t="s">
        <v>409</v>
      </c>
      <c r="H5" s="45" t="s">
        <v>28</v>
      </c>
      <c r="P5" s="202" t="s">
        <v>129</v>
      </c>
      <c r="Q5" s="45" t="s">
        <v>28</v>
      </c>
      <c r="S5" s="202"/>
      <c r="V5" s="202" t="s">
        <v>129</v>
      </c>
    </row>
    <row r="6" spans="1:22" s="39" customFormat="1" ht="30" customHeight="1">
      <c r="A6" s="672" t="s">
        <v>415</v>
      </c>
      <c r="B6" s="744" t="s">
        <v>358</v>
      </c>
      <c r="C6" s="745"/>
      <c r="D6" s="710"/>
      <c r="E6" s="715" t="s">
        <v>153</v>
      </c>
      <c r="F6" s="710" t="s">
        <v>410</v>
      </c>
      <c r="G6" s="711"/>
      <c r="H6" s="719" t="s">
        <v>416</v>
      </c>
      <c r="I6" s="746" t="s">
        <v>411</v>
      </c>
      <c r="J6" s="722"/>
      <c r="K6" s="476"/>
      <c r="L6" s="711" t="s">
        <v>360</v>
      </c>
      <c r="M6" s="711"/>
      <c r="N6" s="711"/>
      <c r="O6" s="711"/>
      <c r="P6" s="737" t="s">
        <v>361</v>
      </c>
      <c r="Q6" s="715" t="s">
        <v>359</v>
      </c>
      <c r="R6" s="711" t="s">
        <v>362</v>
      </c>
      <c r="S6" s="722"/>
      <c r="T6" s="733" t="s">
        <v>363</v>
      </c>
      <c r="U6" s="734"/>
      <c r="V6" s="730" t="s">
        <v>361</v>
      </c>
    </row>
    <row r="7" spans="1:22" s="39" customFormat="1" ht="21.95" customHeight="1">
      <c r="A7" s="673"/>
      <c r="B7" s="741"/>
      <c r="C7" s="647" t="s">
        <v>364</v>
      </c>
      <c r="D7" s="647" t="s">
        <v>71</v>
      </c>
      <c r="E7" s="716"/>
      <c r="F7" s="640" t="s">
        <v>412</v>
      </c>
      <c r="G7" s="728"/>
      <c r="H7" s="720"/>
      <c r="I7" s="736" t="s">
        <v>413</v>
      </c>
      <c r="J7" s="729"/>
      <c r="K7" s="717" t="s">
        <v>414</v>
      </c>
      <c r="L7" s="718"/>
      <c r="M7" s="718"/>
      <c r="N7" s="718"/>
      <c r="O7" s="718"/>
      <c r="P7" s="738"/>
      <c r="Q7" s="716"/>
      <c r="R7" s="728" t="s">
        <v>365</v>
      </c>
      <c r="S7" s="729"/>
      <c r="T7" s="647" t="s">
        <v>366</v>
      </c>
      <c r="U7" s="712" t="s">
        <v>386</v>
      </c>
      <c r="V7" s="731"/>
    </row>
    <row r="8" spans="1:22" s="39" customFormat="1" ht="14.1" customHeight="1">
      <c r="A8" s="673"/>
      <c r="B8" s="742"/>
      <c r="C8" s="635"/>
      <c r="D8" s="635"/>
      <c r="E8" s="673"/>
      <c r="F8" s="701" t="s">
        <v>376</v>
      </c>
      <c r="G8" s="704" t="s">
        <v>377</v>
      </c>
      <c r="H8" s="720"/>
      <c r="I8" s="701" t="s">
        <v>378</v>
      </c>
      <c r="J8" s="647" t="s">
        <v>379</v>
      </c>
      <c r="K8" s="724" t="s">
        <v>367</v>
      </c>
      <c r="L8" s="701" t="s">
        <v>368</v>
      </c>
      <c r="M8" s="625" t="s">
        <v>369</v>
      </c>
      <c r="N8" s="647" t="s">
        <v>370</v>
      </c>
      <c r="O8" s="627" t="s">
        <v>371</v>
      </c>
      <c r="P8" s="738"/>
      <c r="Q8" s="716"/>
      <c r="R8" s="667" t="s">
        <v>372</v>
      </c>
      <c r="S8" s="701" t="s">
        <v>373</v>
      </c>
      <c r="T8" s="635"/>
      <c r="U8" s="713"/>
      <c r="V8" s="731"/>
    </row>
    <row r="9" spans="1:22" s="39" customFormat="1" ht="14.1" customHeight="1">
      <c r="A9" s="673"/>
      <c r="B9" s="742"/>
      <c r="C9" s="635"/>
      <c r="D9" s="635"/>
      <c r="E9" s="673"/>
      <c r="F9" s="729"/>
      <c r="G9" s="640"/>
      <c r="H9" s="720"/>
      <c r="I9" s="729"/>
      <c r="J9" s="635"/>
      <c r="K9" s="725"/>
      <c r="L9" s="701"/>
      <c r="M9" s="625"/>
      <c r="N9" s="647"/>
      <c r="O9" s="627"/>
      <c r="P9" s="738"/>
      <c r="Q9" s="716"/>
      <c r="R9" s="667"/>
      <c r="S9" s="729"/>
      <c r="T9" s="635"/>
      <c r="U9" s="713"/>
      <c r="V9" s="731"/>
    </row>
    <row r="10" spans="1:22" s="39" customFormat="1" ht="14.1" customHeight="1">
      <c r="A10" s="674"/>
      <c r="B10" s="743"/>
      <c r="C10" s="636"/>
      <c r="D10" s="636"/>
      <c r="E10" s="674"/>
      <c r="F10" s="735"/>
      <c r="G10" s="723"/>
      <c r="H10" s="721"/>
      <c r="I10" s="735"/>
      <c r="J10" s="636"/>
      <c r="K10" s="726"/>
      <c r="L10" s="702"/>
      <c r="M10" s="626"/>
      <c r="N10" s="648"/>
      <c r="O10" s="628"/>
      <c r="P10" s="739"/>
      <c r="Q10" s="740"/>
      <c r="R10" s="668"/>
      <c r="S10" s="735"/>
      <c r="T10" s="636"/>
      <c r="U10" s="714"/>
      <c r="V10" s="732"/>
    </row>
    <row r="11" spans="1:22" s="95" customFormat="1" ht="15.75" customHeight="1">
      <c r="A11" s="146" t="s">
        <v>423</v>
      </c>
      <c r="B11" s="25">
        <v>2499249</v>
      </c>
      <c r="C11" s="25">
        <v>1200329</v>
      </c>
      <c r="D11" s="25">
        <v>1298920</v>
      </c>
      <c r="E11" s="146" t="s">
        <v>423</v>
      </c>
      <c r="F11" s="25">
        <v>622803</v>
      </c>
      <c r="G11" s="25">
        <v>47812</v>
      </c>
      <c r="H11" s="146" t="s">
        <v>423</v>
      </c>
      <c r="I11" s="25">
        <v>804</v>
      </c>
      <c r="J11" s="25">
        <v>231500</v>
      </c>
      <c r="K11" s="25">
        <v>20513</v>
      </c>
      <c r="L11" s="10">
        <v>443518</v>
      </c>
      <c r="M11" s="25">
        <v>253325</v>
      </c>
      <c r="N11" s="10">
        <v>394740</v>
      </c>
      <c r="O11" s="10">
        <v>170539</v>
      </c>
      <c r="P11" s="94" t="s">
        <v>423</v>
      </c>
      <c r="Q11" s="146" t="s">
        <v>423</v>
      </c>
      <c r="R11" s="353">
        <v>69370</v>
      </c>
      <c r="S11" s="26">
        <v>220504</v>
      </c>
      <c r="T11" s="26">
        <v>7536</v>
      </c>
      <c r="U11" s="26">
        <v>16285</v>
      </c>
      <c r="V11" s="94" t="s">
        <v>423</v>
      </c>
    </row>
    <row r="12" spans="1:22" s="95" customFormat="1" ht="15.75" customHeight="1">
      <c r="A12" s="146" t="s">
        <v>502</v>
      </c>
      <c r="B12" s="25">
        <v>2563701</v>
      </c>
      <c r="C12" s="25">
        <v>1217101</v>
      </c>
      <c r="D12" s="25">
        <v>1346600</v>
      </c>
      <c r="E12" s="146" t="s">
        <v>502</v>
      </c>
      <c r="F12" s="25">
        <v>624102</v>
      </c>
      <c r="G12" s="25">
        <v>53380</v>
      </c>
      <c r="H12" s="146" t="s">
        <v>502</v>
      </c>
      <c r="I12" s="25">
        <v>977</v>
      </c>
      <c r="J12" s="25">
        <v>240683</v>
      </c>
      <c r="K12" s="25">
        <v>21632</v>
      </c>
      <c r="L12" s="10">
        <v>486052</v>
      </c>
      <c r="M12" s="25">
        <v>266613</v>
      </c>
      <c r="N12" s="10">
        <v>394123</v>
      </c>
      <c r="O12" s="10">
        <v>163900</v>
      </c>
      <c r="P12" s="94" t="s">
        <v>502</v>
      </c>
      <c r="Q12" s="146" t="s">
        <v>502</v>
      </c>
      <c r="R12" s="353">
        <v>70232</v>
      </c>
      <c r="S12" s="26">
        <v>220174</v>
      </c>
      <c r="T12" s="26">
        <v>7553</v>
      </c>
      <c r="U12" s="26">
        <v>14280</v>
      </c>
      <c r="V12" s="94" t="s">
        <v>502</v>
      </c>
    </row>
    <row r="13" spans="1:22" s="95" customFormat="1" ht="15.75" customHeight="1">
      <c r="A13" s="146" t="s">
        <v>519</v>
      </c>
      <c r="B13" s="25">
        <v>2963881</v>
      </c>
      <c r="C13" s="25">
        <v>1547634</v>
      </c>
      <c r="D13" s="25">
        <v>1416247</v>
      </c>
      <c r="E13" s="146" t="s">
        <v>502</v>
      </c>
      <c r="F13" s="25">
        <v>786621</v>
      </c>
      <c r="G13" s="25">
        <v>62282</v>
      </c>
      <c r="H13" s="146" t="s">
        <v>519</v>
      </c>
      <c r="I13" s="25">
        <v>0</v>
      </c>
      <c r="J13" s="25">
        <v>364838</v>
      </c>
      <c r="K13" s="25">
        <v>79084</v>
      </c>
      <c r="L13" s="10">
        <v>455132</v>
      </c>
      <c r="M13" s="25">
        <v>288956</v>
      </c>
      <c r="N13" s="10">
        <v>404462</v>
      </c>
      <c r="O13" s="10">
        <v>173274</v>
      </c>
      <c r="P13" s="325">
        <v>0</v>
      </c>
      <c r="Q13" s="325">
        <v>0</v>
      </c>
      <c r="R13" s="353">
        <v>80096</v>
      </c>
      <c r="S13" s="26">
        <v>243545</v>
      </c>
      <c r="T13" s="26">
        <v>10252</v>
      </c>
      <c r="U13" s="26">
        <v>15339</v>
      </c>
      <c r="V13" s="94" t="s">
        <v>519</v>
      </c>
    </row>
    <row r="14" spans="1:22" s="95" customFormat="1" ht="15.75" customHeight="1">
      <c r="A14" s="146" t="s">
        <v>558</v>
      </c>
      <c r="B14" s="25">
        <v>3450734</v>
      </c>
      <c r="C14" s="25">
        <v>1798480</v>
      </c>
      <c r="D14" s="25">
        <v>1652254</v>
      </c>
      <c r="E14" s="146" t="s">
        <v>502</v>
      </c>
      <c r="F14" s="25">
        <v>965752</v>
      </c>
      <c r="G14" s="25">
        <v>76268</v>
      </c>
      <c r="H14" s="146" t="s">
        <v>558</v>
      </c>
      <c r="I14" s="25">
        <v>831</v>
      </c>
      <c r="J14" s="25">
        <v>374997</v>
      </c>
      <c r="K14" s="25">
        <v>83419</v>
      </c>
      <c r="L14" s="10">
        <v>625044</v>
      </c>
      <c r="M14" s="25">
        <v>313072</v>
      </c>
      <c r="N14" s="10">
        <v>438573</v>
      </c>
      <c r="O14" s="10">
        <v>182489</v>
      </c>
      <c r="P14" s="325">
        <v>0</v>
      </c>
      <c r="Q14" s="325">
        <v>0</v>
      </c>
      <c r="R14" s="353">
        <v>125695</v>
      </c>
      <c r="S14" s="26">
        <v>255556</v>
      </c>
      <c r="T14" s="26">
        <v>-619</v>
      </c>
      <c r="U14" s="26">
        <v>9657</v>
      </c>
      <c r="V14" s="94" t="s">
        <v>558</v>
      </c>
    </row>
    <row r="15" spans="1:22" s="95" customFormat="1" ht="15.75" customHeight="1">
      <c r="A15" s="148" t="s">
        <v>598</v>
      </c>
      <c r="B15" s="12">
        <f>SUM(B17:B40)</f>
        <v>3567765.33</v>
      </c>
      <c r="C15" s="12">
        <f>SUM(F15:J15,R15:T15)</f>
        <v>1784726.7809999997</v>
      </c>
      <c r="D15" s="12">
        <f>SUM(K15:O15,U15)</f>
        <v>1783038.5490000003</v>
      </c>
      <c r="E15" s="148" t="s">
        <v>502</v>
      </c>
      <c r="F15" s="12">
        <f>SUM(F17:F40)</f>
        <v>902260.63299999991</v>
      </c>
      <c r="G15" s="12">
        <f>SUM(G17:G40)</f>
        <v>70609.603999999992</v>
      </c>
      <c r="H15" s="148" t="s">
        <v>598</v>
      </c>
      <c r="I15" s="12">
        <f>SUM(I17:I40)</f>
        <v>1601.7249999999999</v>
      </c>
      <c r="J15" s="12">
        <f>SUM(J17:J40)</f>
        <v>392035.46500000003</v>
      </c>
      <c r="K15" s="12">
        <f>SUM(K17:K40)</f>
        <v>95651.138000000006</v>
      </c>
      <c r="L15" s="12">
        <f t="shared" ref="L15:U15" si="0">SUM(L17:L40)</f>
        <v>618067.80000000005</v>
      </c>
      <c r="M15" s="12">
        <f t="shared" si="0"/>
        <v>339261.10400000011</v>
      </c>
      <c r="N15" s="12">
        <f t="shared" si="0"/>
        <v>462511.13799999992</v>
      </c>
      <c r="O15" s="12">
        <f t="shared" si="0"/>
        <v>224814.61300000004</v>
      </c>
      <c r="P15" s="12">
        <f t="shared" si="0"/>
        <v>0</v>
      </c>
      <c r="Q15" s="12">
        <f t="shared" si="0"/>
        <v>0</v>
      </c>
      <c r="R15" s="354">
        <f t="shared" si="0"/>
        <v>132226.59500000003</v>
      </c>
      <c r="S15" s="354">
        <f>SUM(S17:S40)</f>
        <v>273781.64600000001</v>
      </c>
      <c r="T15" s="354">
        <f t="shared" si="0"/>
        <v>12211.112999999999</v>
      </c>
      <c r="U15" s="354">
        <f t="shared" si="0"/>
        <v>42732.756000000008</v>
      </c>
      <c r="V15" s="150" t="s">
        <v>598</v>
      </c>
    </row>
    <row r="16" spans="1:22" s="95" customFormat="1" ht="12" customHeight="1">
      <c r="A16" s="148"/>
      <c r="B16" s="12"/>
      <c r="C16" s="12"/>
      <c r="D16" s="12"/>
      <c r="E16" s="148"/>
      <c r="F16" s="12"/>
      <c r="G16" s="12"/>
      <c r="H16" s="148"/>
      <c r="I16" s="12"/>
      <c r="J16" s="12"/>
      <c r="K16" s="12"/>
      <c r="L16" s="14"/>
      <c r="M16" s="12"/>
      <c r="N16" s="14"/>
      <c r="O16" s="14"/>
      <c r="P16" s="150"/>
      <c r="Q16" s="148"/>
      <c r="R16" s="354"/>
      <c r="S16" s="27"/>
      <c r="T16" s="27"/>
      <c r="U16" s="355"/>
      <c r="V16" s="150"/>
    </row>
    <row r="17" spans="1:22" s="544" customFormat="1" ht="15.2" customHeight="1">
      <c r="A17" s="538" t="s">
        <v>392</v>
      </c>
      <c r="B17" s="539">
        <f>SUM(C17:D17)</f>
        <v>392035.46500000003</v>
      </c>
      <c r="C17" s="539">
        <f>SUM(F17:G17,I17:J17,R17:T17)</f>
        <v>392035.46500000003</v>
      </c>
      <c r="D17" s="539">
        <f t="shared" ref="D17:D40" si="1">SUM(K17:O17,U17)</f>
        <v>0</v>
      </c>
      <c r="E17" s="540" t="s">
        <v>76</v>
      </c>
      <c r="F17" s="395"/>
      <c r="G17" s="395"/>
      <c r="H17" s="540" t="s">
        <v>117</v>
      </c>
      <c r="I17" s="395">
        <v>0</v>
      </c>
      <c r="J17" s="395">
        <v>392035.46500000003</v>
      </c>
      <c r="K17" s="395"/>
      <c r="L17" s="395"/>
      <c r="M17" s="395"/>
      <c r="N17" s="394"/>
      <c r="O17" s="394"/>
      <c r="P17" s="541" t="s">
        <v>84</v>
      </c>
      <c r="Q17" s="540" t="s">
        <v>76</v>
      </c>
      <c r="R17" s="542"/>
      <c r="S17" s="542"/>
      <c r="T17" s="542"/>
      <c r="U17" s="542"/>
      <c r="V17" s="543" t="s">
        <v>118</v>
      </c>
    </row>
    <row r="18" spans="1:22" s="548" customFormat="1" ht="15.2" customHeight="1">
      <c r="A18" s="545" t="s">
        <v>391</v>
      </c>
      <c r="B18" s="546">
        <f t="shared" ref="B18:B40" si="2">C18+D18</f>
        <v>592581.98600000003</v>
      </c>
      <c r="C18" s="539">
        <f t="shared" ref="C18:C40" si="3">SUM(F18:G18,I18:J18,R18:T18)</f>
        <v>237093.33200000002</v>
      </c>
      <c r="D18" s="539">
        <f t="shared" si="1"/>
        <v>355488.65400000004</v>
      </c>
      <c r="E18" s="540" t="s">
        <v>33</v>
      </c>
      <c r="F18" s="395">
        <v>159087.00099999999</v>
      </c>
      <c r="G18" s="395">
        <v>12812.07</v>
      </c>
      <c r="H18" s="540" t="s">
        <v>33</v>
      </c>
      <c r="I18" s="395">
        <v>0</v>
      </c>
      <c r="J18" s="395">
        <v>0</v>
      </c>
      <c r="K18" s="395">
        <v>19742.353999999999</v>
      </c>
      <c r="L18" s="395">
        <v>115682.27800000001</v>
      </c>
      <c r="M18" s="395">
        <v>71801.085000000006</v>
      </c>
      <c r="N18" s="395">
        <v>101218.075</v>
      </c>
      <c r="O18" s="395">
        <v>39934.803999999996</v>
      </c>
      <c r="P18" s="547" t="s">
        <v>18</v>
      </c>
      <c r="Q18" s="540" t="s">
        <v>33</v>
      </c>
      <c r="R18" s="542">
        <v>11810.333000000001</v>
      </c>
      <c r="S18" s="542">
        <v>51229.247000000003</v>
      </c>
      <c r="T18" s="542">
        <v>2154.681</v>
      </c>
      <c r="U18" s="542">
        <v>7110.058</v>
      </c>
      <c r="V18" s="547" t="s">
        <v>18</v>
      </c>
    </row>
    <row r="19" spans="1:22" s="548" customFormat="1" ht="15.2" customHeight="1">
      <c r="A19" s="545" t="s">
        <v>393</v>
      </c>
      <c r="B19" s="546">
        <f t="shared" si="2"/>
        <v>399197.92</v>
      </c>
      <c r="C19" s="539">
        <f t="shared" si="3"/>
        <v>194364.22999999998</v>
      </c>
      <c r="D19" s="539">
        <f t="shared" si="1"/>
        <v>204833.69</v>
      </c>
      <c r="E19" s="540" t="s">
        <v>34</v>
      </c>
      <c r="F19" s="395">
        <v>111071.764</v>
      </c>
      <c r="G19" s="395">
        <v>9551.3629999999994</v>
      </c>
      <c r="H19" s="540" t="s">
        <v>34</v>
      </c>
      <c r="I19" s="395">
        <v>0</v>
      </c>
      <c r="J19" s="395">
        <v>0</v>
      </c>
      <c r="K19" s="395">
        <v>11810.790999999999</v>
      </c>
      <c r="L19" s="395">
        <v>73854.013999999996</v>
      </c>
      <c r="M19" s="395">
        <v>47550.296999999999</v>
      </c>
      <c r="N19" s="395">
        <v>42468.784</v>
      </c>
      <c r="O19" s="395">
        <v>24688.800999999999</v>
      </c>
      <c r="P19" s="547" t="s">
        <v>19</v>
      </c>
      <c r="Q19" s="540" t="s">
        <v>34</v>
      </c>
      <c r="R19" s="542">
        <v>39873.472999999998</v>
      </c>
      <c r="S19" s="542">
        <v>32500.741999999998</v>
      </c>
      <c r="T19" s="542">
        <v>1366.8879999999999</v>
      </c>
      <c r="U19" s="542">
        <v>4461.0029999999997</v>
      </c>
      <c r="V19" s="547" t="s">
        <v>19</v>
      </c>
    </row>
    <row r="20" spans="1:22" s="548" customFormat="1" ht="15.2" customHeight="1">
      <c r="A20" s="545" t="s">
        <v>394</v>
      </c>
      <c r="B20" s="546">
        <f t="shared" si="2"/>
        <v>169515.44099999999</v>
      </c>
      <c r="C20" s="539">
        <f t="shared" si="3"/>
        <v>86945.957000000009</v>
      </c>
      <c r="D20" s="539">
        <f t="shared" si="1"/>
        <v>82569.483999999997</v>
      </c>
      <c r="E20" s="540" t="s">
        <v>35</v>
      </c>
      <c r="F20" s="395">
        <v>65080.587</v>
      </c>
      <c r="G20" s="395">
        <v>4089.047</v>
      </c>
      <c r="H20" s="540" t="s">
        <v>35</v>
      </c>
      <c r="I20" s="395">
        <v>0</v>
      </c>
      <c r="J20" s="395">
        <v>0</v>
      </c>
      <c r="K20" s="395">
        <v>5210.6890000000003</v>
      </c>
      <c r="L20" s="395">
        <v>30149.595000000001</v>
      </c>
      <c r="M20" s="395">
        <v>16088.778</v>
      </c>
      <c r="N20" s="395">
        <v>18910.069</v>
      </c>
      <c r="O20" s="395">
        <v>9933.0049999999992</v>
      </c>
      <c r="P20" s="547" t="s">
        <v>20</v>
      </c>
      <c r="Q20" s="540" t="s">
        <v>35</v>
      </c>
      <c r="R20" s="542">
        <v>3187.009</v>
      </c>
      <c r="S20" s="542">
        <v>14408.64</v>
      </c>
      <c r="T20" s="542">
        <v>180.67400000000001</v>
      </c>
      <c r="U20" s="542">
        <v>2277.348</v>
      </c>
      <c r="V20" s="547" t="s">
        <v>20</v>
      </c>
    </row>
    <row r="21" spans="1:22" s="548" customFormat="1" ht="15.2" customHeight="1">
      <c r="A21" s="545" t="s">
        <v>395</v>
      </c>
      <c r="B21" s="546">
        <f t="shared" si="2"/>
        <v>156109.954</v>
      </c>
      <c r="C21" s="539">
        <f t="shared" si="3"/>
        <v>73794.885999999999</v>
      </c>
      <c r="D21" s="539">
        <f t="shared" si="1"/>
        <v>82315.067999999999</v>
      </c>
      <c r="E21" s="540" t="s">
        <v>36</v>
      </c>
      <c r="F21" s="395">
        <v>50988.137999999999</v>
      </c>
      <c r="G21" s="395">
        <v>3223.9639999999999</v>
      </c>
      <c r="H21" s="540" t="s">
        <v>36</v>
      </c>
      <c r="I21" s="395">
        <v>0</v>
      </c>
      <c r="J21" s="395">
        <v>0</v>
      </c>
      <c r="K21" s="395">
        <v>2793.3539999999998</v>
      </c>
      <c r="L21" s="395">
        <v>18931.745999999999</v>
      </c>
      <c r="M21" s="395">
        <v>17139.458999999999</v>
      </c>
      <c r="N21" s="395">
        <v>25316.319</v>
      </c>
      <c r="O21" s="395">
        <v>13146.948</v>
      </c>
      <c r="P21" s="547" t="s">
        <v>21</v>
      </c>
      <c r="Q21" s="540" t="s">
        <v>36</v>
      </c>
      <c r="R21" s="542">
        <v>3170.2139999999999</v>
      </c>
      <c r="S21" s="542">
        <v>15404.358</v>
      </c>
      <c r="T21" s="542">
        <v>1008.212</v>
      </c>
      <c r="U21" s="542">
        <v>4987.2420000000002</v>
      </c>
      <c r="V21" s="547" t="s">
        <v>21</v>
      </c>
    </row>
    <row r="22" spans="1:22" s="548" customFormat="1" ht="15.2" customHeight="1">
      <c r="A22" s="545" t="s">
        <v>396</v>
      </c>
      <c r="B22" s="546">
        <f t="shared" si="2"/>
        <v>587090.78600000008</v>
      </c>
      <c r="C22" s="539">
        <f t="shared" si="3"/>
        <v>196727.42300000001</v>
      </c>
      <c r="D22" s="539">
        <f t="shared" si="1"/>
        <v>390363.36300000001</v>
      </c>
      <c r="E22" s="540" t="s">
        <v>37</v>
      </c>
      <c r="F22" s="395">
        <v>130249.86</v>
      </c>
      <c r="G22" s="395">
        <v>10519.053</v>
      </c>
      <c r="H22" s="540" t="s">
        <v>37</v>
      </c>
      <c r="I22" s="395">
        <v>0</v>
      </c>
      <c r="J22" s="395">
        <v>0</v>
      </c>
      <c r="K22" s="395">
        <v>27710.375</v>
      </c>
      <c r="L22" s="395">
        <v>201392.149</v>
      </c>
      <c r="M22" s="395">
        <v>57456.357000000004</v>
      </c>
      <c r="N22" s="395">
        <v>62843.652000000002</v>
      </c>
      <c r="O22" s="395">
        <v>35115.184000000001</v>
      </c>
      <c r="P22" s="547" t="s">
        <v>22</v>
      </c>
      <c r="Q22" s="540" t="s">
        <v>37</v>
      </c>
      <c r="R22" s="542">
        <v>11927.341</v>
      </c>
      <c r="S22" s="542">
        <v>41974.731</v>
      </c>
      <c r="T22" s="542">
        <v>2056.4380000000001</v>
      </c>
      <c r="U22" s="542">
        <v>5845.6459999999997</v>
      </c>
      <c r="V22" s="547" t="s">
        <v>22</v>
      </c>
    </row>
    <row r="23" spans="1:22" s="548" customFormat="1" ht="15.2" customHeight="1">
      <c r="A23" s="545" t="s">
        <v>397</v>
      </c>
      <c r="B23" s="546">
        <f t="shared" si="2"/>
        <v>90496.34599999999</v>
      </c>
      <c r="C23" s="539">
        <f t="shared" si="3"/>
        <v>37566.910999999993</v>
      </c>
      <c r="D23" s="539">
        <f t="shared" si="1"/>
        <v>52929.434999999998</v>
      </c>
      <c r="E23" s="540" t="s">
        <v>38</v>
      </c>
      <c r="F23" s="395">
        <v>25202.938999999998</v>
      </c>
      <c r="G23" s="395">
        <v>1941.778</v>
      </c>
      <c r="H23" s="540" t="s">
        <v>38</v>
      </c>
      <c r="I23" s="395">
        <v>0</v>
      </c>
      <c r="J23" s="395">
        <v>0</v>
      </c>
      <c r="K23" s="395">
        <v>2273.674</v>
      </c>
      <c r="L23" s="395">
        <v>15317.744000000001</v>
      </c>
      <c r="M23" s="395">
        <v>8547.1290000000008</v>
      </c>
      <c r="N23" s="395">
        <v>17212.127</v>
      </c>
      <c r="O23" s="395">
        <v>8460.0290000000005</v>
      </c>
      <c r="P23" s="547" t="s">
        <v>23</v>
      </c>
      <c r="Q23" s="540" t="s">
        <v>38</v>
      </c>
      <c r="R23" s="542">
        <v>1358.81</v>
      </c>
      <c r="S23" s="542">
        <v>8763.6839999999993</v>
      </c>
      <c r="T23" s="542">
        <v>299.7</v>
      </c>
      <c r="U23" s="542">
        <v>1118.732</v>
      </c>
      <c r="V23" s="547" t="s">
        <v>23</v>
      </c>
    </row>
    <row r="24" spans="1:22" s="548" customFormat="1" ht="15.2" customHeight="1">
      <c r="A24" s="545" t="s">
        <v>398</v>
      </c>
      <c r="B24" s="546">
        <f t="shared" si="2"/>
        <v>137613.43099999998</v>
      </c>
      <c r="C24" s="539">
        <f t="shared" si="3"/>
        <v>58717.150000000009</v>
      </c>
      <c r="D24" s="539">
        <f t="shared" si="1"/>
        <v>78896.280999999988</v>
      </c>
      <c r="E24" s="540" t="s">
        <v>39</v>
      </c>
      <c r="F24" s="395">
        <v>41370.241000000002</v>
      </c>
      <c r="G24" s="395">
        <v>3595.4059999999999</v>
      </c>
      <c r="H24" s="540" t="s">
        <v>39</v>
      </c>
      <c r="I24" s="395">
        <v>0</v>
      </c>
      <c r="J24" s="395">
        <v>0</v>
      </c>
      <c r="K24" s="395">
        <v>3432.6770000000001</v>
      </c>
      <c r="L24" s="395">
        <v>16570.564999999999</v>
      </c>
      <c r="M24" s="395">
        <v>13683.3</v>
      </c>
      <c r="N24" s="395">
        <v>34574.635000000002</v>
      </c>
      <c r="O24" s="395">
        <v>9310.9339999999993</v>
      </c>
      <c r="P24" s="547" t="s">
        <v>40</v>
      </c>
      <c r="Q24" s="540" t="s">
        <v>39</v>
      </c>
      <c r="R24" s="542">
        <v>1767.9359999999999</v>
      </c>
      <c r="S24" s="542">
        <v>11636.682000000001</v>
      </c>
      <c r="T24" s="542">
        <v>346.88499999999999</v>
      </c>
      <c r="U24" s="542">
        <v>1324.17</v>
      </c>
      <c r="V24" s="547" t="s">
        <v>40</v>
      </c>
    </row>
    <row r="25" spans="1:22" s="548" customFormat="1" ht="15.2" customHeight="1">
      <c r="A25" s="545" t="s">
        <v>399</v>
      </c>
      <c r="B25" s="546">
        <f t="shared" si="2"/>
        <v>75055.759999999995</v>
      </c>
      <c r="C25" s="539">
        <f t="shared" si="3"/>
        <v>32892.150999999998</v>
      </c>
      <c r="D25" s="539">
        <f t="shared" si="1"/>
        <v>42163.608999999997</v>
      </c>
      <c r="E25" s="540" t="s">
        <v>41</v>
      </c>
      <c r="F25" s="395">
        <v>21568.281999999999</v>
      </c>
      <c r="G25" s="395">
        <v>1939.175</v>
      </c>
      <c r="H25" s="540" t="s">
        <v>41</v>
      </c>
      <c r="I25" s="395">
        <v>0</v>
      </c>
      <c r="J25" s="395">
        <v>0</v>
      </c>
      <c r="K25" s="395">
        <v>1334.548</v>
      </c>
      <c r="L25" s="395">
        <v>7973.4709999999995</v>
      </c>
      <c r="M25" s="395">
        <v>7715.0969999999998</v>
      </c>
      <c r="N25" s="395">
        <v>17221.304</v>
      </c>
      <c r="O25" s="395">
        <v>6964.8850000000002</v>
      </c>
      <c r="P25" s="547" t="s">
        <v>24</v>
      </c>
      <c r="Q25" s="540" t="s">
        <v>41</v>
      </c>
      <c r="R25" s="542">
        <v>913.56700000000001</v>
      </c>
      <c r="S25" s="542">
        <v>7495.7830000000004</v>
      </c>
      <c r="T25" s="542">
        <v>975.34400000000005</v>
      </c>
      <c r="U25" s="542">
        <v>954.30399999999997</v>
      </c>
      <c r="V25" s="547" t="s">
        <v>24</v>
      </c>
    </row>
    <row r="26" spans="1:22" s="548" customFormat="1" ht="15.2" customHeight="1">
      <c r="A26" s="545" t="s">
        <v>400</v>
      </c>
      <c r="B26" s="546">
        <f t="shared" si="2"/>
        <v>51581.540999999997</v>
      </c>
      <c r="C26" s="539">
        <f t="shared" si="3"/>
        <v>24620.92</v>
      </c>
      <c r="D26" s="539">
        <f t="shared" si="1"/>
        <v>26960.620999999999</v>
      </c>
      <c r="E26" s="540" t="s">
        <v>42</v>
      </c>
      <c r="F26" s="395">
        <v>16205.344999999999</v>
      </c>
      <c r="G26" s="395">
        <v>1342.2470000000001</v>
      </c>
      <c r="H26" s="540" t="s">
        <v>42</v>
      </c>
      <c r="I26" s="395">
        <v>0</v>
      </c>
      <c r="J26" s="395">
        <v>0</v>
      </c>
      <c r="K26" s="395">
        <v>1186.6969999999999</v>
      </c>
      <c r="L26" s="395">
        <v>5654.9440000000004</v>
      </c>
      <c r="M26" s="395">
        <v>5699.3630000000003</v>
      </c>
      <c r="N26" s="395">
        <v>7850.317</v>
      </c>
      <c r="O26" s="395">
        <v>5868.65</v>
      </c>
      <c r="P26" s="547" t="s">
        <v>43</v>
      </c>
      <c r="Q26" s="540" t="s">
        <v>42</v>
      </c>
      <c r="R26" s="542">
        <v>940.83100000000002</v>
      </c>
      <c r="S26" s="542">
        <v>5942.03</v>
      </c>
      <c r="T26" s="542">
        <v>190.46700000000001</v>
      </c>
      <c r="U26" s="542">
        <v>700.65</v>
      </c>
      <c r="V26" s="547" t="s">
        <v>43</v>
      </c>
    </row>
    <row r="27" spans="1:22" s="548" customFormat="1" ht="15.2" customHeight="1">
      <c r="A27" s="545" t="s">
        <v>401</v>
      </c>
      <c r="B27" s="546">
        <f t="shared" si="2"/>
        <v>287378.11099999998</v>
      </c>
      <c r="C27" s="539">
        <f t="shared" si="3"/>
        <v>128751.96800000001</v>
      </c>
      <c r="D27" s="539">
        <f t="shared" si="1"/>
        <v>158626.14299999998</v>
      </c>
      <c r="E27" s="540" t="s">
        <v>44</v>
      </c>
      <c r="F27" s="395">
        <v>88777.691000000006</v>
      </c>
      <c r="G27" s="395">
        <v>6895.0360000000001</v>
      </c>
      <c r="H27" s="540" t="s">
        <v>44</v>
      </c>
      <c r="I27" s="395">
        <v>0</v>
      </c>
      <c r="J27" s="395">
        <v>0</v>
      </c>
      <c r="K27" s="395">
        <v>7763.2539999999999</v>
      </c>
      <c r="L27" s="395">
        <v>46968.913999999997</v>
      </c>
      <c r="M27" s="395">
        <v>37124.201999999997</v>
      </c>
      <c r="N27" s="395">
        <v>41148.519</v>
      </c>
      <c r="O27" s="395">
        <v>21943.501</v>
      </c>
      <c r="P27" s="547" t="s">
        <v>25</v>
      </c>
      <c r="Q27" s="540" t="s">
        <v>44</v>
      </c>
      <c r="R27" s="542">
        <v>4814.933</v>
      </c>
      <c r="S27" s="542">
        <v>27219.052</v>
      </c>
      <c r="T27" s="542">
        <v>1045.2560000000001</v>
      </c>
      <c r="U27" s="542">
        <v>3677.7530000000002</v>
      </c>
      <c r="V27" s="547" t="s">
        <v>25</v>
      </c>
    </row>
    <row r="28" spans="1:22" s="548" customFormat="1" ht="15.2" customHeight="1">
      <c r="A28" s="545" t="s">
        <v>402</v>
      </c>
      <c r="B28" s="546">
        <f t="shared" si="2"/>
        <v>24035.965</v>
      </c>
      <c r="C28" s="539">
        <f t="shared" si="3"/>
        <v>11611.679000000002</v>
      </c>
      <c r="D28" s="539">
        <f t="shared" si="1"/>
        <v>12424.285999999998</v>
      </c>
      <c r="E28" s="540" t="s">
        <v>45</v>
      </c>
      <c r="F28" s="395">
        <v>8231.9230000000007</v>
      </c>
      <c r="G28" s="395">
        <v>599.94799999999998</v>
      </c>
      <c r="H28" s="540" t="s">
        <v>45</v>
      </c>
      <c r="I28" s="395">
        <v>0</v>
      </c>
      <c r="J28" s="395">
        <v>0</v>
      </c>
      <c r="K28" s="395">
        <v>521.41200000000003</v>
      </c>
      <c r="L28" s="395">
        <v>2864.7350000000001</v>
      </c>
      <c r="M28" s="395">
        <v>2106.3209999999999</v>
      </c>
      <c r="N28" s="395">
        <v>4699.0619999999999</v>
      </c>
      <c r="O28" s="395">
        <v>1984.2909999999999</v>
      </c>
      <c r="P28" s="547" t="s">
        <v>46</v>
      </c>
      <c r="Q28" s="540" t="s">
        <v>45</v>
      </c>
      <c r="R28" s="542">
        <v>284</v>
      </c>
      <c r="S28" s="542">
        <v>2399.8000000000002</v>
      </c>
      <c r="T28" s="542">
        <v>96.007999999999996</v>
      </c>
      <c r="U28" s="542">
        <v>248.465</v>
      </c>
      <c r="V28" s="547" t="s">
        <v>387</v>
      </c>
    </row>
    <row r="29" spans="1:22" s="548" customFormat="1" ht="15.2" customHeight="1">
      <c r="A29" s="545" t="s">
        <v>403</v>
      </c>
      <c r="B29" s="546">
        <f t="shared" si="2"/>
        <v>38035.316999999995</v>
      </c>
      <c r="C29" s="539">
        <f t="shared" si="3"/>
        <v>16183.016</v>
      </c>
      <c r="D29" s="539">
        <f t="shared" si="1"/>
        <v>21852.300999999999</v>
      </c>
      <c r="E29" s="540" t="s">
        <v>47</v>
      </c>
      <c r="F29" s="395">
        <v>10725.689</v>
      </c>
      <c r="G29" s="395">
        <v>946.01499999999999</v>
      </c>
      <c r="H29" s="540" t="s">
        <v>47</v>
      </c>
      <c r="I29" s="395">
        <v>0</v>
      </c>
      <c r="J29" s="395">
        <v>0</v>
      </c>
      <c r="K29" s="395">
        <v>637.39099999999996</v>
      </c>
      <c r="L29" s="395">
        <v>3920.3359999999998</v>
      </c>
      <c r="M29" s="395">
        <v>3047.71</v>
      </c>
      <c r="N29" s="395">
        <v>9851.0930000000008</v>
      </c>
      <c r="O29" s="395">
        <v>3915.4479999999999</v>
      </c>
      <c r="P29" s="547" t="s">
        <v>48</v>
      </c>
      <c r="Q29" s="540" t="s">
        <v>47</v>
      </c>
      <c r="R29" s="542">
        <v>341.33499999999998</v>
      </c>
      <c r="S29" s="542">
        <v>3877.904</v>
      </c>
      <c r="T29" s="542">
        <v>292.07299999999998</v>
      </c>
      <c r="U29" s="542">
        <v>480.32299999999998</v>
      </c>
      <c r="V29" s="547" t="s">
        <v>48</v>
      </c>
    </row>
    <row r="30" spans="1:22" s="548" customFormat="1" ht="15.2" customHeight="1">
      <c r="A30" s="545" t="s">
        <v>404</v>
      </c>
      <c r="B30" s="546">
        <f t="shared" si="2"/>
        <v>17555.655999999999</v>
      </c>
      <c r="C30" s="539">
        <f t="shared" si="3"/>
        <v>7226.1729999999998</v>
      </c>
      <c r="D30" s="539">
        <f t="shared" si="1"/>
        <v>10329.483</v>
      </c>
      <c r="E30" s="540" t="s">
        <v>49</v>
      </c>
      <c r="F30" s="395">
        <v>4660.0159999999996</v>
      </c>
      <c r="G30" s="395">
        <v>361.11099999999999</v>
      </c>
      <c r="H30" s="540" t="s">
        <v>49</v>
      </c>
      <c r="I30" s="395">
        <v>0</v>
      </c>
      <c r="J30" s="395">
        <v>0</v>
      </c>
      <c r="K30" s="395">
        <v>339.06099999999998</v>
      </c>
      <c r="L30" s="395">
        <v>3072.4189999999999</v>
      </c>
      <c r="M30" s="395">
        <v>1168.155</v>
      </c>
      <c r="N30" s="395">
        <v>3270.4940000000001</v>
      </c>
      <c r="O30" s="395">
        <v>2268.817</v>
      </c>
      <c r="P30" s="547" t="s">
        <v>50</v>
      </c>
      <c r="Q30" s="540" t="s">
        <v>49</v>
      </c>
      <c r="R30" s="542">
        <v>122.437</v>
      </c>
      <c r="S30" s="542">
        <v>1989.9480000000001</v>
      </c>
      <c r="T30" s="542">
        <v>92.661000000000001</v>
      </c>
      <c r="U30" s="542">
        <v>210.53700000000001</v>
      </c>
      <c r="V30" s="547" t="s">
        <v>50</v>
      </c>
    </row>
    <row r="31" spans="1:22" s="548" customFormat="1" ht="15.2" customHeight="1">
      <c r="A31" s="545" t="s">
        <v>405</v>
      </c>
      <c r="B31" s="546">
        <f t="shared" si="2"/>
        <v>9407.7410000000018</v>
      </c>
      <c r="C31" s="539">
        <f t="shared" si="3"/>
        <v>4616.9100000000008</v>
      </c>
      <c r="D31" s="539">
        <f t="shared" si="1"/>
        <v>4790.8310000000001</v>
      </c>
      <c r="E31" s="540" t="s">
        <v>51</v>
      </c>
      <c r="F31" s="395">
        <v>2907.1950000000002</v>
      </c>
      <c r="G31" s="395">
        <v>463.51299999999998</v>
      </c>
      <c r="H31" s="540" t="s">
        <v>51</v>
      </c>
      <c r="I31" s="395">
        <v>0</v>
      </c>
      <c r="J31" s="395">
        <v>0</v>
      </c>
      <c r="K31" s="395">
        <v>143.78299999999999</v>
      </c>
      <c r="L31" s="395">
        <v>989.74599999999998</v>
      </c>
      <c r="M31" s="395">
        <v>668.07500000000005</v>
      </c>
      <c r="N31" s="395">
        <v>1635.037</v>
      </c>
      <c r="O31" s="395">
        <v>1139.5530000000001</v>
      </c>
      <c r="P31" s="547" t="s">
        <v>52</v>
      </c>
      <c r="Q31" s="540" t="s">
        <v>51</v>
      </c>
      <c r="R31" s="542">
        <v>70.146000000000001</v>
      </c>
      <c r="S31" s="542">
        <v>1128.104</v>
      </c>
      <c r="T31" s="542">
        <v>47.951999999999998</v>
      </c>
      <c r="U31" s="542">
        <v>214.637</v>
      </c>
      <c r="V31" s="547" t="s">
        <v>52</v>
      </c>
    </row>
    <row r="32" spans="1:22" s="548" customFormat="1" ht="15.2" customHeight="1">
      <c r="A32" s="545" t="s">
        <v>406</v>
      </c>
      <c r="B32" s="546">
        <f t="shared" si="2"/>
        <v>34936.852999999996</v>
      </c>
      <c r="C32" s="539">
        <f t="shared" si="3"/>
        <v>19627.547999999999</v>
      </c>
      <c r="D32" s="539">
        <f t="shared" si="1"/>
        <v>15309.304999999998</v>
      </c>
      <c r="E32" s="540" t="s">
        <v>53</v>
      </c>
      <c r="F32" s="395">
        <v>14110.88</v>
      </c>
      <c r="G32" s="395">
        <v>944.822</v>
      </c>
      <c r="H32" s="540" t="s">
        <v>53</v>
      </c>
      <c r="I32" s="395">
        <v>0</v>
      </c>
      <c r="J32" s="395">
        <v>0</v>
      </c>
      <c r="K32" s="395">
        <v>478.22699999999998</v>
      </c>
      <c r="L32" s="395">
        <v>3170.1509999999998</v>
      </c>
      <c r="M32" s="395">
        <v>2740.8090000000002</v>
      </c>
      <c r="N32" s="395">
        <v>3581.6779999999999</v>
      </c>
      <c r="O32" s="395">
        <v>3775.3719999999998</v>
      </c>
      <c r="P32" s="547" t="s">
        <v>26</v>
      </c>
      <c r="Q32" s="540" t="s">
        <v>53</v>
      </c>
      <c r="R32" s="542">
        <v>337.53899999999999</v>
      </c>
      <c r="S32" s="542">
        <v>3875.931</v>
      </c>
      <c r="T32" s="542">
        <v>358.37599999999998</v>
      </c>
      <c r="U32" s="542">
        <v>1563.068</v>
      </c>
      <c r="V32" s="547" t="s">
        <v>26</v>
      </c>
    </row>
    <row r="33" spans="1:22" s="548" customFormat="1" ht="15.2" customHeight="1">
      <c r="A33" s="545" t="s">
        <v>407</v>
      </c>
      <c r="B33" s="546">
        <f t="shared" si="2"/>
        <v>47884.556000000004</v>
      </c>
      <c r="C33" s="539">
        <f t="shared" si="3"/>
        <v>25673.827000000001</v>
      </c>
      <c r="D33" s="539">
        <f t="shared" si="1"/>
        <v>22210.729000000003</v>
      </c>
      <c r="E33" s="540" t="s">
        <v>54</v>
      </c>
      <c r="F33" s="395">
        <v>17126.149000000001</v>
      </c>
      <c r="G33" s="395">
        <v>1027.607</v>
      </c>
      <c r="H33" s="540" t="s">
        <v>54</v>
      </c>
      <c r="I33" s="395">
        <v>1601.7249999999999</v>
      </c>
      <c r="J33" s="395">
        <v>0</v>
      </c>
      <c r="K33" s="395">
        <v>591.22900000000004</v>
      </c>
      <c r="L33" s="395">
        <v>4868.9009999999998</v>
      </c>
      <c r="M33" s="395">
        <v>5877.59</v>
      </c>
      <c r="N33" s="395">
        <v>6754.9110000000001</v>
      </c>
      <c r="O33" s="395">
        <v>3479.058</v>
      </c>
      <c r="P33" s="547" t="s">
        <v>55</v>
      </c>
      <c r="Q33" s="540" t="s">
        <v>54</v>
      </c>
      <c r="R33" s="542">
        <v>390.35700000000003</v>
      </c>
      <c r="S33" s="542">
        <v>5367.5069999999996</v>
      </c>
      <c r="T33" s="542">
        <v>160.482</v>
      </c>
      <c r="U33" s="542">
        <v>639.04</v>
      </c>
      <c r="V33" s="547" t="s">
        <v>55</v>
      </c>
    </row>
    <row r="34" spans="1:22" s="544" customFormat="1" ht="15.2" customHeight="1">
      <c r="A34" s="545" t="s">
        <v>427</v>
      </c>
      <c r="B34" s="546">
        <f t="shared" si="2"/>
        <v>41201.167000000001</v>
      </c>
      <c r="C34" s="539">
        <f t="shared" si="3"/>
        <v>19468.237000000001</v>
      </c>
      <c r="D34" s="539">
        <f t="shared" si="1"/>
        <v>21732.93</v>
      </c>
      <c r="E34" s="540" t="s">
        <v>56</v>
      </c>
      <c r="F34" s="395">
        <v>13566.06</v>
      </c>
      <c r="G34" s="395">
        <v>1194.5429999999999</v>
      </c>
      <c r="H34" s="540" t="s">
        <v>56</v>
      </c>
      <c r="I34" s="395">
        <v>0</v>
      </c>
      <c r="J34" s="395">
        <v>0</v>
      </c>
      <c r="K34" s="395">
        <v>1063.558</v>
      </c>
      <c r="L34" s="395">
        <v>6576.098</v>
      </c>
      <c r="M34" s="395">
        <v>4407.18</v>
      </c>
      <c r="N34" s="395">
        <v>5905.47</v>
      </c>
      <c r="O34" s="395">
        <v>3189.5929999999998</v>
      </c>
      <c r="P34" s="547" t="s">
        <v>57</v>
      </c>
      <c r="Q34" s="540" t="s">
        <v>56</v>
      </c>
      <c r="R34" s="542">
        <v>732.92100000000005</v>
      </c>
      <c r="S34" s="542">
        <v>3886.9369999999999</v>
      </c>
      <c r="T34" s="542">
        <v>87.775999999999996</v>
      </c>
      <c r="U34" s="542">
        <v>591.03099999999995</v>
      </c>
      <c r="V34" s="547" t="s">
        <v>428</v>
      </c>
    </row>
    <row r="35" spans="1:22" s="544" customFormat="1" ht="15.2" customHeight="1">
      <c r="A35" s="545" t="s">
        <v>429</v>
      </c>
      <c r="B35" s="546">
        <f t="shared" si="2"/>
        <v>58349.95199999999</v>
      </c>
      <c r="C35" s="539">
        <f t="shared" si="3"/>
        <v>26372.339999999997</v>
      </c>
      <c r="D35" s="539">
        <f t="shared" si="1"/>
        <v>31977.611999999997</v>
      </c>
      <c r="E35" s="540" t="s">
        <v>58</v>
      </c>
      <c r="F35" s="395">
        <v>18030.363000000001</v>
      </c>
      <c r="G35" s="395">
        <v>1899.943</v>
      </c>
      <c r="H35" s="540" t="s">
        <v>58</v>
      </c>
      <c r="I35" s="395">
        <v>0</v>
      </c>
      <c r="J35" s="395">
        <v>0</v>
      </c>
      <c r="K35" s="395">
        <v>1224.4169999999999</v>
      </c>
      <c r="L35" s="395">
        <v>6606.5280000000002</v>
      </c>
      <c r="M35" s="395">
        <v>4788.7290000000003</v>
      </c>
      <c r="N35" s="395">
        <v>14685.088</v>
      </c>
      <c r="O35" s="395">
        <v>3971.942</v>
      </c>
      <c r="P35" s="547" t="s">
        <v>59</v>
      </c>
      <c r="Q35" s="540" t="s">
        <v>58</v>
      </c>
      <c r="R35" s="542">
        <v>1057.9760000000001</v>
      </c>
      <c r="S35" s="542">
        <v>5050.9539999999997</v>
      </c>
      <c r="T35" s="542">
        <v>333.10399999999998</v>
      </c>
      <c r="U35" s="542">
        <v>700.90800000000002</v>
      </c>
      <c r="V35" s="547" t="s">
        <v>59</v>
      </c>
    </row>
    <row r="36" spans="1:22" s="544" customFormat="1" ht="15.2" customHeight="1">
      <c r="A36" s="545" t="s">
        <v>430</v>
      </c>
      <c r="B36" s="546">
        <f t="shared" si="2"/>
        <v>167158.29299999998</v>
      </c>
      <c r="C36" s="539">
        <f t="shared" si="3"/>
        <v>78094.241999999998</v>
      </c>
      <c r="D36" s="539">
        <f t="shared" si="1"/>
        <v>89064.050999999978</v>
      </c>
      <c r="E36" s="540" t="s">
        <v>60</v>
      </c>
      <c r="F36" s="395">
        <v>54320.796999999999</v>
      </c>
      <c r="G36" s="395">
        <v>4191.6419999999998</v>
      </c>
      <c r="H36" s="540" t="s">
        <v>60</v>
      </c>
      <c r="I36" s="395">
        <v>0</v>
      </c>
      <c r="J36" s="395">
        <v>0</v>
      </c>
      <c r="K36" s="395">
        <v>3971.9259999999999</v>
      </c>
      <c r="L36" s="395">
        <v>19467.457999999999</v>
      </c>
      <c r="M36" s="395">
        <v>18463.141</v>
      </c>
      <c r="N36" s="395">
        <v>29152.187999999998</v>
      </c>
      <c r="O36" s="395">
        <v>13559.703</v>
      </c>
      <c r="P36" s="547" t="s">
        <v>61</v>
      </c>
      <c r="Q36" s="540" t="s">
        <v>60</v>
      </c>
      <c r="R36" s="542">
        <v>2651.3760000000002</v>
      </c>
      <c r="S36" s="542">
        <v>16043.15</v>
      </c>
      <c r="T36" s="542">
        <v>887.27700000000004</v>
      </c>
      <c r="U36" s="542">
        <v>4449.6350000000002</v>
      </c>
      <c r="V36" s="547" t="s">
        <v>61</v>
      </c>
    </row>
    <row r="37" spans="1:22" s="544" customFormat="1" ht="15.2" customHeight="1">
      <c r="A37" s="545" t="s">
        <v>431</v>
      </c>
      <c r="B37" s="546">
        <f t="shared" si="2"/>
        <v>54276.315999999999</v>
      </c>
      <c r="C37" s="539">
        <f t="shared" si="3"/>
        <v>35579.082999999999</v>
      </c>
      <c r="D37" s="539">
        <f t="shared" si="1"/>
        <v>18697.233</v>
      </c>
      <c r="E37" s="540" t="s">
        <v>62</v>
      </c>
      <c r="F37" s="395">
        <v>28649.814999999999</v>
      </c>
      <c r="G37" s="395">
        <v>1394.665</v>
      </c>
      <c r="H37" s="540" t="s">
        <v>62</v>
      </c>
      <c r="I37" s="395">
        <v>0</v>
      </c>
      <c r="J37" s="395">
        <v>0</v>
      </c>
      <c r="K37" s="395">
        <v>525.96299999999997</v>
      </c>
      <c r="L37" s="395">
        <v>4852.7290000000003</v>
      </c>
      <c r="M37" s="395">
        <v>4842.0469999999996</v>
      </c>
      <c r="N37" s="395">
        <v>4858.6710000000003</v>
      </c>
      <c r="O37" s="395">
        <v>3334.8560000000002</v>
      </c>
      <c r="P37" s="547" t="s">
        <v>63</v>
      </c>
      <c r="Q37" s="540" t="s">
        <v>62</v>
      </c>
      <c r="R37" s="542">
        <v>342.78</v>
      </c>
      <c r="S37" s="542">
        <v>5408.1450000000004</v>
      </c>
      <c r="T37" s="542">
        <v>-216.322</v>
      </c>
      <c r="U37" s="542">
        <v>282.96699999999998</v>
      </c>
      <c r="V37" s="547" t="s">
        <v>63</v>
      </c>
    </row>
    <row r="38" spans="1:22" s="544" customFormat="1" ht="15.2" customHeight="1">
      <c r="A38" s="545" t="s">
        <v>432</v>
      </c>
      <c r="B38" s="546">
        <f t="shared" si="2"/>
        <v>20532.859000000004</v>
      </c>
      <c r="C38" s="539">
        <f t="shared" si="3"/>
        <v>9022.0830000000005</v>
      </c>
      <c r="D38" s="539">
        <f t="shared" si="1"/>
        <v>11510.776000000002</v>
      </c>
      <c r="E38" s="540" t="s">
        <v>64</v>
      </c>
      <c r="F38" s="395">
        <v>5902.2250000000004</v>
      </c>
      <c r="G38" s="395">
        <v>516.16600000000005</v>
      </c>
      <c r="H38" s="540" t="s">
        <v>64</v>
      </c>
      <c r="I38" s="395">
        <v>0</v>
      </c>
      <c r="J38" s="395">
        <v>0</v>
      </c>
      <c r="K38" s="395">
        <v>495.58100000000002</v>
      </c>
      <c r="L38" s="395">
        <v>3795.9140000000002</v>
      </c>
      <c r="M38" s="395">
        <v>1403.8009999999999</v>
      </c>
      <c r="N38" s="395">
        <v>3345.7510000000002</v>
      </c>
      <c r="O38" s="395">
        <v>2283.299</v>
      </c>
      <c r="P38" s="547" t="s">
        <v>65</v>
      </c>
      <c r="Q38" s="540" t="s">
        <v>64</v>
      </c>
      <c r="R38" s="542">
        <v>266.94799999999998</v>
      </c>
      <c r="S38" s="542">
        <v>2206.0349999999999</v>
      </c>
      <c r="T38" s="542">
        <v>130.709</v>
      </c>
      <c r="U38" s="542">
        <v>186.43</v>
      </c>
      <c r="V38" s="547" t="s">
        <v>65</v>
      </c>
    </row>
    <row r="39" spans="1:22" s="544" customFormat="1" ht="15.2" customHeight="1">
      <c r="A39" s="545" t="s">
        <v>433</v>
      </c>
      <c r="B39" s="546">
        <f t="shared" si="2"/>
        <v>108713.46400000001</v>
      </c>
      <c r="C39" s="539">
        <f t="shared" si="3"/>
        <v>64442.647000000004</v>
      </c>
      <c r="D39" s="539">
        <f t="shared" si="1"/>
        <v>44270.817000000003</v>
      </c>
      <c r="E39" s="558" t="s">
        <v>66</v>
      </c>
      <c r="F39" s="559">
        <v>12381.78</v>
      </c>
      <c r="G39" s="559">
        <v>886.52599999999995</v>
      </c>
      <c r="H39" s="540" t="s">
        <v>66</v>
      </c>
      <c r="I39" s="395">
        <v>0</v>
      </c>
      <c r="J39" s="395">
        <v>0</v>
      </c>
      <c r="K39" s="395">
        <v>2286.8870000000002</v>
      </c>
      <c r="L39" s="395">
        <v>24468.735000000001</v>
      </c>
      <c r="M39" s="395">
        <v>6315.9629999999997</v>
      </c>
      <c r="N39" s="395">
        <v>5093.942</v>
      </c>
      <c r="O39" s="395">
        <v>5576.0259999999998</v>
      </c>
      <c r="P39" s="547" t="s">
        <v>67</v>
      </c>
      <c r="Q39" s="540" t="s">
        <v>66</v>
      </c>
      <c r="R39" s="542">
        <v>45783.964</v>
      </c>
      <c r="S39" s="542">
        <v>5119.0280000000002</v>
      </c>
      <c r="T39" s="542">
        <v>271.34899999999999</v>
      </c>
      <c r="U39" s="542">
        <v>529.26400000000001</v>
      </c>
      <c r="V39" s="547" t="s">
        <v>67</v>
      </c>
    </row>
    <row r="40" spans="1:22" s="544" customFormat="1" ht="15.2" customHeight="1" thickBot="1">
      <c r="A40" s="550" t="s">
        <v>434</v>
      </c>
      <c r="B40" s="551">
        <f t="shared" si="2"/>
        <v>7020.45</v>
      </c>
      <c r="C40" s="552">
        <f t="shared" si="3"/>
        <v>3298.6030000000001</v>
      </c>
      <c r="D40" s="553">
        <f t="shared" si="1"/>
        <v>3721.8469999999998</v>
      </c>
      <c r="E40" s="554" t="s">
        <v>68</v>
      </c>
      <c r="F40" s="555">
        <v>2045.893</v>
      </c>
      <c r="G40" s="555">
        <v>273.964</v>
      </c>
      <c r="H40" s="554" t="s">
        <v>68</v>
      </c>
      <c r="I40" s="549">
        <v>0</v>
      </c>
      <c r="J40" s="549">
        <v>0</v>
      </c>
      <c r="K40" s="549">
        <v>113.29</v>
      </c>
      <c r="L40" s="549">
        <v>918.63</v>
      </c>
      <c r="M40" s="549">
        <v>626.51599999999996</v>
      </c>
      <c r="N40" s="549">
        <v>913.952</v>
      </c>
      <c r="O40" s="549">
        <v>969.91399999999999</v>
      </c>
      <c r="P40" s="556" t="s">
        <v>69</v>
      </c>
      <c r="Q40" s="554" t="s">
        <v>68</v>
      </c>
      <c r="R40" s="557">
        <v>80.369</v>
      </c>
      <c r="S40" s="557">
        <v>853.25400000000002</v>
      </c>
      <c r="T40" s="557">
        <v>45.122999999999998</v>
      </c>
      <c r="U40" s="557">
        <v>179.54499999999999</v>
      </c>
      <c r="V40" s="556" t="s">
        <v>69</v>
      </c>
    </row>
    <row r="41" spans="1:22" s="51" customFormat="1" ht="11.1" customHeight="1">
      <c r="A41" s="747" t="s">
        <v>505</v>
      </c>
      <c r="B41" s="747"/>
      <c r="D41" s="52"/>
      <c r="E41" s="51" t="s">
        <v>505</v>
      </c>
      <c r="G41" s="52" t="s">
        <v>593</v>
      </c>
      <c r="H41" s="51" t="s">
        <v>505</v>
      </c>
      <c r="I41" s="478"/>
      <c r="J41" s="83"/>
      <c r="K41" s="83"/>
      <c r="L41" s="83"/>
      <c r="M41" s="83"/>
      <c r="N41" s="83"/>
      <c r="O41" s="83"/>
      <c r="P41" s="52" t="s">
        <v>70</v>
      </c>
      <c r="Q41" s="51" t="s">
        <v>505</v>
      </c>
      <c r="T41" s="83"/>
      <c r="U41" s="83"/>
      <c r="V41" s="52" t="s">
        <v>592</v>
      </c>
    </row>
    <row r="42" spans="1:22" s="81" customFormat="1" ht="11.1" customHeight="1">
      <c r="A42" s="327" t="s">
        <v>374</v>
      </c>
      <c r="B42" s="327"/>
      <c r="C42" s="327"/>
      <c r="D42" s="327"/>
      <c r="E42" s="327" t="s">
        <v>380</v>
      </c>
      <c r="F42" s="327"/>
      <c r="G42" s="327"/>
      <c r="H42" s="327" t="s">
        <v>374</v>
      </c>
      <c r="I42" s="327"/>
      <c r="J42" s="328"/>
      <c r="K42" s="328"/>
      <c r="L42" s="110"/>
      <c r="M42" s="110"/>
      <c r="N42" s="110"/>
      <c r="O42" s="110"/>
      <c r="P42" s="110"/>
      <c r="Q42" s="327" t="s">
        <v>374</v>
      </c>
      <c r="R42" s="327"/>
      <c r="S42" s="327"/>
      <c r="T42" s="327"/>
      <c r="U42" s="110"/>
      <c r="V42" s="110"/>
    </row>
    <row r="43" spans="1:22" s="81" customFormat="1" ht="11.1" customHeight="1">
      <c r="A43" s="329" t="s">
        <v>375</v>
      </c>
      <c r="B43" s="477"/>
      <c r="C43" s="477"/>
      <c r="D43" s="477"/>
      <c r="E43" s="329" t="s">
        <v>381</v>
      </c>
      <c r="F43" s="477"/>
      <c r="G43" s="477"/>
      <c r="H43" s="329" t="s">
        <v>418</v>
      </c>
      <c r="I43" s="477"/>
      <c r="J43" s="328"/>
      <c r="K43" s="328"/>
      <c r="L43" s="110"/>
      <c r="M43" s="110"/>
      <c r="N43" s="110"/>
      <c r="O43" s="110"/>
      <c r="P43" s="110"/>
      <c r="Q43" s="329" t="s">
        <v>375</v>
      </c>
      <c r="R43" s="477"/>
      <c r="S43" s="477"/>
      <c r="T43" s="477"/>
      <c r="U43" s="110"/>
      <c r="V43" s="110"/>
    </row>
    <row r="44" spans="1:22" s="164" customFormat="1" ht="11.1" customHeight="1">
      <c r="A44" s="727" t="s">
        <v>435</v>
      </c>
      <c r="B44" s="727"/>
      <c r="C44" s="727"/>
      <c r="D44" s="727"/>
      <c r="E44" s="328" t="s">
        <v>417</v>
      </c>
      <c r="F44" s="328"/>
      <c r="G44" s="328"/>
      <c r="H44" s="727" t="s">
        <v>419</v>
      </c>
      <c r="I44" s="727"/>
      <c r="J44" s="727"/>
      <c r="K44" s="727"/>
      <c r="L44" s="727"/>
      <c r="M44" s="727"/>
      <c r="N44" s="330"/>
      <c r="O44" s="330"/>
      <c r="P44" s="331"/>
      <c r="Q44" s="727"/>
      <c r="R44" s="727"/>
      <c r="S44" s="727"/>
      <c r="T44" s="727"/>
      <c r="U44" s="330"/>
      <c r="V44" s="331"/>
    </row>
    <row r="45" spans="1:22" s="39" customFormat="1" ht="18" customHeight="1">
      <c r="A45" s="33"/>
      <c r="B45" s="35"/>
      <c r="C45" s="35"/>
      <c r="D45" s="35"/>
      <c r="E45" s="33"/>
      <c r="F45" s="35"/>
      <c r="G45" s="33"/>
      <c r="H45" s="33"/>
      <c r="I45" s="492"/>
      <c r="J45" s="492"/>
      <c r="K45" s="492"/>
      <c r="L45" s="492"/>
      <c r="M45" s="492"/>
      <c r="N45" s="492"/>
      <c r="O45" s="492"/>
      <c r="P45" s="111"/>
      <c r="Q45" s="33"/>
      <c r="R45" s="35"/>
      <c r="S45" s="35"/>
      <c r="T45" s="492"/>
      <c r="U45" s="492"/>
      <c r="V45" s="111"/>
    </row>
    <row r="46" spans="1:22" s="39" customFormat="1" ht="11.25">
      <c r="A46" s="492"/>
      <c r="B46" s="35"/>
      <c r="C46" s="35"/>
      <c r="D46" s="35"/>
      <c r="E46" s="33"/>
      <c r="F46" s="35"/>
      <c r="G46" s="33"/>
      <c r="H46" s="33"/>
      <c r="I46" s="492"/>
      <c r="J46" s="492"/>
      <c r="K46" s="492"/>
      <c r="L46" s="492"/>
      <c r="M46" s="492"/>
      <c r="N46" s="492"/>
      <c r="O46" s="492"/>
      <c r="P46" s="111"/>
      <c r="Q46" s="33"/>
      <c r="R46" s="35"/>
      <c r="S46" s="35"/>
      <c r="T46" s="492"/>
      <c r="U46" s="492"/>
      <c r="V46" s="111"/>
    </row>
    <row r="47" spans="1:22" s="39" customFormat="1" ht="11.25">
      <c r="B47" s="35"/>
      <c r="C47" s="35"/>
      <c r="D47" s="35"/>
      <c r="E47" s="33"/>
      <c r="F47" s="35"/>
      <c r="G47" s="33"/>
      <c r="H47" s="473"/>
      <c r="I47" s="332"/>
      <c r="J47" s="333"/>
      <c r="K47" s="492"/>
      <c r="L47" s="492"/>
      <c r="M47" s="492"/>
      <c r="N47" s="492"/>
      <c r="O47" s="492"/>
      <c r="P47" s="111"/>
      <c r="Q47" s="33"/>
      <c r="R47" s="35"/>
      <c r="S47" s="35"/>
      <c r="T47" s="492"/>
      <c r="U47" s="492"/>
      <c r="V47" s="111"/>
    </row>
    <row r="48" spans="1:22" s="39" customFormat="1" ht="11.25">
      <c r="A48" s="33"/>
      <c r="B48" s="33"/>
      <c r="C48" s="35"/>
      <c r="D48" s="35"/>
      <c r="E48" s="33"/>
      <c r="F48" s="35"/>
      <c r="G48" s="33"/>
      <c r="H48" s="473"/>
      <c r="I48" s="332"/>
      <c r="J48" s="333"/>
      <c r="K48" s="492"/>
      <c r="L48" s="492"/>
      <c r="M48" s="492"/>
      <c r="N48" s="492"/>
      <c r="O48" s="492"/>
      <c r="P48" s="111"/>
      <c r="Q48" s="33"/>
      <c r="R48" s="35"/>
      <c r="S48" s="35"/>
      <c r="T48" s="492"/>
      <c r="U48" s="492"/>
      <c r="V48" s="111"/>
    </row>
    <row r="49" spans="1:22" s="39" customFormat="1" ht="11.25">
      <c r="A49" s="33"/>
      <c r="B49" s="35"/>
      <c r="C49" s="35"/>
      <c r="D49" s="35"/>
      <c r="E49" s="33"/>
      <c r="F49" s="35"/>
      <c r="G49" s="33"/>
      <c r="H49" s="473"/>
      <c r="I49" s="332"/>
      <c r="J49" s="333"/>
      <c r="K49" s="492"/>
      <c r="L49" s="492"/>
      <c r="M49" s="492"/>
      <c r="N49" s="492"/>
      <c r="O49" s="492"/>
      <c r="P49" s="111"/>
      <c r="Q49" s="33"/>
      <c r="R49" s="35"/>
      <c r="S49" s="35"/>
      <c r="T49" s="492"/>
      <c r="U49" s="492"/>
      <c r="V49" s="111"/>
    </row>
    <row r="50" spans="1:22" s="39" customFormat="1" ht="11.25">
      <c r="A50" s="33"/>
      <c r="B50" s="35"/>
      <c r="C50" s="35"/>
      <c r="D50" s="35"/>
      <c r="E50" s="33"/>
      <c r="F50" s="35"/>
      <c r="G50" s="33"/>
      <c r="H50" s="473"/>
      <c r="I50" s="332"/>
      <c r="J50" s="333"/>
      <c r="K50" s="492"/>
      <c r="L50" s="492"/>
      <c r="M50" s="492"/>
      <c r="N50" s="492"/>
      <c r="O50" s="492"/>
      <c r="P50" s="111"/>
      <c r="Q50" s="33"/>
      <c r="R50" s="35"/>
      <c r="S50" s="35"/>
      <c r="T50" s="492"/>
      <c r="U50" s="492"/>
      <c r="V50" s="111"/>
    </row>
    <row r="51" spans="1:22" s="39" customFormat="1" ht="11.25">
      <c r="A51" s="33"/>
      <c r="B51" s="35"/>
      <c r="C51" s="35"/>
      <c r="D51" s="35"/>
      <c r="E51" s="33"/>
      <c r="F51" s="35"/>
      <c r="G51" s="33"/>
      <c r="H51" s="473"/>
      <c r="I51" s="332"/>
      <c r="J51" s="333"/>
      <c r="K51" s="492"/>
      <c r="L51" s="492"/>
      <c r="M51" s="492"/>
      <c r="N51" s="492"/>
      <c r="O51" s="492"/>
      <c r="P51" s="111"/>
      <c r="Q51" s="33"/>
      <c r="R51" s="35"/>
      <c r="S51" s="35"/>
      <c r="T51" s="492"/>
      <c r="U51" s="492"/>
      <c r="V51" s="111"/>
    </row>
    <row r="52" spans="1:22" s="39" customFormat="1" ht="11.25">
      <c r="A52" s="33"/>
      <c r="B52" s="35"/>
      <c r="C52" s="35"/>
      <c r="D52" s="35"/>
      <c r="E52" s="33"/>
      <c r="F52" s="35"/>
      <c r="G52" s="33"/>
      <c r="H52" s="334"/>
      <c r="I52" s="335"/>
      <c r="J52" s="333"/>
      <c r="K52" s="492"/>
      <c r="L52" s="492"/>
      <c r="M52" s="492"/>
      <c r="N52" s="492"/>
      <c r="O52" s="492"/>
      <c r="P52" s="111"/>
      <c r="Q52" s="33"/>
      <c r="R52" s="35"/>
      <c r="S52" s="35"/>
      <c r="T52" s="492"/>
      <c r="U52" s="492"/>
      <c r="V52" s="111"/>
    </row>
    <row r="53" spans="1:22" s="39" customFormat="1" ht="11.25">
      <c r="A53" s="33"/>
      <c r="B53" s="35"/>
      <c r="C53" s="35"/>
      <c r="D53" s="35"/>
      <c r="E53" s="33"/>
      <c r="F53" s="35"/>
      <c r="G53" s="33"/>
      <c r="H53" s="334"/>
      <c r="I53" s="335"/>
      <c r="J53" s="333"/>
      <c r="K53" s="492"/>
      <c r="L53" s="492"/>
      <c r="M53" s="492"/>
      <c r="N53" s="492"/>
      <c r="O53" s="492"/>
      <c r="P53" s="111"/>
      <c r="Q53" s="33"/>
      <c r="R53" s="35"/>
      <c r="S53" s="35"/>
      <c r="T53" s="492"/>
      <c r="U53" s="492"/>
      <c r="V53" s="111"/>
    </row>
    <row r="54" spans="1:22">
      <c r="H54" s="336"/>
      <c r="I54" s="337"/>
      <c r="J54" s="333"/>
    </row>
    <row r="55" spans="1:22">
      <c r="H55" s="336"/>
      <c r="I55" s="337"/>
      <c r="J55" s="333"/>
    </row>
    <row r="56" spans="1:22">
      <c r="H56" s="336"/>
      <c r="I56" s="337"/>
      <c r="J56" s="333"/>
    </row>
    <row r="57" spans="1:22">
      <c r="H57" s="336"/>
      <c r="I57" s="337"/>
      <c r="J57" s="333"/>
    </row>
    <row r="58" spans="1:22">
      <c r="H58" s="336"/>
      <c r="I58" s="337"/>
      <c r="J58" s="333"/>
    </row>
    <row r="60" spans="1:22">
      <c r="J60" s="340"/>
      <c r="K60" s="341"/>
    </row>
  </sheetData>
  <sheetProtection selectLockedCells="1"/>
  <mergeCells count="40">
    <mergeCell ref="A44:D44"/>
    <mergeCell ref="F7:G7"/>
    <mergeCell ref="B7:B10"/>
    <mergeCell ref="B6:D6"/>
    <mergeCell ref="L6:O6"/>
    <mergeCell ref="F8:F10"/>
    <mergeCell ref="I6:J6"/>
    <mergeCell ref="A6:A10"/>
    <mergeCell ref="A41:B41"/>
    <mergeCell ref="Q44:T44"/>
    <mergeCell ref="R8:R10"/>
    <mergeCell ref="H3:O3"/>
    <mergeCell ref="R7:S7"/>
    <mergeCell ref="H44:M44"/>
    <mergeCell ref="P3:V3"/>
    <mergeCell ref="V6:V10"/>
    <mergeCell ref="T6:U6"/>
    <mergeCell ref="S8:S10"/>
    <mergeCell ref="O8:O10"/>
    <mergeCell ref="I7:J7"/>
    <mergeCell ref="L8:L10"/>
    <mergeCell ref="P6:P10"/>
    <mergeCell ref="N8:N10"/>
    <mergeCell ref="Q6:Q10"/>
    <mergeCell ref="I8:I10"/>
    <mergeCell ref="A3:G3"/>
    <mergeCell ref="A4:G4"/>
    <mergeCell ref="F6:G6"/>
    <mergeCell ref="U7:U10"/>
    <mergeCell ref="E6:E10"/>
    <mergeCell ref="K7:O7"/>
    <mergeCell ref="M8:M10"/>
    <mergeCell ref="H6:H10"/>
    <mergeCell ref="R6:S6"/>
    <mergeCell ref="T7:T10"/>
    <mergeCell ref="C7:C10"/>
    <mergeCell ref="D7:D10"/>
    <mergeCell ref="G8:G10"/>
    <mergeCell ref="J8:J10"/>
    <mergeCell ref="K8:K10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view="pageBreakPreview" topLeftCell="A10" zoomScaleNormal="100" zoomScaleSheetLayoutView="100" workbookViewId="0">
      <selection activeCell="G30" sqref="G30"/>
    </sheetView>
  </sheetViews>
  <sheetFormatPr defaultRowHeight="14.25"/>
  <cols>
    <col min="1" max="1" width="9.75" style="54" customWidth="1"/>
    <col min="2" max="2" width="12.125" style="167" customWidth="1"/>
    <col min="3" max="7" width="12.125" style="59" customWidth="1"/>
    <col min="8" max="8" width="11.625" style="59" customWidth="1"/>
    <col min="9" max="9" width="12.625" style="59" bestFit="1" customWidth="1"/>
    <col min="10" max="10" width="11.625" style="59" customWidth="1"/>
    <col min="11" max="11" width="11.125" style="59" customWidth="1"/>
    <col min="12" max="13" width="11.625" style="59" customWidth="1"/>
    <col min="14" max="14" width="12.25" style="54" customWidth="1"/>
    <col min="15" max="16384" width="9" style="59"/>
  </cols>
  <sheetData>
    <row r="1" spans="1:14" s="450" customFormat="1" ht="14.1" customHeight="1">
      <c r="A1" s="443" t="s">
        <v>566</v>
      </c>
      <c r="B1" s="449"/>
      <c r="N1" s="444" t="s">
        <v>567</v>
      </c>
    </row>
    <row r="2" spans="1:14" s="322" customFormat="1" ht="14.1" customHeight="1">
      <c r="A2" s="320"/>
      <c r="B2" s="321"/>
      <c r="N2" s="323"/>
    </row>
    <row r="3" spans="1:14" s="40" customFormat="1" ht="20.100000000000001" customHeight="1">
      <c r="A3" s="656" t="s">
        <v>130</v>
      </c>
      <c r="B3" s="656"/>
      <c r="C3" s="656"/>
      <c r="D3" s="656"/>
      <c r="E3" s="656"/>
      <c r="F3" s="656"/>
      <c r="G3" s="656"/>
      <c r="H3" s="688" t="s">
        <v>131</v>
      </c>
      <c r="I3" s="656"/>
      <c r="J3" s="656"/>
      <c r="K3" s="656"/>
      <c r="L3" s="656"/>
      <c r="M3" s="656"/>
      <c r="N3" s="656"/>
    </row>
    <row r="4" spans="1:14" s="44" customFormat="1" ht="24" customHeight="1">
      <c r="A4" s="490"/>
      <c r="B4" s="490"/>
      <c r="C4" s="490"/>
      <c r="D4" s="490"/>
      <c r="E4" s="490"/>
      <c r="F4" s="324"/>
      <c r="G4" s="490"/>
      <c r="I4" s="490"/>
      <c r="J4" s="490"/>
      <c r="K4" s="490"/>
      <c r="L4" s="490"/>
      <c r="M4" s="490"/>
      <c r="N4" s="490"/>
    </row>
    <row r="5" spans="1:14" s="45" customFormat="1" ht="18" customHeight="1" thickBot="1">
      <c r="A5" s="45" t="s">
        <v>17</v>
      </c>
      <c r="D5" s="10"/>
      <c r="N5" s="202" t="s">
        <v>77</v>
      </c>
    </row>
    <row r="6" spans="1:14" s="39" customFormat="1" ht="21.95" customHeight="1">
      <c r="A6" s="672" t="s">
        <v>132</v>
      </c>
      <c r="B6" s="750" t="s">
        <v>72</v>
      </c>
      <c r="C6" s="745"/>
      <c r="D6" s="745"/>
      <c r="E6" s="748" t="s">
        <v>73</v>
      </c>
      <c r="F6" s="745"/>
      <c r="G6" s="710"/>
      <c r="H6" s="750" t="s">
        <v>74</v>
      </c>
      <c r="I6" s="745"/>
      <c r="J6" s="745"/>
      <c r="K6" s="748" t="s">
        <v>75</v>
      </c>
      <c r="L6" s="745"/>
      <c r="M6" s="749"/>
      <c r="N6" s="653" t="s">
        <v>133</v>
      </c>
    </row>
    <row r="7" spans="1:14" s="39" customFormat="1" ht="20.100000000000001" customHeight="1">
      <c r="A7" s="673"/>
      <c r="B7" s="751"/>
      <c r="C7" s="647" t="s">
        <v>134</v>
      </c>
      <c r="D7" s="647" t="s">
        <v>135</v>
      </c>
      <c r="E7" s="646"/>
      <c r="F7" s="647" t="s">
        <v>134</v>
      </c>
      <c r="G7" s="704" t="s">
        <v>135</v>
      </c>
      <c r="H7" s="751"/>
      <c r="I7" s="647" t="s">
        <v>134</v>
      </c>
      <c r="J7" s="647" t="s">
        <v>135</v>
      </c>
      <c r="K7" s="646"/>
      <c r="L7" s="647" t="s">
        <v>134</v>
      </c>
      <c r="M7" s="712" t="s">
        <v>135</v>
      </c>
      <c r="N7" s="654"/>
    </row>
    <row r="8" spans="1:14" s="39" customFormat="1" ht="20.100000000000001" customHeight="1">
      <c r="A8" s="673"/>
      <c r="B8" s="729"/>
      <c r="C8" s="635"/>
      <c r="D8" s="635"/>
      <c r="E8" s="635"/>
      <c r="F8" s="635"/>
      <c r="G8" s="640"/>
      <c r="H8" s="729"/>
      <c r="I8" s="635"/>
      <c r="J8" s="635"/>
      <c r="K8" s="635"/>
      <c r="L8" s="635"/>
      <c r="M8" s="713"/>
      <c r="N8" s="654"/>
    </row>
    <row r="9" spans="1:14" s="39" customFormat="1" ht="20.100000000000001" customHeight="1">
      <c r="A9" s="674"/>
      <c r="B9" s="735"/>
      <c r="C9" s="636"/>
      <c r="D9" s="636"/>
      <c r="E9" s="636"/>
      <c r="F9" s="636"/>
      <c r="G9" s="723"/>
      <c r="H9" s="735"/>
      <c r="I9" s="636"/>
      <c r="J9" s="636"/>
      <c r="K9" s="636"/>
      <c r="L9" s="636"/>
      <c r="M9" s="714"/>
      <c r="N9" s="655"/>
    </row>
    <row r="10" spans="1:14" s="95" customFormat="1" ht="17.100000000000001" customHeight="1">
      <c r="A10" s="146" t="s">
        <v>423</v>
      </c>
      <c r="B10" s="10">
        <f>C10+D10</f>
        <v>18941608</v>
      </c>
      <c r="C10" s="10">
        <v>16064524</v>
      </c>
      <c r="D10" s="10">
        <v>2877084</v>
      </c>
      <c r="E10" s="10">
        <v>20968929.5361</v>
      </c>
      <c r="F10" s="10">
        <v>17794546.486170001</v>
      </c>
      <c r="G10" s="10">
        <v>3174383.0499300002</v>
      </c>
      <c r="H10" s="10">
        <v>17271854.199759997</v>
      </c>
      <c r="I10" s="10">
        <v>14994228.09715</v>
      </c>
      <c r="J10" s="10">
        <v>2277626.1026099999</v>
      </c>
      <c r="K10" s="10">
        <v>2181563.77318</v>
      </c>
      <c r="L10" s="10">
        <v>1481998.2113399999</v>
      </c>
      <c r="M10" s="25">
        <v>699565.56183999998</v>
      </c>
      <c r="N10" s="94" t="s">
        <v>423</v>
      </c>
    </row>
    <row r="11" spans="1:14" s="95" customFormat="1" ht="17.100000000000001" customHeight="1">
      <c r="A11" s="146" t="s">
        <v>502</v>
      </c>
      <c r="B11" s="10">
        <f>C11+D11</f>
        <v>19841993</v>
      </c>
      <c r="C11" s="10">
        <v>16737411</v>
      </c>
      <c r="D11" s="10">
        <v>3104582</v>
      </c>
      <c r="E11" s="10">
        <v>22411929</v>
      </c>
      <c r="F11" s="10">
        <v>18998214</v>
      </c>
      <c r="G11" s="10">
        <v>3413715</v>
      </c>
      <c r="H11" s="10">
        <v>18618414</v>
      </c>
      <c r="I11" s="10">
        <v>16118526</v>
      </c>
      <c r="J11" s="10">
        <v>2499888</v>
      </c>
      <c r="K11" s="10">
        <v>2459486</v>
      </c>
      <c r="L11" s="10">
        <v>1683101</v>
      </c>
      <c r="M11" s="25">
        <v>776385</v>
      </c>
      <c r="N11" s="94" t="s">
        <v>502</v>
      </c>
    </row>
    <row r="12" spans="1:14" s="95" customFormat="1" ht="17.100000000000001" customHeight="1">
      <c r="A12" s="146" t="s">
        <v>519</v>
      </c>
      <c r="B12" s="10">
        <v>20155288</v>
      </c>
      <c r="C12" s="10">
        <v>17073154</v>
      </c>
      <c r="D12" s="10">
        <v>3082134</v>
      </c>
      <c r="E12" s="10">
        <v>22796126</v>
      </c>
      <c r="F12" s="10">
        <v>19424915</v>
      </c>
      <c r="G12" s="10">
        <v>3371211</v>
      </c>
      <c r="H12" s="10">
        <v>18478858</v>
      </c>
      <c r="I12" s="10">
        <v>16063078</v>
      </c>
      <c r="J12" s="10">
        <v>2415780</v>
      </c>
      <c r="K12" s="10">
        <v>2108765</v>
      </c>
      <c r="L12" s="10">
        <v>1417615</v>
      </c>
      <c r="M12" s="25">
        <v>691150</v>
      </c>
      <c r="N12" s="94" t="s">
        <v>519</v>
      </c>
    </row>
    <row r="13" spans="1:14" s="95" customFormat="1" ht="17.100000000000001" customHeight="1">
      <c r="A13" s="146" t="s">
        <v>558</v>
      </c>
      <c r="B13" s="10">
        <v>24781739</v>
      </c>
      <c r="C13" s="10">
        <v>20739060</v>
      </c>
      <c r="D13" s="10">
        <v>4042679</v>
      </c>
      <c r="E13" s="10">
        <v>25275502</v>
      </c>
      <c r="F13" s="10">
        <v>21107143</v>
      </c>
      <c r="G13" s="10">
        <v>4168359</v>
      </c>
      <c r="H13" s="10">
        <v>20279742</v>
      </c>
      <c r="I13" s="10">
        <v>17504298</v>
      </c>
      <c r="J13" s="10">
        <v>2775444</v>
      </c>
      <c r="K13" s="10">
        <v>3025045</v>
      </c>
      <c r="L13" s="10">
        <v>1934381</v>
      </c>
      <c r="M13" s="25">
        <v>1090664</v>
      </c>
      <c r="N13" s="94" t="s">
        <v>558</v>
      </c>
    </row>
    <row r="14" spans="1:14" s="95" customFormat="1" ht="17.100000000000001" customHeight="1">
      <c r="A14" s="148" t="s">
        <v>598</v>
      </c>
      <c r="B14" s="324">
        <f>SUM(B16:B39)</f>
        <v>26376395.699999999</v>
      </c>
      <c r="C14" s="324">
        <f>SUM(C16:C39)</f>
        <v>22317779</v>
      </c>
      <c r="D14" s="324">
        <f t="shared" ref="D14:M14" si="0">SUM(D16:D39)</f>
        <v>4058616.7</v>
      </c>
      <c r="E14" s="324">
        <f t="shared" si="0"/>
        <v>26885755.5</v>
      </c>
      <c r="F14" s="324">
        <f t="shared" si="0"/>
        <v>22728140</v>
      </c>
      <c r="G14" s="324">
        <f t="shared" si="0"/>
        <v>4157615.5</v>
      </c>
      <c r="H14" s="324">
        <f t="shared" si="0"/>
        <v>21512509.199999999</v>
      </c>
      <c r="I14" s="324">
        <f t="shared" si="0"/>
        <v>18792891</v>
      </c>
      <c r="J14" s="324">
        <f t="shared" si="0"/>
        <v>2719618.2</v>
      </c>
      <c r="K14" s="324">
        <f t="shared" si="0"/>
        <v>2793580</v>
      </c>
      <c r="L14" s="324">
        <f t="shared" si="0"/>
        <v>1715652</v>
      </c>
      <c r="M14" s="324">
        <f t="shared" si="0"/>
        <v>1077928</v>
      </c>
      <c r="N14" s="150" t="s">
        <v>598</v>
      </c>
    </row>
    <row r="15" spans="1:14" s="95" customFormat="1" ht="10.35" customHeight="1">
      <c r="A15" s="146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25"/>
      <c r="N15" s="94"/>
    </row>
    <row r="16" spans="1:14" s="95" customFormat="1" ht="17.100000000000001" customHeight="1">
      <c r="A16" s="146" t="s">
        <v>76</v>
      </c>
      <c r="B16" s="10">
        <f>C16+D16</f>
        <v>8898984</v>
      </c>
      <c r="C16" s="393">
        <v>7685936</v>
      </c>
      <c r="D16" s="393">
        <v>1213048</v>
      </c>
      <c r="E16" s="357">
        <f>F16+G16</f>
        <v>9108614</v>
      </c>
      <c r="F16" s="394">
        <v>7782688</v>
      </c>
      <c r="G16" s="394">
        <v>1325926</v>
      </c>
      <c r="H16" s="357">
        <f>I16+J16</f>
        <v>8248556</v>
      </c>
      <c r="I16" s="394">
        <v>7181655</v>
      </c>
      <c r="J16" s="394">
        <v>1066901</v>
      </c>
      <c r="K16" s="357">
        <f>L16+M16</f>
        <v>517110</v>
      </c>
      <c r="L16" s="394">
        <v>273214</v>
      </c>
      <c r="M16" s="395">
        <v>243896</v>
      </c>
      <c r="N16" s="94" t="s">
        <v>118</v>
      </c>
    </row>
    <row r="17" spans="1:14" s="95" customFormat="1" ht="17.100000000000001" customHeight="1">
      <c r="A17" s="146" t="s">
        <v>33</v>
      </c>
      <c r="B17" s="10">
        <f t="shared" ref="B17:B39" si="1">C17+D17</f>
        <v>1735805</v>
      </c>
      <c r="C17" s="393">
        <v>1459205</v>
      </c>
      <c r="D17" s="393">
        <v>276600</v>
      </c>
      <c r="E17" s="357">
        <f t="shared" ref="E17:E39" si="2">F17+G17</f>
        <v>1749941</v>
      </c>
      <c r="F17" s="394">
        <v>1469406</v>
      </c>
      <c r="G17" s="394">
        <v>280535</v>
      </c>
      <c r="H17" s="357">
        <f t="shared" ref="H17:H39" si="3">I17+J17</f>
        <v>1436778</v>
      </c>
      <c r="I17" s="394">
        <v>1219441</v>
      </c>
      <c r="J17" s="394">
        <v>217337</v>
      </c>
      <c r="K17" s="357">
        <f t="shared" ref="K17:K39" si="4">L17+M17</f>
        <v>122995</v>
      </c>
      <c r="L17" s="394">
        <v>86460</v>
      </c>
      <c r="M17" s="395">
        <v>36535</v>
      </c>
      <c r="N17" s="94" t="s">
        <v>18</v>
      </c>
    </row>
    <row r="18" spans="1:14" s="95" customFormat="1" ht="17.100000000000001" customHeight="1">
      <c r="A18" s="146" t="s">
        <v>34</v>
      </c>
      <c r="B18" s="10">
        <f t="shared" si="1"/>
        <v>1622380</v>
      </c>
      <c r="C18" s="393">
        <v>1312587</v>
      </c>
      <c r="D18" s="393">
        <v>309793</v>
      </c>
      <c r="E18" s="357">
        <f t="shared" si="2"/>
        <v>1667100</v>
      </c>
      <c r="F18" s="394">
        <v>1355725</v>
      </c>
      <c r="G18" s="394">
        <v>311375</v>
      </c>
      <c r="H18" s="357">
        <f t="shared" si="3"/>
        <v>1132614</v>
      </c>
      <c r="I18" s="394">
        <v>975742</v>
      </c>
      <c r="J18" s="394">
        <v>156872</v>
      </c>
      <c r="K18" s="357">
        <f t="shared" si="4"/>
        <v>167229</v>
      </c>
      <c r="L18" s="394">
        <v>61682</v>
      </c>
      <c r="M18" s="395">
        <v>105547</v>
      </c>
      <c r="N18" s="94" t="s">
        <v>19</v>
      </c>
    </row>
    <row r="19" spans="1:14" s="95" customFormat="1" ht="17.100000000000001" customHeight="1">
      <c r="A19" s="146" t="s">
        <v>35</v>
      </c>
      <c r="B19" s="10">
        <f t="shared" si="1"/>
        <v>1077963</v>
      </c>
      <c r="C19" s="393">
        <v>883385</v>
      </c>
      <c r="D19" s="393">
        <v>194578</v>
      </c>
      <c r="E19" s="357">
        <f t="shared" si="2"/>
        <v>1070202</v>
      </c>
      <c r="F19" s="394">
        <v>900279</v>
      </c>
      <c r="G19" s="394">
        <v>169923</v>
      </c>
      <c r="H19" s="357">
        <f t="shared" si="3"/>
        <v>671890</v>
      </c>
      <c r="I19" s="394">
        <v>603461</v>
      </c>
      <c r="J19" s="394">
        <v>68429</v>
      </c>
      <c r="K19" s="357">
        <f t="shared" si="4"/>
        <v>258826</v>
      </c>
      <c r="L19" s="394">
        <v>164913</v>
      </c>
      <c r="M19" s="395">
        <v>93913</v>
      </c>
      <c r="N19" s="94" t="s">
        <v>20</v>
      </c>
    </row>
    <row r="20" spans="1:14" s="95" customFormat="1" ht="17.100000000000001" customHeight="1">
      <c r="A20" s="146" t="s">
        <v>36</v>
      </c>
      <c r="B20" s="10">
        <f t="shared" si="1"/>
        <v>1107315</v>
      </c>
      <c r="C20" s="503">
        <v>966831</v>
      </c>
      <c r="D20" s="503">
        <v>140484</v>
      </c>
      <c r="E20" s="357">
        <f t="shared" si="2"/>
        <v>1134558</v>
      </c>
      <c r="F20" s="504">
        <v>990992</v>
      </c>
      <c r="G20" s="504">
        <v>143566</v>
      </c>
      <c r="H20" s="357">
        <f t="shared" si="3"/>
        <v>885342</v>
      </c>
      <c r="I20" s="504">
        <v>785827</v>
      </c>
      <c r="J20" s="504">
        <v>99515</v>
      </c>
      <c r="K20" s="357">
        <f t="shared" si="4"/>
        <v>102703</v>
      </c>
      <c r="L20" s="504">
        <v>78811</v>
      </c>
      <c r="M20" s="505">
        <v>23892</v>
      </c>
      <c r="N20" s="325" t="s">
        <v>21</v>
      </c>
    </row>
    <row r="21" spans="1:14" s="95" customFormat="1" ht="17.100000000000001" customHeight="1">
      <c r="A21" s="146" t="s">
        <v>37</v>
      </c>
      <c r="B21" s="10">
        <f t="shared" si="1"/>
        <v>1504306</v>
      </c>
      <c r="C21" s="393">
        <v>1210461</v>
      </c>
      <c r="D21" s="393">
        <v>293845</v>
      </c>
      <c r="E21" s="357">
        <f t="shared" si="2"/>
        <v>1560857</v>
      </c>
      <c r="F21" s="394">
        <v>1263418</v>
      </c>
      <c r="G21" s="394">
        <v>297439</v>
      </c>
      <c r="H21" s="357">
        <f t="shared" si="3"/>
        <v>1255763</v>
      </c>
      <c r="I21" s="394">
        <v>1049467</v>
      </c>
      <c r="J21" s="394">
        <v>206296</v>
      </c>
      <c r="K21" s="357">
        <f t="shared" si="4"/>
        <v>140926</v>
      </c>
      <c r="L21" s="394">
        <v>89115</v>
      </c>
      <c r="M21" s="396">
        <v>51811</v>
      </c>
      <c r="N21" s="325" t="s">
        <v>22</v>
      </c>
    </row>
    <row r="22" spans="1:14" s="95" customFormat="1" ht="17.100000000000001" customHeight="1">
      <c r="A22" s="493" t="s">
        <v>500</v>
      </c>
      <c r="B22" s="10">
        <f t="shared" si="1"/>
        <v>753240</v>
      </c>
      <c r="C22" s="393">
        <v>657175</v>
      </c>
      <c r="D22" s="393">
        <v>96065</v>
      </c>
      <c r="E22" s="357">
        <f t="shared" si="2"/>
        <v>771519</v>
      </c>
      <c r="F22" s="394">
        <v>673731</v>
      </c>
      <c r="G22" s="394">
        <v>97788</v>
      </c>
      <c r="H22" s="357">
        <f t="shared" si="3"/>
        <v>571571</v>
      </c>
      <c r="I22" s="394">
        <v>511521</v>
      </c>
      <c r="J22" s="394">
        <v>60050</v>
      </c>
      <c r="K22" s="357">
        <f t="shared" si="4"/>
        <v>199948</v>
      </c>
      <c r="L22" s="394">
        <v>162210</v>
      </c>
      <c r="M22" s="396">
        <v>37738</v>
      </c>
      <c r="N22" s="326" t="s">
        <v>23</v>
      </c>
    </row>
    <row r="23" spans="1:14" s="95" customFormat="1" ht="17.100000000000001" customHeight="1">
      <c r="A23" s="146" t="s">
        <v>39</v>
      </c>
      <c r="B23" s="10">
        <f t="shared" si="1"/>
        <v>938426</v>
      </c>
      <c r="C23" s="393">
        <v>811065</v>
      </c>
      <c r="D23" s="393">
        <v>127361</v>
      </c>
      <c r="E23" s="357">
        <f t="shared" si="2"/>
        <v>926982</v>
      </c>
      <c r="F23" s="394">
        <v>799033</v>
      </c>
      <c r="G23" s="394">
        <v>127949</v>
      </c>
      <c r="H23" s="357">
        <f t="shared" si="3"/>
        <v>715610</v>
      </c>
      <c r="I23" s="394">
        <v>624307</v>
      </c>
      <c r="J23" s="394">
        <v>91303</v>
      </c>
      <c r="K23" s="357">
        <f t="shared" si="4"/>
        <v>39953</v>
      </c>
      <c r="L23" s="394">
        <v>29429</v>
      </c>
      <c r="M23" s="396">
        <v>10524</v>
      </c>
      <c r="N23" s="325" t="s">
        <v>40</v>
      </c>
    </row>
    <row r="24" spans="1:14" s="95" customFormat="1" ht="17.100000000000001" customHeight="1">
      <c r="A24" s="146" t="s">
        <v>41</v>
      </c>
      <c r="B24" s="10">
        <f t="shared" si="1"/>
        <v>928463</v>
      </c>
      <c r="C24" s="393">
        <v>830125</v>
      </c>
      <c r="D24" s="393">
        <v>98338</v>
      </c>
      <c r="E24" s="357">
        <f t="shared" si="2"/>
        <v>930165</v>
      </c>
      <c r="F24" s="394">
        <v>832658</v>
      </c>
      <c r="G24" s="394">
        <v>97507</v>
      </c>
      <c r="H24" s="357">
        <f t="shared" si="3"/>
        <v>700260</v>
      </c>
      <c r="I24" s="394">
        <v>620239</v>
      </c>
      <c r="J24" s="394">
        <v>80021</v>
      </c>
      <c r="K24" s="357">
        <f t="shared" si="4"/>
        <v>229905</v>
      </c>
      <c r="L24" s="394">
        <v>212419</v>
      </c>
      <c r="M24" s="396">
        <v>17486</v>
      </c>
      <c r="N24" s="325" t="s">
        <v>24</v>
      </c>
    </row>
    <row r="25" spans="1:14" s="95" customFormat="1" ht="17.100000000000001" customHeight="1">
      <c r="A25" s="146" t="s">
        <v>42</v>
      </c>
      <c r="B25" s="10">
        <f t="shared" si="1"/>
        <v>642012</v>
      </c>
      <c r="C25" s="393">
        <v>552912</v>
      </c>
      <c r="D25" s="393">
        <v>89100</v>
      </c>
      <c r="E25" s="357">
        <f t="shared" si="2"/>
        <v>644572</v>
      </c>
      <c r="F25" s="394">
        <v>569907</v>
      </c>
      <c r="G25" s="394">
        <v>74665</v>
      </c>
      <c r="H25" s="357">
        <f t="shared" si="3"/>
        <v>530890</v>
      </c>
      <c r="I25" s="394">
        <v>471772</v>
      </c>
      <c r="J25" s="394">
        <v>59118</v>
      </c>
      <c r="K25" s="357">
        <f t="shared" si="4"/>
        <v>56674</v>
      </c>
      <c r="L25" s="394">
        <v>45528</v>
      </c>
      <c r="M25" s="396">
        <v>11146</v>
      </c>
      <c r="N25" s="325" t="s">
        <v>43</v>
      </c>
    </row>
    <row r="26" spans="1:14" s="95" customFormat="1" ht="17.100000000000001" customHeight="1">
      <c r="A26" s="146" t="s">
        <v>44</v>
      </c>
      <c r="B26" s="10">
        <f t="shared" si="1"/>
        <v>954093.7</v>
      </c>
      <c r="C26" s="393">
        <v>804198</v>
      </c>
      <c r="D26" s="393">
        <v>149895.70000000001</v>
      </c>
      <c r="E26" s="357">
        <f t="shared" si="2"/>
        <v>963689.5</v>
      </c>
      <c r="F26" s="394">
        <v>813352</v>
      </c>
      <c r="G26" s="394">
        <v>150337.5</v>
      </c>
      <c r="H26" s="357">
        <f t="shared" si="3"/>
        <v>740999.2</v>
      </c>
      <c r="I26" s="394">
        <v>650907</v>
      </c>
      <c r="J26" s="394">
        <v>90092.2</v>
      </c>
      <c r="K26" s="357">
        <f t="shared" si="4"/>
        <v>70403</v>
      </c>
      <c r="L26" s="394">
        <v>37410</v>
      </c>
      <c r="M26" s="396">
        <v>32993</v>
      </c>
      <c r="N26" s="325" t="s">
        <v>25</v>
      </c>
    </row>
    <row r="27" spans="1:14" s="95" customFormat="1" ht="17.100000000000001" customHeight="1">
      <c r="A27" s="146" t="s">
        <v>45</v>
      </c>
      <c r="B27" s="10">
        <f t="shared" si="1"/>
        <v>406124</v>
      </c>
      <c r="C27" s="393">
        <v>395289</v>
      </c>
      <c r="D27" s="393">
        <v>10835</v>
      </c>
      <c r="E27" s="357">
        <f t="shared" si="2"/>
        <v>410018</v>
      </c>
      <c r="F27" s="394">
        <v>399010</v>
      </c>
      <c r="G27" s="394">
        <v>11008</v>
      </c>
      <c r="H27" s="357">
        <f t="shared" si="3"/>
        <v>318727</v>
      </c>
      <c r="I27" s="394">
        <v>311192</v>
      </c>
      <c r="J27" s="394">
        <v>7535</v>
      </c>
      <c r="K27" s="357">
        <f t="shared" si="4"/>
        <v>20229</v>
      </c>
      <c r="L27" s="394">
        <v>16995</v>
      </c>
      <c r="M27" s="396">
        <v>3234</v>
      </c>
      <c r="N27" s="325" t="s">
        <v>46</v>
      </c>
    </row>
    <row r="28" spans="1:14" s="95" customFormat="1" ht="17.100000000000001" customHeight="1">
      <c r="A28" s="146" t="s">
        <v>47</v>
      </c>
      <c r="B28" s="10">
        <f t="shared" si="1"/>
        <v>670394</v>
      </c>
      <c r="C28" s="393">
        <v>584885</v>
      </c>
      <c r="D28" s="393">
        <v>85509</v>
      </c>
      <c r="E28" s="357">
        <f t="shared" si="2"/>
        <v>675752</v>
      </c>
      <c r="F28" s="394">
        <v>591803</v>
      </c>
      <c r="G28" s="394">
        <v>83949</v>
      </c>
      <c r="H28" s="357">
        <f t="shared" si="3"/>
        <v>523503</v>
      </c>
      <c r="I28" s="394">
        <v>464429</v>
      </c>
      <c r="J28" s="394">
        <v>59074</v>
      </c>
      <c r="K28" s="357">
        <f t="shared" si="4"/>
        <v>73948</v>
      </c>
      <c r="L28" s="394">
        <v>63105</v>
      </c>
      <c r="M28" s="396">
        <v>10843</v>
      </c>
      <c r="N28" s="325" t="s">
        <v>48</v>
      </c>
    </row>
    <row r="29" spans="1:14" s="95" customFormat="1" ht="17.100000000000001" customHeight="1">
      <c r="A29" s="146" t="s">
        <v>49</v>
      </c>
      <c r="B29" s="10">
        <f t="shared" si="1"/>
        <v>383275</v>
      </c>
      <c r="C29" s="393">
        <v>323733</v>
      </c>
      <c r="D29" s="393">
        <v>59542</v>
      </c>
      <c r="E29" s="357">
        <f t="shared" si="2"/>
        <v>378923</v>
      </c>
      <c r="F29" s="394">
        <v>322440</v>
      </c>
      <c r="G29" s="394">
        <v>56483</v>
      </c>
      <c r="H29" s="357">
        <f t="shared" si="3"/>
        <v>298001</v>
      </c>
      <c r="I29" s="394">
        <v>257012</v>
      </c>
      <c r="J29" s="394">
        <v>40989</v>
      </c>
      <c r="K29" s="357">
        <f t="shared" si="4"/>
        <v>19452</v>
      </c>
      <c r="L29" s="394">
        <v>16877</v>
      </c>
      <c r="M29" s="396">
        <v>2575</v>
      </c>
      <c r="N29" s="325" t="s">
        <v>50</v>
      </c>
    </row>
    <row r="30" spans="1:14" s="95" customFormat="1" ht="17.100000000000001" customHeight="1">
      <c r="A30" s="146" t="s">
        <v>51</v>
      </c>
      <c r="B30" s="10">
        <f t="shared" si="1"/>
        <v>323232</v>
      </c>
      <c r="C30" s="393">
        <v>282858</v>
      </c>
      <c r="D30" s="393">
        <v>40374</v>
      </c>
      <c r="E30" s="357">
        <f t="shared" si="2"/>
        <v>333656</v>
      </c>
      <c r="F30" s="394">
        <v>292346</v>
      </c>
      <c r="G30" s="394">
        <v>41310</v>
      </c>
      <c r="H30" s="357">
        <f t="shared" si="3"/>
        <v>246538</v>
      </c>
      <c r="I30" s="394">
        <v>214897</v>
      </c>
      <c r="J30" s="394">
        <v>31641</v>
      </c>
      <c r="K30" s="357">
        <f t="shared" si="4"/>
        <v>87118</v>
      </c>
      <c r="L30" s="394">
        <v>77449</v>
      </c>
      <c r="M30" s="394">
        <v>9669</v>
      </c>
      <c r="N30" s="325" t="s">
        <v>52</v>
      </c>
    </row>
    <row r="31" spans="1:14" s="95" customFormat="1" ht="17.100000000000001" customHeight="1">
      <c r="A31" s="146" t="s">
        <v>53</v>
      </c>
      <c r="B31" s="10">
        <f t="shared" si="1"/>
        <v>460195</v>
      </c>
      <c r="C31" s="393">
        <v>383581</v>
      </c>
      <c r="D31" s="393">
        <v>76614</v>
      </c>
      <c r="E31" s="357">
        <f t="shared" si="2"/>
        <v>470932</v>
      </c>
      <c r="F31" s="394">
        <v>393766</v>
      </c>
      <c r="G31" s="394">
        <v>77166</v>
      </c>
      <c r="H31" s="357">
        <f t="shared" si="3"/>
        <v>340278</v>
      </c>
      <c r="I31" s="394">
        <v>313988</v>
      </c>
      <c r="J31" s="394">
        <v>26290</v>
      </c>
      <c r="K31" s="357">
        <f t="shared" si="4"/>
        <v>64331</v>
      </c>
      <c r="L31" s="394">
        <v>20649</v>
      </c>
      <c r="M31" s="396">
        <v>43682</v>
      </c>
      <c r="N31" s="325" t="s">
        <v>26</v>
      </c>
    </row>
    <row r="32" spans="1:14" s="95" customFormat="1" ht="17.100000000000001" customHeight="1">
      <c r="A32" s="146" t="s">
        <v>54</v>
      </c>
      <c r="B32" s="10">
        <f t="shared" si="1"/>
        <v>455565</v>
      </c>
      <c r="C32" s="393">
        <v>421537</v>
      </c>
      <c r="D32" s="393">
        <v>34028</v>
      </c>
      <c r="E32" s="357">
        <f t="shared" si="2"/>
        <v>476996</v>
      </c>
      <c r="F32" s="394">
        <v>442711</v>
      </c>
      <c r="G32" s="394">
        <v>34285</v>
      </c>
      <c r="H32" s="357">
        <f t="shared" si="3"/>
        <v>353074</v>
      </c>
      <c r="I32" s="394">
        <v>332736</v>
      </c>
      <c r="J32" s="394">
        <v>20338</v>
      </c>
      <c r="K32" s="357">
        <f t="shared" si="4"/>
        <v>20420</v>
      </c>
      <c r="L32" s="394">
        <v>18479</v>
      </c>
      <c r="M32" s="396">
        <v>1941</v>
      </c>
      <c r="N32" s="325" t="s">
        <v>55</v>
      </c>
    </row>
    <row r="33" spans="1:14" s="95" customFormat="1" ht="17.100000000000001" customHeight="1">
      <c r="A33" s="146" t="s">
        <v>56</v>
      </c>
      <c r="B33" s="10">
        <f t="shared" si="1"/>
        <v>368109</v>
      </c>
      <c r="C33" s="393">
        <v>339691</v>
      </c>
      <c r="D33" s="393">
        <v>28418</v>
      </c>
      <c r="E33" s="357">
        <f t="shared" si="2"/>
        <v>379910</v>
      </c>
      <c r="F33" s="394">
        <v>351220</v>
      </c>
      <c r="G33" s="394">
        <v>28690</v>
      </c>
      <c r="H33" s="357">
        <f t="shared" si="3"/>
        <v>283251</v>
      </c>
      <c r="I33" s="394">
        <v>261902</v>
      </c>
      <c r="J33" s="394">
        <v>21349</v>
      </c>
      <c r="K33" s="357">
        <f t="shared" si="4"/>
        <v>30692</v>
      </c>
      <c r="L33" s="394">
        <v>27386</v>
      </c>
      <c r="M33" s="396">
        <v>3306</v>
      </c>
      <c r="N33" s="325" t="s">
        <v>57</v>
      </c>
    </row>
    <row r="34" spans="1:14" s="95" customFormat="1" ht="17.100000000000001" customHeight="1">
      <c r="A34" s="146" t="s">
        <v>58</v>
      </c>
      <c r="B34" s="10">
        <f t="shared" si="1"/>
        <v>496162</v>
      </c>
      <c r="C34" s="393">
        <v>402023</v>
      </c>
      <c r="D34" s="393">
        <v>94139</v>
      </c>
      <c r="E34" s="357">
        <f t="shared" si="2"/>
        <v>509148</v>
      </c>
      <c r="F34" s="394">
        <v>415627</v>
      </c>
      <c r="G34" s="394">
        <v>93521</v>
      </c>
      <c r="H34" s="357">
        <f t="shared" si="3"/>
        <v>382049</v>
      </c>
      <c r="I34" s="394">
        <v>327123</v>
      </c>
      <c r="J34" s="394">
        <v>54926</v>
      </c>
      <c r="K34" s="357">
        <f t="shared" si="4"/>
        <v>57948</v>
      </c>
      <c r="L34" s="394">
        <v>31990</v>
      </c>
      <c r="M34" s="396">
        <v>25958</v>
      </c>
      <c r="N34" s="325" t="s">
        <v>59</v>
      </c>
    </row>
    <row r="35" spans="1:14" s="95" customFormat="1" ht="17.100000000000001" customHeight="1">
      <c r="A35" s="146" t="s">
        <v>60</v>
      </c>
      <c r="B35" s="10">
        <f t="shared" si="1"/>
        <v>543698</v>
      </c>
      <c r="C35" s="393">
        <v>465706</v>
      </c>
      <c r="D35" s="393">
        <v>77992</v>
      </c>
      <c r="E35" s="357">
        <f t="shared" si="2"/>
        <v>545004</v>
      </c>
      <c r="F35" s="394">
        <v>468804</v>
      </c>
      <c r="G35" s="394">
        <v>76200</v>
      </c>
      <c r="H35" s="357">
        <f t="shared" si="3"/>
        <v>446721</v>
      </c>
      <c r="I35" s="394">
        <v>384017</v>
      </c>
      <c r="J35" s="394">
        <v>62704</v>
      </c>
      <c r="K35" s="357">
        <f t="shared" si="4"/>
        <v>98283</v>
      </c>
      <c r="L35" s="394">
        <v>84787</v>
      </c>
      <c r="M35" s="396">
        <v>13496</v>
      </c>
      <c r="N35" s="325" t="s">
        <v>61</v>
      </c>
    </row>
    <row r="36" spans="1:14" s="95" customFormat="1" ht="17.100000000000001" customHeight="1">
      <c r="A36" s="146" t="s">
        <v>62</v>
      </c>
      <c r="B36" s="10">
        <f t="shared" si="1"/>
        <v>480084</v>
      </c>
      <c r="C36" s="393">
        <v>429400</v>
      </c>
      <c r="D36" s="393">
        <v>50684</v>
      </c>
      <c r="E36" s="357">
        <f t="shared" si="2"/>
        <v>505955</v>
      </c>
      <c r="F36" s="394">
        <v>451193</v>
      </c>
      <c r="G36" s="394">
        <v>54762</v>
      </c>
      <c r="H36" s="357">
        <f t="shared" si="3"/>
        <v>396589</v>
      </c>
      <c r="I36" s="394">
        <v>360435</v>
      </c>
      <c r="J36" s="394">
        <v>36154</v>
      </c>
      <c r="K36" s="357">
        <f t="shared" si="4"/>
        <v>44800</v>
      </c>
      <c r="L36" s="394">
        <v>32912</v>
      </c>
      <c r="M36" s="396">
        <v>11888</v>
      </c>
      <c r="N36" s="325" t="s">
        <v>63</v>
      </c>
    </row>
    <row r="37" spans="1:14" s="95" customFormat="1" ht="17.100000000000001" customHeight="1">
      <c r="A37" s="146" t="s">
        <v>64</v>
      </c>
      <c r="B37" s="10">
        <f t="shared" si="1"/>
        <v>437480</v>
      </c>
      <c r="C37" s="393">
        <v>395831</v>
      </c>
      <c r="D37" s="393">
        <v>41649</v>
      </c>
      <c r="E37" s="357">
        <f t="shared" si="2"/>
        <v>464517</v>
      </c>
      <c r="F37" s="394">
        <v>414693</v>
      </c>
      <c r="G37" s="394">
        <v>49824</v>
      </c>
      <c r="H37" s="357">
        <f t="shared" si="3"/>
        <v>360161</v>
      </c>
      <c r="I37" s="394">
        <v>327532</v>
      </c>
      <c r="J37" s="394">
        <v>32629</v>
      </c>
      <c r="K37" s="357">
        <f t="shared" si="4"/>
        <v>42841</v>
      </c>
      <c r="L37" s="394">
        <v>33599</v>
      </c>
      <c r="M37" s="396">
        <v>9242</v>
      </c>
      <c r="N37" s="325" t="s">
        <v>65</v>
      </c>
    </row>
    <row r="38" spans="1:14" s="95" customFormat="1" ht="17.100000000000001" customHeight="1">
      <c r="A38" s="146" t="s">
        <v>66</v>
      </c>
      <c r="B38" s="10">
        <f t="shared" si="1"/>
        <v>977395</v>
      </c>
      <c r="C38" s="393">
        <v>512237</v>
      </c>
      <c r="D38" s="393">
        <v>465158</v>
      </c>
      <c r="E38" s="357">
        <f t="shared" si="2"/>
        <v>1002792</v>
      </c>
      <c r="F38" s="394">
        <v>534127</v>
      </c>
      <c r="G38" s="394">
        <v>468665</v>
      </c>
      <c r="H38" s="357">
        <f t="shared" si="3"/>
        <v>514645</v>
      </c>
      <c r="I38" s="394">
        <v>387961</v>
      </c>
      <c r="J38" s="394">
        <v>126684</v>
      </c>
      <c r="K38" s="357">
        <f t="shared" si="4"/>
        <v>319019</v>
      </c>
      <c r="L38" s="394">
        <v>42838</v>
      </c>
      <c r="M38" s="396">
        <v>276181</v>
      </c>
      <c r="N38" s="325" t="s">
        <v>67</v>
      </c>
    </row>
    <row r="39" spans="1:14" s="95" customFormat="1" ht="17.100000000000001" customHeight="1" thickBot="1">
      <c r="A39" s="146" t="s">
        <v>68</v>
      </c>
      <c r="B39" s="10">
        <f t="shared" si="1"/>
        <v>211695</v>
      </c>
      <c r="C39" s="393">
        <v>207128</v>
      </c>
      <c r="D39" s="393">
        <v>4567</v>
      </c>
      <c r="E39" s="357">
        <f t="shared" si="2"/>
        <v>203953</v>
      </c>
      <c r="F39" s="393">
        <v>199211</v>
      </c>
      <c r="G39" s="393">
        <v>4742</v>
      </c>
      <c r="H39" s="357">
        <f t="shared" si="3"/>
        <v>158699</v>
      </c>
      <c r="I39" s="394">
        <v>155328</v>
      </c>
      <c r="J39" s="394">
        <v>3371</v>
      </c>
      <c r="K39" s="357">
        <f t="shared" si="4"/>
        <v>7827</v>
      </c>
      <c r="L39" s="394">
        <v>7395</v>
      </c>
      <c r="M39" s="396">
        <v>432</v>
      </c>
      <c r="N39" s="325" t="s">
        <v>69</v>
      </c>
    </row>
    <row r="40" spans="1:14" s="118" customFormat="1" ht="11.1" customHeight="1">
      <c r="A40" s="212" t="s">
        <v>492</v>
      </c>
      <c r="B40" s="213"/>
      <c r="C40" s="213"/>
      <c r="D40" s="213"/>
      <c r="E40" s="213"/>
      <c r="F40" s="212"/>
      <c r="G40" s="213"/>
      <c r="H40" s="213"/>
      <c r="I40" s="213"/>
      <c r="J40" s="213"/>
      <c r="K40" s="213"/>
      <c r="L40" s="213"/>
      <c r="M40" s="212"/>
      <c r="N40" s="192" t="s">
        <v>594</v>
      </c>
    </row>
    <row r="41" spans="1:14" s="39" customFormat="1" ht="11.25">
      <c r="A41" s="33"/>
      <c r="B41" s="33"/>
      <c r="M41" s="122"/>
      <c r="N41" s="33"/>
    </row>
    <row r="42" spans="1:14" s="39" customFormat="1" ht="11.25">
      <c r="A42" s="33"/>
      <c r="B42" s="33"/>
      <c r="N42" s="33"/>
    </row>
    <row r="43" spans="1:14" s="39" customFormat="1" ht="11.25">
      <c r="A43" s="33"/>
      <c r="B43" s="33"/>
      <c r="N43" s="33"/>
    </row>
    <row r="44" spans="1:14" s="39" customFormat="1" ht="11.25">
      <c r="A44" s="33"/>
      <c r="B44" s="33"/>
      <c r="N44" s="33"/>
    </row>
    <row r="45" spans="1:14" s="39" customFormat="1" ht="11.25">
      <c r="A45" s="33"/>
      <c r="B45" s="33"/>
      <c r="N45" s="33"/>
    </row>
    <row r="46" spans="1:14" s="39" customFormat="1" ht="11.25">
      <c r="A46" s="33"/>
      <c r="B46" s="33"/>
      <c r="N46" s="33"/>
    </row>
    <row r="47" spans="1:14" s="39" customFormat="1" ht="11.25">
      <c r="A47" s="33"/>
      <c r="B47" s="33"/>
      <c r="N47" s="33"/>
    </row>
    <row r="48" spans="1:14" s="39" customFormat="1" ht="11.25">
      <c r="A48" s="33"/>
      <c r="B48" s="33"/>
      <c r="N48" s="33"/>
    </row>
    <row r="49" spans="1:14" s="39" customFormat="1" ht="11.25">
      <c r="A49" s="33"/>
      <c r="B49" s="33"/>
      <c r="N49" s="33"/>
    </row>
    <row r="50" spans="1:14" s="39" customFormat="1" ht="11.25">
      <c r="A50" s="33"/>
      <c r="B50" s="33"/>
      <c r="N50" s="33"/>
    </row>
    <row r="51" spans="1:14" s="39" customFormat="1" ht="11.25">
      <c r="A51" s="33"/>
      <c r="B51" s="33"/>
      <c r="N51" s="33"/>
    </row>
    <row r="52" spans="1:14" s="39" customFormat="1" ht="11.25">
      <c r="A52" s="33"/>
      <c r="B52" s="33"/>
      <c r="N52" s="33"/>
    </row>
    <row r="53" spans="1:14" s="39" customFormat="1" ht="11.25">
      <c r="A53" s="33"/>
      <c r="B53" s="33"/>
      <c r="N53" s="33"/>
    </row>
    <row r="54" spans="1:14" s="39" customFormat="1" ht="11.25">
      <c r="A54" s="33"/>
      <c r="B54" s="33"/>
      <c r="N54" s="33"/>
    </row>
    <row r="55" spans="1:14" s="39" customFormat="1" ht="11.25">
      <c r="A55" s="33"/>
      <c r="B55" s="33"/>
      <c r="N55" s="33"/>
    </row>
    <row r="56" spans="1:14" s="39" customFormat="1" ht="11.25">
      <c r="A56" s="33"/>
      <c r="B56" s="33"/>
      <c r="N56" s="33"/>
    </row>
    <row r="57" spans="1:14" s="39" customFormat="1" ht="11.25">
      <c r="A57" s="33"/>
      <c r="B57" s="33"/>
      <c r="N57" s="33"/>
    </row>
    <row r="58" spans="1:14" s="39" customFormat="1" ht="11.25">
      <c r="A58" s="33"/>
      <c r="B58" s="33"/>
      <c r="N58" s="33"/>
    </row>
    <row r="59" spans="1:14" s="39" customFormat="1" ht="11.25">
      <c r="A59" s="33"/>
      <c r="B59" s="33"/>
      <c r="N59" s="33"/>
    </row>
    <row r="60" spans="1:14" s="39" customFormat="1" ht="11.25">
      <c r="A60" s="33"/>
      <c r="B60" s="33"/>
      <c r="N60" s="33"/>
    </row>
    <row r="61" spans="1:14" s="39" customFormat="1" ht="11.25">
      <c r="A61" s="33"/>
      <c r="B61" s="33"/>
      <c r="N61" s="33"/>
    </row>
    <row r="62" spans="1:14" s="39" customFormat="1" ht="11.25">
      <c r="A62" s="33"/>
      <c r="B62" s="33"/>
      <c r="N62" s="33"/>
    </row>
    <row r="63" spans="1:14" s="39" customFormat="1" ht="11.25">
      <c r="A63" s="33"/>
      <c r="B63" s="33"/>
      <c r="N63" s="33"/>
    </row>
    <row r="64" spans="1:14" s="39" customFormat="1" ht="11.25">
      <c r="A64" s="33"/>
      <c r="B64" s="33"/>
      <c r="N64" s="33"/>
    </row>
    <row r="65" spans="1:14" s="39" customFormat="1" ht="11.25">
      <c r="A65" s="33"/>
      <c r="B65" s="33"/>
      <c r="N65" s="33"/>
    </row>
    <row r="66" spans="1:14" s="39" customFormat="1" ht="11.25">
      <c r="A66" s="33"/>
      <c r="B66" s="33"/>
      <c r="N66" s="33"/>
    </row>
    <row r="67" spans="1:14" s="39" customFormat="1" ht="11.25">
      <c r="A67" s="33"/>
      <c r="B67" s="33"/>
      <c r="N67" s="33"/>
    </row>
    <row r="68" spans="1:14" s="39" customFormat="1" ht="11.25">
      <c r="A68" s="33"/>
      <c r="B68" s="33"/>
      <c r="N68" s="33"/>
    </row>
    <row r="69" spans="1:14" s="39" customFormat="1" ht="11.25">
      <c r="A69" s="33"/>
      <c r="B69" s="33"/>
      <c r="N69" s="33"/>
    </row>
    <row r="70" spans="1:14" s="39" customFormat="1" ht="11.25">
      <c r="A70" s="33"/>
      <c r="B70" s="33"/>
      <c r="N70" s="33"/>
    </row>
    <row r="71" spans="1:14" s="39" customFormat="1" ht="11.25">
      <c r="A71" s="33"/>
      <c r="B71" s="33"/>
      <c r="N71" s="33"/>
    </row>
    <row r="72" spans="1:14" s="39" customFormat="1" ht="11.25">
      <c r="A72" s="33"/>
      <c r="B72" s="33"/>
      <c r="N72" s="33"/>
    </row>
    <row r="73" spans="1:14" s="39" customFormat="1" ht="11.25">
      <c r="A73" s="33"/>
      <c r="B73" s="33"/>
      <c r="N73" s="33"/>
    </row>
    <row r="74" spans="1:14" s="39" customFormat="1" ht="11.25">
      <c r="A74" s="33"/>
      <c r="B74" s="33"/>
      <c r="N74" s="33"/>
    </row>
    <row r="75" spans="1:14" s="39" customFormat="1" ht="11.25">
      <c r="A75" s="33"/>
      <c r="B75" s="33"/>
      <c r="N75" s="33"/>
    </row>
    <row r="76" spans="1:14" s="39" customFormat="1" ht="11.25">
      <c r="A76" s="33"/>
      <c r="B76" s="33"/>
      <c r="N76" s="33"/>
    </row>
    <row r="77" spans="1:14" s="39" customFormat="1" ht="11.25">
      <c r="A77" s="33"/>
      <c r="B77" s="33"/>
      <c r="N77" s="33"/>
    </row>
    <row r="78" spans="1:14" s="39" customFormat="1" ht="11.25">
      <c r="A78" s="33"/>
      <c r="B78" s="33"/>
      <c r="N78" s="33"/>
    </row>
    <row r="79" spans="1:14" s="39" customFormat="1" ht="11.25">
      <c r="A79" s="33"/>
      <c r="B79" s="33"/>
      <c r="N79" s="33"/>
    </row>
    <row r="80" spans="1:14" s="39" customFormat="1" ht="11.25">
      <c r="A80" s="33"/>
      <c r="B80" s="33"/>
      <c r="N80" s="33"/>
    </row>
    <row r="81" spans="1:14" s="39" customFormat="1" ht="11.25">
      <c r="A81" s="33"/>
      <c r="B81" s="33"/>
      <c r="N81" s="33"/>
    </row>
    <row r="82" spans="1:14" s="39" customFormat="1" ht="11.25">
      <c r="A82" s="33"/>
      <c r="B82" s="33"/>
      <c r="N82" s="33"/>
    </row>
    <row r="83" spans="1:14" s="39" customFormat="1" ht="11.25">
      <c r="A83" s="33"/>
      <c r="B83" s="33"/>
      <c r="N83" s="33"/>
    </row>
    <row r="84" spans="1:14" s="39" customFormat="1" ht="11.25">
      <c r="A84" s="33"/>
      <c r="B84" s="33"/>
      <c r="N84" s="33"/>
    </row>
    <row r="85" spans="1:14" s="39" customFormat="1" ht="11.25">
      <c r="A85" s="33"/>
      <c r="B85" s="33"/>
      <c r="N85" s="33"/>
    </row>
    <row r="86" spans="1:14" s="39" customFormat="1" ht="11.25">
      <c r="A86" s="33"/>
      <c r="B86" s="33"/>
      <c r="N86" s="33"/>
    </row>
    <row r="87" spans="1:14" s="39" customFormat="1" ht="11.25">
      <c r="A87" s="33"/>
      <c r="B87" s="33"/>
      <c r="N87" s="33"/>
    </row>
    <row r="88" spans="1:14" s="39" customFormat="1" ht="11.25">
      <c r="A88" s="33"/>
      <c r="B88" s="33"/>
      <c r="N88" s="33"/>
    </row>
    <row r="89" spans="1:14" s="39" customFormat="1" ht="11.25">
      <c r="A89" s="33"/>
      <c r="B89" s="33"/>
      <c r="N89" s="33"/>
    </row>
    <row r="90" spans="1:14" s="39" customFormat="1" ht="11.25">
      <c r="A90" s="33"/>
      <c r="B90" s="33"/>
      <c r="N90" s="33"/>
    </row>
    <row r="91" spans="1:14" s="39" customFormat="1" ht="11.25">
      <c r="A91" s="33"/>
      <c r="B91" s="33"/>
      <c r="N91" s="33"/>
    </row>
    <row r="92" spans="1:14" s="39" customFormat="1" ht="11.25">
      <c r="A92" s="33"/>
      <c r="B92" s="33"/>
      <c r="N92" s="33"/>
    </row>
    <row r="93" spans="1:14" s="39" customFormat="1" ht="11.25">
      <c r="A93" s="33"/>
      <c r="B93" s="33"/>
      <c r="N93" s="33"/>
    </row>
    <row r="94" spans="1:14" s="39" customFormat="1" ht="11.25">
      <c r="A94" s="33"/>
      <c r="B94" s="33"/>
      <c r="N94" s="33"/>
    </row>
    <row r="95" spans="1:14" s="39" customFormat="1" ht="11.25">
      <c r="A95" s="33"/>
      <c r="B95" s="33"/>
      <c r="N95" s="33"/>
    </row>
    <row r="96" spans="1:14" s="39" customFormat="1" ht="11.25">
      <c r="A96" s="33"/>
      <c r="B96" s="33"/>
      <c r="N96" s="33"/>
    </row>
    <row r="97" spans="1:14" s="39" customFormat="1" ht="11.25">
      <c r="A97" s="33"/>
      <c r="B97" s="33"/>
      <c r="N97" s="33"/>
    </row>
    <row r="98" spans="1:14" s="39" customFormat="1" ht="11.25">
      <c r="A98" s="33"/>
      <c r="B98" s="33"/>
      <c r="N98" s="33"/>
    </row>
    <row r="99" spans="1:14" s="39" customFormat="1" ht="11.25">
      <c r="A99" s="33"/>
      <c r="B99" s="33"/>
      <c r="N99" s="33"/>
    </row>
    <row r="100" spans="1:14" s="39" customFormat="1" ht="11.25">
      <c r="A100" s="33"/>
      <c r="B100" s="33"/>
      <c r="N100" s="33"/>
    </row>
    <row r="101" spans="1:14" s="39" customFormat="1" ht="11.25">
      <c r="A101" s="33"/>
      <c r="B101" s="33"/>
      <c r="N101" s="33"/>
    </row>
    <row r="102" spans="1:14" s="39" customFormat="1" ht="11.25">
      <c r="A102" s="33"/>
      <c r="B102" s="33"/>
      <c r="N102" s="33"/>
    </row>
    <row r="103" spans="1:14" s="39" customFormat="1" ht="11.25">
      <c r="A103" s="33"/>
      <c r="B103" s="33"/>
      <c r="N103" s="33"/>
    </row>
  </sheetData>
  <sheetProtection selectLockedCells="1"/>
  <mergeCells count="20">
    <mergeCell ref="C7:C9"/>
    <mergeCell ref="H7:H9"/>
    <mergeCell ref="I7:I9"/>
    <mergeCell ref="L7:L9"/>
    <mergeCell ref="M7:M9"/>
    <mergeCell ref="A3:G3"/>
    <mergeCell ref="H3:N3"/>
    <mergeCell ref="K6:M6"/>
    <mergeCell ref="N6:N9"/>
    <mergeCell ref="D7:D9"/>
    <mergeCell ref="E7:E9"/>
    <mergeCell ref="F7:F9"/>
    <mergeCell ref="G7:G9"/>
    <mergeCell ref="J7:J9"/>
    <mergeCell ref="K7:K9"/>
    <mergeCell ref="A6:A9"/>
    <mergeCell ref="B6:D6"/>
    <mergeCell ref="E6:G6"/>
    <mergeCell ref="H6:J6"/>
    <mergeCell ref="B7:B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6"/>
  <sheetViews>
    <sheetView view="pageBreakPreview" topLeftCell="A19" zoomScaleSheetLayoutView="100" workbookViewId="0">
      <selection activeCell="G30" sqref="G30"/>
    </sheetView>
  </sheetViews>
  <sheetFormatPr defaultRowHeight="14.25"/>
  <cols>
    <col min="1" max="1" width="9.5" style="261" customWidth="1"/>
    <col min="2" max="2" width="12.125" style="262" customWidth="1"/>
    <col min="3" max="4" width="11.125" style="262" customWidth="1"/>
    <col min="5" max="8" width="9.625" style="262" customWidth="1"/>
    <col min="9" max="11" width="11.375" style="262" customWidth="1"/>
    <col min="12" max="12" width="12.375" style="262" customWidth="1"/>
    <col min="13" max="13" width="11.625" style="262" customWidth="1"/>
    <col min="14" max="14" width="10.625" style="263" customWidth="1"/>
    <col min="15" max="15" width="13.625" style="261" customWidth="1"/>
    <col min="16" max="16" width="7.625" style="261" customWidth="1"/>
    <col min="17" max="17" width="9.125" style="261" customWidth="1"/>
    <col min="18" max="18" width="8.625" style="263" customWidth="1"/>
    <col min="19" max="19" width="10.875" style="263" customWidth="1"/>
    <col min="20" max="20" width="10.625" style="261" customWidth="1"/>
    <col min="21" max="22" width="8.625" style="263" customWidth="1"/>
    <col min="23" max="23" width="10.125" style="263" customWidth="1"/>
    <col min="24" max="24" width="8.125" style="263" customWidth="1"/>
    <col min="25" max="26" width="9.625" style="262" customWidth="1"/>
    <col min="27" max="27" width="10.625" style="262" bestFit="1" customWidth="1"/>
    <col min="28" max="29" width="8.125" style="263" customWidth="1"/>
    <col min="30" max="30" width="8.75" style="262" customWidth="1"/>
    <col min="31" max="31" width="8.75" style="263" customWidth="1"/>
    <col min="32" max="32" width="8.125" style="263" customWidth="1"/>
    <col min="33" max="33" width="10.625" style="263" customWidth="1"/>
    <col min="34" max="16384" width="9" style="263"/>
  </cols>
  <sheetData>
    <row r="1" spans="1:33" s="240" customFormat="1" ht="14.1" customHeight="1">
      <c r="A1" s="432" t="s">
        <v>568</v>
      </c>
      <c r="I1" s="241"/>
      <c r="J1" s="241"/>
      <c r="K1" s="241"/>
      <c r="L1" s="241"/>
      <c r="M1" s="241"/>
      <c r="O1" s="239" t="s">
        <v>648</v>
      </c>
      <c r="P1" s="432" t="s">
        <v>649</v>
      </c>
      <c r="Q1" s="432"/>
      <c r="T1" s="236"/>
      <c r="X1" s="239"/>
      <c r="AA1" s="241"/>
      <c r="AG1" s="239" t="s">
        <v>650</v>
      </c>
    </row>
    <row r="2" spans="1:33" s="238" customFormat="1" ht="14.1" customHeight="1">
      <c r="A2" s="37"/>
      <c r="I2" s="237"/>
      <c r="J2" s="237"/>
      <c r="K2" s="237"/>
      <c r="L2" s="237"/>
      <c r="M2" s="237"/>
      <c r="O2" s="36"/>
      <c r="P2" s="37"/>
      <c r="Q2" s="37"/>
      <c r="T2" s="91"/>
      <c r="X2" s="36"/>
      <c r="AA2" s="237"/>
      <c r="AG2" s="36"/>
    </row>
    <row r="3" spans="1:33" s="522" customFormat="1" ht="20.100000000000001" customHeight="1">
      <c r="A3" s="778" t="s">
        <v>342</v>
      </c>
      <c r="B3" s="778"/>
      <c r="C3" s="778"/>
      <c r="D3" s="778"/>
      <c r="E3" s="778"/>
      <c r="F3" s="778"/>
      <c r="G3" s="778"/>
      <c r="H3" s="778"/>
      <c r="I3" s="778" t="s">
        <v>343</v>
      </c>
      <c r="J3" s="778"/>
      <c r="K3" s="778"/>
      <c r="L3" s="778"/>
      <c r="M3" s="778"/>
      <c r="N3" s="778"/>
      <c r="O3" s="778"/>
      <c r="P3" s="778" t="s">
        <v>344</v>
      </c>
      <c r="Q3" s="778"/>
      <c r="R3" s="778"/>
      <c r="S3" s="778"/>
      <c r="T3" s="778"/>
      <c r="U3" s="778"/>
      <c r="V3" s="778"/>
      <c r="W3" s="778"/>
      <c r="X3" s="778"/>
      <c r="Y3" s="778" t="s">
        <v>345</v>
      </c>
      <c r="Z3" s="778"/>
      <c r="AA3" s="778"/>
      <c r="AB3" s="778"/>
      <c r="AC3" s="778"/>
      <c r="AD3" s="778"/>
      <c r="AE3" s="778"/>
      <c r="AF3" s="778"/>
      <c r="AG3" s="778"/>
    </row>
    <row r="4" spans="1:33" s="523" customFormat="1" ht="20.100000000000001" customHeight="1">
      <c r="I4" s="524"/>
      <c r="J4" s="524"/>
      <c r="K4" s="524"/>
      <c r="L4" s="524"/>
      <c r="M4" s="524"/>
      <c r="O4" s="524"/>
      <c r="T4" s="286"/>
      <c r="U4" s="286"/>
      <c r="V4" s="286"/>
      <c r="W4" s="286"/>
      <c r="X4" s="286"/>
      <c r="AA4" s="524"/>
      <c r="AG4" s="524"/>
    </row>
    <row r="5" spans="1:33" s="243" customFormat="1" ht="18" customHeight="1" thickBot="1">
      <c r="A5" s="243" t="s">
        <v>17</v>
      </c>
      <c r="O5" s="225" t="s">
        <v>77</v>
      </c>
      <c r="P5" s="243" t="s">
        <v>17</v>
      </c>
      <c r="U5" s="525"/>
      <c r="V5" s="525"/>
      <c r="W5" s="525"/>
      <c r="X5" s="225"/>
      <c r="AG5" s="225" t="s">
        <v>77</v>
      </c>
    </row>
    <row r="6" spans="1:33" s="253" customFormat="1" ht="18.95" customHeight="1">
      <c r="A6" s="768" t="s">
        <v>113</v>
      </c>
      <c r="B6" s="779" t="s">
        <v>346</v>
      </c>
      <c r="C6" s="774" t="s">
        <v>78</v>
      </c>
      <c r="D6" s="782" t="s">
        <v>347</v>
      </c>
      <c r="E6" s="772"/>
      <c r="F6" s="772"/>
      <c r="G6" s="772"/>
      <c r="H6" s="772"/>
      <c r="I6" s="783" t="s">
        <v>347</v>
      </c>
      <c r="J6" s="783"/>
      <c r="K6" s="783"/>
      <c r="L6" s="783"/>
      <c r="M6" s="783"/>
      <c r="N6" s="783"/>
      <c r="O6" s="784" t="s">
        <v>79</v>
      </c>
      <c r="P6" s="768" t="s">
        <v>113</v>
      </c>
      <c r="Q6" s="771" t="s">
        <v>651</v>
      </c>
      <c r="R6" s="772"/>
      <c r="S6" s="773"/>
      <c r="T6" s="773" t="s">
        <v>80</v>
      </c>
      <c r="U6" s="773" t="s">
        <v>652</v>
      </c>
      <c r="V6" s="774" t="s">
        <v>653</v>
      </c>
      <c r="W6" s="774" t="s">
        <v>87</v>
      </c>
      <c r="X6" s="782" t="s">
        <v>88</v>
      </c>
      <c r="Y6" s="772" t="s">
        <v>654</v>
      </c>
      <c r="Z6" s="772"/>
      <c r="AA6" s="772"/>
      <c r="AB6" s="772"/>
      <c r="AC6" s="772"/>
      <c r="AD6" s="772"/>
      <c r="AE6" s="772"/>
      <c r="AF6" s="789"/>
      <c r="AG6" s="784" t="s">
        <v>79</v>
      </c>
    </row>
    <row r="7" spans="1:33" s="253" customFormat="1" ht="18.95" customHeight="1">
      <c r="A7" s="769"/>
      <c r="B7" s="780"/>
      <c r="C7" s="752"/>
      <c r="D7" s="287"/>
      <c r="E7" s="763" t="s">
        <v>348</v>
      </c>
      <c r="F7" s="760"/>
      <c r="G7" s="760"/>
      <c r="H7" s="760"/>
      <c r="I7" s="765" t="s">
        <v>348</v>
      </c>
      <c r="J7" s="765"/>
      <c r="K7" s="766"/>
      <c r="L7" s="763" t="s">
        <v>655</v>
      </c>
      <c r="M7" s="760"/>
      <c r="N7" s="760"/>
      <c r="O7" s="785"/>
      <c r="P7" s="769"/>
      <c r="Q7" s="764" t="s">
        <v>656</v>
      </c>
      <c r="R7" s="765"/>
      <c r="S7" s="766"/>
      <c r="T7" s="756"/>
      <c r="U7" s="756"/>
      <c r="V7" s="752"/>
      <c r="W7" s="752"/>
      <c r="X7" s="787"/>
      <c r="Y7" s="288"/>
      <c r="Z7" s="763" t="s">
        <v>657</v>
      </c>
      <c r="AA7" s="760"/>
      <c r="AB7" s="760"/>
      <c r="AC7" s="755"/>
      <c r="AD7" s="760" t="s">
        <v>658</v>
      </c>
      <c r="AE7" s="760"/>
      <c r="AF7" s="767"/>
      <c r="AG7" s="785"/>
    </row>
    <row r="8" spans="1:33" s="253" customFormat="1" ht="17.25" customHeight="1">
      <c r="A8" s="769"/>
      <c r="B8" s="780"/>
      <c r="C8" s="752"/>
      <c r="D8" s="752"/>
      <c r="E8" s="756"/>
      <c r="F8" s="754" t="s">
        <v>349</v>
      </c>
      <c r="G8" s="754" t="s">
        <v>350</v>
      </c>
      <c r="H8" s="760" t="s">
        <v>659</v>
      </c>
      <c r="I8" s="755" t="s">
        <v>660</v>
      </c>
      <c r="J8" s="754" t="s">
        <v>661</v>
      </c>
      <c r="K8" s="754" t="s">
        <v>81</v>
      </c>
      <c r="L8" s="758"/>
      <c r="M8" s="754" t="s">
        <v>351</v>
      </c>
      <c r="N8" s="754" t="s">
        <v>82</v>
      </c>
      <c r="O8" s="785"/>
      <c r="P8" s="769"/>
      <c r="Q8" s="752" t="s">
        <v>662</v>
      </c>
      <c r="R8" s="752" t="s">
        <v>663</v>
      </c>
      <c r="S8" s="752" t="s">
        <v>664</v>
      </c>
      <c r="T8" s="756"/>
      <c r="U8" s="756"/>
      <c r="V8" s="752"/>
      <c r="W8" s="752"/>
      <c r="X8" s="787"/>
      <c r="Y8" s="756"/>
      <c r="Z8" s="752"/>
      <c r="AA8" s="754" t="s">
        <v>665</v>
      </c>
      <c r="AB8" s="755" t="s">
        <v>666</v>
      </c>
      <c r="AC8" s="754" t="s">
        <v>667</v>
      </c>
      <c r="AD8" s="756"/>
      <c r="AE8" s="754" t="s">
        <v>668</v>
      </c>
      <c r="AF8" s="775" t="s">
        <v>669</v>
      </c>
      <c r="AG8" s="785"/>
    </row>
    <row r="9" spans="1:33" s="253" customFormat="1" ht="17.25" customHeight="1">
      <c r="A9" s="769"/>
      <c r="B9" s="780"/>
      <c r="C9" s="752"/>
      <c r="D9" s="752"/>
      <c r="E9" s="756"/>
      <c r="F9" s="752"/>
      <c r="G9" s="752"/>
      <c r="H9" s="761"/>
      <c r="I9" s="756"/>
      <c r="J9" s="752"/>
      <c r="K9" s="752"/>
      <c r="L9" s="758"/>
      <c r="M9" s="752"/>
      <c r="N9" s="752"/>
      <c r="O9" s="785"/>
      <c r="P9" s="769"/>
      <c r="Q9" s="752"/>
      <c r="R9" s="752"/>
      <c r="S9" s="752"/>
      <c r="T9" s="756"/>
      <c r="U9" s="756"/>
      <c r="V9" s="752"/>
      <c r="W9" s="752"/>
      <c r="X9" s="787"/>
      <c r="Y9" s="756"/>
      <c r="Z9" s="752"/>
      <c r="AA9" s="752"/>
      <c r="AB9" s="756"/>
      <c r="AC9" s="752"/>
      <c r="AD9" s="756"/>
      <c r="AE9" s="752"/>
      <c r="AF9" s="776"/>
      <c r="AG9" s="785"/>
    </row>
    <row r="10" spans="1:33" s="253" customFormat="1" ht="17.25" customHeight="1">
      <c r="A10" s="770"/>
      <c r="B10" s="781"/>
      <c r="C10" s="753"/>
      <c r="D10" s="753"/>
      <c r="E10" s="757"/>
      <c r="F10" s="753"/>
      <c r="G10" s="753"/>
      <c r="H10" s="762"/>
      <c r="I10" s="757"/>
      <c r="J10" s="753"/>
      <c r="K10" s="753"/>
      <c r="L10" s="759"/>
      <c r="M10" s="753"/>
      <c r="N10" s="753"/>
      <c r="O10" s="786"/>
      <c r="P10" s="770"/>
      <c r="Q10" s="753"/>
      <c r="R10" s="753"/>
      <c r="S10" s="753"/>
      <c r="T10" s="757"/>
      <c r="U10" s="757"/>
      <c r="V10" s="753"/>
      <c r="W10" s="753"/>
      <c r="X10" s="788"/>
      <c r="Y10" s="757"/>
      <c r="Z10" s="753"/>
      <c r="AA10" s="753"/>
      <c r="AB10" s="757"/>
      <c r="AC10" s="753"/>
      <c r="AD10" s="757"/>
      <c r="AE10" s="753"/>
      <c r="AF10" s="777"/>
      <c r="AG10" s="786"/>
    </row>
    <row r="11" spans="1:33" s="292" customFormat="1" ht="15.95" customHeight="1">
      <c r="A11" s="289" t="s">
        <v>423</v>
      </c>
      <c r="B11" s="246">
        <v>16064524</v>
      </c>
      <c r="C11" s="246">
        <v>2386859</v>
      </c>
      <c r="D11" s="246">
        <v>1309044</v>
      </c>
      <c r="E11" s="246">
        <v>232615</v>
      </c>
      <c r="F11" s="246">
        <v>10058</v>
      </c>
      <c r="G11" s="246">
        <v>46089</v>
      </c>
      <c r="H11" s="246">
        <v>44539</v>
      </c>
      <c r="I11" s="246">
        <v>31641</v>
      </c>
      <c r="J11" s="246">
        <v>31513</v>
      </c>
      <c r="K11" s="246">
        <v>68775</v>
      </c>
      <c r="L11" s="246">
        <v>1076429</v>
      </c>
      <c r="M11" s="246">
        <v>51800</v>
      </c>
      <c r="N11" s="293">
        <v>95599</v>
      </c>
      <c r="O11" s="290" t="s">
        <v>423</v>
      </c>
      <c r="P11" s="289" t="s">
        <v>423</v>
      </c>
      <c r="Q11" s="246" t="s">
        <v>670</v>
      </c>
      <c r="R11" s="246">
        <v>121086</v>
      </c>
      <c r="S11" s="246">
        <v>5850</v>
      </c>
      <c r="T11" s="246">
        <v>5373243</v>
      </c>
      <c r="U11" s="246">
        <v>0</v>
      </c>
      <c r="V11" s="186">
        <v>292665</v>
      </c>
      <c r="W11" s="246">
        <v>6637213</v>
      </c>
      <c r="X11" s="246">
        <v>65500</v>
      </c>
      <c r="Y11" s="454" t="s">
        <v>670</v>
      </c>
      <c r="Z11" s="454" t="s">
        <v>670</v>
      </c>
      <c r="AA11" s="454">
        <v>642698</v>
      </c>
      <c r="AB11" s="454">
        <v>51224</v>
      </c>
      <c r="AC11" s="454">
        <v>17403</v>
      </c>
      <c r="AD11" s="454" t="s">
        <v>670</v>
      </c>
      <c r="AE11" s="454">
        <v>90769</v>
      </c>
      <c r="AF11" s="454" t="s">
        <v>83</v>
      </c>
      <c r="AG11" s="291" t="s">
        <v>423</v>
      </c>
    </row>
    <row r="12" spans="1:33" s="292" customFormat="1" ht="15.95" customHeight="1">
      <c r="A12" s="289" t="s">
        <v>502</v>
      </c>
      <c r="B12" s="246">
        <v>16737411</v>
      </c>
      <c r="C12" s="246">
        <v>2408190</v>
      </c>
      <c r="D12" s="246">
        <v>1513451</v>
      </c>
      <c r="E12" s="246">
        <v>245899</v>
      </c>
      <c r="F12" s="246">
        <v>10050</v>
      </c>
      <c r="G12" s="246">
        <v>50275</v>
      </c>
      <c r="H12" s="246">
        <v>46939</v>
      </c>
      <c r="I12" s="246">
        <v>39017</v>
      </c>
      <c r="J12" s="246">
        <v>32577</v>
      </c>
      <c r="K12" s="246">
        <v>67044</v>
      </c>
      <c r="L12" s="246">
        <v>1267555</v>
      </c>
      <c r="M12" s="246">
        <v>37933</v>
      </c>
      <c r="N12" s="293">
        <v>56041</v>
      </c>
      <c r="O12" s="290" t="s">
        <v>502</v>
      </c>
      <c r="P12" s="289" t="s">
        <v>502</v>
      </c>
      <c r="Q12" s="246" t="s">
        <v>670</v>
      </c>
      <c r="R12" s="246">
        <v>254521</v>
      </c>
      <c r="S12" s="246">
        <v>6938</v>
      </c>
      <c r="T12" s="246">
        <v>5577179</v>
      </c>
      <c r="U12" s="246">
        <v>0</v>
      </c>
      <c r="V12" s="186">
        <v>270137</v>
      </c>
      <c r="W12" s="246">
        <v>6584519</v>
      </c>
      <c r="X12" s="246">
        <v>383930</v>
      </c>
      <c r="Y12" s="454" t="s">
        <v>670</v>
      </c>
      <c r="Z12" s="454" t="s">
        <v>670</v>
      </c>
      <c r="AA12" s="454">
        <v>721660</v>
      </c>
      <c r="AB12" s="454">
        <v>51836</v>
      </c>
      <c r="AC12" s="454">
        <v>6402</v>
      </c>
      <c r="AD12" s="454" t="s">
        <v>670</v>
      </c>
      <c r="AE12" s="454">
        <v>127002</v>
      </c>
      <c r="AF12" s="454">
        <v>5227</v>
      </c>
      <c r="AG12" s="291" t="s">
        <v>502</v>
      </c>
    </row>
    <row r="13" spans="1:33" s="292" customFormat="1" ht="15.95" customHeight="1">
      <c r="A13" s="289" t="s">
        <v>519</v>
      </c>
      <c r="B13" s="246">
        <v>17073154</v>
      </c>
      <c r="C13" s="246">
        <v>2694605</v>
      </c>
      <c r="D13" s="246">
        <v>580158</v>
      </c>
      <c r="E13" s="246">
        <v>252587</v>
      </c>
      <c r="F13" s="246">
        <v>7415</v>
      </c>
      <c r="G13" s="246">
        <v>59258</v>
      </c>
      <c r="H13" s="246">
        <v>48523</v>
      </c>
      <c r="I13" s="246">
        <v>38718</v>
      </c>
      <c r="J13" s="246">
        <v>36295</v>
      </c>
      <c r="K13" s="246">
        <v>62377</v>
      </c>
      <c r="L13" s="246">
        <v>327570</v>
      </c>
      <c r="M13" s="246">
        <v>37672</v>
      </c>
      <c r="N13" s="293">
        <v>56694</v>
      </c>
      <c r="O13" s="290" t="s">
        <v>519</v>
      </c>
      <c r="P13" s="289" t="s">
        <v>519</v>
      </c>
      <c r="Q13" s="246" t="s">
        <v>670</v>
      </c>
      <c r="R13" s="246">
        <v>227942</v>
      </c>
      <c r="S13" s="246">
        <v>5261</v>
      </c>
      <c r="T13" s="246">
        <v>5542643</v>
      </c>
      <c r="U13" s="246">
        <v>54075</v>
      </c>
      <c r="V13" s="186">
        <v>241034</v>
      </c>
      <c r="W13" s="246">
        <v>6839023</v>
      </c>
      <c r="X13" s="246">
        <v>43900</v>
      </c>
      <c r="Y13" s="454">
        <v>1077716</v>
      </c>
      <c r="Z13" s="454">
        <v>937947</v>
      </c>
      <c r="AA13" s="454">
        <v>763850</v>
      </c>
      <c r="AB13" s="454">
        <v>162696</v>
      </c>
      <c r="AC13" s="454">
        <v>6400</v>
      </c>
      <c r="AD13" s="454">
        <v>212490</v>
      </c>
      <c r="AE13" s="454">
        <v>207490</v>
      </c>
      <c r="AF13" s="454">
        <v>5000</v>
      </c>
      <c r="AG13" s="291" t="s">
        <v>519</v>
      </c>
    </row>
    <row r="14" spans="1:33" s="292" customFormat="1" ht="15.95" customHeight="1">
      <c r="A14" s="289" t="s">
        <v>558</v>
      </c>
      <c r="B14" s="246">
        <v>18538809</v>
      </c>
      <c r="C14" s="246">
        <v>2988123</v>
      </c>
      <c r="D14" s="246">
        <v>553589</v>
      </c>
      <c r="E14" s="246">
        <v>254776</v>
      </c>
      <c r="F14" s="246">
        <v>10973</v>
      </c>
      <c r="G14" s="246">
        <v>60391</v>
      </c>
      <c r="H14" s="246">
        <v>51069</v>
      </c>
      <c r="I14" s="246">
        <v>30444</v>
      </c>
      <c r="J14" s="246">
        <v>41001</v>
      </c>
      <c r="K14" s="246">
        <v>60898</v>
      </c>
      <c r="L14" s="246">
        <v>298813</v>
      </c>
      <c r="M14" s="246">
        <v>45789</v>
      </c>
      <c r="N14" s="293">
        <v>52834</v>
      </c>
      <c r="O14" s="290" t="s">
        <v>558</v>
      </c>
      <c r="P14" s="289" t="s">
        <v>558</v>
      </c>
      <c r="Q14" s="246">
        <v>11753</v>
      </c>
      <c r="R14" s="246">
        <v>181326</v>
      </c>
      <c r="S14" s="246">
        <v>7111</v>
      </c>
      <c r="T14" s="246">
        <v>5310850</v>
      </c>
      <c r="U14" s="246">
        <v>364019</v>
      </c>
      <c r="V14" s="186">
        <v>0</v>
      </c>
      <c r="W14" s="246">
        <v>7845444</v>
      </c>
      <c r="X14" s="246">
        <v>29000</v>
      </c>
      <c r="Y14" s="454">
        <v>1447784</v>
      </c>
      <c r="Z14" s="454">
        <v>1216512</v>
      </c>
      <c r="AA14" s="454">
        <v>1117755</v>
      </c>
      <c r="AB14" s="454">
        <v>92357</v>
      </c>
      <c r="AC14" s="454">
        <v>6400</v>
      </c>
      <c r="AD14" s="454">
        <v>231272</v>
      </c>
      <c r="AE14" s="454">
        <v>146272</v>
      </c>
      <c r="AF14" s="454">
        <v>85000</v>
      </c>
      <c r="AG14" s="291" t="s">
        <v>558</v>
      </c>
    </row>
    <row r="15" spans="1:33" s="292" customFormat="1" ht="15.95" customHeight="1">
      <c r="A15" s="294" t="s">
        <v>598</v>
      </c>
      <c r="B15" s="295">
        <f>SUM(B17:B40)</f>
        <v>19815092</v>
      </c>
      <c r="C15" s="295">
        <f t="shared" ref="C15:N15" si="0">SUM(C17:C40)</f>
        <v>3266784</v>
      </c>
      <c r="D15" s="295">
        <f t="shared" si="0"/>
        <v>607324.15599999996</v>
      </c>
      <c r="E15" s="295">
        <f t="shared" si="0"/>
        <v>257559.42800000001</v>
      </c>
      <c r="F15" s="295">
        <f t="shared" si="0"/>
        <v>11595.034</v>
      </c>
      <c r="G15" s="295">
        <f t="shared" si="0"/>
        <v>63484.065999999999</v>
      </c>
      <c r="H15" s="295">
        <f t="shared" si="0"/>
        <v>52013.21</v>
      </c>
      <c r="I15" s="295">
        <f t="shared" si="0"/>
        <v>31547.018</v>
      </c>
      <c r="J15" s="295">
        <f t="shared" si="0"/>
        <v>44483.1</v>
      </c>
      <c r="K15" s="295">
        <f t="shared" si="0"/>
        <v>54437</v>
      </c>
      <c r="L15" s="295">
        <f t="shared" si="0"/>
        <v>349764.728</v>
      </c>
      <c r="M15" s="295">
        <f t="shared" si="0"/>
        <v>16487.171999999999</v>
      </c>
      <c r="N15" s="296">
        <f t="shared" si="0"/>
        <v>64044.813999999998</v>
      </c>
      <c r="O15" s="297" t="s">
        <v>598</v>
      </c>
      <c r="P15" s="294" t="s">
        <v>598</v>
      </c>
      <c r="Q15" s="295">
        <f t="shared" ref="Q15:AF15" si="1">SUM(Q17:Q40)</f>
        <v>11657.821</v>
      </c>
      <c r="R15" s="295">
        <f t="shared" si="1"/>
        <v>243014.921</v>
      </c>
      <c r="S15" s="295">
        <f t="shared" si="1"/>
        <v>14560</v>
      </c>
      <c r="T15" s="295">
        <f t="shared" si="1"/>
        <v>5661682.1349999998</v>
      </c>
      <c r="U15" s="295">
        <f t="shared" si="1"/>
        <v>417960.41399999999</v>
      </c>
      <c r="V15" s="295">
        <f t="shared" si="1"/>
        <v>18960</v>
      </c>
      <c r="W15" s="295">
        <f t="shared" si="1"/>
        <v>8104702.0779999997</v>
      </c>
      <c r="X15" s="295">
        <f t="shared" si="1"/>
        <v>84500</v>
      </c>
      <c r="Y15" s="455">
        <f t="shared" si="1"/>
        <v>1653179.2169999999</v>
      </c>
      <c r="Z15" s="455">
        <f t="shared" si="1"/>
        <v>1355768.2169999999</v>
      </c>
      <c r="AA15" s="455">
        <f t="shared" si="1"/>
        <v>1242619.6100000001</v>
      </c>
      <c r="AB15" s="455">
        <f t="shared" si="1"/>
        <v>103648.607</v>
      </c>
      <c r="AC15" s="455">
        <f t="shared" si="1"/>
        <v>9500</v>
      </c>
      <c r="AD15" s="455">
        <f t="shared" si="1"/>
        <v>297411</v>
      </c>
      <c r="AE15" s="455">
        <f t="shared" si="1"/>
        <v>247411</v>
      </c>
      <c r="AF15" s="455">
        <f t="shared" si="1"/>
        <v>50000</v>
      </c>
      <c r="AG15" s="298" t="s">
        <v>598</v>
      </c>
    </row>
    <row r="16" spans="1:33" s="253" customFormat="1" ht="15" customHeight="1">
      <c r="A16" s="299"/>
      <c r="B16" s="300"/>
      <c r="C16" s="301"/>
      <c r="D16" s="301"/>
      <c r="E16" s="301"/>
      <c r="F16" s="301"/>
      <c r="G16" s="301"/>
      <c r="H16" s="301"/>
      <c r="I16" s="301"/>
      <c r="J16" s="301"/>
      <c r="K16" s="301"/>
      <c r="L16" s="301"/>
      <c r="M16" s="301"/>
      <c r="N16" s="302"/>
      <c r="O16" s="303"/>
      <c r="P16" s="299"/>
      <c r="R16" s="301"/>
      <c r="S16" s="301"/>
      <c r="T16" s="304"/>
      <c r="U16" s="304"/>
      <c r="V16" s="304"/>
      <c r="W16" s="304"/>
      <c r="X16" s="304"/>
      <c r="Y16" s="456"/>
      <c r="Z16" s="456"/>
      <c r="AA16" s="456"/>
      <c r="AB16" s="456"/>
      <c r="AC16" s="456"/>
      <c r="AD16" s="456"/>
      <c r="AE16" s="456"/>
      <c r="AF16" s="456"/>
      <c r="AG16" s="305"/>
    </row>
    <row r="17" spans="1:33" s="253" customFormat="1" ht="14.45" customHeight="1">
      <c r="A17" s="299" t="s">
        <v>76</v>
      </c>
      <c r="B17" s="374">
        <f>SUM(C17,D17,T17:Y17)</f>
        <v>7262215</v>
      </c>
      <c r="C17" s="384">
        <v>1633000</v>
      </c>
      <c r="D17" s="375">
        <f>SUM(E17,L17)</f>
        <v>89384</v>
      </c>
      <c r="E17" s="375">
        <f>SUM(F17:K17)</f>
        <v>26549</v>
      </c>
      <c r="F17" s="384">
        <v>382</v>
      </c>
      <c r="G17" s="384">
        <v>2070</v>
      </c>
      <c r="H17" s="384">
        <v>4371</v>
      </c>
      <c r="I17" s="384">
        <v>2715</v>
      </c>
      <c r="J17" s="384">
        <v>9511</v>
      </c>
      <c r="K17" s="384">
        <v>7500</v>
      </c>
      <c r="L17" s="375">
        <f>SUM(M17:N17,Q17:S17)</f>
        <v>62835</v>
      </c>
      <c r="M17" s="384">
        <v>0</v>
      </c>
      <c r="N17" s="387">
        <v>29964</v>
      </c>
      <c r="O17" s="306" t="s">
        <v>84</v>
      </c>
      <c r="P17" s="299" t="s">
        <v>76</v>
      </c>
      <c r="Q17" s="388">
        <v>168</v>
      </c>
      <c r="R17" s="384">
        <v>25703</v>
      </c>
      <c r="S17" s="384">
        <v>7000</v>
      </c>
      <c r="T17" s="384">
        <v>944463</v>
      </c>
      <c r="U17" s="384">
        <v>0</v>
      </c>
      <c r="V17" s="384">
        <v>0</v>
      </c>
      <c r="W17" s="384">
        <v>3926822</v>
      </c>
      <c r="X17" s="384">
        <v>0</v>
      </c>
      <c r="Y17" s="457">
        <f>SUM(Z17,AD17)</f>
        <v>668546</v>
      </c>
      <c r="Z17" s="457">
        <f>SUM(AA17:AC17)</f>
        <v>393922</v>
      </c>
      <c r="AA17" s="458">
        <v>382478</v>
      </c>
      <c r="AB17" s="458">
        <v>1944</v>
      </c>
      <c r="AC17" s="458">
        <v>9500</v>
      </c>
      <c r="AD17" s="457">
        <f>SUM(AE17:AF17)</f>
        <v>274624</v>
      </c>
      <c r="AE17" s="458">
        <v>224624</v>
      </c>
      <c r="AF17" s="458">
        <v>50000</v>
      </c>
      <c r="AG17" s="307" t="s">
        <v>84</v>
      </c>
    </row>
    <row r="18" spans="1:33" s="253" customFormat="1" ht="14.45" customHeight="1">
      <c r="A18" s="299" t="s">
        <v>33</v>
      </c>
      <c r="B18" s="374">
        <f t="shared" ref="B18:B40" si="2">SUM(C18,D18,T18:Y18)</f>
        <v>1325200</v>
      </c>
      <c r="C18" s="384">
        <v>345700</v>
      </c>
      <c r="D18" s="375">
        <f t="shared" ref="D18:D40" si="3">SUM(E18,L18)</f>
        <v>45967</v>
      </c>
      <c r="E18" s="375">
        <f t="shared" ref="E18:E40" si="4">SUM(F18:K18)</f>
        <v>23351</v>
      </c>
      <c r="F18" s="384">
        <v>1525</v>
      </c>
      <c r="G18" s="384">
        <v>6226</v>
      </c>
      <c r="H18" s="384">
        <v>3117</v>
      </c>
      <c r="I18" s="384">
        <v>3310</v>
      </c>
      <c r="J18" s="384">
        <v>6548</v>
      </c>
      <c r="K18" s="384">
        <v>2625</v>
      </c>
      <c r="L18" s="375">
        <f t="shared" ref="L18:L40" si="5">SUM(M18:N18,Q18:S18)</f>
        <v>22616</v>
      </c>
      <c r="M18" s="384">
        <v>2440</v>
      </c>
      <c r="N18" s="384">
        <v>5697</v>
      </c>
      <c r="O18" s="308" t="s">
        <v>18</v>
      </c>
      <c r="P18" s="299" t="s">
        <v>33</v>
      </c>
      <c r="Q18" s="388">
        <v>1569</v>
      </c>
      <c r="R18" s="384">
        <v>11610</v>
      </c>
      <c r="S18" s="384">
        <v>1300</v>
      </c>
      <c r="T18" s="384">
        <v>335523</v>
      </c>
      <c r="U18" s="384">
        <v>76506</v>
      </c>
      <c r="V18" s="384"/>
      <c r="W18" s="384">
        <v>442378</v>
      </c>
      <c r="X18" s="384">
        <v>5000</v>
      </c>
      <c r="Y18" s="457">
        <f t="shared" ref="Y18:Y40" si="6">SUM(Z18,AD18)</f>
        <v>74126</v>
      </c>
      <c r="Z18" s="457">
        <f t="shared" ref="Z18:Z40" si="7">SUM(AA18:AC18)</f>
        <v>74126</v>
      </c>
      <c r="AA18" s="458">
        <v>64269</v>
      </c>
      <c r="AB18" s="458">
        <v>9857</v>
      </c>
      <c r="AC18" s="458"/>
      <c r="AD18" s="457">
        <f t="shared" ref="AD18:AD40" si="8">SUM(AE18:AF18)</f>
        <v>0</v>
      </c>
      <c r="AE18" s="458"/>
      <c r="AF18" s="458"/>
      <c r="AG18" s="308" t="s">
        <v>18</v>
      </c>
    </row>
    <row r="19" spans="1:33" s="253" customFormat="1" ht="14.45" customHeight="1">
      <c r="A19" s="299" t="s">
        <v>34</v>
      </c>
      <c r="B19" s="374">
        <f t="shared" si="2"/>
        <v>1086500</v>
      </c>
      <c r="C19" s="384">
        <v>187500</v>
      </c>
      <c r="D19" s="375">
        <f t="shared" si="3"/>
        <v>68681</v>
      </c>
      <c r="E19" s="375">
        <f t="shared" si="4"/>
        <v>24212</v>
      </c>
      <c r="F19" s="384">
        <v>516</v>
      </c>
      <c r="G19" s="384">
        <v>6415</v>
      </c>
      <c r="H19" s="384">
        <v>5942</v>
      </c>
      <c r="I19" s="384">
        <v>750</v>
      </c>
      <c r="J19" s="384">
        <v>4971</v>
      </c>
      <c r="K19" s="384">
        <v>5618</v>
      </c>
      <c r="L19" s="375">
        <f t="shared" si="5"/>
        <v>44469</v>
      </c>
      <c r="M19" s="384">
        <v>1500</v>
      </c>
      <c r="N19" s="384">
        <v>988</v>
      </c>
      <c r="O19" s="308" t="s">
        <v>19</v>
      </c>
      <c r="P19" s="299" t="s">
        <v>34</v>
      </c>
      <c r="Q19" s="388">
        <v>1034</v>
      </c>
      <c r="R19" s="384">
        <v>40746</v>
      </c>
      <c r="S19" s="384">
        <v>201</v>
      </c>
      <c r="T19" s="384">
        <v>308057</v>
      </c>
      <c r="U19" s="384">
        <v>36362</v>
      </c>
      <c r="V19" s="384"/>
      <c r="W19" s="384">
        <v>394350</v>
      </c>
      <c r="X19" s="384"/>
      <c r="Y19" s="457">
        <f t="shared" si="6"/>
        <v>91550</v>
      </c>
      <c r="Z19" s="457">
        <f t="shared" si="7"/>
        <v>81877</v>
      </c>
      <c r="AA19" s="458">
        <v>74106</v>
      </c>
      <c r="AB19" s="458">
        <v>7771</v>
      </c>
      <c r="AC19" s="458"/>
      <c r="AD19" s="457">
        <f t="shared" si="8"/>
        <v>9673</v>
      </c>
      <c r="AE19" s="458">
        <v>9673</v>
      </c>
      <c r="AF19" s="458"/>
      <c r="AG19" s="308" t="s">
        <v>19</v>
      </c>
    </row>
    <row r="20" spans="1:33" s="253" customFormat="1" ht="14.45" customHeight="1">
      <c r="A20" s="299" t="s">
        <v>35</v>
      </c>
      <c r="B20" s="374">
        <f t="shared" si="2"/>
        <v>756700</v>
      </c>
      <c r="C20" s="384">
        <v>70000</v>
      </c>
      <c r="D20" s="375">
        <f t="shared" si="3"/>
        <v>22438</v>
      </c>
      <c r="E20" s="375">
        <f t="shared" si="4"/>
        <v>12779</v>
      </c>
      <c r="F20" s="384">
        <v>158</v>
      </c>
      <c r="G20" s="384">
        <v>2634</v>
      </c>
      <c r="H20" s="384">
        <v>3656</v>
      </c>
      <c r="I20" s="384">
        <v>228</v>
      </c>
      <c r="J20" s="384">
        <v>2299</v>
      </c>
      <c r="K20" s="384">
        <v>3804</v>
      </c>
      <c r="L20" s="375">
        <f t="shared" si="5"/>
        <v>9659</v>
      </c>
      <c r="M20" s="384">
        <v>70</v>
      </c>
      <c r="N20" s="384">
        <v>720</v>
      </c>
      <c r="O20" s="308" t="s">
        <v>20</v>
      </c>
      <c r="P20" s="299" t="s">
        <v>35</v>
      </c>
      <c r="Q20" s="388">
        <v>353</v>
      </c>
      <c r="R20" s="384">
        <v>6996</v>
      </c>
      <c r="S20" s="384">
        <v>1520</v>
      </c>
      <c r="T20" s="384">
        <v>301535</v>
      </c>
      <c r="U20" s="384">
        <v>21627</v>
      </c>
      <c r="V20" s="384"/>
      <c r="W20" s="384">
        <v>230307</v>
      </c>
      <c r="X20" s="384">
        <v>0</v>
      </c>
      <c r="Y20" s="457">
        <f t="shared" si="6"/>
        <v>110793</v>
      </c>
      <c r="Z20" s="457">
        <f t="shared" si="7"/>
        <v>108747</v>
      </c>
      <c r="AA20" s="458">
        <v>104937</v>
      </c>
      <c r="AB20" s="458">
        <v>3810</v>
      </c>
      <c r="AC20" s="458"/>
      <c r="AD20" s="457">
        <f t="shared" si="8"/>
        <v>2046</v>
      </c>
      <c r="AE20" s="458">
        <v>2046</v>
      </c>
      <c r="AF20" s="458"/>
      <c r="AG20" s="308" t="s">
        <v>20</v>
      </c>
    </row>
    <row r="21" spans="1:33" s="253" customFormat="1" ht="14.45" customHeight="1">
      <c r="A21" s="299" t="s">
        <v>36</v>
      </c>
      <c r="B21" s="374">
        <f t="shared" si="2"/>
        <v>841200</v>
      </c>
      <c r="C21" s="384">
        <v>76578</v>
      </c>
      <c r="D21" s="375">
        <f t="shared" si="3"/>
        <v>30600</v>
      </c>
      <c r="E21" s="375">
        <f t="shared" si="4"/>
        <v>16182</v>
      </c>
      <c r="F21" s="384">
        <v>1436</v>
      </c>
      <c r="G21" s="384">
        <v>6819</v>
      </c>
      <c r="H21" s="384">
        <v>2113</v>
      </c>
      <c r="I21" s="384">
        <v>1574</v>
      </c>
      <c r="J21" s="384">
        <v>1570</v>
      </c>
      <c r="K21" s="384">
        <v>2670</v>
      </c>
      <c r="L21" s="375">
        <f t="shared" si="5"/>
        <v>14418</v>
      </c>
      <c r="M21" s="384">
        <v>780</v>
      </c>
      <c r="N21" s="384">
        <v>1711</v>
      </c>
      <c r="O21" s="308" t="s">
        <v>21</v>
      </c>
      <c r="P21" s="299" t="s">
        <v>36</v>
      </c>
      <c r="Q21" s="388">
        <v>85</v>
      </c>
      <c r="R21" s="384">
        <v>11602</v>
      </c>
      <c r="S21" s="384">
        <v>240</v>
      </c>
      <c r="T21" s="384">
        <v>397882</v>
      </c>
      <c r="U21" s="384">
        <v>23289</v>
      </c>
      <c r="V21" s="384"/>
      <c r="W21" s="384">
        <v>262183</v>
      </c>
      <c r="X21" s="384"/>
      <c r="Y21" s="457">
        <f t="shared" si="6"/>
        <v>50668</v>
      </c>
      <c r="Z21" s="457">
        <f t="shared" si="7"/>
        <v>50668</v>
      </c>
      <c r="AA21" s="458">
        <v>43842</v>
      </c>
      <c r="AB21" s="458">
        <v>6826</v>
      </c>
      <c r="AC21" s="458"/>
      <c r="AD21" s="457">
        <f t="shared" si="8"/>
        <v>0</v>
      </c>
      <c r="AE21" s="458"/>
      <c r="AF21" s="458"/>
      <c r="AG21" s="308" t="s">
        <v>21</v>
      </c>
    </row>
    <row r="22" spans="1:33" s="253" customFormat="1" ht="14.45" customHeight="1">
      <c r="A22" s="299" t="s">
        <v>37</v>
      </c>
      <c r="B22" s="374">
        <f t="shared" si="2"/>
        <v>1072400</v>
      </c>
      <c r="C22" s="384">
        <v>344371</v>
      </c>
      <c r="D22" s="375">
        <f t="shared" si="3"/>
        <v>46358</v>
      </c>
      <c r="E22" s="375">
        <f t="shared" si="4"/>
        <v>28845</v>
      </c>
      <c r="F22" s="384">
        <v>3937</v>
      </c>
      <c r="G22" s="384">
        <v>6147</v>
      </c>
      <c r="H22" s="384">
        <v>8917</v>
      </c>
      <c r="I22" s="384">
        <v>1050</v>
      </c>
      <c r="J22" s="384">
        <v>5026</v>
      </c>
      <c r="K22" s="384">
        <v>3768</v>
      </c>
      <c r="L22" s="375">
        <f t="shared" si="5"/>
        <v>17513</v>
      </c>
      <c r="M22" s="384">
        <v>600</v>
      </c>
      <c r="N22" s="384">
        <v>844</v>
      </c>
      <c r="O22" s="308" t="s">
        <v>22</v>
      </c>
      <c r="P22" s="299" t="s">
        <v>37</v>
      </c>
      <c r="Q22" s="388">
        <v>1513</v>
      </c>
      <c r="R22" s="384">
        <v>13656</v>
      </c>
      <c r="S22" s="384">
        <v>900</v>
      </c>
      <c r="T22" s="384">
        <v>118757</v>
      </c>
      <c r="U22" s="384">
        <v>55440</v>
      </c>
      <c r="V22" s="384">
        <v>0</v>
      </c>
      <c r="W22" s="384">
        <v>321250</v>
      </c>
      <c r="X22" s="384">
        <v>78000</v>
      </c>
      <c r="Y22" s="457">
        <f t="shared" si="6"/>
        <v>108224</v>
      </c>
      <c r="Z22" s="457">
        <f t="shared" si="7"/>
        <v>108019</v>
      </c>
      <c r="AA22" s="458">
        <v>104055</v>
      </c>
      <c r="AB22" s="458">
        <v>3964</v>
      </c>
      <c r="AC22" s="458">
        <v>0</v>
      </c>
      <c r="AD22" s="457">
        <f t="shared" si="8"/>
        <v>205</v>
      </c>
      <c r="AE22" s="458">
        <v>205</v>
      </c>
      <c r="AF22" s="458">
        <v>0</v>
      </c>
      <c r="AG22" s="308" t="s">
        <v>22</v>
      </c>
    </row>
    <row r="23" spans="1:33" s="253" customFormat="1" ht="14.45" customHeight="1">
      <c r="A23" s="299" t="s">
        <v>38</v>
      </c>
      <c r="B23" s="374">
        <f t="shared" si="2"/>
        <v>562600</v>
      </c>
      <c r="C23" s="384">
        <v>46640</v>
      </c>
      <c r="D23" s="375">
        <f t="shared" si="3"/>
        <v>21059</v>
      </c>
      <c r="E23" s="375">
        <f t="shared" si="4"/>
        <v>7003</v>
      </c>
      <c r="F23" s="384">
        <v>241</v>
      </c>
      <c r="G23" s="384">
        <v>977</v>
      </c>
      <c r="H23" s="384">
        <v>1753</v>
      </c>
      <c r="I23" s="384">
        <v>1220</v>
      </c>
      <c r="J23" s="384">
        <v>812</v>
      </c>
      <c r="K23" s="384">
        <v>2000</v>
      </c>
      <c r="L23" s="375">
        <f t="shared" si="5"/>
        <v>14056</v>
      </c>
      <c r="M23" s="384">
        <v>374</v>
      </c>
      <c r="N23" s="384">
        <v>8830</v>
      </c>
      <c r="O23" s="308" t="s">
        <v>23</v>
      </c>
      <c r="P23" s="299" t="s">
        <v>38</v>
      </c>
      <c r="Q23" s="388">
        <v>829</v>
      </c>
      <c r="R23" s="384">
        <v>3723</v>
      </c>
      <c r="S23" s="384">
        <v>300</v>
      </c>
      <c r="T23" s="384">
        <v>245807</v>
      </c>
      <c r="U23" s="384">
        <v>17275</v>
      </c>
      <c r="V23" s="384"/>
      <c r="W23" s="384">
        <v>191032</v>
      </c>
      <c r="X23" s="384"/>
      <c r="Y23" s="457">
        <f t="shared" si="6"/>
        <v>40787</v>
      </c>
      <c r="Z23" s="457">
        <f t="shared" si="7"/>
        <v>40044</v>
      </c>
      <c r="AA23" s="458">
        <v>35634</v>
      </c>
      <c r="AB23" s="458">
        <v>4410</v>
      </c>
      <c r="AC23" s="458"/>
      <c r="AD23" s="457">
        <f t="shared" si="8"/>
        <v>743</v>
      </c>
      <c r="AE23" s="458">
        <v>743</v>
      </c>
      <c r="AF23" s="458"/>
      <c r="AG23" s="308" t="s">
        <v>23</v>
      </c>
    </row>
    <row r="24" spans="1:33" s="253" customFormat="1" ht="14.45" customHeight="1">
      <c r="A24" s="299" t="s">
        <v>39</v>
      </c>
      <c r="B24" s="374">
        <f t="shared" si="2"/>
        <v>638800</v>
      </c>
      <c r="C24" s="384">
        <v>72816</v>
      </c>
      <c r="D24" s="375">
        <f t="shared" si="3"/>
        <v>22438</v>
      </c>
      <c r="E24" s="375">
        <f t="shared" si="4"/>
        <v>10485</v>
      </c>
      <c r="F24" s="384">
        <v>193</v>
      </c>
      <c r="G24" s="384">
        <v>3360</v>
      </c>
      <c r="H24" s="384">
        <v>3098</v>
      </c>
      <c r="I24" s="384">
        <v>184</v>
      </c>
      <c r="J24" s="384">
        <v>1150</v>
      </c>
      <c r="K24" s="384">
        <v>2500</v>
      </c>
      <c r="L24" s="375">
        <f t="shared" si="5"/>
        <v>11953</v>
      </c>
      <c r="M24" s="384">
        <v>2500</v>
      </c>
      <c r="N24" s="384">
        <v>3792</v>
      </c>
      <c r="O24" s="308" t="s">
        <v>40</v>
      </c>
      <c r="P24" s="299" t="s">
        <v>39</v>
      </c>
      <c r="Q24" s="388">
        <v>6</v>
      </c>
      <c r="R24" s="384">
        <v>5655</v>
      </c>
      <c r="S24" s="384">
        <v>0</v>
      </c>
      <c r="T24" s="384">
        <v>265876</v>
      </c>
      <c r="U24" s="384">
        <v>0</v>
      </c>
      <c r="V24" s="384">
        <v>18960</v>
      </c>
      <c r="W24" s="384">
        <v>228568</v>
      </c>
      <c r="X24" s="384"/>
      <c r="Y24" s="457">
        <f t="shared" si="6"/>
        <v>30142</v>
      </c>
      <c r="Z24" s="457">
        <f t="shared" si="7"/>
        <v>30142</v>
      </c>
      <c r="AA24" s="458">
        <v>18895</v>
      </c>
      <c r="AB24" s="458">
        <v>11247</v>
      </c>
      <c r="AC24" s="458">
        <v>0</v>
      </c>
      <c r="AD24" s="457">
        <f t="shared" si="8"/>
        <v>0</v>
      </c>
      <c r="AE24" s="458"/>
      <c r="AF24" s="458"/>
      <c r="AG24" s="308" t="s">
        <v>40</v>
      </c>
    </row>
    <row r="25" spans="1:33" s="253" customFormat="1" ht="14.45" customHeight="1">
      <c r="A25" s="299" t="s">
        <v>41</v>
      </c>
      <c r="B25" s="374">
        <f t="shared" si="2"/>
        <v>710100</v>
      </c>
      <c r="C25" s="384">
        <v>38423</v>
      </c>
      <c r="D25" s="375">
        <f t="shared" si="3"/>
        <v>26200</v>
      </c>
      <c r="E25" s="375">
        <f t="shared" si="4"/>
        <v>8819</v>
      </c>
      <c r="F25" s="384">
        <v>201</v>
      </c>
      <c r="G25" s="384">
        <v>2403</v>
      </c>
      <c r="H25" s="384">
        <v>3218</v>
      </c>
      <c r="I25" s="384">
        <v>3</v>
      </c>
      <c r="J25" s="384">
        <v>776</v>
      </c>
      <c r="K25" s="384">
        <v>2218</v>
      </c>
      <c r="L25" s="375">
        <f t="shared" si="5"/>
        <v>17381</v>
      </c>
      <c r="M25" s="384">
        <v>270</v>
      </c>
      <c r="N25" s="384">
        <v>9</v>
      </c>
      <c r="O25" s="308" t="s">
        <v>24</v>
      </c>
      <c r="P25" s="299" t="s">
        <v>41</v>
      </c>
      <c r="Q25" s="388">
        <v>375</v>
      </c>
      <c r="R25" s="384">
        <v>16597</v>
      </c>
      <c r="S25" s="384">
        <v>130</v>
      </c>
      <c r="T25" s="384">
        <v>363396</v>
      </c>
      <c r="U25" s="384">
        <v>16249</v>
      </c>
      <c r="V25" s="384">
        <v>0</v>
      </c>
      <c r="W25" s="384">
        <v>215267</v>
      </c>
      <c r="X25" s="384">
        <v>0</v>
      </c>
      <c r="Y25" s="457">
        <f t="shared" si="6"/>
        <v>50565</v>
      </c>
      <c r="Z25" s="457">
        <f t="shared" si="7"/>
        <v>46617</v>
      </c>
      <c r="AA25" s="458">
        <v>40698</v>
      </c>
      <c r="AB25" s="458">
        <v>5919</v>
      </c>
      <c r="AC25" s="458">
        <v>0</v>
      </c>
      <c r="AD25" s="457">
        <f t="shared" si="8"/>
        <v>3948</v>
      </c>
      <c r="AE25" s="458">
        <v>3948</v>
      </c>
      <c r="AF25" s="458"/>
      <c r="AG25" s="308" t="s">
        <v>24</v>
      </c>
    </row>
    <row r="26" spans="1:33" s="253" customFormat="1" ht="14.45" customHeight="1">
      <c r="A26" s="299" t="s">
        <v>42</v>
      </c>
      <c r="B26" s="374">
        <f t="shared" si="2"/>
        <v>491500</v>
      </c>
      <c r="C26" s="384">
        <v>22400</v>
      </c>
      <c r="D26" s="375">
        <f t="shared" si="3"/>
        <v>41210</v>
      </c>
      <c r="E26" s="375">
        <f t="shared" si="4"/>
        <v>14439</v>
      </c>
      <c r="F26" s="384">
        <v>286</v>
      </c>
      <c r="G26" s="384">
        <v>7696</v>
      </c>
      <c r="H26" s="384">
        <v>1626</v>
      </c>
      <c r="I26" s="384">
        <v>1901</v>
      </c>
      <c r="J26" s="384">
        <v>726</v>
      </c>
      <c r="K26" s="384">
        <v>2204</v>
      </c>
      <c r="L26" s="375">
        <f t="shared" si="5"/>
        <v>26771</v>
      </c>
      <c r="M26" s="384"/>
      <c r="N26" s="384"/>
      <c r="O26" s="308" t="s">
        <v>43</v>
      </c>
      <c r="P26" s="299" t="s">
        <v>42</v>
      </c>
      <c r="Q26" s="388">
        <v>295</v>
      </c>
      <c r="R26" s="384">
        <v>26316</v>
      </c>
      <c r="S26" s="384">
        <v>160</v>
      </c>
      <c r="T26" s="384">
        <v>234435</v>
      </c>
      <c r="U26" s="384">
        <v>11464</v>
      </c>
      <c r="V26" s="384"/>
      <c r="W26" s="384">
        <v>157470</v>
      </c>
      <c r="X26" s="384"/>
      <c r="Y26" s="457">
        <f t="shared" si="6"/>
        <v>24521</v>
      </c>
      <c r="Z26" s="457">
        <f t="shared" si="7"/>
        <v>24521</v>
      </c>
      <c r="AA26" s="458">
        <v>14983</v>
      </c>
      <c r="AB26" s="458">
        <v>9538</v>
      </c>
      <c r="AC26" s="458"/>
      <c r="AD26" s="457">
        <f t="shared" si="8"/>
        <v>0</v>
      </c>
      <c r="AE26" s="458"/>
      <c r="AF26" s="458"/>
      <c r="AG26" s="308" t="s">
        <v>43</v>
      </c>
    </row>
    <row r="27" spans="1:33" s="253" customFormat="1" ht="14.45" customHeight="1">
      <c r="A27" s="299" t="s">
        <v>44</v>
      </c>
      <c r="B27" s="374">
        <f t="shared" si="2"/>
        <v>700600</v>
      </c>
      <c r="C27" s="384">
        <v>148000</v>
      </c>
      <c r="D27" s="375">
        <f t="shared" si="3"/>
        <v>32106</v>
      </c>
      <c r="E27" s="375">
        <f t="shared" si="4"/>
        <v>14863</v>
      </c>
      <c r="F27" s="384">
        <v>386</v>
      </c>
      <c r="G27" s="384">
        <v>2198</v>
      </c>
      <c r="H27" s="384">
        <v>5799</v>
      </c>
      <c r="I27" s="384">
        <v>854</v>
      </c>
      <c r="J27" s="384">
        <v>2802</v>
      </c>
      <c r="K27" s="384">
        <v>2824</v>
      </c>
      <c r="L27" s="375">
        <f t="shared" si="5"/>
        <v>17243</v>
      </c>
      <c r="M27" s="384">
        <v>422</v>
      </c>
      <c r="N27" s="384">
        <v>8251</v>
      </c>
      <c r="O27" s="308" t="s">
        <v>25</v>
      </c>
      <c r="P27" s="299" t="s">
        <v>44</v>
      </c>
      <c r="Q27" s="388">
        <v>1765</v>
      </c>
      <c r="R27" s="384">
        <v>5471</v>
      </c>
      <c r="S27" s="384">
        <v>1334</v>
      </c>
      <c r="T27" s="384">
        <v>192996</v>
      </c>
      <c r="U27" s="384">
        <v>38957</v>
      </c>
      <c r="V27" s="384">
        <v>0</v>
      </c>
      <c r="W27" s="384">
        <v>244408</v>
      </c>
      <c r="X27" s="384">
        <v>0</v>
      </c>
      <c r="Y27" s="457">
        <f t="shared" si="6"/>
        <v>44133</v>
      </c>
      <c r="Z27" s="457">
        <f t="shared" si="7"/>
        <v>44133</v>
      </c>
      <c r="AA27" s="458">
        <v>38746</v>
      </c>
      <c r="AB27" s="458">
        <v>5387</v>
      </c>
      <c r="AC27" s="458">
        <v>0</v>
      </c>
      <c r="AD27" s="457">
        <f t="shared" si="8"/>
        <v>0</v>
      </c>
      <c r="AE27" s="458"/>
      <c r="AF27" s="458"/>
      <c r="AG27" s="308" t="s">
        <v>25</v>
      </c>
    </row>
    <row r="28" spans="1:33" s="253" customFormat="1" ht="14.45" customHeight="1">
      <c r="A28" s="299" t="s">
        <v>45</v>
      </c>
      <c r="B28" s="374">
        <f t="shared" si="2"/>
        <v>301731</v>
      </c>
      <c r="C28" s="384">
        <v>9212</v>
      </c>
      <c r="D28" s="375">
        <f t="shared" si="3"/>
        <v>12842</v>
      </c>
      <c r="E28" s="375">
        <f t="shared" si="4"/>
        <v>4024</v>
      </c>
      <c r="F28" s="384">
        <v>25</v>
      </c>
      <c r="G28" s="384">
        <v>849</v>
      </c>
      <c r="H28" s="384">
        <v>199</v>
      </c>
      <c r="I28" s="384">
        <v>1205</v>
      </c>
      <c r="J28" s="384">
        <v>242</v>
      </c>
      <c r="K28" s="384">
        <v>1504</v>
      </c>
      <c r="L28" s="375">
        <f t="shared" si="5"/>
        <v>8818</v>
      </c>
      <c r="M28" s="384">
        <v>1168</v>
      </c>
      <c r="N28" s="384">
        <v>1350</v>
      </c>
      <c r="O28" s="308" t="s">
        <v>46</v>
      </c>
      <c r="P28" s="299" t="s">
        <v>45</v>
      </c>
      <c r="Q28" s="388">
        <v>52</v>
      </c>
      <c r="R28" s="384">
        <v>6247</v>
      </c>
      <c r="S28" s="384">
        <v>1</v>
      </c>
      <c r="T28" s="384">
        <v>134752</v>
      </c>
      <c r="U28" s="384">
        <v>7289</v>
      </c>
      <c r="V28" s="384"/>
      <c r="W28" s="384">
        <v>114356</v>
      </c>
      <c r="X28" s="384"/>
      <c r="Y28" s="457">
        <f t="shared" si="6"/>
        <v>23280</v>
      </c>
      <c r="Z28" s="457">
        <f t="shared" si="7"/>
        <v>21250</v>
      </c>
      <c r="AA28" s="458">
        <v>21250</v>
      </c>
      <c r="AB28" s="458"/>
      <c r="AC28" s="458"/>
      <c r="AD28" s="457">
        <f t="shared" si="8"/>
        <v>2030</v>
      </c>
      <c r="AE28" s="458">
        <v>2030</v>
      </c>
      <c r="AF28" s="458"/>
      <c r="AG28" s="308" t="s">
        <v>46</v>
      </c>
    </row>
    <row r="29" spans="1:33" s="311" customFormat="1" ht="14.45" customHeight="1">
      <c r="A29" s="309" t="s">
        <v>47</v>
      </c>
      <c r="B29" s="374">
        <f t="shared" si="2"/>
        <v>511500</v>
      </c>
      <c r="C29" s="385">
        <v>19609</v>
      </c>
      <c r="D29" s="375">
        <f t="shared" si="3"/>
        <v>14443</v>
      </c>
      <c r="E29" s="375">
        <f t="shared" si="4"/>
        <v>6429</v>
      </c>
      <c r="F29" s="385">
        <v>88</v>
      </c>
      <c r="G29" s="385">
        <v>1645</v>
      </c>
      <c r="H29" s="385">
        <v>686</v>
      </c>
      <c r="I29" s="385">
        <v>1591</v>
      </c>
      <c r="J29" s="385">
        <v>419</v>
      </c>
      <c r="K29" s="385">
        <v>2000</v>
      </c>
      <c r="L29" s="375">
        <f t="shared" si="5"/>
        <v>8014</v>
      </c>
      <c r="M29" s="385">
        <v>395</v>
      </c>
      <c r="N29" s="385">
        <v>430</v>
      </c>
      <c r="O29" s="310" t="s">
        <v>48</v>
      </c>
      <c r="P29" s="309" t="s">
        <v>47</v>
      </c>
      <c r="Q29" s="389">
        <v>221</v>
      </c>
      <c r="R29" s="385">
        <v>6830</v>
      </c>
      <c r="S29" s="385">
        <v>138</v>
      </c>
      <c r="T29" s="385">
        <v>248647</v>
      </c>
      <c r="U29" s="385">
        <v>11601</v>
      </c>
      <c r="V29" s="385">
        <v>0</v>
      </c>
      <c r="W29" s="385">
        <v>150188</v>
      </c>
      <c r="X29" s="385"/>
      <c r="Y29" s="457">
        <f t="shared" si="6"/>
        <v>67012</v>
      </c>
      <c r="Z29" s="457">
        <f t="shared" si="7"/>
        <v>67012</v>
      </c>
      <c r="AA29" s="459">
        <v>62882</v>
      </c>
      <c r="AB29" s="459">
        <v>4130</v>
      </c>
      <c r="AC29" s="459">
        <v>0</v>
      </c>
      <c r="AD29" s="457">
        <f t="shared" si="8"/>
        <v>0</v>
      </c>
      <c r="AE29" s="459"/>
      <c r="AF29" s="459"/>
      <c r="AG29" s="310" t="s">
        <v>48</v>
      </c>
    </row>
    <row r="30" spans="1:33" s="253" customFormat="1" ht="14.45" customHeight="1">
      <c r="A30" s="299" t="s">
        <v>49</v>
      </c>
      <c r="B30" s="374">
        <f t="shared" si="2"/>
        <v>286629</v>
      </c>
      <c r="C30" s="384">
        <v>9203</v>
      </c>
      <c r="D30" s="375">
        <f t="shared" si="3"/>
        <v>8827</v>
      </c>
      <c r="E30" s="375">
        <f t="shared" si="4"/>
        <v>5104</v>
      </c>
      <c r="F30" s="384">
        <v>377</v>
      </c>
      <c r="G30" s="384">
        <v>527</v>
      </c>
      <c r="H30" s="384">
        <v>254</v>
      </c>
      <c r="I30" s="384">
        <v>2870</v>
      </c>
      <c r="J30" s="384">
        <v>210</v>
      </c>
      <c r="K30" s="384">
        <v>866</v>
      </c>
      <c r="L30" s="375">
        <f t="shared" si="5"/>
        <v>3723</v>
      </c>
      <c r="M30" s="384">
        <v>40</v>
      </c>
      <c r="N30" s="384"/>
      <c r="O30" s="308" t="s">
        <v>50</v>
      </c>
      <c r="P30" s="299" t="s">
        <v>49</v>
      </c>
      <c r="Q30" s="388">
        <v>98</v>
      </c>
      <c r="R30" s="384">
        <v>3565</v>
      </c>
      <c r="S30" s="384">
        <v>20</v>
      </c>
      <c r="T30" s="384">
        <v>150470</v>
      </c>
      <c r="U30" s="384">
        <v>7501</v>
      </c>
      <c r="V30" s="384"/>
      <c r="W30" s="384">
        <v>90933</v>
      </c>
      <c r="X30" s="384"/>
      <c r="Y30" s="457">
        <f t="shared" si="6"/>
        <v>19695</v>
      </c>
      <c r="Z30" s="457">
        <f t="shared" si="7"/>
        <v>19695</v>
      </c>
      <c r="AA30" s="458">
        <v>16841</v>
      </c>
      <c r="AB30" s="458">
        <v>2854</v>
      </c>
      <c r="AC30" s="458"/>
      <c r="AD30" s="457">
        <f t="shared" si="8"/>
        <v>0</v>
      </c>
      <c r="AE30" s="458"/>
      <c r="AF30" s="458"/>
      <c r="AG30" s="308" t="s">
        <v>50</v>
      </c>
    </row>
    <row r="31" spans="1:33" s="253" customFormat="1" ht="14.45" customHeight="1">
      <c r="A31" s="299" t="s">
        <v>51</v>
      </c>
      <c r="B31" s="374">
        <f t="shared" si="2"/>
        <v>249600</v>
      </c>
      <c r="C31" s="384">
        <v>3784</v>
      </c>
      <c r="D31" s="375">
        <f t="shared" si="3"/>
        <v>8272</v>
      </c>
      <c r="E31" s="375">
        <f t="shared" si="4"/>
        <v>3088</v>
      </c>
      <c r="F31" s="384">
        <v>152</v>
      </c>
      <c r="G31" s="384">
        <v>739</v>
      </c>
      <c r="H31" s="384">
        <v>184</v>
      </c>
      <c r="I31" s="384">
        <v>700</v>
      </c>
      <c r="J31" s="384">
        <v>110</v>
      </c>
      <c r="K31" s="384">
        <v>1203</v>
      </c>
      <c r="L31" s="375">
        <f t="shared" si="5"/>
        <v>5184</v>
      </c>
      <c r="M31" s="384">
        <v>338</v>
      </c>
      <c r="N31" s="384">
        <v>430</v>
      </c>
      <c r="O31" s="308" t="s">
        <v>52</v>
      </c>
      <c r="P31" s="299" t="s">
        <v>51</v>
      </c>
      <c r="Q31" s="388">
        <v>100</v>
      </c>
      <c r="R31" s="384">
        <v>4310</v>
      </c>
      <c r="S31" s="384">
        <v>6</v>
      </c>
      <c r="T31" s="384">
        <v>123809</v>
      </c>
      <c r="U31" s="384">
        <v>6435</v>
      </c>
      <c r="V31" s="384"/>
      <c r="W31" s="384">
        <v>73858</v>
      </c>
      <c r="X31" s="384"/>
      <c r="Y31" s="457">
        <f t="shared" si="6"/>
        <v>33442</v>
      </c>
      <c r="Z31" s="457">
        <f t="shared" si="7"/>
        <v>33442</v>
      </c>
      <c r="AA31" s="458">
        <v>31810</v>
      </c>
      <c r="AB31" s="458">
        <v>1632</v>
      </c>
      <c r="AC31" s="458"/>
      <c r="AD31" s="457">
        <f t="shared" si="8"/>
        <v>0</v>
      </c>
      <c r="AE31" s="458"/>
      <c r="AF31" s="458"/>
      <c r="AG31" s="308" t="s">
        <v>52</v>
      </c>
    </row>
    <row r="32" spans="1:33" s="253" customFormat="1" ht="14.45" customHeight="1">
      <c r="A32" s="299" t="s">
        <v>53</v>
      </c>
      <c r="B32" s="374">
        <f t="shared" si="2"/>
        <v>325574</v>
      </c>
      <c r="C32" s="384">
        <v>14124</v>
      </c>
      <c r="D32" s="375">
        <f t="shared" si="3"/>
        <v>15766</v>
      </c>
      <c r="E32" s="375">
        <f t="shared" si="4"/>
        <v>5555</v>
      </c>
      <c r="F32" s="384">
        <v>355</v>
      </c>
      <c r="G32" s="384">
        <v>790</v>
      </c>
      <c r="H32" s="384">
        <v>580</v>
      </c>
      <c r="I32" s="384">
        <v>1895</v>
      </c>
      <c r="J32" s="384">
        <v>336</v>
      </c>
      <c r="K32" s="384">
        <v>1599</v>
      </c>
      <c r="L32" s="375">
        <f t="shared" si="5"/>
        <v>10211</v>
      </c>
      <c r="M32" s="384">
        <v>4699</v>
      </c>
      <c r="N32" s="384">
        <v>14</v>
      </c>
      <c r="O32" s="308" t="s">
        <v>26</v>
      </c>
      <c r="P32" s="299" t="s">
        <v>53</v>
      </c>
      <c r="Q32" s="388">
        <v>152</v>
      </c>
      <c r="R32" s="384">
        <v>5276</v>
      </c>
      <c r="S32" s="384">
        <v>70</v>
      </c>
      <c r="T32" s="384">
        <v>149155</v>
      </c>
      <c r="U32" s="384">
        <v>8780</v>
      </c>
      <c r="V32" s="384">
        <v>0</v>
      </c>
      <c r="W32" s="384">
        <v>117807</v>
      </c>
      <c r="X32" s="384">
        <v>1500</v>
      </c>
      <c r="Y32" s="457">
        <f t="shared" si="6"/>
        <v>18442</v>
      </c>
      <c r="Z32" s="457">
        <f t="shared" si="7"/>
        <v>18442</v>
      </c>
      <c r="AA32" s="458">
        <v>18442</v>
      </c>
      <c r="AB32" s="458"/>
      <c r="AC32" s="458"/>
      <c r="AD32" s="457">
        <f t="shared" si="8"/>
        <v>0</v>
      </c>
      <c r="AE32" s="458"/>
      <c r="AF32" s="458"/>
      <c r="AG32" s="308" t="s">
        <v>26</v>
      </c>
    </row>
    <row r="33" spans="1:33" s="253" customFormat="1" ht="14.45" customHeight="1">
      <c r="A33" s="299" t="s">
        <v>54</v>
      </c>
      <c r="B33" s="374">
        <f t="shared" si="2"/>
        <v>317311</v>
      </c>
      <c r="C33" s="384">
        <v>17543</v>
      </c>
      <c r="D33" s="375">
        <f t="shared" si="3"/>
        <v>8368</v>
      </c>
      <c r="E33" s="375">
        <f t="shared" si="4"/>
        <v>4421</v>
      </c>
      <c r="F33" s="384">
        <v>60</v>
      </c>
      <c r="G33" s="384">
        <v>515</v>
      </c>
      <c r="H33" s="384">
        <v>518</v>
      </c>
      <c r="I33" s="384">
        <v>632</v>
      </c>
      <c r="J33" s="384">
        <v>596</v>
      </c>
      <c r="K33" s="384">
        <v>2100</v>
      </c>
      <c r="L33" s="375">
        <f t="shared" si="5"/>
        <v>3947</v>
      </c>
      <c r="M33" s="384">
        <v>53</v>
      </c>
      <c r="N33" s="384"/>
      <c r="O33" s="308" t="s">
        <v>55</v>
      </c>
      <c r="P33" s="299" t="s">
        <v>54</v>
      </c>
      <c r="Q33" s="388">
        <v>118</v>
      </c>
      <c r="R33" s="384">
        <v>3746</v>
      </c>
      <c r="S33" s="384">
        <v>30</v>
      </c>
      <c r="T33" s="384">
        <v>150978</v>
      </c>
      <c r="U33" s="384">
        <v>5455</v>
      </c>
      <c r="V33" s="384"/>
      <c r="W33" s="384">
        <v>110132</v>
      </c>
      <c r="X33" s="384"/>
      <c r="Y33" s="457">
        <f t="shared" si="6"/>
        <v>24835</v>
      </c>
      <c r="Z33" s="457">
        <f t="shared" si="7"/>
        <v>24835</v>
      </c>
      <c r="AA33" s="458">
        <v>23174</v>
      </c>
      <c r="AB33" s="458">
        <v>1661</v>
      </c>
      <c r="AC33" s="458"/>
      <c r="AD33" s="457">
        <f t="shared" si="8"/>
        <v>0</v>
      </c>
      <c r="AE33" s="458"/>
      <c r="AF33" s="458"/>
      <c r="AG33" s="308" t="s">
        <v>55</v>
      </c>
    </row>
    <row r="34" spans="1:33" s="253" customFormat="1" ht="14.45" customHeight="1">
      <c r="A34" s="299" t="s">
        <v>56</v>
      </c>
      <c r="B34" s="374">
        <f t="shared" si="2"/>
        <v>285823</v>
      </c>
      <c r="C34" s="384">
        <v>17517</v>
      </c>
      <c r="D34" s="375">
        <f t="shared" si="3"/>
        <v>7940</v>
      </c>
      <c r="E34" s="375">
        <f t="shared" si="4"/>
        <v>5337</v>
      </c>
      <c r="F34" s="384">
        <v>134</v>
      </c>
      <c r="G34" s="384">
        <v>2122</v>
      </c>
      <c r="H34" s="384">
        <v>1326</v>
      </c>
      <c r="I34" s="384">
        <v>82</v>
      </c>
      <c r="J34" s="384">
        <v>663</v>
      </c>
      <c r="K34" s="384">
        <v>1010</v>
      </c>
      <c r="L34" s="375">
        <f t="shared" si="5"/>
        <v>2603</v>
      </c>
      <c r="M34" s="384">
        <v>100</v>
      </c>
      <c r="N34" s="384">
        <v>138</v>
      </c>
      <c r="O34" s="308" t="s">
        <v>57</v>
      </c>
      <c r="P34" s="299" t="s">
        <v>56</v>
      </c>
      <c r="Q34" s="388">
        <v>142</v>
      </c>
      <c r="R34" s="384">
        <v>2073</v>
      </c>
      <c r="S34" s="384">
        <v>150</v>
      </c>
      <c r="T34" s="384">
        <v>113286</v>
      </c>
      <c r="U34" s="384">
        <v>8252</v>
      </c>
      <c r="V34" s="384"/>
      <c r="W34" s="384">
        <v>109756</v>
      </c>
      <c r="X34" s="384"/>
      <c r="Y34" s="457">
        <f t="shared" si="6"/>
        <v>29072</v>
      </c>
      <c r="Z34" s="457">
        <f t="shared" si="7"/>
        <v>25439</v>
      </c>
      <c r="AA34" s="458">
        <v>23472</v>
      </c>
      <c r="AB34" s="458">
        <v>1967</v>
      </c>
      <c r="AC34" s="458"/>
      <c r="AD34" s="457">
        <f t="shared" si="8"/>
        <v>3633</v>
      </c>
      <c r="AE34" s="458">
        <v>3633</v>
      </c>
      <c r="AF34" s="458"/>
      <c r="AG34" s="308" t="s">
        <v>57</v>
      </c>
    </row>
    <row r="35" spans="1:33" s="253" customFormat="1" ht="14.45" customHeight="1">
      <c r="A35" s="299" t="s">
        <v>58</v>
      </c>
      <c r="B35" s="374">
        <f t="shared" si="2"/>
        <v>356000</v>
      </c>
      <c r="C35" s="384">
        <v>30401</v>
      </c>
      <c r="D35" s="375">
        <f t="shared" si="3"/>
        <v>13310.156000000001</v>
      </c>
      <c r="E35" s="375">
        <f t="shared" si="4"/>
        <v>3882.4279999999999</v>
      </c>
      <c r="F35" s="384">
        <v>140.03399999999999</v>
      </c>
      <c r="G35" s="384">
        <v>732.06600000000003</v>
      </c>
      <c r="H35" s="384">
        <v>508.21</v>
      </c>
      <c r="I35" s="384">
        <v>886.01800000000003</v>
      </c>
      <c r="J35" s="384">
        <v>916.1</v>
      </c>
      <c r="K35" s="384">
        <v>700</v>
      </c>
      <c r="L35" s="375">
        <f t="shared" si="5"/>
        <v>9427.728000000001</v>
      </c>
      <c r="M35" s="384">
        <v>26.172000000000001</v>
      </c>
      <c r="N35" s="384">
        <v>417.81400000000002</v>
      </c>
      <c r="O35" s="308" t="s">
        <v>59</v>
      </c>
      <c r="P35" s="299" t="s">
        <v>58</v>
      </c>
      <c r="Q35" s="388">
        <v>747.82100000000003</v>
      </c>
      <c r="R35" s="384">
        <v>7885.9210000000003</v>
      </c>
      <c r="S35" s="384">
        <v>350</v>
      </c>
      <c r="T35" s="384">
        <v>147294.13500000001</v>
      </c>
      <c r="U35" s="384">
        <v>7567.4139999999998</v>
      </c>
      <c r="V35" s="384">
        <v>0</v>
      </c>
      <c r="W35" s="384">
        <v>129944.07799999999</v>
      </c>
      <c r="X35" s="384">
        <v>0</v>
      </c>
      <c r="Y35" s="457">
        <f t="shared" si="6"/>
        <v>27483.217000000001</v>
      </c>
      <c r="Z35" s="457">
        <f t="shared" si="7"/>
        <v>27483.217000000001</v>
      </c>
      <c r="AA35" s="458">
        <v>19853.61</v>
      </c>
      <c r="AB35" s="458">
        <v>7629.607</v>
      </c>
      <c r="AC35" s="458">
        <v>0</v>
      </c>
      <c r="AD35" s="457">
        <f t="shared" si="8"/>
        <v>0</v>
      </c>
      <c r="AE35" s="458"/>
      <c r="AF35" s="458"/>
      <c r="AG35" s="308" t="s">
        <v>59</v>
      </c>
    </row>
    <row r="36" spans="1:33" s="253" customFormat="1" ht="14.45" customHeight="1">
      <c r="A36" s="299" t="s">
        <v>60</v>
      </c>
      <c r="B36" s="374">
        <f t="shared" si="2"/>
        <v>417900</v>
      </c>
      <c r="C36" s="384">
        <v>88004</v>
      </c>
      <c r="D36" s="375">
        <f t="shared" si="3"/>
        <v>14337</v>
      </c>
      <c r="E36" s="375">
        <f t="shared" si="4"/>
        <v>8020</v>
      </c>
      <c r="F36" s="384">
        <v>121</v>
      </c>
      <c r="G36" s="384">
        <v>1157</v>
      </c>
      <c r="H36" s="384">
        <v>2389</v>
      </c>
      <c r="I36" s="384">
        <v>666</v>
      </c>
      <c r="J36" s="384">
        <v>2700</v>
      </c>
      <c r="K36" s="384">
        <v>987</v>
      </c>
      <c r="L36" s="375">
        <f t="shared" si="5"/>
        <v>6317</v>
      </c>
      <c r="M36" s="384">
        <v>173</v>
      </c>
      <c r="N36" s="384">
        <v>367</v>
      </c>
      <c r="O36" s="308" t="s">
        <v>61</v>
      </c>
      <c r="P36" s="299" t="s">
        <v>60</v>
      </c>
      <c r="Q36" s="388">
        <v>908</v>
      </c>
      <c r="R36" s="384">
        <v>4569</v>
      </c>
      <c r="S36" s="384">
        <v>300</v>
      </c>
      <c r="T36" s="384">
        <v>125417</v>
      </c>
      <c r="U36" s="384">
        <v>21127</v>
      </c>
      <c r="V36" s="384"/>
      <c r="W36" s="384">
        <v>137722</v>
      </c>
      <c r="X36" s="384"/>
      <c r="Y36" s="457">
        <f t="shared" si="6"/>
        <v>31293</v>
      </c>
      <c r="Z36" s="457">
        <f t="shared" si="7"/>
        <v>31293</v>
      </c>
      <c r="AA36" s="458">
        <v>27693</v>
      </c>
      <c r="AB36" s="458">
        <v>3600</v>
      </c>
      <c r="AC36" s="458"/>
      <c r="AD36" s="457">
        <f t="shared" si="8"/>
        <v>0</v>
      </c>
      <c r="AE36" s="458"/>
      <c r="AF36" s="458"/>
      <c r="AG36" s="308" t="s">
        <v>61</v>
      </c>
    </row>
    <row r="37" spans="1:33" s="253" customFormat="1" ht="14.45" customHeight="1">
      <c r="A37" s="299" t="s">
        <v>62</v>
      </c>
      <c r="B37" s="374">
        <f t="shared" si="2"/>
        <v>379680</v>
      </c>
      <c r="C37" s="384">
        <v>14700</v>
      </c>
      <c r="D37" s="375">
        <f t="shared" si="3"/>
        <v>9802</v>
      </c>
      <c r="E37" s="375">
        <f t="shared" si="4"/>
        <v>5850</v>
      </c>
      <c r="F37" s="384">
        <v>104</v>
      </c>
      <c r="G37" s="384">
        <v>2515</v>
      </c>
      <c r="H37" s="384">
        <v>499</v>
      </c>
      <c r="I37" s="384">
        <v>1101</v>
      </c>
      <c r="J37" s="384">
        <v>611</v>
      </c>
      <c r="K37" s="384">
        <v>1020</v>
      </c>
      <c r="L37" s="375">
        <f t="shared" si="5"/>
        <v>3952</v>
      </c>
      <c r="M37" s="384">
        <v>100</v>
      </c>
      <c r="N37" s="384">
        <v>80</v>
      </c>
      <c r="O37" s="308" t="s">
        <v>63</v>
      </c>
      <c r="P37" s="299" t="s">
        <v>62</v>
      </c>
      <c r="Q37" s="388">
        <v>152</v>
      </c>
      <c r="R37" s="384">
        <v>3520</v>
      </c>
      <c r="S37" s="384">
        <v>100</v>
      </c>
      <c r="T37" s="384">
        <v>184628</v>
      </c>
      <c r="U37" s="384">
        <v>8481</v>
      </c>
      <c r="V37" s="384">
        <v>0</v>
      </c>
      <c r="W37" s="384">
        <v>140394</v>
      </c>
      <c r="X37" s="384"/>
      <c r="Y37" s="457">
        <f t="shared" si="6"/>
        <v>21675</v>
      </c>
      <c r="Z37" s="457">
        <f t="shared" si="7"/>
        <v>21675</v>
      </c>
      <c r="AA37" s="458">
        <v>19764</v>
      </c>
      <c r="AB37" s="458">
        <v>1911</v>
      </c>
      <c r="AC37" s="458"/>
      <c r="AD37" s="457">
        <f t="shared" si="8"/>
        <v>0</v>
      </c>
      <c r="AE37" s="458"/>
      <c r="AF37" s="458"/>
      <c r="AG37" s="308" t="s">
        <v>63</v>
      </c>
    </row>
    <row r="38" spans="1:33" s="253" customFormat="1" ht="14.45" customHeight="1">
      <c r="A38" s="299" t="s">
        <v>64</v>
      </c>
      <c r="B38" s="374">
        <f t="shared" si="2"/>
        <v>338800</v>
      </c>
      <c r="C38" s="384">
        <v>10565</v>
      </c>
      <c r="D38" s="375">
        <f t="shared" si="3"/>
        <v>14344</v>
      </c>
      <c r="E38" s="375">
        <f t="shared" si="4"/>
        <v>4504</v>
      </c>
      <c r="F38" s="384">
        <v>113</v>
      </c>
      <c r="G38" s="384">
        <v>300</v>
      </c>
      <c r="H38" s="384">
        <v>433</v>
      </c>
      <c r="I38" s="384">
        <v>2345</v>
      </c>
      <c r="J38" s="384">
        <v>287</v>
      </c>
      <c r="K38" s="384">
        <v>1026</v>
      </c>
      <c r="L38" s="375">
        <f t="shared" si="5"/>
        <v>9840</v>
      </c>
      <c r="M38" s="384"/>
      <c r="N38" s="384"/>
      <c r="O38" s="308" t="s">
        <v>65</v>
      </c>
      <c r="P38" s="299" t="s">
        <v>64</v>
      </c>
      <c r="Q38" s="388">
        <v>167</v>
      </c>
      <c r="R38" s="384">
        <v>9563</v>
      </c>
      <c r="S38" s="384">
        <v>110</v>
      </c>
      <c r="T38" s="384">
        <v>184318</v>
      </c>
      <c r="U38" s="384">
        <v>8847</v>
      </c>
      <c r="V38" s="384">
        <v>0</v>
      </c>
      <c r="W38" s="384">
        <v>100612</v>
      </c>
      <c r="X38" s="384"/>
      <c r="Y38" s="457">
        <f t="shared" si="6"/>
        <v>20114</v>
      </c>
      <c r="Z38" s="457">
        <f t="shared" si="7"/>
        <v>20114</v>
      </c>
      <c r="AA38" s="458">
        <v>18380</v>
      </c>
      <c r="AB38" s="458">
        <v>1734</v>
      </c>
      <c r="AC38" s="458">
        <v>0</v>
      </c>
      <c r="AD38" s="457">
        <f t="shared" si="8"/>
        <v>0</v>
      </c>
      <c r="AE38" s="458"/>
      <c r="AF38" s="458"/>
      <c r="AG38" s="308" t="s">
        <v>65</v>
      </c>
    </row>
    <row r="39" spans="1:33" s="253" customFormat="1" ht="14.45" customHeight="1">
      <c r="A39" s="299" t="s">
        <v>66</v>
      </c>
      <c r="B39" s="374">
        <f t="shared" si="2"/>
        <v>435229</v>
      </c>
      <c r="C39" s="384">
        <v>42950</v>
      </c>
      <c r="D39" s="375">
        <f t="shared" si="3"/>
        <v>17652</v>
      </c>
      <c r="E39" s="375">
        <f t="shared" si="4"/>
        <v>7478</v>
      </c>
      <c r="F39" s="384">
        <v>158</v>
      </c>
      <c r="G39" s="384">
        <v>2826</v>
      </c>
      <c r="H39" s="384">
        <v>699</v>
      </c>
      <c r="I39" s="384">
        <v>1028</v>
      </c>
      <c r="J39" s="384">
        <v>1036</v>
      </c>
      <c r="K39" s="384">
        <v>1731</v>
      </c>
      <c r="L39" s="375">
        <f t="shared" si="5"/>
        <v>10174</v>
      </c>
      <c r="M39" s="384">
        <v>339</v>
      </c>
      <c r="N39" s="384">
        <v>10</v>
      </c>
      <c r="O39" s="308" t="s">
        <v>67</v>
      </c>
      <c r="P39" s="299" t="s">
        <v>66</v>
      </c>
      <c r="Q39" s="388">
        <v>203</v>
      </c>
      <c r="R39" s="384">
        <v>9622</v>
      </c>
      <c r="S39" s="384">
        <v>0</v>
      </c>
      <c r="T39" s="384">
        <v>171125</v>
      </c>
      <c r="U39" s="384">
        <v>14201</v>
      </c>
      <c r="V39" s="384">
        <v>0</v>
      </c>
      <c r="W39" s="384">
        <v>153724</v>
      </c>
      <c r="X39" s="384">
        <v>0</v>
      </c>
      <c r="Y39" s="457">
        <f t="shared" si="6"/>
        <v>35577</v>
      </c>
      <c r="Z39" s="457">
        <f t="shared" si="7"/>
        <v>35068</v>
      </c>
      <c r="AA39" s="458">
        <v>31672</v>
      </c>
      <c r="AB39" s="458">
        <v>3396</v>
      </c>
      <c r="AC39" s="458">
        <v>0</v>
      </c>
      <c r="AD39" s="457">
        <f t="shared" si="8"/>
        <v>509</v>
      </c>
      <c r="AE39" s="458">
        <v>509</v>
      </c>
      <c r="AF39" s="458"/>
      <c r="AG39" s="308" t="s">
        <v>67</v>
      </c>
    </row>
    <row r="40" spans="1:33" s="253" customFormat="1" ht="14.45" customHeight="1" thickBot="1">
      <c r="A40" s="422" t="s">
        <v>68</v>
      </c>
      <c r="B40" s="376">
        <f t="shared" si="2"/>
        <v>161500</v>
      </c>
      <c r="C40" s="386">
        <v>3744</v>
      </c>
      <c r="D40" s="377">
        <f t="shared" si="3"/>
        <v>14980</v>
      </c>
      <c r="E40" s="377">
        <f t="shared" si="4"/>
        <v>6340</v>
      </c>
      <c r="F40" s="386">
        <v>507</v>
      </c>
      <c r="G40" s="386">
        <v>1822</v>
      </c>
      <c r="H40" s="386">
        <v>128</v>
      </c>
      <c r="I40" s="386">
        <v>2757</v>
      </c>
      <c r="J40" s="386">
        <v>166</v>
      </c>
      <c r="K40" s="386">
        <v>960</v>
      </c>
      <c r="L40" s="377">
        <f t="shared" si="5"/>
        <v>8640</v>
      </c>
      <c r="M40" s="386">
        <v>100</v>
      </c>
      <c r="N40" s="536">
        <v>2</v>
      </c>
      <c r="O40" s="423" t="s">
        <v>69</v>
      </c>
      <c r="P40" s="422" t="s">
        <v>68</v>
      </c>
      <c r="Q40" s="390">
        <v>605</v>
      </c>
      <c r="R40" s="386">
        <v>7733</v>
      </c>
      <c r="S40" s="386">
        <v>200</v>
      </c>
      <c r="T40" s="386">
        <v>69076</v>
      </c>
      <c r="U40" s="386">
        <v>5255</v>
      </c>
      <c r="V40" s="386">
        <v>0</v>
      </c>
      <c r="W40" s="386">
        <v>61241</v>
      </c>
      <c r="X40" s="386">
        <v>0</v>
      </c>
      <c r="Y40" s="460">
        <f t="shared" si="6"/>
        <v>7204</v>
      </c>
      <c r="Z40" s="460">
        <f t="shared" si="7"/>
        <v>7204</v>
      </c>
      <c r="AA40" s="461">
        <v>4743</v>
      </c>
      <c r="AB40" s="461">
        <v>2461</v>
      </c>
      <c r="AC40" s="461"/>
      <c r="AD40" s="460">
        <f t="shared" si="8"/>
        <v>0</v>
      </c>
      <c r="AE40" s="461"/>
      <c r="AF40" s="462"/>
      <c r="AG40" s="423" t="s">
        <v>69</v>
      </c>
    </row>
    <row r="41" spans="1:33" s="312" customFormat="1" ht="10.5" customHeight="1">
      <c r="A41" s="276" t="s">
        <v>671</v>
      </c>
      <c r="B41" s="276"/>
      <c r="C41" s="276"/>
      <c r="G41" s="313"/>
      <c r="M41" s="314"/>
      <c r="O41" s="315" t="s">
        <v>672</v>
      </c>
      <c r="P41" s="276" t="s">
        <v>673</v>
      </c>
      <c r="Q41" s="276"/>
      <c r="T41" s="313"/>
      <c r="U41" s="316"/>
      <c r="V41" s="316"/>
      <c r="X41" s="313"/>
      <c r="AA41" s="383"/>
      <c r="AG41" s="313" t="s">
        <v>672</v>
      </c>
    </row>
    <row r="42" spans="1:33" s="312" customFormat="1" ht="10.5" customHeight="1">
      <c r="A42" s="317" t="s">
        <v>674</v>
      </c>
      <c r="B42" s="276"/>
      <c r="C42" s="276"/>
      <c r="G42" s="313"/>
      <c r="M42" s="276"/>
      <c r="O42" s="313"/>
      <c r="P42" s="317" t="s">
        <v>674</v>
      </c>
      <c r="Q42" s="317"/>
      <c r="T42" s="313"/>
      <c r="U42" s="316"/>
      <c r="V42" s="316"/>
      <c r="X42" s="313"/>
      <c r="AA42" s="276"/>
      <c r="AG42" s="313"/>
    </row>
    <row r="43" spans="1:33" s="318" customFormat="1" ht="10.5" customHeight="1">
      <c r="A43" s="317" t="s">
        <v>675</v>
      </c>
      <c r="I43" s="108"/>
      <c r="J43" s="319"/>
      <c r="K43" s="319"/>
      <c r="L43" s="319"/>
      <c r="M43" s="319"/>
      <c r="O43" s="319"/>
      <c r="P43" s="317" t="s">
        <v>675</v>
      </c>
      <c r="Q43" s="317"/>
      <c r="T43" s="319"/>
      <c r="AA43" s="319"/>
    </row>
    <row r="44" spans="1:33" s="318" customFormat="1" ht="10.5" customHeight="1">
      <c r="A44" s="317" t="s">
        <v>676</v>
      </c>
      <c r="I44" s="108"/>
      <c r="J44" s="319"/>
      <c r="K44" s="319"/>
      <c r="L44" s="319"/>
      <c r="M44" s="319"/>
      <c r="O44" s="319"/>
      <c r="P44" s="317" t="s">
        <v>676</v>
      </c>
      <c r="Q44" s="317"/>
      <c r="T44" s="319"/>
      <c r="AA44" s="319"/>
    </row>
    <row r="45" spans="1:33" s="318" customFormat="1" ht="10.5" customHeight="1">
      <c r="A45" s="317" t="s">
        <v>677</v>
      </c>
      <c r="I45" s="108"/>
      <c r="J45" s="319"/>
      <c r="K45" s="319"/>
      <c r="L45" s="319"/>
      <c r="M45" s="319"/>
      <c r="O45" s="319"/>
      <c r="P45" s="317" t="s">
        <v>677</v>
      </c>
      <c r="Q45" s="317"/>
      <c r="T45" s="319"/>
      <c r="AA45" s="319"/>
    </row>
    <row r="46" spans="1:33" ht="10.5" customHeight="1">
      <c r="A46" s="258" t="s">
        <v>678</v>
      </c>
      <c r="P46" s="258" t="s">
        <v>678</v>
      </c>
    </row>
  </sheetData>
  <sheetProtection selectLockedCells="1"/>
  <mergeCells count="47">
    <mergeCell ref="S8:S10"/>
    <mergeCell ref="A3:H3"/>
    <mergeCell ref="I3:O3"/>
    <mergeCell ref="P3:X3"/>
    <mergeCell ref="Y3:AG3"/>
    <mergeCell ref="A6:A10"/>
    <mergeCell ref="B6:B10"/>
    <mergeCell ref="C6:C10"/>
    <mergeCell ref="D6:H6"/>
    <mergeCell ref="I6:N6"/>
    <mergeCell ref="O6:O10"/>
    <mergeCell ref="X6:X10"/>
    <mergeCell ref="Y6:AF6"/>
    <mergeCell ref="AG6:AG10"/>
    <mergeCell ref="E7:H7"/>
    <mergeCell ref="I7:K7"/>
    <mergeCell ref="L7:N7"/>
    <mergeCell ref="Q7:S7"/>
    <mergeCell ref="Z7:AC7"/>
    <mergeCell ref="AD7:AF7"/>
    <mergeCell ref="J8:J10"/>
    <mergeCell ref="P6:P10"/>
    <mergeCell ref="Q6:S6"/>
    <mergeCell ref="T6:T10"/>
    <mergeCell ref="U6:U10"/>
    <mergeCell ref="V6:V10"/>
    <mergeCell ref="W6:W10"/>
    <mergeCell ref="R8:R10"/>
    <mergeCell ref="Q8:Q10"/>
    <mergeCell ref="AE8:AE10"/>
    <mergeCell ref="AF8:AF10"/>
    <mergeCell ref="Y8:Y10"/>
    <mergeCell ref="D8:D10"/>
    <mergeCell ref="E8:E10"/>
    <mergeCell ref="F8:F10"/>
    <mergeCell ref="G8:G10"/>
    <mergeCell ref="H8:H10"/>
    <mergeCell ref="I8:I10"/>
    <mergeCell ref="K8:K10"/>
    <mergeCell ref="L8:L10"/>
    <mergeCell ref="M8:M10"/>
    <mergeCell ref="N8:N10"/>
    <mergeCell ref="Z8:Z10"/>
    <mergeCell ref="AA8:AA10"/>
    <mergeCell ref="AB8:AB10"/>
    <mergeCell ref="AC8:AC10"/>
    <mergeCell ref="AD8:AD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5" max="45" man="1"/>
    <brk id="24" max="4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view="pageBreakPreview" zoomScaleNormal="100" zoomScaleSheetLayoutView="100" workbookViewId="0">
      <selection activeCell="G30" sqref="G30"/>
    </sheetView>
  </sheetViews>
  <sheetFormatPr defaultRowHeight="14.25"/>
  <cols>
    <col min="1" max="2" width="10.625" style="88" customWidth="1"/>
    <col min="3" max="5" width="15.125" style="282" customWidth="1"/>
    <col min="6" max="6" width="15.75" style="283" customWidth="1"/>
    <col min="7" max="7" width="12.625" style="284" customWidth="1"/>
    <col min="8" max="8" width="12.125" style="282" customWidth="1"/>
    <col min="9" max="9" width="12.625" style="285" customWidth="1"/>
    <col min="10" max="10" width="10.625" style="90" customWidth="1"/>
    <col min="11" max="11" width="12.75" style="90" customWidth="1"/>
    <col min="12" max="12" width="10.625" style="90" customWidth="1"/>
    <col min="13" max="13" width="11" style="90" customWidth="1"/>
    <col min="14" max="16384" width="9" style="90"/>
  </cols>
  <sheetData>
    <row r="1" spans="1:14" s="436" customFormat="1" ht="14.1" customHeight="1">
      <c r="A1" s="434" t="s">
        <v>569</v>
      </c>
      <c r="B1" s="434"/>
      <c r="C1" s="440"/>
      <c r="D1" s="440"/>
      <c r="E1" s="440"/>
      <c r="G1" s="434" t="s">
        <v>136</v>
      </c>
      <c r="H1" s="440"/>
      <c r="I1" s="441"/>
      <c r="M1" s="442" t="s">
        <v>557</v>
      </c>
    </row>
    <row r="2" spans="1:14" s="63" customFormat="1" ht="14.1" customHeight="1">
      <c r="A2" s="61"/>
      <c r="B2" s="61"/>
      <c r="C2" s="264"/>
      <c r="D2" s="264"/>
      <c r="E2" s="264"/>
      <c r="G2" s="61"/>
      <c r="H2" s="264"/>
      <c r="I2" s="265"/>
      <c r="K2" s="266"/>
    </row>
    <row r="3" spans="1:14" s="474" customFormat="1" ht="20.100000000000001" customHeight="1">
      <c r="A3" s="799" t="s">
        <v>137</v>
      </c>
      <c r="B3" s="799"/>
      <c r="C3" s="799"/>
      <c r="D3" s="799"/>
      <c r="E3" s="799"/>
      <c r="F3" s="799"/>
      <c r="G3" s="800" t="s">
        <v>85</v>
      </c>
      <c r="H3" s="800"/>
      <c r="I3" s="800"/>
      <c r="J3" s="800"/>
      <c r="K3" s="800"/>
      <c r="L3" s="800"/>
      <c r="M3" s="800"/>
    </row>
    <row r="4" spans="1:14" s="475" customFormat="1" ht="24" customHeight="1">
      <c r="A4" s="822"/>
      <c r="B4" s="822"/>
      <c r="C4" s="822"/>
      <c r="D4" s="822"/>
      <c r="E4" s="822"/>
      <c r="F4" s="822"/>
      <c r="G4" s="822"/>
      <c r="H4" s="822"/>
      <c r="I4" s="822"/>
      <c r="J4" s="822"/>
      <c r="K4" s="822"/>
    </row>
    <row r="5" spans="1:14" s="67" customFormat="1" ht="18" customHeight="1" thickBot="1">
      <c r="A5" s="67" t="s">
        <v>17</v>
      </c>
      <c r="C5" s="123"/>
      <c r="D5" s="123"/>
      <c r="E5" s="123"/>
      <c r="F5" s="125"/>
      <c r="G5" s="67" t="s">
        <v>136</v>
      </c>
      <c r="H5" s="123"/>
      <c r="I5" s="123"/>
      <c r="M5" s="125" t="s">
        <v>77</v>
      </c>
    </row>
    <row r="6" spans="1:14" s="63" customFormat="1" ht="27.95" customHeight="1">
      <c r="A6" s="803" t="s">
        <v>138</v>
      </c>
      <c r="B6" s="804"/>
      <c r="C6" s="809" t="s">
        <v>139</v>
      </c>
      <c r="D6" s="810"/>
      <c r="E6" s="810"/>
      <c r="F6" s="810"/>
      <c r="G6" s="817" t="s">
        <v>140</v>
      </c>
      <c r="H6" s="818"/>
      <c r="I6" s="818"/>
      <c r="J6" s="818"/>
      <c r="K6" s="814" t="s">
        <v>420</v>
      </c>
      <c r="L6" s="823" t="s">
        <v>138</v>
      </c>
      <c r="M6" s="803"/>
    </row>
    <row r="7" spans="1:14" s="63" customFormat="1" ht="27.95" customHeight="1">
      <c r="A7" s="805"/>
      <c r="B7" s="806"/>
      <c r="C7" s="801" t="s">
        <v>141</v>
      </c>
      <c r="D7" s="802"/>
      <c r="E7" s="802"/>
      <c r="F7" s="815" t="s">
        <v>163</v>
      </c>
      <c r="G7" s="821" t="s">
        <v>142</v>
      </c>
      <c r="H7" s="802"/>
      <c r="I7" s="802"/>
      <c r="J7" s="836" t="s">
        <v>163</v>
      </c>
      <c r="K7" s="815"/>
      <c r="L7" s="824"/>
      <c r="M7" s="805"/>
    </row>
    <row r="8" spans="1:14" s="63" customFormat="1" ht="15" customHeight="1">
      <c r="A8" s="805"/>
      <c r="B8" s="806"/>
      <c r="C8" s="826"/>
      <c r="D8" s="811" t="s">
        <v>165</v>
      </c>
      <c r="E8" s="811" t="s">
        <v>421</v>
      </c>
      <c r="F8" s="819"/>
      <c r="G8" s="841"/>
      <c r="H8" s="811" t="s">
        <v>165</v>
      </c>
      <c r="I8" s="811" t="s">
        <v>421</v>
      </c>
      <c r="J8" s="802"/>
      <c r="K8" s="815"/>
      <c r="L8" s="824"/>
      <c r="M8" s="805"/>
    </row>
    <row r="9" spans="1:14" s="63" customFormat="1" ht="12" customHeight="1">
      <c r="A9" s="805"/>
      <c r="B9" s="806"/>
      <c r="C9" s="827"/>
      <c r="D9" s="812"/>
      <c r="E9" s="812"/>
      <c r="F9" s="819"/>
      <c r="G9" s="842"/>
      <c r="H9" s="812"/>
      <c r="I9" s="812"/>
      <c r="J9" s="802"/>
      <c r="K9" s="815"/>
      <c r="L9" s="824"/>
      <c r="M9" s="805"/>
    </row>
    <row r="10" spans="1:14" s="63" customFormat="1" ht="12" customHeight="1">
      <c r="A10" s="807"/>
      <c r="B10" s="808"/>
      <c r="C10" s="828"/>
      <c r="D10" s="813"/>
      <c r="E10" s="813"/>
      <c r="F10" s="820"/>
      <c r="G10" s="843"/>
      <c r="H10" s="813"/>
      <c r="I10" s="813"/>
      <c r="J10" s="837"/>
      <c r="K10" s="816"/>
      <c r="L10" s="825"/>
      <c r="M10" s="807"/>
    </row>
    <row r="11" spans="1:14" s="269" customFormat="1" ht="33" customHeight="1">
      <c r="A11" s="835" t="s">
        <v>423</v>
      </c>
      <c r="B11" s="839"/>
      <c r="C11" s="126">
        <v>16064524</v>
      </c>
      <c r="D11" s="126">
        <v>5848512</v>
      </c>
      <c r="E11" s="126">
        <v>10216012</v>
      </c>
      <c r="F11" s="267">
        <v>99.999999999999986</v>
      </c>
      <c r="G11" s="126">
        <v>17794546.486170001</v>
      </c>
      <c r="H11" s="126">
        <v>6072569</v>
      </c>
      <c r="I11" s="126">
        <v>11721977.486169999</v>
      </c>
      <c r="J11" s="267">
        <v>99.999999999999972</v>
      </c>
      <c r="K11" s="267">
        <v>101.17651677578077</v>
      </c>
      <c r="L11" s="834" t="s">
        <v>423</v>
      </c>
      <c r="M11" s="835"/>
      <c r="N11" s="268"/>
    </row>
    <row r="12" spans="1:14" s="76" customFormat="1" ht="33" customHeight="1">
      <c r="A12" s="835" t="s">
        <v>502</v>
      </c>
      <c r="B12" s="839"/>
      <c r="C12" s="126">
        <v>16737411</v>
      </c>
      <c r="D12" s="126">
        <v>5947053</v>
      </c>
      <c r="E12" s="126">
        <v>10790358</v>
      </c>
      <c r="F12" s="270">
        <v>100</v>
      </c>
      <c r="G12" s="126">
        <v>18998214</v>
      </c>
      <c r="H12" s="126">
        <v>6290744</v>
      </c>
      <c r="I12" s="126">
        <v>12707470</v>
      </c>
      <c r="J12" s="270">
        <v>99.999999999999986</v>
      </c>
      <c r="K12" s="267">
        <v>101.23575179328017</v>
      </c>
      <c r="L12" s="834" t="s">
        <v>502</v>
      </c>
      <c r="M12" s="835"/>
      <c r="N12" s="271"/>
    </row>
    <row r="13" spans="1:14" s="76" customFormat="1" ht="33" customHeight="1">
      <c r="A13" s="835" t="s">
        <v>519</v>
      </c>
      <c r="B13" s="839"/>
      <c r="C13" s="126">
        <v>17073154</v>
      </c>
      <c r="D13" s="126">
        <v>6235939</v>
      </c>
      <c r="E13" s="126">
        <v>10837215</v>
      </c>
      <c r="F13" s="270">
        <v>99.999999999999986</v>
      </c>
      <c r="G13" s="126">
        <v>19424915</v>
      </c>
      <c r="H13" s="126">
        <v>6704948</v>
      </c>
      <c r="I13" s="126">
        <v>12719967</v>
      </c>
      <c r="J13" s="270">
        <v>100</v>
      </c>
      <c r="K13" s="267">
        <v>113.77461364197852</v>
      </c>
      <c r="L13" s="834" t="s">
        <v>519</v>
      </c>
      <c r="M13" s="835"/>
      <c r="N13" s="271"/>
    </row>
    <row r="14" spans="1:14" s="76" customFormat="1" ht="33" customHeight="1">
      <c r="A14" s="835" t="s">
        <v>558</v>
      </c>
      <c r="B14" s="839"/>
      <c r="C14" s="126">
        <v>20739060</v>
      </c>
      <c r="D14" s="126">
        <v>7260502</v>
      </c>
      <c r="E14" s="126">
        <v>13478558</v>
      </c>
      <c r="F14" s="270">
        <v>100.00000000000001</v>
      </c>
      <c r="G14" s="126">
        <v>21107143</v>
      </c>
      <c r="H14" s="126">
        <v>7434689</v>
      </c>
      <c r="I14" s="126">
        <v>13672454</v>
      </c>
      <c r="J14" s="270">
        <v>100</v>
      </c>
      <c r="K14" s="267">
        <v>101.77482971745104</v>
      </c>
      <c r="L14" s="834" t="s">
        <v>558</v>
      </c>
      <c r="M14" s="835"/>
      <c r="N14" s="271"/>
    </row>
    <row r="15" spans="1:14" s="269" customFormat="1" ht="33" customHeight="1">
      <c r="A15" s="796" t="s">
        <v>598</v>
      </c>
      <c r="B15" s="797"/>
      <c r="C15" s="272">
        <f>SUM(C17:C18,C21:C25)</f>
        <v>22317779</v>
      </c>
      <c r="D15" s="272">
        <f>SUM(D17:D18,D21:D25)</f>
        <v>7685936</v>
      </c>
      <c r="E15" s="272">
        <f t="shared" ref="E15:J15" si="0">SUM(E17:E18,E21:E25)</f>
        <v>14631843</v>
      </c>
      <c r="F15" s="273">
        <f t="shared" si="0"/>
        <v>100</v>
      </c>
      <c r="G15" s="272">
        <f>SUM(G17:G18,G21:G25)</f>
        <v>22728140</v>
      </c>
      <c r="H15" s="272">
        <f t="shared" si="0"/>
        <v>7782688</v>
      </c>
      <c r="I15" s="272">
        <f t="shared" si="0"/>
        <v>14945452</v>
      </c>
      <c r="J15" s="273">
        <f t="shared" si="0"/>
        <v>100</v>
      </c>
      <c r="K15" s="274">
        <f t="shared" ref="K15:K25" si="1">(G15/C15)*100</f>
        <v>101.83871791184956</v>
      </c>
      <c r="L15" s="840" t="s">
        <v>598</v>
      </c>
      <c r="M15" s="796"/>
      <c r="N15" s="268"/>
    </row>
    <row r="16" spans="1:14" s="76" customFormat="1" ht="16.149999999999999" customHeight="1">
      <c r="B16" s="127"/>
      <c r="C16" s="126"/>
      <c r="D16" s="126"/>
      <c r="E16" s="126"/>
      <c r="F16" s="267"/>
      <c r="G16" s="126"/>
      <c r="H16" s="126"/>
      <c r="I16" s="126"/>
      <c r="J16" s="267"/>
      <c r="K16" s="267"/>
      <c r="L16" s="275"/>
    </row>
    <row r="17" spans="1:13" s="76" customFormat="1" ht="33" customHeight="1">
      <c r="A17" s="790" t="s">
        <v>143</v>
      </c>
      <c r="B17" s="798"/>
      <c r="C17" s="126">
        <f>SUM(D17:E17)</f>
        <v>3273785</v>
      </c>
      <c r="D17" s="392">
        <v>1640000</v>
      </c>
      <c r="E17" s="392">
        <v>1633785</v>
      </c>
      <c r="F17" s="267">
        <f>(C17/$C$15)*100</f>
        <v>14.668955185908061</v>
      </c>
      <c r="G17" s="126">
        <f>SUM(H17:I17)</f>
        <v>3567767</v>
      </c>
      <c r="H17" s="392">
        <v>1784727</v>
      </c>
      <c r="I17" s="392">
        <v>1783040</v>
      </c>
      <c r="J17" s="267">
        <f>(G17/$G$15)*100</f>
        <v>15.697575780508217</v>
      </c>
      <c r="K17" s="267">
        <f t="shared" si="1"/>
        <v>108.97988108565468</v>
      </c>
      <c r="L17" s="794" t="s">
        <v>119</v>
      </c>
      <c r="M17" s="838"/>
    </row>
    <row r="18" spans="1:13" s="76" customFormat="1" ht="33" customHeight="1">
      <c r="A18" s="790" t="s">
        <v>144</v>
      </c>
      <c r="B18" s="798"/>
      <c r="C18" s="126">
        <f>SUM(C19:C20)</f>
        <v>600319</v>
      </c>
      <c r="D18" s="126">
        <f>SUM(D19:D20)</f>
        <v>82384</v>
      </c>
      <c r="E18" s="126">
        <f>SUM(E19:E20)</f>
        <v>517935</v>
      </c>
      <c r="F18" s="267">
        <f t="shared" ref="F18:F25" si="2">(C18/$C$15)*100</f>
        <v>2.6898689157196154</v>
      </c>
      <c r="G18" s="126">
        <f>SUM(G19:G20)</f>
        <v>801345</v>
      </c>
      <c r="H18" s="126">
        <f>SUM(H19:H20)</f>
        <v>136025</v>
      </c>
      <c r="I18" s="126">
        <f>SUM(I19:I20)</f>
        <v>665320</v>
      </c>
      <c r="J18" s="267">
        <f t="shared" ref="J18:J25" si="3">(G18/$G$15)*100</f>
        <v>3.5257834561033152</v>
      </c>
      <c r="K18" s="267">
        <f t="shared" si="1"/>
        <v>133.48652966172983</v>
      </c>
      <c r="L18" s="794" t="s">
        <v>120</v>
      </c>
      <c r="M18" s="838"/>
    </row>
    <row r="19" spans="1:13" s="76" customFormat="1" ht="33" customHeight="1">
      <c r="A19" s="790" t="s">
        <v>145</v>
      </c>
      <c r="B19" s="791"/>
      <c r="C19" s="126">
        <f t="shared" ref="C19:C25" si="4">SUM(D19:E19)</f>
        <v>257556</v>
      </c>
      <c r="D19" s="392">
        <v>26549</v>
      </c>
      <c r="E19" s="392">
        <v>231007</v>
      </c>
      <c r="F19" s="267">
        <f t="shared" si="2"/>
        <v>1.1540395663923368</v>
      </c>
      <c r="G19" s="126">
        <f t="shared" ref="G19:G25" si="5">SUM(H19:I19)</f>
        <v>286693</v>
      </c>
      <c r="H19" s="392">
        <v>30048</v>
      </c>
      <c r="I19" s="392">
        <v>256645</v>
      </c>
      <c r="J19" s="267">
        <f t="shared" si="3"/>
        <v>1.2614010649353622</v>
      </c>
      <c r="K19" s="267">
        <f t="shared" si="1"/>
        <v>111.31287952911211</v>
      </c>
      <c r="L19" s="794" t="s">
        <v>121</v>
      </c>
      <c r="M19" s="795"/>
    </row>
    <row r="20" spans="1:13" s="76" customFormat="1" ht="33" customHeight="1">
      <c r="A20" s="790" t="s">
        <v>146</v>
      </c>
      <c r="B20" s="791"/>
      <c r="C20" s="126">
        <f t="shared" si="4"/>
        <v>342763</v>
      </c>
      <c r="D20" s="392">
        <v>55835</v>
      </c>
      <c r="E20" s="392">
        <v>286928</v>
      </c>
      <c r="F20" s="267">
        <f t="shared" si="2"/>
        <v>1.5358293493272785</v>
      </c>
      <c r="G20" s="126">
        <f t="shared" si="5"/>
        <v>514652</v>
      </c>
      <c r="H20" s="392">
        <v>105977</v>
      </c>
      <c r="I20" s="392">
        <v>408675</v>
      </c>
      <c r="J20" s="267">
        <f t="shared" si="3"/>
        <v>2.264382391167953</v>
      </c>
      <c r="K20" s="267">
        <f t="shared" si="1"/>
        <v>150.14806148855041</v>
      </c>
      <c r="L20" s="792" t="s">
        <v>122</v>
      </c>
      <c r="M20" s="793"/>
    </row>
    <row r="21" spans="1:13" s="76" customFormat="1" ht="33" customHeight="1">
      <c r="A21" s="790" t="s">
        <v>147</v>
      </c>
      <c r="B21" s="798"/>
      <c r="C21" s="126">
        <f t="shared" si="4"/>
        <v>5661683</v>
      </c>
      <c r="D21" s="392">
        <v>944463</v>
      </c>
      <c r="E21" s="392">
        <v>4717220</v>
      </c>
      <c r="F21" s="267">
        <f t="shared" si="2"/>
        <v>25.368487608018704</v>
      </c>
      <c r="G21" s="126">
        <f t="shared" si="5"/>
        <v>5750418</v>
      </c>
      <c r="H21" s="392">
        <v>944488</v>
      </c>
      <c r="I21" s="392">
        <v>4805930</v>
      </c>
      <c r="J21" s="267">
        <f t="shared" si="3"/>
        <v>25.300873718658895</v>
      </c>
      <c r="K21" s="267">
        <f t="shared" si="1"/>
        <v>101.5672901502963</v>
      </c>
      <c r="L21" s="792" t="s">
        <v>123</v>
      </c>
      <c r="M21" s="833"/>
    </row>
    <row r="22" spans="1:13" s="76" customFormat="1" ht="33" customHeight="1">
      <c r="A22" s="790" t="s">
        <v>148</v>
      </c>
      <c r="B22" s="798"/>
      <c r="C22" s="126">
        <f t="shared" si="4"/>
        <v>436921</v>
      </c>
      <c r="D22" s="392"/>
      <c r="E22" s="392">
        <v>436921</v>
      </c>
      <c r="F22" s="267">
        <f t="shared" si="2"/>
        <v>1.9577261697949422</v>
      </c>
      <c r="G22" s="126">
        <f t="shared" si="5"/>
        <v>461094</v>
      </c>
      <c r="H22" s="392"/>
      <c r="I22" s="392">
        <v>461094</v>
      </c>
      <c r="J22" s="267">
        <f t="shared" si="3"/>
        <v>2.0287361834272404</v>
      </c>
      <c r="K22" s="267">
        <f t="shared" si="1"/>
        <v>105.53257911613312</v>
      </c>
      <c r="L22" s="792" t="s">
        <v>522</v>
      </c>
      <c r="M22" s="833"/>
    </row>
    <row r="23" spans="1:13" s="76" customFormat="1" ht="33" customHeight="1">
      <c r="A23" s="790" t="s">
        <v>149</v>
      </c>
      <c r="B23" s="798"/>
      <c r="C23" s="126">
        <f t="shared" si="4"/>
        <v>8104701</v>
      </c>
      <c r="D23" s="392">
        <v>3926822</v>
      </c>
      <c r="E23" s="392">
        <v>4177879</v>
      </c>
      <c r="F23" s="267">
        <f t="shared" si="2"/>
        <v>36.314998011226834</v>
      </c>
      <c r="G23" s="126">
        <f t="shared" si="5"/>
        <v>7932717</v>
      </c>
      <c r="H23" s="392">
        <v>3823781</v>
      </c>
      <c r="I23" s="392">
        <v>4108936</v>
      </c>
      <c r="J23" s="267">
        <f t="shared" si="3"/>
        <v>34.902622915909532</v>
      </c>
      <c r="K23" s="267">
        <f t="shared" si="1"/>
        <v>97.877972302741341</v>
      </c>
      <c r="L23" s="792" t="s">
        <v>124</v>
      </c>
      <c r="M23" s="833"/>
    </row>
    <row r="24" spans="1:13" s="76" customFormat="1" ht="33" customHeight="1">
      <c r="A24" s="790" t="s">
        <v>150</v>
      </c>
      <c r="B24" s="798"/>
      <c r="C24" s="126">
        <f t="shared" si="4"/>
        <v>84500</v>
      </c>
      <c r="D24" s="392"/>
      <c r="E24" s="392">
        <v>84500</v>
      </c>
      <c r="F24" s="267">
        <f t="shared" si="2"/>
        <v>0.37862190498436249</v>
      </c>
      <c r="G24" s="126">
        <f t="shared" si="5"/>
        <v>84500</v>
      </c>
      <c r="H24" s="392"/>
      <c r="I24" s="392">
        <v>84500</v>
      </c>
      <c r="J24" s="267">
        <f t="shared" si="3"/>
        <v>0.37178581265338917</v>
      </c>
      <c r="K24" s="267">
        <f t="shared" si="1"/>
        <v>100</v>
      </c>
      <c r="L24" s="792" t="s">
        <v>523</v>
      </c>
      <c r="M24" s="833"/>
    </row>
    <row r="25" spans="1:13" s="76" customFormat="1" ht="33" customHeight="1" thickBot="1">
      <c r="A25" s="829" t="s">
        <v>521</v>
      </c>
      <c r="B25" s="830"/>
      <c r="C25" s="397">
        <f t="shared" si="4"/>
        <v>4155870</v>
      </c>
      <c r="D25" s="398">
        <v>1092267</v>
      </c>
      <c r="E25" s="398">
        <v>3063603</v>
      </c>
      <c r="F25" s="358">
        <f t="shared" si="2"/>
        <v>18.621342204347485</v>
      </c>
      <c r="G25" s="463">
        <f t="shared" si="5"/>
        <v>4130299</v>
      </c>
      <c r="H25" s="398">
        <v>1093667</v>
      </c>
      <c r="I25" s="398">
        <v>3036632</v>
      </c>
      <c r="J25" s="358">
        <f t="shared" si="3"/>
        <v>18.172622132739413</v>
      </c>
      <c r="K25" s="359">
        <f t="shared" si="1"/>
        <v>99.384701638886682</v>
      </c>
      <c r="L25" s="831" t="s">
        <v>524</v>
      </c>
      <c r="M25" s="832"/>
    </row>
    <row r="26" spans="1:13" s="120" customFormat="1" ht="11.1" customHeight="1">
      <c r="A26" s="276" t="s">
        <v>493</v>
      </c>
      <c r="B26" s="277"/>
      <c r="C26" s="278"/>
      <c r="D26" s="278"/>
      <c r="E26" s="278"/>
      <c r="F26" s="279"/>
      <c r="G26" s="280"/>
      <c r="H26" s="278"/>
      <c r="M26" s="192" t="s">
        <v>594</v>
      </c>
    </row>
    <row r="27" spans="1:13" s="238" customFormat="1" ht="11.25">
      <c r="A27" s="258" t="s">
        <v>525</v>
      </c>
      <c r="B27" s="237"/>
      <c r="C27" s="259"/>
      <c r="D27" s="259"/>
      <c r="E27" s="259"/>
      <c r="F27" s="259"/>
      <c r="G27" s="260"/>
      <c r="H27" s="260"/>
      <c r="I27" s="260"/>
      <c r="J27" s="260"/>
    </row>
    <row r="28" spans="1:13" s="63" customFormat="1" ht="11.25">
      <c r="A28" s="84"/>
      <c r="B28" s="84"/>
      <c r="C28" s="264"/>
      <c r="D28" s="264"/>
      <c r="E28" s="264"/>
      <c r="F28" s="84"/>
      <c r="G28" s="281"/>
      <c r="H28" s="264"/>
      <c r="I28" s="265"/>
    </row>
    <row r="29" spans="1:13" s="63" customFormat="1" ht="11.25">
      <c r="A29" s="84"/>
      <c r="B29" s="84"/>
      <c r="C29" s="264"/>
      <c r="D29" s="264"/>
      <c r="E29" s="264"/>
      <c r="F29" s="84"/>
      <c r="G29" s="281"/>
      <c r="H29" s="264"/>
      <c r="I29" s="265"/>
    </row>
    <row r="30" spans="1:13" s="63" customFormat="1" ht="11.25">
      <c r="A30" s="84"/>
      <c r="B30" s="84"/>
      <c r="C30" s="264"/>
      <c r="D30" s="264"/>
      <c r="E30" s="264"/>
      <c r="F30" s="84"/>
      <c r="G30" s="281"/>
      <c r="H30" s="264"/>
      <c r="I30" s="265"/>
    </row>
    <row r="31" spans="1:13" s="63" customFormat="1" ht="11.25">
      <c r="A31" s="84"/>
      <c r="B31" s="84"/>
      <c r="C31" s="264"/>
      <c r="D31" s="264"/>
      <c r="E31" s="264"/>
      <c r="F31" s="84"/>
      <c r="G31" s="281"/>
      <c r="H31" s="264"/>
      <c r="I31" s="265"/>
    </row>
    <row r="32" spans="1:13" s="63" customFormat="1" ht="11.25">
      <c r="A32" s="84"/>
      <c r="B32" s="84"/>
      <c r="C32" s="264"/>
      <c r="D32" s="264"/>
      <c r="E32" s="264"/>
      <c r="F32" s="84"/>
      <c r="G32" s="281"/>
      <c r="H32" s="264"/>
      <c r="I32" s="265"/>
    </row>
    <row r="33" spans="1:9" s="63" customFormat="1" ht="11.25">
      <c r="A33" s="84"/>
      <c r="B33" s="84"/>
      <c r="C33" s="264"/>
      <c r="D33" s="264"/>
      <c r="E33" s="264"/>
      <c r="F33" s="84"/>
      <c r="G33" s="281"/>
      <c r="H33" s="264"/>
      <c r="I33" s="265"/>
    </row>
    <row r="34" spans="1:9" s="63" customFormat="1" ht="11.25">
      <c r="A34" s="84"/>
      <c r="B34" s="84"/>
      <c r="C34" s="264"/>
      <c r="D34" s="264"/>
      <c r="E34" s="264"/>
      <c r="F34" s="84"/>
      <c r="G34" s="281"/>
      <c r="H34" s="264"/>
      <c r="I34" s="265"/>
    </row>
    <row r="35" spans="1:9" s="63" customFormat="1" ht="11.25">
      <c r="A35" s="84"/>
      <c r="B35" s="84"/>
      <c r="C35" s="264"/>
      <c r="D35" s="264"/>
      <c r="E35" s="264"/>
      <c r="F35" s="84"/>
      <c r="G35" s="281"/>
      <c r="H35" s="264"/>
      <c r="I35" s="265"/>
    </row>
    <row r="36" spans="1:9" s="63" customFormat="1" ht="11.25">
      <c r="A36" s="84"/>
      <c r="B36" s="84"/>
      <c r="C36" s="264"/>
      <c r="D36" s="264"/>
      <c r="E36" s="264"/>
      <c r="F36" s="84"/>
      <c r="G36" s="281"/>
      <c r="H36" s="264"/>
      <c r="I36" s="265"/>
    </row>
    <row r="37" spans="1:9" s="63" customFormat="1" ht="11.25">
      <c r="A37" s="84"/>
      <c r="B37" s="84"/>
      <c r="C37" s="264"/>
      <c r="D37" s="264"/>
      <c r="E37" s="264"/>
      <c r="F37" s="84"/>
      <c r="G37" s="281"/>
      <c r="H37" s="264"/>
      <c r="I37" s="265"/>
    </row>
    <row r="38" spans="1:9" s="63" customFormat="1" ht="11.25">
      <c r="A38" s="84"/>
      <c r="B38" s="84"/>
      <c r="C38" s="264"/>
      <c r="D38" s="264"/>
      <c r="E38" s="264"/>
      <c r="F38" s="84"/>
      <c r="G38" s="281"/>
      <c r="H38" s="264"/>
      <c r="I38" s="265"/>
    </row>
    <row r="39" spans="1:9" s="63" customFormat="1" ht="11.25">
      <c r="A39" s="84"/>
      <c r="B39" s="84"/>
      <c r="C39" s="264"/>
      <c r="D39" s="264"/>
      <c r="E39" s="264"/>
      <c r="F39" s="84"/>
      <c r="G39" s="281"/>
      <c r="H39" s="264"/>
      <c r="I39" s="265"/>
    </row>
    <row r="40" spans="1:9" s="63" customFormat="1" ht="11.25">
      <c r="A40" s="84"/>
      <c r="B40" s="84"/>
      <c r="C40" s="264"/>
      <c r="D40" s="264"/>
      <c r="E40" s="264"/>
      <c r="F40" s="84"/>
      <c r="G40" s="281"/>
      <c r="H40" s="264"/>
      <c r="I40" s="265"/>
    </row>
    <row r="41" spans="1:9" s="63" customFormat="1" ht="11.25">
      <c r="A41" s="84"/>
      <c r="B41" s="84"/>
      <c r="C41" s="264"/>
      <c r="D41" s="264"/>
      <c r="E41" s="264"/>
      <c r="F41" s="84"/>
      <c r="G41" s="281"/>
      <c r="H41" s="264"/>
      <c r="I41" s="265"/>
    </row>
    <row r="42" spans="1:9" s="63" customFormat="1" ht="11.25">
      <c r="A42" s="84"/>
      <c r="B42" s="84"/>
      <c r="C42" s="264"/>
      <c r="D42" s="264"/>
      <c r="E42" s="264"/>
      <c r="F42" s="84"/>
      <c r="G42" s="281"/>
      <c r="H42" s="264"/>
      <c r="I42" s="265"/>
    </row>
    <row r="43" spans="1:9" s="63" customFormat="1" ht="11.25">
      <c r="A43" s="84"/>
      <c r="B43" s="84"/>
      <c r="C43" s="264"/>
      <c r="D43" s="264"/>
      <c r="E43" s="264"/>
      <c r="F43" s="84"/>
      <c r="G43" s="281"/>
      <c r="H43" s="264"/>
      <c r="I43" s="265"/>
    </row>
    <row r="44" spans="1:9" s="63" customFormat="1" ht="11.25">
      <c r="A44" s="84"/>
      <c r="B44" s="84"/>
      <c r="C44" s="264"/>
      <c r="D44" s="264"/>
      <c r="E44" s="264"/>
      <c r="F44" s="84"/>
      <c r="G44" s="281"/>
      <c r="H44" s="264"/>
      <c r="I44" s="265"/>
    </row>
    <row r="45" spans="1:9" s="63" customFormat="1" ht="11.25">
      <c r="A45" s="84"/>
      <c r="B45" s="84"/>
      <c r="C45" s="264"/>
      <c r="D45" s="264"/>
      <c r="E45" s="264"/>
      <c r="F45" s="84"/>
      <c r="G45" s="281"/>
      <c r="H45" s="264"/>
      <c r="I45" s="265"/>
    </row>
    <row r="46" spans="1:9" s="63" customFormat="1" ht="11.25">
      <c r="A46" s="84"/>
      <c r="B46" s="84"/>
      <c r="C46" s="264"/>
      <c r="D46" s="264"/>
      <c r="E46" s="264"/>
      <c r="F46" s="84"/>
      <c r="G46" s="281"/>
      <c r="H46" s="264"/>
      <c r="I46" s="265"/>
    </row>
    <row r="47" spans="1:9" s="63" customFormat="1" ht="11.25">
      <c r="A47" s="84"/>
      <c r="B47" s="84"/>
      <c r="C47" s="264"/>
      <c r="D47" s="264"/>
      <c r="E47" s="264"/>
      <c r="F47" s="84"/>
      <c r="G47" s="281"/>
      <c r="H47" s="264"/>
      <c r="I47" s="265"/>
    </row>
    <row r="48" spans="1:9" s="63" customFormat="1" ht="11.25">
      <c r="A48" s="84"/>
      <c r="B48" s="84"/>
      <c r="C48" s="264"/>
      <c r="D48" s="264"/>
      <c r="E48" s="264"/>
      <c r="F48" s="84"/>
      <c r="G48" s="281"/>
      <c r="H48" s="264"/>
      <c r="I48" s="265"/>
    </row>
    <row r="49" spans="1:9" s="63" customFormat="1" ht="11.25">
      <c r="A49" s="84"/>
      <c r="B49" s="84"/>
      <c r="C49" s="264"/>
      <c r="D49" s="264"/>
      <c r="E49" s="264"/>
      <c r="F49" s="84"/>
      <c r="G49" s="281"/>
      <c r="H49" s="264"/>
      <c r="I49" s="265"/>
    </row>
    <row r="50" spans="1:9" s="63" customFormat="1" ht="11.25">
      <c r="A50" s="84"/>
      <c r="B50" s="84"/>
      <c r="C50" s="264"/>
      <c r="D50" s="264"/>
      <c r="E50" s="264"/>
      <c r="F50" s="84"/>
      <c r="G50" s="281"/>
      <c r="H50" s="264"/>
      <c r="I50" s="265"/>
    </row>
    <row r="51" spans="1:9" s="63" customFormat="1" ht="11.25">
      <c r="A51" s="84"/>
      <c r="B51" s="84"/>
      <c r="C51" s="264"/>
      <c r="D51" s="264"/>
      <c r="E51" s="264"/>
      <c r="F51" s="84"/>
      <c r="G51" s="281"/>
      <c r="H51" s="264"/>
      <c r="I51" s="265"/>
    </row>
    <row r="52" spans="1:9" s="63" customFormat="1" ht="11.25">
      <c r="A52" s="84"/>
      <c r="B52" s="84"/>
      <c r="C52" s="264"/>
      <c r="D52" s="264"/>
      <c r="E52" s="264"/>
      <c r="F52" s="84"/>
      <c r="G52" s="281"/>
      <c r="H52" s="264"/>
      <c r="I52" s="265"/>
    </row>
    <row r="53" spans="1:9" s="63" customFormat="1" ht="11.25">
      <c r="A53" s="84"/>
      <c r="B53" s="84"/>
      <c r="C53" s="264"/>
      <c r="D53" s="264"/>
      <c r="E53" s="264"/>
      <c r="F53" s="84"/>
      <c r="G53" s="281"/>
      <c r="H53" s="264"/>
      <c r="I53" s="265"/>
    </row>
    <row r="54" spans="1:9" s="63" customFormat="1" ht="11.25">
      <c r="A54" s="84"/>
      <c r="B54" s="84"/>
      <c r="C54" s="264"/>
      <c r="D54" s="264"/>
      <c r="E54" s="264"/>
      <c r="F54" s="84"/>
      <c r="G54" s="281"/>
      <c r="H54" s="264"/>
      <c r="I54" s="265"/>
    </row>
    <row r="55" spans="1:9" s="63" customFormat="1" ht="11.25">
      <c r="A55" s="84"/>
      <c r="B55" s="84"/>
      <c r="C55" s="264"/>
      <c r="D55" s="264"/>
      <c r="E55" s="264"/>
      <c r="F55" s="84"/>
      <c r="G55" s="281"/>
      <c r="H55" s="264"/>
      <c r="I55" s="265"/>
    </row>
    <row r="56" spans="1:9" s="63" customFormat="1" ht="11.25">
      <c r="A56" s="84"/>
      <c r="B56" s="84"/>
      <c r="C56" s="264"/>
      <c r="D56" s="264"/>
      <c r="E56" s="264"/>
      <c r="F56" s="84"/>
      <c r="G56" s="281"/>
      <c r="H56" s="264"/>
      <c r="I56" s="265"/>
    </row>
    <row r="57" spans="1:9" s="63" customFormat="1" ht="11.25">
      <c r="A57" s="84"/>
      <c r="B57" s="84"/>
      <c r="C57" s="264"/>
      <c r="D57" s="264"/>
      <c r="E57" s="264"/>
      <c r="F57" s="84"/>
      <c r="G57" s="281"/>
      <c r="H57" s="264"/>
      <c r="I57" s="265"/>
    </row>
    <row r="58" spans="1:9" s="63" customFormat="1" ht="11.25">
      <c r="A58" s="84"/>
      <c r="B58" s="84"/>
      <c r="C58" s="264"/>
      <c r="D58" s="264"/>
      <c r="E58" s="264"/>
      <c r="F58" s="84"/>
      <c r="G58" s="281"/>
      <c r="H58" s="264"/>
      <c r="I58" s="265"/>
    </row>
    <row r="59" spans="1:9" s="63" customFormat="1" ht="11.25">
      <c r="A59" s="84"/>
      <c r="B59" s="84"/>
      <c r="C59" s="264"/>
      <c r="D59" s="264"/>
      <c r="E59" s="264"/>
      <c r="F59" s="84"/>
      <c r="G59" s="281"/>
      <c r="H59" s="264"/>
      <c r="I59" s="265"/>
    </row>
    <row r="60" spans="1:9" s="63" customFormat="1" ht="11.25">
      <c r="A60" s="84"/>
      <c r="B60" s="84"/>
      <c r="C60" s="264"/>
      <c r="D60" s="264"/>
      <c r="E60" s="264"/>
      <c r="F60" s="84"/>
      <c r="G60" s="281"/>
      <c r="H60" s="264"/>
      <c r="I60" s="265"/>
    </row>
    <row r="61" spans="1:9" s="63" customFormat="1" ht="11.25">
      <c r="A61" s="84"/>
      <c r="B61" s="84"/>
      <c r="C61" s="264"/>
      <c r="D61" s="264"/>
      <c r="E61" s="264"/>
      <c r="F61" s="84"/>
      <c r="G61" s="281"/>
      <c r="H61" s="264"/>
      <c r="I61" s="265"/>
    </row>
    <row r="62" spans="1:9" s="63" customFormat="1" ht="11.25">
      <c r="A62" s="84"/>
      <c r="B62" s="84"/>
      <c r="C62" s="264"/>
      <c r="D62" s="264"/>
      <c r="E62" s="264"/>
      <c r="F62" s="84"/>
      <c r="G62" s="281"/>
      <c r="H62" s="264"/>
      <c r="I62" s="265"/>
    </row>
    <row r="63" spans="1:9" s="63" customFormat="1" ht="11.25">
      <c r="A63" s="84"/>
      <c r="B63" s="84"/>
      <c r="C63" s="264"/>
      <c r="D63" s="264"/>
      <c r="E63" s="264"/>
      <c r="F63" s="84"/>
      <c r="G63" s="281"/>
      <c r="H63" s="264"/>
      <c r="I63" s="265"/>
    </row>
    <row r="64" spans="1:9" s="63" customFormat="1" ht="11.25">
      <c r="A64" s="84"/>
      <c r="B64" s="84"/>
      <c r="C64" s="264"/>
      <c r="D64" s="264"/>
      <c r="E64" s="264"/>
      <c r="F64" s="84"/>
      <c r="G64" s="281"/>
      <c r="H64" s="264"/>
      <c r="I64" s="265"/>
    </row>
    <row r="65" spans="1:9" s="63" customFormat="1" ht="11.25">
      <c r="A65" s="84"/>
      <c r="B65" s="84"/>
      <c r="C65" s="264"/>
      <c r="D65" s="264"/>
      <c r="E65" s="264"/>
      <c r="F65" s="84"/>
      <c r="G65" s="281"/>
      <c r="H65" s="264"/>
      <c r="I65" s="265"/>
    </row>
    <row r="66" spans="1:9" s="63" customFormat="1" ht="11.25">
      <c r="A66" s="84"/>
      <c r="B66" s="84"/>
      <c r="C66" s="264"/>
      <c r="D66" s="264"/>
      <c r="E66" s="264"/>
      <c r="F66" s="84"/>
      <c r="G66" s="281"/>
      <c r="H66" s="264"/>
      <c r="I66" s="265"/>
    </row>
    <row r="67" spans="1:9" s="63" customFormat="1" ht="11.25">
      <c r="A67" s="84"/>
      <c r="B67" s="84"/>
      <c r="C67" s="264"/>
      <c r="D67" s="264"/>
      <c r="E67" s="264"/>
      <c r="F67" s="84"/>
      <c r="G67" s="281"/>
      <c r="H67" s="264"/>
      <c r="I67" s="265"/>
    </row>
    <row r="68" spans="1:9" s="63" customFormat="1" ht="11.25">
      <c r="A68" s="84"/>
      <c r="B68" s="84"/>
      <c r="C68" s="264"/>
      <c r="D68" s="264"/>
      <c r="E68" s="264"/>
      <c r="F68" s="84"/>
      <c r="G68" s="281"/>
      <c r="H68" s="264"/>
      <c r="I68" s="265"/>
    </row>
    <row r="69" spans="1:9" s="63" customFormat="1" ht="11.25">
      <c r="A69" s="84"/>
      <c r="B69" s="84"/>
      <c r="C69" s="264"/>
      <c r="D69" s="264"/>
      <c r="E69" s="264"/>
      <c r="F69" s="84"/>
      <c r="G69" s="281"/>
      <c r="H69" s="264"/>
      <c r="I69" s="265"/>
    </row>
    <row r="70" spans="1:9" s="63" customFormat="1" ht="11.25">
      <c r="A70" s="84"/>
      <c r="B70" s="84"/>
      <c r="C70" s="264"/>
      <c r="D70" s="264"/>
      <c r="E70" s="264"/>
      <c r="F70" s="84"/>
      <c r="G70" s="281"/>
      <c r="H70" s="264"/>
      <c r="I70" s="265"/>
    </row>
    <row r="71" spans="1:9" s="63" customFormat="1" ht="11.25">
      <c r="A71" s="84"/>
      <c r="B71" s="84"/>
      <c r="C71" s="264"/>
      <c r="D71" s="264"/>
      <c r="E71" s="264"/>
      <c r="F71" s="84"/>
      <c r="G71" s="281"/>
      <c r="H71" s="264"/>
      <c r="I71" s="265"/>
    </row>
    <row r="72" spans="1:9" s="63" customFormat="1" ht="11.25">
      <c r="A72" s="84"/>
      <c r="B72" s="84"/>
      <c r="C72" s="264"/>
      <c r="D72" s="264"/>
      <c r="E72" s="264"/>
      <c r="F72" s="84"/>
      <c r="G72" s="281"/>
      <c r="H72" s="264"/>
      <c r="I72" s="265"/>
    </row>
    <row r="73" spans="1:9" s="63" customFormat="1" ht="11.25">
      <c r="A73" s="84"/>
      <c r="B73" s="84"/>
      <c r="C73" s="264"/>
      <c r="D73" s="264"/>
      <c r="E73" s="264"/>
      <c r="F73" s="84"/>
      <c r="G73" s="281"/>
      <c r="H73" s="264"/>
      <c r="I73" s="265"/>
    </row>
    <row r="74" spans="1:9" s="63" customFormat="1" ht="11.25">
      <c r="A74" s="84"/>
      <c r="B74" s="84"/>
      <c r="C74" s="264"/>
      <c r="D74" s="264"/>
      <c r="E74" s="264"/>
      <c r="F74" s="84"/>
      <c r="G74" s="281"/>
      <c r="H74" s="264"/>
      <c r="I74" s="265"/>
    </row>
    <row r="75" spans="1:9" s="63" customFormat="1" ht="11.25">
      <c r="A75" s="84"/>
      <c r="B75" s="84"/>
      <c r="C75" s="264"/>
      <c r="D75" s="264"/>
      <c r="E75" s="264"/>
      <c r="F75" s="84"/>
      <c r="G75" s="281"/>
      <c r="H75" s="264"/>
      <c r="I75" s="265"/>
    </row>
    <row r="76" spans="1:9" s="63" customFormat="1" ht="11.25">
      <c r="A76" s="84"/>
      <c r="B76" s="84"/>
      <c r="C76" s="264"/>
      <c r="D76" s="264"/>
      <c r="E76" s="264"/>
      <c r="F76" s="84"/>
      <c r="G76" s="281"/>
      <c r="H76" s="264"/>
      <c r="I76" s="265"/>
    </row>
    <row r="77" spans="1:9" s="63" customFormat="1" ht="11.25">
      <c r="A77" s="84"/>
      <c r="B77" s="84"/>
      <c r="C77" s="264"/>
      <c r="D77" s="264"/>
      <c r="E77" s="264"/>
      <c r="F77" s="84"/>
      <c r="G77" s="281"/>
      <c r="H77" s="264"/>
      <c r="I77" s="265"/>
    </row>
    <row r="78" spans="1:9" s="63" customFormat="1" ht="11.25">
      <c r="A78" s="84"/>
      <c r="B78" s="84"/>
      <c r="C78" s="264"/>
      <c r="D78" s="264"/>
      <c r="E78" s="264"/>
      <c r="F78" s="84"/>
      <c r="G78" s="281"/>
      <c r="H78" s="264"/>
      <c r="I78" s="265"/>
    </row>
    <row r="79" spans="1:9" s="63" customFormat="1" ht="11.25">
      <c r="A79" s="84"/>
      <c r="B79" s="84"/>
      <c r="C79" s="264"/>
      <c r="D79" s="264"/>
      <c r="E79" s="264"/>
      <c r="F79" s="84"/>
      <c r="G79" s="281"/>
      <c r="H79" s="264"/>
      <c r="I79" s="265"/>
    </row>
    <row r="80" spans="1:9" s="63" customFormat="1" ht="11.25">
      <c r="A80" s="84"/>
      <c r="B80" s="84"/>
      <c r="C80" s="264"/>
      <c r="D80" s="264"/>
      <c r="E80" s="264"/>
      <c r="F80" s="84"/>
      <c r="G80" s="281"/>
      <c r="H80" s="264"/>
      <c r="I80" s="265"/>
    </row>
  </sheetData>
  <sheetProtection selectLockedCells="1"/>
  <mergeCells count="47">
    <mergeCell ref="L13:M13"/>
    <mergeCell ref="J7:J10"/>
    <mergeCell ref="L18:M18"/>
    <mergeCell ref="A11:B11"/>
    <mergeCell ref="L11:M11"/>
    <mergeCell ref="A17:B17"/>
    <mergeCell ref="L17:M17"/>
    <mergeCell ref="L15:M15"/>
    <mergeCell ref="G8:G10"/>
    <mergeCell ref="H8:H10"/>
    <mergeCell ref="A12:B12"/>
    <mergeCell ref="L12:M12"/>
    <mergeCell ref="A13:B13"/>
    <mergeCell ref="A14:B14"/>
    <mergeCell ref="L14:M14"/>
    <mergeCell ref="A25:B25"/>
    <mergeCell ref="L25:M25"/>
    <mergeCell ref="A21:B21"/>
    <mergeCell ref="L21:M21"/>
    <mergeCell ref="A22:B22"/>
    <mergeCell ref="L22:M22"/>
    <mergeCell ref="A24:B24"/>
    <mergeCell ref="A23:B23"/>
    <mergeCell ref="L23:M23"/>
    <mergeCell ref="L24:M24"/>
    <mergeCell ref="A3:F3"/>
    <mergeCell ref="G3:M3"/>
    <mergeCell ref="C7:E7"/>
    <mergeCell ref="A6:B10"/>
    <mergeCell ref="C6:F6"/>
    <mergeCell ref="I8:I10"/>
    <mergeCell ref="K6:K10"/>
    <mergeCell ref="G6:J6"/>
    <mergeCell ref="F7:F10"/>
    <mergeCell ref="G7:I7"/>
    <mergeCell ref="A4:F4"/>
    <mergeCell ref="G4:K4"/>
    <mergeCell ref="L6:M10"/>
    <mergeCell ref="C8:C10"/>
    <mergeCell ref="D8:D10"/>
    <mergeCell ref="E8:E10"/>
    <mergeCell ref="A20:B20"/>
    <mergeCell ref="L20:M20"/>
    <mergeCell ref="A19:B19"/>
    <mergeCell ref="L19:M19"/>
    <mergeCell ref="A15:B15"/>
    <mergeCell ref="A18:B18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M15 B15 A11:B12 L11:M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view="pageBreakPreview" zoomScaleNormal="100" zoomScaleSheetLayoutView="100" workbookViewId="0">
      <selection activeCell="G30" sqref="G30"/>
    </sheetView>
  </sheetViews>
  <sheetFormatPr defaultRowHeight="14.25"/>
  <cols>
    <col min="1" max="1" width="7.625" style="261" customWidth="1"/>
    <col min="2" max="2" width="7.875" style="261" customWidth="1"/>
    <col min="3" max="3" width="17.125" style="262" customWidth="1"/>
    <col min="4" max="6" width="16.625" style="262" customWidth="1"/>
    <col min="7" max="10" width="16.75" style="263" customWidth="1"/>
    <col min="11" max="12" width="7.375" style="263" customWidth="1"/>
    <col min="13" max="27" width="8.625" style="263" customWidth="1"/>
    <col min="28" max="16384" width="9" style="263"/>
  </cols>
  <sheetData>
    <row r="1" spans="1:12" s="240" customFormat="1" ht="14.1" customHeight="1">
      <c r="A1" s="236" t="s">
        <v>526</v>
      </c>
      <c r="B1" s="241"/>
      <c r="C1" s="241"/>
      <c r="D1" s="241"/>
      <c r="E1" s="241"/>
      <c r="F1" s="241"/>
      <c r="L1" s="239" t="s">
        <v>539</v>
      </c>
    </row>
    <row r="2" spans="1:12" s="240" customFormat="1" ht="14.1" customHeight="1">
      <c r="B2" s="239" t="s">
        <v>136</v>
      </c>
      <c r="C2" s="241"/>
      <c r="D2" s="241"/>
      <c r="E2" s="241"/>
      <c r="G2" s="236" t="s">
        <v>136</v>
      </c>
    </row>
    <row r="3" spans="1:12" s="479" customFormat="1" ht="20.100000000000001" customHeight="1">
      <c r="A3" s="861" t="s">
        <v>151</v>
      </c>
      <c r="B3" s="861"/>
      <c r="C3" s="861"/>
      <c r="D3" s="861"/>
      <c r="E3" s="861"/>
      <c r="F3" s="861"/>
      <c r="G3" s="778" t="s">
        <v>152</v>
      </c>
      <c r="H3" s="778"/>
      <c r="I3" s="778"/>
      <c r="J3" s="778"/>
      <c r="K3" s="778"/>
      <c r="L3" s="778"/>
    </row>
    <row r="4" spans="1:12" s="484" customFormat="1" ht="24" customHeight="1">
      <c r="A4" s="862"/>
      <c r="B4" s="862"/>
      <c r="C4" s="863"/>
      <c r="D4" s="863"/>
      <c r="E4" s="863"/>
      <c r="F4" s="863"/>
      <c r="G4" s="862"/>
      <c r="H4" s="862"/>
      <c r="I4" s="862"/>
      <c r="J4" s="862"/>
      <c r="K4" s="242"/>
    </row>
    <row r="5" spans="1:12" s="243" customFormat="1" ht="18" customHeight="1" thickBot="1">
      <c r="A5" s="243" t="s">
        <v>17</v>
      </c>
      <c r="B5" s="244"/>
      <c r="F5" s="225"/>
      <c r="G5" s="243" t="s">
        <v>136</v>
      </c>
      <c r="J5" s="225"/>
      <c r="L5" s="225" t="s">
        <v>409</v>
      </c>
    </row>
    <row r="6" spans="1:12" s="238" customFormat="1" ht="12.95" customHeight="1">
      <c r="A6" s="847" t="s">
        <v>153</v>
      </c>
      <c r="B6" s="875"/>
      <c r="C6" s="878" t="s">
        <v>90</v>
      </c>
      <c r="D6" s="858" t="s">
        <v>78</v>
      </c>
      <c r="E6" s="858" t="s">
        <v>86</v>
      </c>
      <c r="F6" s="854" t="s">
        <v>80</v>
      </c>
      <c r="G6" s="872" t="s">
        <v>154</v>
      </c>
      <c r="H6" s="858" t="s">
        <v>87</v>
      </c>
      <c r="I6" s="858" t="s">
        <v>88</v>
      </c>
      <c r="J6" s="854" t="s">
        <v>538</v>
      </c>
      <c r="K6" s="846" t="s">
        <v>155</v>
      </c>
      <c r="L6" s="847"/>
    </row>
    <row r="7" spans="1:12" s="238" customFormat="1" ht="12.95" customHeight="1">
      <c r="A7" s="849"/>
      <c r="B7" s="876"/>
      <c r="C7" s="879"/>
      <c r="D7" s="859"/>
      <c r="E7" s="859"/>
      <c r="F7" s="855"/>
      <c r="G7" s="873"/>
      <c r="H7" s="859"/>
      <c r="I7" s="859"/>
      <c r="J7" s="855"/>
      <c r="K7" s="848"/>
      <c r="L7" s="849"/>
    </row>
    <row r="8" spans="1:12" s="238" customFormat="1" ht="12.95" customHeight="1">
      <c r="A8" s="849"/>
      <c r="B8" s="876"/>
      <c r="C8" s="879"/>
      <c r="D8" s="859"/>
      <c r="E8" s="859"/>
      <c r="F8" s="855"/>
      <c r="G8" s="873"/>
      <c r="H8" s="859"/>
      <c r="I8" s="859"/>
      <c r="J8" s="855"/>
      <c r="K8" s="848"/>
      <c r="L8" s="849"/>
    </row>
    <row r="9" spans="1:12" s="238" customFormat="1" ht="12.95" customHeight="1">
      <c r="A9" s="849"/>
      <c r="B9" s="876"/>
      <c r="C9" s="879"/>
      <c r="D9" s="859"/>
      <c r="E9" s="859"/>
      <c r="F9" s="855"/>
      <c r="G9" s="873"/>
      <c r="H9" s="859"/>
      <c r="I9" s="859"/>
      <c r="J9" s="855"/>
      <c r="K9" s="848"/>
      <c r="L9" s="849"/>
    </row>
    <row r="10" spans="1:12" s="238" customFormat="1" ht="12.95" customHeight="1">
      <c r="A10" s="851"/>
      <c r="B10" s="877"/>
      <c r="C10" s="880"/>
      <c r="D10" s="860"/>
      <c r="E10" s="860"/>
      <c r="F10" s="856"/>
      <c r="G10" s="874"/>
      <c r="H10" s="860"/>
      <c r="I10" s="860"/>
      <c r="J10" s="856"/>
      <c r="K10" s="850"/>
      <c r="L10" s="851"/>
    </row>
    <row r="11" spans="1:12" s="247" customFormat="1" ht="18.2" customHeight="1">
      <c r="A11" s="852" t="s">
        <v>423</v>
      </c>
      <c r="B11" s="853"/>
      <c r="C11" s="245">
        <v>11721977.486169999</v>
      </c>
      <c r="D11" s="245">
        <v>1298919.2469800001</v>
      </c>
      <c r="E11" s="245">
        <v>2335577.0061900001</v>
      </c>
      <c r="F11" s="245">
        <v>4300135.3119999999</v>
      </c>
      <c r="G11" s="246">
        <v>262101.57199999999</v>
      </c>
      <c r="H11" s="246">
        <v>3496744.3489999999</v>
      </c>
      <c r="I11" s="246">
        <v>28500</v>
      </c>
      <c r="J11" s="246" t="s">
        <v>518</v>
      </c>
      <c r="K11" s="857" t="s">
        <v>423</v>
      </c>
      <c r="L11" s="852"/>
    </row>
    <row r="12" spans="1:12" s="247" customFormat="1" ht="18.2" customHeight="1">
      <c r="A12" s="852" t="s">
        <v>517</v>
      </c>
      <c r="B12" s="853"/>
      <c r="C12" s="245">
        <v>12707470</v>
      </c>
      <c r="D12" s="245">
        <v>1353313</v>
      </c>
      <c r="E12" s="245">
        <v>3027395</v>
      </c>
      <c r="F12" s="245">
        <v>4463127</v>
      </c>
      <c r="G12" s="246">
        <v>290203</v>
      </c>
      <c r="H12" s="246">
        <v>3389502</v>
      </c>
      <c r="I12" s="246">
        <v>183930</v>
      </c>
      <c r="J12" s="246" t="s">
        <v>518</v>
      </c>
      <c r="K12" s="857" t="s">
        <v>517</v>
      </c>
      <c r="L12" s="852"/>
    </row>
    <row r="13" spans="1:12" s="247" customFormat="1" ht="18.2" customHeight="1">
      <c r="A13" s="852" t="s">
        <v>519</v>
      </c>
      <c r="B13" s="853"/>
      <c r="C13" s="245">
        <v>12719967</v>
      </c>
      <c r="D13" s="245">
        <v>1416244.7847200001</v>
      </c>
      <c r="E13" s="245">
        <v>518529</v>
      </c>
      <c r="F13" s="245">
        <v>4513087</v>
      </c>
      <c r="G13" s="246">
        <v>301519.49900000001</v>
      </c>
      <c r="H13" s="246">
        <v>3459424</v>
      </c>
      <c r="I13" s="246">
        <v>43900</v>
      </c>
      <c r="J13" s="246">
        <v>2467263</v>
      </c>
      <c r="K13" s="857" t="s">
        <v>519</v>
      </c>
      <c r="L13" s="852"/>
    </row>
    <row r="14" spans="1:12" s="247" customFormat="1" ht="18.2" customHeight="1">
      <c r="A14" s="852" t="s">
        <v>558</v>
      </c>
      <c r="B14" s="853"/>
      <c r="C14" s="245">
        <v>13672454</v>
      </c>
      <c r="D14" s="245">
        <v>1652254</v>
      </c>
      <c r="E14" s="245">
        <v>541080</v>
      </c>
      <c r="F14" s="245">
        <v>4432630</v>
      </c>
      <c r="G14" s="246">
        <v>395851</v>
      </c>
      <c r="H14" s="246">
        <v>3911394</v>
      </c>
      <c r="I14" s="246">
        <v>27000</v>
      </c>
      <c r="J14" s="246">
        <v>2712245</v>
      </c>
      <c r="K14" s="857" t="s">
        <v>558</v>
      </c>
      <c r="L14" s="852"/>
    </row>
    <row r="15" spans="1:12" s="247" customFormat="1" ht="18.2" customHeight="1">
      <c r="A15" s="864" t="s">
        <v>598</v>
      </c>
      <c r="B15" s="865"/>
      <c r="C15" s="248">
        <f>SUM(C17:C39)</f>
        <v>14945452</v>
      </c>
      <c r="D15" s="248">
        <f t="shared" ref="D15:J15" si="0">SUM(D17:D39)</f>
        <v>1783040</v>
      </c>
      <c r="E15" s="248">
        <f t="shared" si="0"/>
        <v>665320</v>
      </c>
      <c r="F15" s="248">
        <f t="shared" si="0"/>
        <v>4805930</v>
      </c>
      <c r="G15" s="248">
        <f t="shared" si="0"/>
        <v>461094</v>
      </c>
      <c r="H15" s="248">
        <f t="shared" si="0"/>
        <v>4108936</v>
      </c>
      <c r="I15" s="248">
        <f>SUM(I17:I39)</f>
        <v>84500</v>
      </c>
      <c r="J15" s="248">
        <f t="shared" si="0"/>
        <v>3036632</v>
      </c>
      <c r="K15" s="866" t="s">
        <v>598</v>
      </c>
      <c r="L15" s="864"/>
    </row>
    <row r="16" spans="1:12" s="253" customFormat="1" ht="14.65" customHeight="1">
      <c r="A16" s="249"/>
      <c r="B16" s="250"/>
      <c r="C16" s="245"/>
      <c r="D16" s="245"/>
      <c r="E16" s="245"/>
      <c r="F16" s="245"/>
      <c r="G16" s="246"/>
      <c r="H16" s="246"/>
      <c r="I16" s="246"/>
      <c r="J16" s="246"/>
      <c r="K16" s="251"/>
      <c r="L16" s="252"/>
    </row>
    <row r="17" spans="1:12" s="247" customFormat="1" ht="17.100000000000001" customHeight="1">
      <c r="A17" s="852" t="s">
        <v>33</v>
      </c>
      <c r="B17" s="853"/>
      <c r="C17" s="245">
        <f>SUM(D17:J17)</f>
        <v>1469406</v>
      </c>
      <c r="D17" s="392">
        <v>355488</v>
      </c>
      <c r="E17" s="399">
        <v>54863</v>
      </c>
      <c r="F17" s="392">
        <v>336872</v>
      </c>
      <c r="G17" s="392">
        <v>68020</v>
      </c>
      <c r="H17" s="392">
        <v>441032</v>
      </c>
      <c r="I17" s="392">
        <v>5000</v>
      </c>
      <c r="J17" s="400">
        <v>208131</v>
      </c>
      <c r="K17" s="844" t="s">
        <v>18</v>
      </c>
      <c r="L17" s="845"/>
    </row>
    <row r="18" spans="1:12" s="247" customFormat="1" ht="17.100000000000001" customHeight="1">
      <c r="A18" s="852" t="s">
        <v>34</v>
      </c>
      <c r="B18" s="853"/>
      <c r="C18" s="245">
        <f t="shared" ref="C18:C39" si="1">SUM(D18:J18)</f>
        <v>1355725</v>
      </c>
      <c r="D18" s="399">
        <v>204834</v>
      </c>
      <c r="E18" s="399">
        <v>79928</v>
      </c>
      <c r="F18" s="399">
        <v>311050</v>
      </c>
      <c r="G18" s="400">
        <v>45742</v>
      </c>
      <c r="H18" s="400">
        <v>406256</v>
      </c>
      <c r="I18" s="400"/>
      <c r="J18" s="400">
        <v>307915</v>
      </c>
      <c r="K18" s="844" t="s">
        <v>19</v>
      </c>
      <c r="L18" s="845"/>
    </row>
    <row r="19" spans="1:12" s="247" customFormat="1" ht="17.100000000000001" customHeight="1">
      <c r="A19" s="852" t="s">
        <v>35</v>
      </c>
      <c r="B19" s="853"/>
      <c r="C19" s="245">
        <f t="shared" si="1"/>
        <v>900279</v>
      </c>
      <c r="D19" s="392">
        <v>82570</v>
      </c>
      <c r="E19" s="392">
        <v>28391</v>
      </c>
      <c r="F19" s="399">
        <v>305865</v>
      </c>
      <c r="G19" s="400">
        <v>23061</v>
      </c>
      <c r="H19" s="400">
        <v>222914</v>
      </c>
      <c r="I19" s="400"/>
      <c r="J19" s="400">
        <v>237478</v>
      </c>
      <c r="K19" s="844" t="s">
        <v>20</v>
      </c>
      <c r="L19" s="845"/>
    </row>
    <row r="20" spans="1:12" s="247" customFormat="1" ht="17.100000000000001" customHeight="1">
      <c r="A20" s="852" t="s">
        <v>36</v>
      </c>
      <c r="B20" s="853"/>
      <c r="C20" s="245">
        <f t="shared" si="1"/>
        <v>990992</v>
      </c>
      <c r="D20" s="506">
        <v>82315</v>
      </c>
      <c r="E20" s="506">
        <v>43671</v>
      </c>
      <c r="F20" s="506">
        <v>402766</v>
      </c>
      <c r="G20" s="507">
        <v>24859</v>
      </c>
      <c r="H20" s="507">
        <v>260878</v>
      </c>
      <c r="I20" s="507"/>
      <c r="J20" s="507">
        <v>176503</v>
      </c>
      <c r="K20" s="844" t="s">
        <v>21</v>
      </c>
      <c r="L20" s="845"/>
    </row>
    <row r="21" spans="1:12" s="247" customFormat="1" ht="17.100000000000001" customHeight="1">
      <c r="A21" s="852" t="s">
        <v>37</v>
      </c>
      <c r="B21" s="853"/>
      <c r="C21" s="245">
        <f t="shared" si="1"/>
        <v>1263418</v>
      </c>
      <c r="D21" s="399">
        <v>390364</v>
      </c>
      <c r="E21" s="399">
        <v>49193</v>
      </c>
      <c r="F21" s="399">
        <v>122186</v>
      </c>
      <c r="G21" s="400">
        <v>56590</v>
      </c>
      <c r="H21" s="400">
        <v>313435</v>
      </c>
      <c r="I21" s="400">
        <v>78000</v>
      </c>
      <c r="J21" s="400">
        <v>253650</v>
      </c>
      <c r="K21" s="844" t="s">
        <v>22</v>
      </c>
      <c r="L21" s="845"/>
    </row>
    <row r="22" spans="1:12" s="247" customFormat="1" ht="17.100000000000001" customHeight="1">
      <c r="A22" s="852" t="s">
        <v>38</v>
      </c>
      <c r="B22" s="853"/>
      <c r="C22" s="245">
        <f t="shared" si="1"/>
        <v>673731</v>
      </c>
      <c r="D22" s="399">
        <v>52930</v>
      </c>
      <c r="E22" s="399">
        <v>30277</v>
      </c>
      <c r="F22" s="399">
        <v>248435</v>
      </c>
      <c r="G22" s="400">
        <v>18312</v>
      </c>
      <c r="H22" s="400">
        <v>188465</v>
      </c>
      <c r="I22" s="400"/>
      <c r="J22" s="400">
        <v>135312</v>
      </c>
      <c r="K22" s="844" t="s">
        <v>23</v>
      </c>
      <c r="L22" s="845"/>
    </row>
    <row r="23" spans="1:12" s="247" customFormat="1" ht="17.100000000000001" customHeight="1">
      <c r="A23" s="852" t="s">
        <v>39</v>
      </c>
      <c r="B23" s="853"/>
      <c r="C23" s="245">
        <f t="shared" si="1"/>
        <v>799033</v>
      </c>
      <c r="D23" s="399">
        <v>78896</v>
      </c>
      <c r="E23" s="399">
        <v>30884</v>
      </c>
      <c r="F23" s="399">
        <v>266110</v>
      </c>
      <c r="G23" s="400">
        <v>19147</v>
      </c>
      <c r="H23" s="400">
        <v>207503</v>
      </c>
      <c r="I23" s="400"/>
      <c r="J23" s="400">
        <v>196493</v>
      </c>
      <c r="K23" s="844" t="s">
        <v>40</v>
      </c>
      <c r="L23" s="845"/>
    </row>
    <row r="24" spans="1:12" s="247" customFormat="1" ht="17.100000000000001" customHeight="1">
      <c r="A24" s="852" t="s">
        <v>41</v>
      </c>
      <c r="B24" s="853"/>
      <c r="C24" s="245">
        <f t="shared" si="1"/>
        <v>832658</v>
      </c>
      <c r="D24" s="399">
        <v>42164</v>
      </c>
      <c r="E24" s="399">
        <v>39183</v>
      </c>
      <c r="F24" s="399">
        <v>363470</v>
      </c>
      <c r="G24" s="400">
        <v>17014</v>
      </c>
      <c r="H24" s="400">
        <v>212592</v>
      </c>
      <c r="I24" s="400"/>
      <c r="J24" s="400">
        <v>158235</v>
      </c>
      <c r="K24" s="844" t="s">
        <v>24</v>
      </c>
      <c r="L24" s="845"/>
    </row>
    <row r="25" spans="1:12" s="247" customFormat="1" ht="17.100000000000001" customHeight="1">
      <c r="A25" s="852" t="s">
        <v>42</v>
      </c>
      <c r="B25" s="853"/>
      <c r="C25" s="245">
        <f t="shared" si="1"/>
        <v>569907</v>
      </c>
      <c r="D25" s="392">
        <v>26961</v>
      </c>
      <c r="E25" s="506">
        <v>53238</v>
      </c>
      <c r="F25" s="392">
        <v>238381</v>
      </c>
      <c r="G25" s="392">
        <v>13224</v>
      </c>
      <c r="H25" s="392">
        <v>153365</v>
      </c>
      <c r="I25" s="507"/>
      <c r="J25" s="508">
        <v>84738</v>
      </c>
      <c r="K25" s="844" t="s">
        <v>43</v>
      </c>
      <c r="L25" s="845"/>
    </row>
    <row r="26" spans="1:12" s="247" customFormat="1" ht="17.100000000000001" customHeight="1">
      <c r="A26" s="852" t="s">
        <v>44</v>
      </c>
      <c r="B26" s="853"/>
      <c r="C26" s="245">
        <f t="shared" si="1"/>
        <v>813352</v>
      </c>
      <c r="D26" s="399">
        <v>158626</v>
      </c>
      <c r="E26" s="399">
        <v>35232</v>
      </c>
      <c r="F26" s="399">
        <v>195539</v>
      </c>
      <c r="G26" s="400">
        <v>36903</v>
      </c>
      <c r="H26" s="400">
        <v>238833</v>
      </c>
      <c r="I26" s="400"/>
      <c r="J26" s="400">
        <v>148219</v>
      </c>
      <c r="K26" s="844" t="s">
        <v>25</v>
      </c>
      <c r="L26" s="845"/>
    </row>
    <row r="27" spans="1:12" s="247" customFormat="1" ht="17.100000000000001" customHeight="1">
      <c r="A27" s="852" t="s">
        <v>45</v>
      </c>
      <c r="B27" s="853"/>
      <c r="C27" s="245">
        <f t="shared" si="1"/>
        <v>399010</v>
      </c>
      <c r="D27" s="392">
        <v>12424</v>
      </c>
      <c r="E27" s="399">
        <v>15447</v>
      </c>
      <c r="F27" s="392">
        <v>136750</v>
      </c>
      <c r="G27" s="392">
        <v>7725</v>
      </c>
      <c r="H27" s="392">
        <v>116019</v>
      </c>
      <c r="I27" s="400"/>
      <c r="J27" s="508">
        <v>110645</v>
      </c>
      <c r="K27" s="844" t="s">
        <v>46</v>
      </c>
      <c r="L27" s="845"/>
    </row>
    <row r="28" spans="1:12" s="247" customFormat="1" ht="17.100000000000001" customHeight="1">
      <c r="A28" s="852" t="s">
        <v>47</v>
      </c>
      <c r="B28" s="853"/>
      <c r="C28" s="245">
        <f t="shared" si="1"/>
        <v>591803</v>
      </c>
      <c r="D28" s="399">
        <v>21852</v>
      </c>
      <c r="E28" s="399">
        <v>15611</v>
      </c>
      <c r="F28" s="399">
        <v>255529</v>
      </c>
      <c r="G28" s="400">
        <v>11149</v>
      </c>
      <c r="H28" s="400">
        <v>146081</v>
      </c>
      <c r="I28" s="400"/>
      <c r="J28" s="400">
        <v>141581</v>
      </c>
      <c r="K28" s="844" t="s">
        <v>48</v>
      </c>
      <c r="L28" s="845"/>
    </row>
    <row r="29" spans="1:12" s="247" customFormat="1" ht="17.100000000000001" customHeight="1">
      <c r="A29" s="852" t="s">
        <v>49</v>
      </c>
      <c r="B29" s="853"/>
      <c r="C29" s="245">
        <f t="shared" si="1"/>
        <v>322440</v>
      </c>
      <c r="D29" s="399">
        <v>10329</v>
      </c>
      <c r="E29" s="399">
        <v>12008</v>
      </c>
      <c r="F29" s="399">
        <v>152260</v>
      </c>
      <c r="G29" s="400">
        <v>7501</v>
      </c>
      <c r="H29" s="400">
        <v>83854</v>
      </c>
      <c r="I29" s="400"/>
      <c r="J29" s="400">
        <v>56488</v>
      </c>
      <c r="K29" s="844" t="s">
        <v>50</v>
      </c>
      <c r="L29" s="845"/>
    </row>
    <row r="30" spans="1:12" s="247" customFormat="1" ht="17.100000000000001" customHeight="1">
      <c r="A30" s="852" t="s">
        <v>51</v>
      </c>
      <c r="B30" s="853"/>
      <c r="C30" s="245">
        <f t="shared" si="1"/>
        <v>292346</v>
      </c>
      <c r="D30" s="392">
        <v>4791</v>
      </c>
      <c r="E30" s="399">
        <v>16679</v>
      </c>
      <c r="F30" s="399">
        <v>129276</v>
      </c>
      <c r="G30" s="399">
        <v>6940</v>
      </c>
      <c r="H30" s="392">
        <v>68431</v>
      </c>
      <c r="I30" s="392"/>
      <c r="J30" s="400">
        <v>66229</v>
      </c>
      <c r="K30" s="844" t="s">
        <v>52</v>
      </c>
      <c r="L30" s="845"/>
    </row>
    <row r="31" spans="1:12" s="247" customFormat="1" ht="17.100000000000001" customHeight="1">
      <c r="A31" s="852" t="s">
        <v>53</v>
      </c>
      <c r="B31" s="853"/>
      <c r="C31" s="245">
        <f t="shared" si="1"/>
        <v>393766</v>
      </c>
      <c r="D31" s="399">
        <v>15309</v>
      </c>
      <c r="E31" s="399">
        <v>17193</v>
      </c>
      <c r="F31" s="399">
        <v>153898</v>
      </c>
      <c r="G31" s="400">
        <v>9979</v>
      </c>
      <c r="H31" s="400">
        <v>119439</v>
      </c>
      <c r="I31" s="400">
        <v>1500</v>
      </c>
      <c r="J31" s="400">
        <v>76448</v>
      </c>
      <c r="K31" s="844" t="s">
        <v>26</v>
      </c>
      <c r="L31" s="845"/>
    </row>
    <row r="32" spans="1:12" s="247" customFormat="1" ht="17.100000000000001" customHeight="1">
      <c r="A32" s="852" t="s">
        <v>54</v>
      </c>
      <c r="B32" s="853"/>
      <c r="C32" s="245">
        <f t="shared" si="1"/>
        <v>442711</v>
      </c>
      <c r="D32" s="399">
        <v>22211</v>
      </c>
      <c r="E32" s="399">
        <v>12027</v>
      </c>
      <c r="F32" s="399">
        <v>161362</v>
      </c>
      <c r="G32" s="400">
        <v>10833</v>
      </c>
      <c r="H32" s="400">
        <v>107289</v>
      </c>
      <c r="I32" s="400"/>
      <c r="J32" s="400">
        <v>128989</v>
      </c>
      <c r="K32" s="844" t="s">
        <v>55</v>
      </c>
      <c r="L32" s="845"/>
    </row>
    <row r="33" spans="1:12" s="247" customFormat="1" ht="17.100000000000001" customHeight="1">
      <c r="A33" s="852" t="s">
        <v>56</v>
      </c>
      <c r="B33" s="853"/>
      <c r="C33" s="245">
        <f t="shared" si="1"/>
        <v>351220</v>
      </c>
      <c r="D33" s="399">
        <v>21733</v>
      </c>
      <c r="E33" s="399">
        <v>15176</v>
      </c>
      <c r="F33" s="399">
        <v>116938</v>
      </c>
      <c r="G33" s="400">
        <v>9030</v>
      </c>
      <c r="H33" s="400">
        <v>105386</v>
      </c>
      <c r="I33" s="400"/>
      <c r="J33" s="400">
        <v>82957</v>
      </c>
      <c r="K33" s="844" t="s">
        <v>57</v>
      </c>
      <c r="L33" s="845"/>
    </row>
    <row r="34" spans="1:12" s="247" customFormat="1" ht="17.100000000000001" customHeight="1">
      <c r="A34" s="852" t="s">
        <v>58</v>
      </c>
      <c r="B34" s="853"/>
      <c r="C34" s="245">
        <f t="shared" si="1"/>
        <v>415627</v>
      </c>
      <c r="D34" s="399">
        <v>31978</v>
      </c>
      <c r="E34" s="399">
        <v>14956</v>
      </c>
      <c r="F34" s="399">
        <v>152495</v>
      </c>
      <c r="G34" s="400">
        <v>10753</v>
      </c>
      <c r="H34" s="400">
        <v>131939</v>
      </c>
      <c r="I34" s="400"/>
      <c r="J34" s="400">
        <v>73506</v>
      </c>
      <c r="K34" s="844" t="s">
        <v>59</v>
      </c>
      <c r="L34" s="845"/>
    </row>
    <row r="35" spans="1:12" s="247" customFormat="1" ht="17.100000000000001" customHeight="1">
      <c r="A35" s="852" t="s">
        <v>60</v>
      </c>
      <c r="B35" s="853"/>
      <c r="C35" s="245">
        <f t="shared" si="1"/>
        <v>468804</v>
      </c>
      <c r="D35" s="399">
        <v>89064</v>
      </c>
      <c r="E35" s="399">
        <v>18741</v>
      </c>
      <c r="F35" s="399">
        <v>125074</v>
      </c>
      <c r="G35" s="400">
        <v>21327</v>
      </c>
      <c r="H35" s="400">
        <v>142385</v>
      </c>
      <c r="I35" s="400"/>
      <c r="J35" s="400">
        <v>72213</v>
      </c>
      <c r="K35" s="844" t="s">
        <v>61</v>
      </c>
      <c r="L35" s="845"/>
    </row>
    <row r="36" spans="1:12" s="247" customFormat="1" ht="17.100000000000001" customHeight="1">
      <c r="A36" s="852" t="s">
        <v>62</v>
      </c>
      <c r="B36" s="853"/>
      <c r="C36" s="245">
        <f t="shared" si="1"/>
        <v>451193</v>
      </c>
      <c r="D36" s="399">
        <v>18697</v>
      </c>
      <c r="E36" s="399">
        <v>19811</v>
      </c>
      <c r="F36" s="399">
        <v>189321</v>
      </c>
      <c r="G36" s="400">
        <v>13559</v>
      </c>
      <c r="H36" s="400">
        <v>138089</v>
      </c>
      <c r="I36" s="400"/>
      <c r="J36" s="400">
        <v>71716</v>
      </c>
      <c r="K36" s="844" t="s">
        <v>63</v>
      </c>
      <c r="L36" s="845"/>
    </row>
    <row r="37" spans="1:12" s="247" customFormat="1" ht="17.100000000000001" customHeight="1">
      <c r="A37" s="852" t="s">
        <v>64</v>
      </c>
      <c r="B37" s="853"/>
      <c r="C37" s="245">
        <f t="shared" si="1"/>
        <v>414693</v>
      </c>
      <c r="D37" s="399">
        <v>11511</v>
      </c>
      <c r="E37" s="399">
        <v>19566</v>
      </c>
      <c r="F37" s="399">
        <v>198220</v>
      </c>
      <c r="G37" s="400">
        <v>9508</v>
      </c>
      <c r="H37" s="400">
        <v>98920</v>
      </c>
      <c r="I37" s="400"/>
      <c r="J37" s="400">
        <v>76968</v>
      </c>
      <c r="K37" s="844" t="s">
        <v>65</v>
      </c>
      <c r="L37" s="845"/>
    </row>
    <row r="38" spans="1:12" s="247" customFormat="1" ht="17.100000000000001" customHeight="1">
      <c r="A38" s="852" t="s">
        <v>66</v>
      </c>
      <c r="B38" s="853"/>
      <c r="C38" s="245">
        <f t="shared" si="1"/>
        <v>534127</v>
      </c>
      <c r="D38" s="399">
        <v>44271</v>
      </c>
      <c r="E38" s="399">
        <v>30421</v>
      </c>
      <c r="F38" s="399">
        <v>175072</v>
      </c>
      <c r="G38" s="400">
        <v>14663</v>
      </c>
      <c r="H38" s="400">
        <v>151363</v>
      </c>
      <c r="I38" s="400"/>
      <c r="J38" s="400">
        <v>118337</v>
      </c>
      <c r="K38" s="844" t="s">
        <v>67</v>
      </c>
      <c r="L38" s="845"/>
    </row>
    <row r="39" spans="1:12" s="247" customFormat="1" ht="17.100000000000001" customHeight="1" thickBot="1">
      <c r="A39" s="868" t="s">
        <v>68</v>
      </c>
      <c r="B39" s="869"/>
      <c r="C39" s="496">
        <f t="shared" si="1"/>
        <v>199211</v>
      </c>
      <c r="D39" s="509">
        <v>3722</v>
      </c>
      <c r="E39" s="509">
        <v>12824</v>
      </c>
      <c r="F39" s="509">
        <v>69061</v>
      </c>
      <c r="G39" s="509">
        <v>5255</v>
      </c>
      <c r="H39" s="509">
        <v>54468</v>
      </c>
      <c r="I39" s="509"/>
      <c r="J39" s="510">
        <v>53881</v>
      </c>
      <c r="K39" s="870" t="s">
        <v>69</v>
      </c>
      <c r="L39" s="871"/>
    </row>
    <row r="40" spans="1:12" s="257" customFormat="1" ht="12" customHeight="1">
      <c r="A40" s="867" t="s">
        <v>493</v>
      </c>
      <c r="B40" s="867"/>
      <c r="C40" s="254"/>
      <c r="D40" s="254"/>
      <c r="E40" s="254"/>
      <c r="F40" s="254"/>
      <c r="G40" s="255"/>
      <c r="H40" s="255"/>
      <c r="I40" s="255"/>
      <c r="J40" s="255"/>
      <c r="K40" s="256"/>
      <c r="L40" s="192" t="s">
        <v>594</v>
      </c>
    </row>
    <row r="41" spans="1:12" s="238" customFormat="1" ht="11.25">
      <c r="A41" s="258" t="s">
        <v>503</v>
      </c>
      <c r="B41" s="237"/>
      <c r="C41" s="259"/>
      <c r="D41" s="259"/>
      <c r="E41" s="259"/>
      <c r="F41" s="259"/>
      <c r="G41" s="260"/>
      <c r="H41" s="260"/>
      <c r="I41" s="260"/>
      <c r="J41" s="260"/>
    </row>
    <row r="42" spans="1:12" s="238" customFormat="1" ht="11.25">
      <c r="A42" s="258" t="s">
        <v>520</v>
      </c>
      <c r="B42" s="237"/>
      <c r="C42" s="259"/>
      <c r="D42" s="259"/>
      <c r="E42" s="259"/>
      <c r="F42" s="259"/>
      <c r="G42" s="260"/>
      <c r="H42" s="260"/>
      <c r="I42" s="260"/>
      <c r="J42" s="260"/>
    </row>
    <row r="43" spans="1:12" s="238" customFormat="1" ht="11.25">
      <c r="A43" s="237"/>
      <c r="B43" s="237"/>
      <c r="C43" s="237"/>
      <c r="D43" s="237"/>
      <c r="E43" s="237"/>
      <c r="F43" s="237"/>
    </row>
    <row r="44" spans="1:12" s="238" customFormat="1" ht="11.25">
      <c r="A44" s="237"/>
      <c r="B44" s="237"/>
      <c r="C44" s="237"/>
      <c r="D44" s="237"/>
      <c r="E44" s="237"/>
      <c r="F44" s="237"/>
    </row>
    <row r="45" spans="1:12" s="238" customFormat="1" ht="11.25">
      <c r="A45" s="237"/>
      <c r="B45" s="237"/>
      <c r="C45" s="237"/>
      <c r="D45" s="237"/>
      <c r="E45" s="237"/>
      <c r="F45" s="237"/>
    </row>
    <row r="46" spans="1:12" s="238" customFormat="1" ht="11.25">
      <c r="A46" s="237"/>
      <c r="B46" s="237"/>
      <c r="C46" s="237"/>
      <c r="D46" s="237"/>
      <c r="E46" s="237"/>
      <c r="F46" s="237"/>
    </row>
    <row r="47" spans="1:12" s="238" customFormat="1" ht="11.25">
      <c r="A47" s="237"/>
      <c r="B47" s="237"/>
      <c r="C47" s="237"/>
      <c r="D47" s="237"/>
      <c r="E47" s="237"/>
      <c r="F47" s="237"/>
    </row>
    <row r="48" spans="1:12" s="238" customFormat="1" ht="11.25">
      <c r="A48" s="237"/>
      <c r="B48" s="237"/>
      <c r="C48" s="237"/>
      <c r="D48" s="237"/>
      <c r="E48" s="237"/>
      <c r="F48" s="237"/>
    </row>
    <row r="49" spans="1:6" s="238" customFormat="1" ht="11.25">
      <c r="A49" s="237"/>
      <c r="B49" s="237"/>
      <c r="C49" s="237"/>
      <c r="D49" s="237"/>
      <c r="E49" s="237"/>
      <c r="F49" s="237"/>
    </row>
    <row r="50" spans="1:6" s="238" customFormat="1" ht="11.25">
      <c r="A50" s="237"/>
      <c r="B50" s="237"/>
      <c r="C50" s="237"/>
      <c r="D50" s="237"/>
      <c r="E50" s="237"/>
      <c r="F50" s="237"/>
    </row>
    <row r="51" spans="1:6" s="238" customFormat="1" ht="11.25">
      <c r="A51" s="237"/>
      <c r="B51" s="237"/>
      <c r="C51" s="237"/>
      <c r="D51" s="237"/>
      <c r="E51" s="237"/>
      <c r="F51" s="237"/>
    </row>
    <row r="52" spans="1:6" s="238" customFormat="1" ht="11.25">
      <c r="A52" s="237"/>
      <c r="B52" s="237"/>
      <c r="C52" s="237"/>
      <c r="D52" s="237"/>
      <c r="E52" s="237"/>
      <c r="F52" s="237"/>
    </row>
    <row r="53" spans="1:6" s="238" customFormat="1" ht="11.25">
      <c r="A53" s="237"/>
      <c r="B53" s="237"/>
      <c r="C53" s="237"/>
      <c r="D53" s="237"/>
      <c r="E53" s="237"/>
      <c r="F53" s="237"/>
    </row>
    <row r="54" spans="1:6" s="238" customFormat="1" ht="11.25">
      <c r="A54" s="237"/>
      <c r="B54" s="237"/>
      <c r="C54" s="237"/>
      <c r="D54" s="237"/>
      <c r="E54" s="237"/>
      <c r="F54" s="237"/>
    </row>
    <row r="55" spans="1:6" s="238" customFormat="1" ht="11.25">
      <c r="A55" s="237"/>
      <c r="B55" s="237"/>
      <c r="C55" s="237"/>
      <c r="D55" s="237"/>
      <c r="E55" s="237"/>
      <c r="F55" s="237"/>
    </row>
    <row r="56" spans="1:6" s="238" customFormat="1" ht="11.25">
      <c r="A56" s="237"/>
      <c r="B56" s="237"/>
      <c r="C56" s="237"/>
      <c r="D56" s="237"/>
      <c r="E56" s="237"/>
      <c r="F56" s="237"/>
    </row>
    <row r="57" spans="1:6" s="238" customFormat="1" ht="11.25">
      <c r="A57" s="237"/>
      <c r="B57" s="237"/>
      <c r="C57" s="237"/>
      <c r="D57" s="237"/>
      <c r="E57" s="237"/>
      <c r="F57" s="237"/>
    </row>
    <row r="58" spans="1:6" s="238" customFormat="1" ht="11.25">
      <c r="A58" s="237"/>
      <c r="B58" s="237"/>
      <c r="C58" s="237"/>
      <c r="D58" s="237"/>
      <c r="E58" s="237"/>
      <c r="F58" s="237"/>
    </row>
    <row r="59" spans="1:6" s="238" customFormat="1" ht="11.25">
      <c r="A59" s="237"/>
      <c r="B59" s="237"/>
      <c r="C59" s="237"/>
      <c r="D59" s="237"/>
      <c r="E59" s="237"/>
      <c r="F59" s="237"/>
    </row>
    <row r="60" spans="1:6" s="238" customFormat="1" ht="11.25">
      <c r="A60" s="237"/>
      <c r="B60" s="237"/>
      <c r="C60" s="237"/>
      <c r="D60" s="237"/>
      <c r="E60" s="237"/>
      <c r="F60" s="237"/>
    </row>
    <row r="61" spans="1:6" s="238" customFormat="1" ht="11.25">
      <c r="A61" s="237"/>
      <c r="B61" s="237"/>
      <c r="C61" s="237"/>
      <c r="D61" s="237"/>
      <c r="E61" s="237"/>
      <c r="F61" s="237"/>
    </row>
    <row r="62" spans="1:6" s="238" customFormat="1" ht="11.25">
      <c r="A62" s="237"/>
      <c r="B62" s="237"/>
      <c r="C62" s="237"/>
      <c r="D62" s="237"/>
      <c r="E62" s="237"/>
      <c r="F62" s="237"/>
    </row>
    <row r="63" spans="1:6" s="238" customFormat="1" ht="11.25">
      <c r="A63" s="237"/>
      <c r="B63" s="237"/>
      <c r="C63" s="237"/>
      <c r="D63" s="237"/>
      <c r="E63" s="237"/>
      <c r="F63" s="237"/>
    </row>
    <row r="64" spans="1:6" s="238" customFormat="1" ht="11.25">
      <c r="A64" s="237"/>
      <c r="B64" s="237"/>
      <c r="C64" s="237"/>
      <c r="D64" s="237"/>
      <c r="E64" s="237"/>
      <c r="F64" s="237"/>
    </row>
    <row r="65" spans="1:6" s="238" customFormat="1" ht="11.25">
      <c r="A65" s="237"/>
      <c r="B65" s="237"/>
      <c r="C65" s="237"/>
      <c r="D65" s="237"/>
      <c r="E65" s="237"/>
      <c r="F65" s="237"/>
    </row>
    <row r="66" spans="1:6" s="238" customFormat="1" ht="11.25">
      <c r="A66" s="237"/>
      <c r="B66" s="237"/>
      <c r="C66" s="237"/>
      <c r="D66" s="237"/>
      <c r="E66" s="237"/>
      <c r="F66" s="237"/>
    </row>
    <row r="67" spans="1:6" s="238" customFormat="1" ht="11.25">
      <c r="A67" s="237"/>
      <c r="B67" s="237"/>
      <c r="C67" s="237"/>
      <c r="D67" s="237"/>
      <c r="E67" s="237"/>
      <c r="F67" s="237"/>
    </row>
    <row r="68" spans="1:6" s="238" customFormat="1" ht="11.25">
      <c r="A68" s="237"/>
      <c r="B68" s="237"/>
      <c r="C68" s="237"/>
      <c r="D68" s="237"/>
      <c r="E68" s="237"/>
      <c r="F68" s="237"/>
    </row>
    <row r="69" spans="1:6" s="238" customFormat="1" ht="11.25">
      <c r="A69" s="237"/>
      <c r="B69" s="237"/>
      <c r="C69" s="237"/>
      <c r="D69" s="237"/>
      <c r="E69" s="237"/>
      <c r="F69" s="237"/>
    </row>
    <row r="70" spans="1:6" s="238" customFormat="1" ht="11.25">
      <c r="A70" s="237"/>
      <c r="B70" s="237"/>
      <c r="C70" s="237"/>
      <c r="D70" s="237"/>
      <c r="E70" s="237"/>
      <c r="F70" s="237"/>
    </row>
    <row r="71" spans="1:6" s="238" customFormat="1" ht="11.25">
      <c r="A71" s="237"/>
      <c r="B71" s="237"/>
      <c r="C71" s="237"/>
      <c r="D71" s="237"/>
      <c r="E71" s="237"/>
      <c r="F71" s="237"/>
    </row>
    <row r="72" spans="1:6" s="238" customFormat="1" ht="11.25">
      <c r="A72" s="237"/>
      <c r="B72" s="237"/>
      <c r="C72" s="237"/>
      <c r="D72" s="237"/>
      <c r="E72" s="237"/>
      <c r="F72" s="237"/>
    </row>
    <row r="73" spans="1:6" s="238" customFormat="1" ht="11.25">
      <c r="A73" s="237"/>
      <c r="B73" s="237"/>
      <c r="C73" s="237"/>
      <c r="D73" s="237"/>
      <c r="E73" s="237"/>
      <c r="F73" s="237"/>
    </row>
    <row r="74" spans="1:6" s="238" customFormat="1" ht="11.25">
      <c r="A74" s="237"/>
      <c r="B74" s="237"/>
      <c r="C74" s="237"/>
      <c r="D74" s="237"/>
      <c r="E74" s="237"/>
      <c r="F74" s="237"/>
    </row>
    <row r="75" spans="1:6" s="238" customFormat="1" ht="11.25">
      <c r="A75" s="237"/>
      <c r="B75" s="237"/>
      <c r="C75" s="237"/>
      <c r="D75" s="237"/>
      <c r="E75" s="237"/>
      <c r="F75" s="237"/>
    </row>
    <row r="76" spans="1:6" s="238" customFormat="1" ht="11.25">
      <c r="A76" s="237"/>
      <c r="B76" s="237"/>
      <c r="C76" s="237"/>
      <c r="D76" s="237"/>
      <c r="E76" s="237"/>
      <c r="F76" s="237"/>
    </row>
    <row r="77" spans="1:6" s="238" customFormat="1" ht="11.25">
      <c r="A77" s="237"/>
      <c r="B77" s="237"/>
      <c r="C77" s="237"/>
      <c r="D77" s="237"/>
      <c r="E77" s="237"/>
      <c r="F77" s="237"/>
    </row>
    <row r="78" spans="1:6" s="238" customFormat="1" ht="11.25">
      <c r="A78" s="237"/>
      <c r="B78" s="237"/>
      <c r="C78" s="237"/>
      <c r="D78" s="237"/>
      <c r="E78" s="237"/>
      <c r="F78" s="237"/>
    </row>
    <row r="79" spans="1:6" s="238" customFormat="1" ht="11.25">
      <c r="A79" s="237"/>
      <c r="B79" s="237"/>
      <c r="C79" s="237"/>
      <c r="D79" s="237"/>
      <c r="E79" s="237"/>
      <c r="F79" s="237"/>
    </row>
    <row r="80" spans="1:6" s="238" customFormat="1" ht="11.25">
      <c r="A80" s="237"/>
      <c r="B80" s="237"/>
      <c r="C80" s="237"/>
      <c r="D80" s="237"/>
      <c r="E80" s="237"/>
      <c r="F80" s="237"/>
    </row>
    <row r="81" spans="1:6" s="238" customFormat="1" ht="11.25">
      <c r="A81" s="237"/>
      <c r="B81" s="237"/>
      <c r="C81" s="237"/>
      <c r="D81" s="237"/>
      <c r="E81" s="237"/>
      <c r="F81" s="237"/>
    </row>
    <row r="82" spans="1:6" s="238" customFormat="1" ht="11.25">
      <c r="A82" s="237"/>
      <c r="B82" s="237"/>
      <c r="C82" s="237"/>
      <c r="D82" s="237"/>
      <c r="E82" s="237"/>
      <c r="F82" s="237"/>
    </row>
    <row r="83" spans="1:6" s="238" customFormat="1" ht="11.25">
      <c r="A83" s="237"/>
      <c r="B83" s="237"/>
      <c r="C83" s="237"/>
      <c r="D83" s="237"/>
      <c r="E83" s="237"/>
      <c r="F83" s="237"/>
    </row>
    <row r="84" spans="1:6" s="238" customFormat="1" ht="11.25">
      <c r="A84" s="237"/>
      <c r="B84" s="237"/>
      <c r="C84" s="237"/>
      <c r="D84" s="237"/>
      <c r="E84" s="237"/>
      <c r="F84" s="237"/>
    </row>
    <row r="85" spans="1:6" s="238" customFormat="1" ht="11.25">
      <c r="A85" s="237"/>
      <c r="B85" s="237"/>
      <c r="C85" s="237"/>
      <c r="D85" s="237"/>
      <c r="E85" s="237"/>
      <c r="F85" s="237"/>
    </row>
    <row r="86" spans="1:6" s="238" customFormat="1" ht="11.25">
      <c r="A86" s="237"/>
      <c r="B86" s="237"/>
      <c r="C86" s="237"/>
      <c r="D86" s="237"/>
      <c r="E86" s="237"/>
      <c r="F86" s="237"/>
    </row>
    <row r="87" spans="1:6" s="238" customFormat="1" ht="11.25">
      <c r="A87" s="237"/>
      <c r="B87" s="237"/>
      <c r="C87" s="237"/>
      <c r="D87" s="237"/>
      <c r="E87" s="237"/>
      <c r="F87" s="237"/>
    </row>
    <row r="88" spans="1:6" s="238" customFormat="1" ht="11.25">
      <c r="A88" s="237"/>
      <c r="B88" s="237"/>
      <c r="C88" s="237"/>
      <c r="D88" s="237"/>
      <c r="E88" s="237"/>
      <c r="F88" s="237"/>
    </row>
    <row r="89" spans="1:6" s="238" customFormat="1" ht="11.25">
      <c r="A89" s="237"/>
      <c r="B89" s="237"/>
      <c r="C89" s="237"/>
      <c r="D89" s="237"/>
      <c r="E89" s="237"/>
      <c r="F89" s="237"/>
    </row>
    <row r="90" spans="1:6" s="238" customFormat="1" ht="11.25">
      <c r="A90" s="237"/>
      <c r="B90" s="237"/>
      <c r="C90" s="237"/>
      <c r="D90" s="237"/>
      <c r="E90" s="237"/>
      <c r="F90" s="237"/>
    </row>
    <row r="91" spans="1:6" s="238" customFormat="1" ht="11.25">
      <c r="A91" s="237"/>
      <c r="B91" s="237"/>
      <c r="C91" s="237"/>
      <c r="D91" s="237"/>
      <c r="E91" s="237"/>
      <c r="F91" s="237"/>
    </row>
    <row r="92" spans="1:6" s="238" customFormat="1" ht="11.25">
      <c r="A92" s="237"/>
      <c r="B92" s="237"/>
      <c r="C92" s="237"/>
      <c r="D92" s="237"/>
      <c r="E92" s="237"/>
      <c r="F92" s="237"/>
    </row>
    <row r="93" spans="1:6" s="238" customFormat="1" ht="11.25">
      <c r="A93" s="237"/>
      <c r="B93" s="237"/>
      <c r="C93" s="237"/>
      <c r="D93" s="237"/>
      <c r="E93" s="237"/>
      <c r="F93" s="237"/>
    </row>
    <row r="94" spans="1:6" s="238" customFormat="1" ht="11.25">
      <c r="A94" s="237"/>
      <c r="B94" s="237"/>
      <c r="C94" s="237"/>
      <c r="D94" s="237"/>
      <c r="E94" s="237"/>
      <c r="F94" s="237"/>
    </row>
    <row r="95" spans="1:6" s="238" customFormat="1" ht="11.25">
      <c r="A95" s="237"/>
      <c r="B95" s="237"/>
      <c r="C95" s="237"/>
      <c r="D95" s="237"/>
      <c r="E95" s="237"/>
      <c r="F95" s="237"/>
    </row>
    <row r="96" spans="1:6" s="238" customFormat="1" ht="11.25">
      <c r="A96" s="237"/>
      <c r="B96" s="237"/>
      <c r="C96" s="237"/>
      <c r="D96" s="237"/>
      <c r="E96" s="237"/>
      <c r="F96" s="237"/>
    </row>
    <row r="97" spans="1:6" s="238" customFormat="1" ht="11.25">
      <c r="A97" s="237"/>
      <c r="B97" s="237"/>
      <c r="C97" s="237"/>
      <c r="D97" s="237"/>
      <c r="E97" s="237"/>
      <c r="F97" s="237"/>
    </row>
    <row r="98" spans="1:6" s="238" customFormat="1" ht="11.25">
      <c r="A98" s="237"/>
      <c r="B98" s="237"/>
      <c r="C98" s="237"/>
      <c r="D98" s="237"/>
      <c r="E98" s="237"/>
      <c r="F98" s="237"/>
    </row>
    <row r="99" spans="1:6" s="238" customFormat="1" ht="11.25">
      <c r="A99" s="237"/>
      <c r="B99" s="237"/>
      <c r="C99" s="237"/>
      <c r="D99" s="237"/>
      <c r="E99" s="237"/>
      <c r="F99" s="237"/>
    </row>
    <row r="100" spans="1:6" s="238" customFormat="1" ht="11.25">
      <c r="A100" s="237"/>
      <c r="B100" s="237"/>
      <c r="C100" s="237"/>
      <c r="D100" s="237"/>
      <c r="E100" s="237"/>
      <c r="F100" s="237"/>
    </row>
    <row r="101" spans="1:6" s="238" customFormat="1" ht="11.25">
      <c r="A101" s="237"/>
      <c r="B101" s="237"/>
      <c r="C101" s="237"/>
      <c r="D101" s="237"/>
      <c r="E101" s="237"/>
      <c r="F101" s="237"/>
    </row>
    <row r="102" spans="1:6" s="238" customFormat="1" ht="11.25">
      <c r="A102" s="237"/>
      <c r="B102" s="237"/>
      <c r="C102" s="237"/>
      <c r="D102" s="237"/>
      <c r="E102" s="237"/>
      <c r="F102" s="237"/>
    </row>
    <row r="103" spans="1:6" s="238" customFormat="1" ht="11.25">
      <c r="A103" s="237"/>
      <c r="B103" s="237"/>
      <c r="C103" s="237"/>
      <c r="D103" s="237"/>
      <c r="E103" s="237"/>
      <c r="F103" s="237"/>
    </row>
    <row r="104" spans="1:6" s="238" customFormat="1" ht="11.25">
      <c r="A104" s="237"/>
      <c r="B104" s="237"/>
      <c r="C104" s="237"/>
      <c r="D104" s="237"/>
      <c r="E104" s="237"/>
      <c r="F104" s="237"/>
    </row>
  </sheetData>
  <sheetProtection selectLockedCells="1"/>
  <mergeCells count="71">
    <mergeCell ref="A35:B35"/>
    <mergeCell ref="A28:B28"/>
    <mergeCell ref="E6:E10"/>
    <mergeCell ref="H6:H10"/>
    <mergeCell ref="A36:B36"/>
    <mergeCell ref="A30:B30"/>
    <mergeCell ref="A31:B31"/>
    <mergeCell ref="A24:B24"/>
    <mergeCell ref="A23:B23"/>
    <mergeCell ref="F6:F10"/>
    <mergeCell ref="G6:G10"/>
    <mergeCell ref="D6:D10"/>
    <mergeCell ref="A12:B12"/>
    <mergeCell ref="A20:B20"/>
    <mergeCell ref="A6:B10"/>
    <mergeCell ref="C6:C10"/>
    <mergeCell ref="K30:L30"/>
    <mergeCell ref="A25:B25"/>
    <mergeCell ref="K25:L25"/>
    <mergeCell ref="K26:L26"/>
    <mergeCell ref="A29:B29"/>
    <mergeCell ref="A26:B26"/>
    <mergeCell ref="A27:B27"/>
    <mergeCell ref="K27:L27"/>
    <mergeCell ref="K28:L28"/>
    <mergeCell ref="K29:L29"/>
    <mergeCell ref="K31:L31"/>
    <mergeCell ref="A40:B40"/>
    <mergeCell ref="A37:B37"/>
    <mergeCell ref="K37:L37"/>
    <mergeCell ref="A38:B38"/>
    <mergeCell ref="K38:L38"/>
    <mergeCell ref="A39:B39"/>
    <mergeCell ref="K39:L39"/>
    <mergeCell ref="K36:L36"/>
    <mergeCell ref="K35:L35"/>
    <mergeCell ref="A32:B32"/>
    <mergeCell ref="A33:B33"/>
    <mergeCell ref="A34:B34"/>
    <mergeCell ref="K34:L34"/>
    <mergeCell ref="K33:L33"/>
    <mergeCell ref="K32:L32"/>
    <mergeCell ref="A3:F3"/>
    <mergeCell ref="G3:L3"/>
    <mergeCell ref="A4:F4"/>
    <mergeCell ref="G4:J4"/>
    <mergeCell ref="K23:L23"/>
    <mergeCell ref="A22:B22"/>
    <mergeCell ref="K18:L18"/>
    <mergeCell ref="A18:B18"/>
    <mergeCell ref="K19:L19"/>
    <mergeCell ref="A15:B15"/>
    <mergeCell ref="K15:L15"/>
    <mergeCell ref="A11:B11"/>
    <mergeCell ref="K12:L12"/>
    <mergeCell ref="A13:B13"/>
    <mergeCell ref="K14:L14"/>
    <mergeCell ref="K24:L24"/>
    <mergeCell ref="K6:L10"/>
    <mergeCell ref="K22:L22"/>
    <mergeCell ref="A17:B17"/>
    <mergeCell ref="K17:L17"/>
    <mergeCell ref="K20:L20"/>
    <mergeCell ref="K21:L21"/>
    <mergeCell ref="A19:B19"/>
    <mergeCell ref="J6:J10"/>
    <mergeCell ref="A21:B21"/>
    <mergeCell ref="K11:L11"/>
    <mergeCell ref="I6:I10"/>
    <mergeCell ref="K13:L13"/>
    <mergeCell ref="A14:B1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"/>
  <sheetViews>
    <sheetView view="pageBreakPreview" topLeftCell="A16" zoomScaleSheetLayoutView="100" workbookViewId="0">
      <selection activeCell="G30" sqref="G30"/>
    </sheetView>
  </sheetViews>
  <sheetFormatPr defaultRowHeight="14.25"/>
  <cols>
    <col min="1" max="1" width="4.5" style="196" customWidth="1"/>
    <col min="2" max="2" width="5.75" style="196" customWidth="1"/>
    <col min="3" max="3" width="10.875" style="197" customWidth="1"/>
    <col min="4" max="4" width="11.75" style="197" customWidth="1"/>
    <col min="5" max="9" width="9.875" style="197" customWidth="1"/>
    <col min="10" max="12" width="8.875" style="197" customWidth="1"/>
    <col min="13" max="13" width="9.125" style="197" customWidth="1"/>
    <col min="14" max="16" width="8.875" style="197" customWidth="1"/>
    <col min="17" max="17" width="9.625" style="197" customWidth="1"/>
    <col min="18" max="18" width="3.625" style="196" customWidth="1"/>
    <col min="19" max="19" width="6.625" style="196" customWidth="1"/>
    <col min="20" max="16384" width="9" style="198"/>
  </cols>
  <sheetData>
    <row r="1" spans="1:19" s="439" customFormat="1" ht="14.1" customHeight="1">
      <c r="A1" s="236" t="s">
        <v>570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R1" s="236"/>
      <c r="S1" s="239" t="s">
        <v>571</v>
      </c>
    </row>
    <row r="2" spans="1:19" s="529" customFormat="1" ht="14.1" customHeight="1">
      <c r="A2" s="91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36"/>
      <c r="R2" s="91"/>
      <c r="S2" s="177"/>
    </row>
    <row r="3" spans="1:19" s="528" customFormat="1" ht="24" customHeight="1">
      <c r="A3" s="909" t="s">
        <v>531</v>
      </c>
      <c r="B3" s="909"/>
      <c r="C3" s="909"/>
      <c r="D3" s="909"/>
      <c r="E3" s="909"/>
      <c r="F3" s="909"/>
      <c r="G3" s="909"/>
      <c r="H3" s="909"/>
      <c r="I3" s="909"/>
      <c r="J3" s="909" t="s">
        <v>89</v>
      </c>
      <c r="K3" s="909"/>
      <c r="L3" s="909"/>
      <c r="M3" s="909"/>
      <c r="N3" s="909"/>
      <c r="O3" s="909"/>
      <c r="P3" s="909"/>
      <c r="Q3" s="909"/>
      <c r="R3" s="909"/>
      <c r="S3" s="909"/>
    </row>
    <row r="4" spans="1:19" s="180" customFormat="1" ht="20.100000000000001" customHeight="1">
      <c r="A4" s="178"/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</row>
    <row r="5" spans="1:19" s="525" customFormat="1" ht="18" customHeight="1" thickBot="1">
      <c r="A5" s="910" t="s">
        <v>17</v>
      </c>
      <c r="B5" s="910"/>
      <c r="C5" s="910"/>
      <c r="D5" s="910"/>
      <c r="E5" s="910"/>
      <c r="F5" s="910"/>
      <c r="R5" s="225"/>
      <c r="S5" s="225" t="s">
        <v>77</v>
      </c>
    </row>
    <row r="6" spans="1:19" s="529" customFormat="1" ht="17.100000000000001" customHeight="1">
      <c r="A6" s="911" t="s">
        <v>352</v>
      </c>
      <c r="B6" s="912"/>
      <c r="C6" s="917" t="s">
        <v>90</v>
      </c>
      <c r="D6" s="903" t="s">
        <v>97</v>
      </c>
      <c r="E6" s="903" t="s">
        <v>353</v>
      </c>
      <c r="F6" s="903" t="s">
        <v>354</v>
      </c>
      <c r="G6" s="903" t="s">
        <v>91</v>
      </c>
      <c r="H6" s="903" t="s">
        <v>282</v>
      </c>
      <c r="I6" s="897" t="s">
        <v>92</v>
      </c>
      <c r="J6" s="900" t="s">
        <v>284</v>
      </c>
      <c r="K6" s="903" t="s">
        <v>532</v>
      </c>
      <c r="L6" s="906" t="s">
        <v>285</v>
      </c>
      <c r="M6" s="903" t="s">
        <v>533</v>
      </c>
      <c r="N6" s="903" t="s">
        <v>534</v>
      </c>
      <c r="O6" s="903" t="s">
        <v>535</v>
      </c>
      <c r="P6" s="897" t="s">
        <v>536</v>
      </c>
      <c r="Q6" s="897" t="s">
        <v>355</v>
      </c>
      <c r="R6" s="920" t="s">
        <v>356</v>
      </c>
      <c r="S6" s="911"/>
    </row>
    <row r="7" spans="1:19" s="529" customFormat="1" ht="17.100000000000001" customHeight="1">
      <c r="A7" s="913"/>
      <c r="B7" s="914"/>
      <c r="C7" s="918"/>
      <c r="D7" s="904"/>
      <c r="E7" s="904"/>
      <c r="F7" s="904"/>
      <c r="G7" s="904"/>
      <c r="H7" s="904"/>
      <c r="I7" s="898"/>
      <c r="J7" s="901"/>
      <c r="K7" s="904"/>
      <c r="L7" s="907"/>
      <c r="M7" s="904"/>
      <c r="N7" s="904"/>
      <c r="O7" s="904"/>
      <c r="P7" s="898"/>
      <c r="Q7" s="898"/>
      <c r="R7" s="921"/>
      <c r="S7" s="913"/>
    </row>
    <row r="8" spans="1:19" s="529" customFormat="1" ht="17.100000000000001" customHeight="1">
      <c r="A8" s="913"/>
      <c r="B8" s="914"/>
      <c r="C8" s="918"/>
      <c r="D8" s="904"/>
      <c r="E8" s="904"/>
      <c r="F8" s="904"/>
      <c r="G8" s="904"/>
      <c r="H8" s="904"/>
      <c r="I8" s="898"/>
      <c r="J8" s="901"/>
      <c r="K8" s="904"/>
      <c r="L8" s="907"/>
      <c r="M8" s="904"/>
      <c r="N8" s="904"/>
      <c r="O8" s="904"/>
      <c r="P8" s="898"/>
      <c r="Q8" s="898"/>
      <c r="R8" s="921"/>
      <c r="S8" s="913"/>
    </row>
    <row r="9" spans="1:19" s="529" customFormat="1" ht="17.100000000000001" customHeight="1">
      <c r="A9" s="915"/>
      <c r="B9" s="916"/>
      <c r="C9" s="919"/>
      <c r="D9" s="905"/>
      <c r="E9" s="905"/>
      <c r="F9" s="905"/>
      <c r="G9" s="905"/>
      <c r="H9" s="905"/>
      <c r="I9" s="899"/>
      <c r="J9" s="902"/>
      <c r="K9" s="905"/>
      <c r="L9" s="908"/>
      <c r="M9" s="905"/>
      <c r="N9" s="905"/>
      <c r="O9" s="905"/>
      <c r="P9" s="899"/>
      <c r="Q9" s="899"/>
      <c r="R9" s="922"/>
      <c r="S9" s="915"/>
    </row>
    <row r="10" spans="1:19" s="226" customFormat="1" ht="17.100000000000001" customHeight="1">
      <c r="A10" s="894" t="s">
        <v>423</v>
      </c>
      <c r="B10" s="895"/>
      <c r="C10" s="360">
        <v>16064524</v>
      </c>
      <c r="D10" s="360">
        <v>1425931</v>
      </c>
      <c r="E10" s="360">
        <v>961956</v>
      </c>
      <c r="F10" s="360">
        <v>62025</v>
      </c>
      <c r="G10" s="360">
        <v>1383528</v>
      </c>
      <c r="H10" s="360">
        <v>1326715</v>
      </c>
      <c r="I10" s="360">
        <v>3200737</v>
      </c>
      <c r="J10" s="361">
        <v>246956</v>
      </c>
      <c r="K10" s="362">
        <v>2638732</v>
      </c>
      <c r="L10" s="362">
        <v>405062</v>
      </c>
      <c r="M10" s="362">
        <v>1124892</v>
      </c>
      <c r="N10" s="362">
        <v>1310442</v>
      </c>
      <c r="O10" s="362">
        <v>19852</v>
      </c>
      <c r="P10" s="362">
        <v>233492</v>
      </c>
      <c r="Q10" s="361">
        <v>1724204</v>
      </c>
      <c r="R10" s="896" t="s">
        <v>423</v>
      </c>
      <c r="S10" s="894"/>
    </row>
    <row r="11" spans="1:19" s="226" customFormat="1" ht="17.100000000000001" customHeight="1">
      <c r="A11" s="894" t="s">
        <v>517</v>
      </c>
      <c r="B11" s="895"/>
      <c r="C11" s="360">
        <v>16737411</v>
      </c>
      <c r="D11" s="360">
        <v>1859054</v>
      </c>
      <c r="E11" s="360">
        <v>721259</v>
      </c>
      <c r="F11" s="360">
        <v>70055</v>
      </c>
      <c r="G11" s="360">
        <v>1450121</v>
      </c>
      <c r="H11" s="360">
        <v>1256303</v>
      </c>
      <c r="I11" s="360">
        <v>3611215</v>
      </c>
      <c r="J11" s="361">
        <v>288409</v>
      </c>
      <c r="K11" s="362">
        <v>2727081</v>
      </c>
      <c r="L11" s="362">
        <v>372983</v>
      </c>
      <c r="M11" s="362">
        <v>1113807</v>
      </c>
      <c r="N11" s="362">
        <v>1257161</v>
      </c>
      <c r="O11" s="362">
        <v>19424</v>
      </c>
      <c r="P11" s="362">
        <v>179728</v>
      </c>
      <c r="Q11" s="361">
        <v>1810812</v>
      </c>
      <c r="R11" s="896" t="s">
        <v>517</v>
      </c>
      <c r="S11" s="894"/>
    </row>
    <row r="12" spans="1:19" s="226" customFormat="1" ht="17.100000000000001" customHeight="1">
      <c r="A12" s="894">
        <v>2014</v>
      </c>
      <c r="B12" s="895"/>
      <c r="C12" s="360">
        <v>17073154</v>
      </c>
      <c r="D12" s="360">
        <v>1671856</v>
      </c>
      <c r="E12" s="360">
        <v>650718</v>
      </c>
      <c r="F12" s="360">
        <v>77052</v>
      </c>
      <c r="G12" s="360">
        <v>1338837</v>
      </c>
      <c r="H12" s="360">
        <v>1261553</v>
      </c>
      <c r="I12" s="360">
        <v>3990457</v>
      </c>
      <c r="J12" s="361">
        <v>294881</v>
      </c>
      <c r="K12" s="362">
        <v>2819046</v>
      </c>
      <c r="L12" s="362">
        <v>406654</v>
      </c>
      <c r="M12" s="362">
        <v>1078032</v>
      </c>
      <c r="N12" s="362">
        <v>1239697</v>
      </c>
      <c r="O12" s="362">
        <v>31817</v>
      </c>
      <c r="P12" s="362">
        <v>300887</v>
      </c>
      <c r="Q12" s="361">
        <v>1911667</v>
      </c>
      <c r="R12" s="896" t="s">
        <v>519</v>
      </c>
      <c r="S12" s="894"/>
    </row>
    <row r="13" spans="1:19" s="226" customFormat="1" ht="17.100000000000001" customHeight="1">
      <c r="A13" s="894">
        <v>2015</v>
      </c>
      <c r="B13" s="895"/>
      <c r="C13" s="360">
        <v>18538809</v>
      </c>
      <c r="D13" s="360">
        <v>1694582</v>
      </c>
      <c r="E13" s="360">
        <v>567046</v>
      </c>
      <c r="F13" s="360">
        <v>127326</v>
      </c>
      <c r="G13" s="360">
        <v>1656380</v>
      </c>
      <c r="H13" s="360">
        <v>1335301</v>
      </c>
      <c r="I13" s="360">
        <v>4514973</v>
      </c>
      <c r="J13" s="361">
        <v>324131</v>
      </c>
      <c r="K13" s="362">
        <v>3087092</v>
      </c>
      <c r="L13" s="362">
        <v>380227</v>
      </c>
      <c r="M13" s="362">
        <v>1151432</v>
      </c>
      <c r="N13" s="362">
        <v>1353867</v>
      </c>
      <c r="O13" s="362">
        <v>46838</v>
      </c>
      <c r="P13" s="362">
        <v>295056</v>
      </c>
      <c r="Q13" s="361">
        <v>2004558</v>
      </c>
      <c r="R13" s="896" t="s">
        <v>558</v>
      </c>
      <c r="S13" s="894"/>
    </row>
    <row r="14" spans="1:19" s="226" customFormat="1" ht="17.100000000000001" customHeight="1">
      <c r="A14" s="889">
        <v>2016</v>
      </c>
      <c r="B14" s="890"/>
      <c r="C14" s="363">
        <f>SUM(C16:C39)</f>
        <v>19815092</v>
      </c>
      <c r="D14" s="363">
        <f>SUM(D16:D39)</f>
        <v>1915014.977</v>
      </c>
      <c r="E14" s="363">
        <f t="shared" ref="E14:Q14" si="0">SUM(E16:E39)</f>
        <v>575222.51699999999</v>
      </c>
      <c r="F14" s="363">
        <f t="shared" si="0"/>
        <v>147715.75</v>
      </c>
      <c r="G14" s="363">
        <f t="shared" si="0"/>
        <v>1691840.085</v>
      </c>
      <c r="H14" s="363">
        <f t="shared" si="0"/>
        <v>1441720.0060000001</v>
      </c>
      <c r="I14" s="363">
        <f t="shared" si="0"/>
        <v>4751670.4460000005</v>
      </c>
      <c r="J14" s="373">
        <f t="shared" si="0"/>
        <v>334285.82500000001</v>
      </c>
      <c r="K14" s="373">
        <f t="shared" si="0"/>
        <v>3210261.4530000002</v>
      </c>
      <c r="L14" s="373">
        <f t="shared" si="0"/>
        <v>403591.234</v>
      </c>
      <c r="M14" s="373">
        <f t="shared" si="0"/>
        <v>1212488.5499999998</v>
      </c>
      <c r="N14" s="373">
        <f t="shared" si="0"/>
        <v>1536743.23</v>
      </c>
      <c r="O14" s="373">
        <f t="shared" si="0"/>
        <v>43877</v>
      </c>
      <c r="P14" s="373">
        <f t="shared" si="0"/>
        <v>465078.42199999996</v>
      </c>
      <c r="Q14" s="373">
        <f t="shared" si="0"/>
        <v>2085582.5049999999</v>
      </c>
      <c r="R14" s="891" t="s">
        <v>598</v>
      </c>
      <c r="S14" s="889"/>
    </row>
    <row r="15" spans="1:19" s="226" customFormat="1" ht="12.95" customHeight="1">
      <c r="A15" s="526"/>
      <c r="B15" s="227"/>
      <c r="C15" s="363"/>
      <c r="D15" s="364"/>
      <c r="E15" s="364"/>
      <c r="F15" s="364"/>
      <c r="G15" s="364"/>
      <c r="H15" s="364"/>
      <c r="I15" s="364"/>
      <c r="J15" s="364"/>
      <c r="K15" s="364"/>
      <c r="L15" s="364"/>
      <c r="M15" s="364"/>
      <c r="N15" s="364"/>
      <c r="O15" s="364"/>
      <c r="P15" s="364"/>
      <c r="Q15" s="364"/>
      <c r="R15" s="527"/>
      <c r="S15" s="228"/>
    </row>
    <row r="16" spans="1:19" s="529" customFormat="1" ht="16.5" customHeight="1">
      <c r="A16" s="892" t="s">
        <v>76</v>
      </c>
      <c r="B16" s="893"/>
      <c r="C16" s="364">
        <f>SUM(D16:Q16)</f>
        <v>7262215</v>
      </c>
      <c r="D16" s="401">
        <v>1058188</v>
      </c>
      <c r="E16" s="401">
        <v>240842</v>
      </c>
      <c r="F16" s="401">
        <v>72192</v>
      </c>
      <c r="G16" s="401">
        <v>549557</v>
      </c>
      <c r="H16" s="401">
        <v>573065</v>
      </c>
      <c r="I16" s="401">
        <v>1992462</v>
      </c>
      <c r="J16" s="402">
        <v>115138</v>
      </c>
      <c r="K16" s="403">
        <v>1125921</v>
      </c>
      <c r="L16" s="403">
        <v>120724</v>
      </c>
      <c r="M16" s="403">
        <v>416404</v>
      </c>
      <c r="N16" s="403">
        <v>466968</v>
      </c>
      <c r="O16" s="403">
        <v>37719</v>
      </c>
      <c r="P16" s="403">
        <v>51603</v>
      </c>
      <c r="Q16" s="404">
        <v>441432</v>
      </c>
      <c r="R16" s="887" t="s">
        <v>84</v>
      </c>
      <c r="S16" s="888"/>
    </row>
    <row r="17" spans="1:19" s="529" customFormat="1" ht="16.5" customHeight="1">
      <c r="A17" s="885" t="s">
        <v>33</v>
      </c>
      <c r="B17" s="886"/>
      <c r="C17" s="364">
        <f t="shared" ref="C17:C39" si="1">SUM(D17:Q17)</f>
        <v>1325200</v>
      </c>
      <c r="D17" s="401">
        <v>92473</v>
      </c>
      <c r="E17" s="401">
        <v>32410</v>
      </c>
      <c r="F17" s="401">
        <v>5760</v>
      </c>
      <c r="G17" s="401">
        <v>73194</v>
      </c>
      <c r="H17" s="401">
        <v>84495</v>
      </c>
      <c r="I17" s="401">
        <v>427349</v>
      </c>
      <c r="J17" s="402">
        <v>20614</v>
      </c>
      <c r="K17" s="403">
        <v>142414</v>
      </c>
      <c r="L17" s="403">
        <v>37860</v>
      </c>
      <c r="M17" s="403">
        <v>130409</v>
      </c>
      <c r="N17" s="403">
        <v>65498</v>
      </c>
      <c r="O17" s="403">
        <v>6040</v>
      </c>
      <c r="P17" s="403">
        <v>51115</v>
      </c>
      <c r="Q17" s="404">
        <v>155569</v>
      </c>
      <c r="R17" s="887" t="s">
        <v>18</v>
      </c>
      <c r="S17" s="888"/>
    </row>
    <row r="18" spans="1:19" s="529" customFormat="1" ht="16.5" customHeight="1">
      <c r="A18" s="885" t="s">
        <v>34</v>
      </c>
      <c r="B18" s="886"/>
      <c r="C18" s="364">
        <f t="shared" si="1"/>
        <v>1086500</v>
      </c>
      <c r="D18" s="401">
        <v>73147</v>
      </c>
      <c r="E18" s="401">
        <v>14354</v>
      </c>
      <c r="F18" s="401">
        <v>7745</v>
      </c>
      <c r="G18" s="401">
        <v>204077</v>
      </c>
      <c r="H18" s="401">
        <v>63676</v>
      </c>
      <c r="I18" s="401">
        <v>244281</v>
      </c>
      <c r="J18" s="402">
        <v>13189</v>
      </c>
      <c r="K18" s="403">
        <v>141493</v>
      </c>
      <c r="L18" s="403">
        <v>13407</v>
      </c>
      <c r="M18" s="403">
        <v>58900</v>
      </c>
      <c r="N18" s="403">
        <v>94460</v>
      </c>
      <c r="O18" s="403"/>
      <c r="P18" s="403">
        <v>25178</v>
      </c>
      <c r="Q18" s="404">
        <v>132593</v>
      </c>
      <c r="R18" s="887" t="s">
        <v>19</v>
      </c>
      <c r="S18" s="888"/>
    </row>
    <row r="19" spans="1:19" s="529" customFormat="1" ht="16.5" customHeight="1">
      <c r="A19" s="885" t="s">
        <v>35</v>
      </c>
      <c r="B19" s="886"/>
      <c r="C19" s="364">
        <f>SUM(D19:Q19)</f>
        <v>756700</v>
      </c>
      <c r="D19" s="401">
        <v>43925</v>
      </c>
      <c r="E19" s="401">
        <v>4794</v>
      </c>
      <c r="F19" s="401">
        <v>8490</v>
      </c>
      <c r="G19" s="401">
        <v>32805</v>
      </c>
      <c r="H19" s="401">
        <v>50211</v>
      </c>
      <c r="I19" s="401">
        <v>158540</v>
      </c>
      <c r="J19" s="402">
        <v>19962</v>
      </c>
      <c r="K19" s="403">
        <v>141186</v>
      </c>
      <c r="L19" s="403">
        <v>5130</v>
      </c>
      <c r="M19" s="403">
        <v>62675</v>
      </c>
      <c r="N19" s="403">
        <v>37800</v>
      </c>
      <c r="O19" s="403"/>
      <c r="P19" s="403">
        <v>107300</v>
      </c>
      <c r="Q19" s="404">
        <v>83882</v>
      </c>
      <c r="R19" s="887" t="s">
        <v>20</v>
      </c>
      <c r="S19" s="888"/>
    </row>
    <row r="20" spans="1:19" s="529" customFormat="1" ht="16.5" customHeight="1">
      <c r="A20" s="885" t="s">
        <v>36</v>
      </c>
      <c r="B20" s="886"/>
      <c r="C20" s="364">
        <f t="shared" si="1"/>
        <v>841200</v>
      </c>
      <c r="D20" s="401">
        <v>47595</v>
      </c>
      <c r="E20" s="401">
        <v>9114</v>
      </c>
      <c r="F20" s="401">
        <v>5770</v>
      </c>
      <c r="G20" s="401">
        <v>88659</v>
      </c>
      <c r="H20" s="401">
        <v>31532</v>
      </c>
      <c r="I20" s="401">
        <v>207585</v>
      </c>
      <c r="J20" s="402">
        <v>16443</v>
      </c>
      <c r="K20" s="403">
        <v>131724</v>
      </c>
      <c r="L20" s="403">
        <v>11949</v>
      </c>
      <c r="M20" s="403">
        <v>42133</v>
      </c>
      <c r="N20" s="403">
        <v>103437</v>
      </c>
      <c r="O20" s="403">
        <v>0</v>
      </c>
      <c r="P20" s="403">
        <v>40509</v>
      </c>
      <c r="Q20" s="404">
        <v>104750</v>
      </c>
      <c r="R20" s="887" t="s">
        <v>21</v>
      </c>
      <c r="S20" s="888"/>
    </row>
    <row r="21" spans="1:19" s="529" customFormat="1" ht="16.5" customHeight="1">
      <c r="A21" s="885" t="s">
        <v>37</v>
      </c>
      <c r="B21" s="886"/>
      <c r="C21" s="364">
        <f t="shared" si="1"/>
        <v>1072400.0000000002</v>
      </c>
      <c r="D21" s="401">
        <v>137588.67300000001</v>
      </c>
      <c r="E21" s="401">
        <v>14074.575999999999</v>
      </c>
      <c r="F21" s="401">
        <v>0</v>
      </c>
      <c r="G21" s="401">
        <v>76082.612999999998</v>
      </c>
      <c r="H21" s="401">
        <v>73664.816999999995</v>
      </c>
      <c r="I21" s="401">
        <v>283497.97899999999</v>
      </c>
      <c r="J21" s="402">
        <v>19632.837</v>
      </c>
      <c r="K21" s="403">
        <v>92111.654999999999</v>
      </c>
      <c r="L21" s="403">
        <v>46873.595999999998</v>
      </c>
      <c r="M21" s="403">
        <v>101686.897</v>
      </c>
      <c r="N21" s="403">
        <v>71229.313999999998</v>
      </c>
      <c r="O21" s="403">
        <v>0</v>
      </c>
      <c r="P21" s="403">
        <v>12348.171</v>
      </c>
      <c r="Q21" s="404">
        <v>143608.872</v>
      </c>
      <c r="R21" s="887" t="s">
        <v>22</v>
      </c>
      <c r="S21" s="888"/>
    </row>
    <row r="22" spans="1:19" s="529" customFormat="1" ht="16.5" customHeight="1">
      <c r="A22" s="885" t="s">
        <v>38</v>
      </c>
      <c r="B22" s="886"/>
      <c r="C22" s="364">
        <f t="shared" si="1"/>
        <v>562600</v>
      </c>
      <c r="D22" s="401">
        <v>36029</v>
      </c>
      <c r="E22" s="401">
        <v>14063</v>
      </c>
      <c r="F22" s="401">
        <v>5957</v>
      </c>
      <c r="G22" s="401">
        <v>59348</v>
      </c>
      <c r="H22" s="401">
        <v>32479</v>
      </c>
      <c r="I22" s="401">
        <v>145802</v>
      </c>
      <c r="J22" s="402">
        <v>7378</v>
      </c>
      <c r="K22" s="403">
        <v>94323</v>
      </c>
      <c r="L22" s="403">
        <v>11071</v>
      </c>
      <c r="M22" s="403">
        <v>23403</v>
      </c>
      <c r="N22" s="403">
        <v>37614</v>
      </c>
      <c r="O22" s="403"/>
      <c r="P22" s="403">
        <v>19929</v>
      </c>
      <c r="Q22" s="404">
        <v>75204</v>
      </c>
      <c r="R22" s="887" t="s">
        <v>23</v>
      </c>
      <c r="S22" s="888"/>
    </row>
    <row r="23" spans="1:19" s="529" customFormat="1" ht="16.5" customHeight="1">
      <c r="A23" s="885" t="s">
        <v>39</v>
      </c>
      <c r="B23" s="886"/>
      <c r="C23" s="364">
        <f t="shared" si="1"/>
        <v>638800</v>
      </c>
      <c r="D23" s="401">
        <v>44899</v>
      </c>
      <c r="E23" s="401">
        <v>12669</v>
      </c>
      <c r="F23" s="401">
        <v>586</v>
      </c>
      <c r="G23" s="401">
        <v>55785</v>
      </c>
      <c r="H23" s="401">
        <v>53679</v>
      </c>
      <c r="I23" s="401">
        <v>118136</v>
      </c>
      <c r="J23" s="402">
        <v>8447</v>
      </c>
      <c r="K23" s="403">
        <v>131192</v>
      </c>
      <c r="L23" s="403">
        <v>20705</v>
      </c>
      <c r="M23" s="403">
        <v>62033</v>
      </c>
      <c r="N23" s="403">
        <v>47123</v>
      </c>
      <c r="O23" s="403">
        <v>0</v>
      </c>
      <c r="P23" s="403">
        <v>7863</v>
      </c>
      <c r="Q23" s="404">
        <v>75683</v>
      </c>
      <c r="R23" s="887" t="s">
        <v>40</v>
      </c>
      <c r="S23" s="888"/>
    </row>
    <row r="24" spans="1:19" s="529" customFormat="1" ht="16.5" customHeight="1">
      <c r="A24" s="885" t="s">
        <v>41</v>
      </c>
      <c r="B24" s="886"/>
      <c r="C24" s="364">
        <f t="shared" si="1"/>
        <v>710100</v>
      </c>
      <c r="D24" s="401">
        <v>32035</v>
      </c>
      <c r="E24" s="401">
        <v>21854</v>
      </c>
      <c r="F24" s="401">
        <v>0</v>
      </c>
      <c r="G24" s="401">
        <v>59151</v>
      </c>
      <c r="H24" s="401">
        <v>51504</v>
      </c>
      <c r="I24" s="401">
        <v>120448</v>
      </c>
      <c r="J24" s="402">
        <v>9287</v>
      </c>
      <c r="K24" s="403">
        <v>160678</v>
      </c>
      <c r="L24" s="403">
        <v>13761</v>
      </c>
      <c r="M24" s="403">
        <v>41725</v>
      </c>
      <c r="N24" s="403">
        <v>61634</v>
      </c>
      <c r="O24" s="403">
        <v>0</v>
      </c>
      <c r="P24" s="403">
        <v>42725</v>
      </c>
      <c r="Q24" s="404">
        <v>95298</v>
      </c>
      <c r="R24" s="887" t="s">
        <v>24</v>
      </c>
      <c r="S24" s="888"/>
    </row>
    <row r="25" spans="1:19" s="529" customFormat="1" ht="16.5" customHeight="1">
      <c r="A25" s="885" t="s">
        <v>42</v>
      </c>
      <c r="B25" s="886"/>
      <c r="C25" s="364">
        <f t="shared" si="1"/>
        <v>491500</v>
      </c>
      <c r="D25" s="401">
        <v>27111</v>
      </c>
      <c r="E25" s="401">
        <v>8168</v>
      </c>
      <c r="F25" s="401">
        <v>2576</v>
      </c>
      <c r="G25" s="401">
        <v>64488</v>
      </c>
      <c r="H25" s="401">
        <v>39909</v>
      </c>
      <c r="I25" s="401">
        <v>95538</v>
      </c>
      <c r="J25" s="402">
        <v>7654</v>
      </c>
      <c r="K25" s="403">
        <v>92688</v>
      </c>
      <c r="L25" s="403">
        <v>4916</v>
      </c>
      <c r="M25" s="403">
        <v>26326</v>
      </c>
      <c r="N25" s="403">
        <v>44265</v>
      </c>
      <c r="O25" s="403"/>
      <c r="P25" s="403">
        <v>1955</v>
      </c>
      <c r="Q25" s="404">
        <v>75906</v>
      </c>
      <c r="R25" s="887" t="s">
        <v>43</v>
      </c>
      <c r="S25" s="888"/>
    </row>
    <row r="26" spans="1:19" s="529" customFormat="1" ht="16.5" customHeight="1">
      <c r="A26" s="885" t="s">
        <v>44</v>
      </c>
      <c r="B26" s="886"/>
      <c r="C26" s="364">
        <f t="shared" si="1"/>
        <v>700600</v>
      </c>
      <c r="D26" s="401">
        <v>52795</v>
      </c>
      <c r="E26" s="401">
        <v>20872</v>
      </c>
      <c r="F26" s="401">
        <v>8736</v>
      </c>
      <c r="G26" s="401">
        <v>28332</v>
      </c>
      <c r="H26" s="401">
        <v>29162</v>
      </c>
      <c r="I26" s="401">
        <v>211785</v>
      </c>
      <c r="J26" s="402">
        <v>14425</v>
      </c>
      <c r="K26" s="403">
        <v>55605</v>
      </c>
      <c r="L26" s="403">
        <v>48016</v>
      </c>
      <c r="M26" s="403">
        <v>66964</v>
      </c>
      <c r="N26" s="403">
        <v>57940</v>
      </c>
      <c r="O26" s="403">
        <v>118</v>
      </c>
      <c r="P26" s="403">
        <v>5000</v>
      </c>
      <c r="Q26" s="404">
        <v>100850</v>
      </c>
      <c r="R26" s="887" t="s">
        <v>25</v>
      </c>
      <c r="S26" s="888"/>
    </row>
    <row r="27" spans="1:19" s="529" customFormat="1" ht="16.5" customHeight="1">
      <c r="A27" s="885" t="s">
        <v>45</v>
      </c>
      <c r="B27" s="886"/>
      <c r="C27" s="364">
        <f t="shared" si="1"/>
        <v>301731</v>
      </c>
      <c r="D27" s="401">
        <v>19422</v>
      </c>
      <c r="E27" s="401">
        <v>15191</v>
      </c>
      <c r="F27" s="401">
        <v>1509</v>
      </c>
      <c r="G27" s="401">
        <v>49747</v>
      </c>
      <c r="H27" s="401">
        <v>20476</v>
      </c>
      <c r="I27" s="401">
        <v>37581</v>
      </c>
      <c r="J27" s="402">
        <v>4149</v>
      </c>
      <c r="K27" s="403">
        <v>72980</v>
      </c>
      <c r="L27" s="403">
        <v>1770</v>
      </c>
      <c r="M27" s="403">
        <v>14212</v>
      </c>
      <c r="N27" s="403">
        <v>22938</v>
      </c>
      <c r="O27" s="403"/>
      <c r="P27" s="403">
        <v>5091</v>
      </c>
      <c r="Q27" s="404">
        <v>36665</v>
      </c>
      <c r="R27" s="887" t="s">
        <v>46</v>
      </c>
      <c r="S27" s="888"/>
    </row>
    <row r="28" spans="1:19" s="529" customFormat="1" ht="16.5" customHeight="1">
      <c r="A28" s="885" t="s">
        <v>47</v>
      </c>
      <c r="B28" s="886"/>
      <c r="C28" s="364">
        <f t="shared" si="1"/>
        <v>511500</v>
      </c>
      <c r="D28" s="401">
        <v>24398</v>
      </c>
      <c r="E28" s="401">
        <v>22982</v>
      </c>
      <c r="F28" s="401">
        <v>3913</v>
      </c>
      <c r="G28" s="401">
        <v>33447</v>
      </c>
      <c r="H28" s="401">
        <v>33937</v>
      </c>
      <c r="I28" s="401">
        <v>85641</v>
      </c>
      <c r="J28" s="402">
        <v>7493</v>
      </c>
      <c r="K28" s="403">
        <v>126006</v>
      </c>
      <c r="L28" s="403">
        <v>2740</v>
      </c>
      <c r="M28" s="403">
        <v>21896</v>
      </c>
      <c r="N28" s="403">
        <v>56378</v>
      </c>
      <c r="O28" s="403">
        <v>0</v>
      </c>
      <c r="P28" s="403">
        <v>28327</v>
      </c>
      <c r="Q28" s="404">
        <v>64342</v>
      </c>
      <c r="R28" s="887" t="s">
        <v>48</v>
      </c>
      <c r="S28" s="888"/>
    </row>
    <row r="29" spans="1:19" s="529" customFormat="1" ht="16.5" customHeight="1">
      <c r="A29" s="885" t="s">
        <v>49</v>
      </c>
      <c r="B29" s="886"/>
      <c r="C29" s="364">
        <f t="shared" si="1"/>
        <v>286629</v>
      </c>
      <c r="D29" s="401">
        <v>17668</v>
      </c>
      <c r="E29" s="401">
        <v>14250</v>
      </c>
      <c r="F29" s="401">
        <v>2577</v>
      </c>
      <c r="G29" s="401">
        <v>30917</v>
      </c>
      <c r="H29" s="401">
        <v>14376</v>
      </c>
      <c r="I29" s="401">
        <v>47119</v>
      </c>
      <c r="J29" s="402">
        <v>8995</v>
      </c>
      <c r="K29" s="403">
        <v>78830</v>
      </c>
      <c r="L29" s="403">
        <v>8823</v>
      </c>
      <c r="M29" s="403">
        <v>7923</v>
      </c>
      <c r="N29" s="403">
        <v>13457</v>
      </c>
      <c r="O29" s="403"/>
      <c r="P29" s="403">
        <v>2637</v>
      </c>
      <c r="Q29" s="404">
        <v>39057</v>
      </c>
      <c r="R29" s="887" t="s">
        <v>50</v>
      </c>
      <c r="S29" s="888"/>
    </row>
    <row r="30" spans="1:19" s="529" customFormat="1" ht="16.5" customHeight="1">
      <c r="A30" s="885" t="s">
        <v>51</v>
      </c>
      <c r="B30" s="886"/>
      <c r="C30" s="364">
        <f t="shared" si="1"/>
        <v>249600</v>
      </c>
      <c r="D30" s="401">
        <v>12994</v>
      </c>
      <c r="E30" s="401">
        <v>11839</v>
      </c>
      <c r="F30" s="401">
        <v>587</v>
      </c>
      <c r="G30" s="401">
        <v>25444</v>
      </c>
      <c r="H30" s="401">
        <v>15614</v>
      </c>
      <c r="I30" s="401">
        <v>33689</v>
      </c>
      <c r="J30" s="402">
        <v>5182</v>
      </c>
      <c r="K30" s="403">
        <v>70348</v>
      </c>
      <c r="L30" s="403">
        <v>2851</v>
      </c>
      <c r="M30" s="403">
        <v>9127</v>
      </c>
      <c r="N30" s="403">
        <v>21252</v>
      </c>
      <c r="O30" s="403"/>
      <c r="P30" s="403">
        <v>2921</v>
      </c>
      <c r="Q30" s="404">
        <v>37752</v>
      </c>
      <c r="R30" s="887" t="s">
        <v>52</v>
      </c>
      <c r="S30" s="888"/>
    </row>
    <row r="31" spans="1:19" s="529" customFormat="1" ht="16.5" customHeight="1">
      <c r="A31" s="885" t="s">
        <v>53</v>
      </c>
      <c r="B31" s="886"/>
      <c r="C31" s="364">
        <f t="shared" si="1"/>
        <v>325574</v>
      </c>
      <c r="D31" s="401">
        <v>14562</v>
      </c>
      <c r="E31" s="401">
        <v>20418</v>
      </c>
      <c r="F31" s="401">
        <v>1572</v>
      </c>
      <c r="G31" s="401">
        <v>38168</v>
      </c>
      <c r="H31" s="401">
        <v>20700</v>
      </c>
      <c r="I31" s="401">
        <v>66527</v>
      </c>
      <c r="J31" s="402">
        <v>5639</v>
      </c>
      <c r="K31" s="403">
        <v>66674</v>
      </c>
      <c r="L31" s="403">
        <v>6605</v>
      </c>
      <c r="M31" s="403">
        <v>9028</v>
      </c>
      <c r="N31" s="403">
        <v>26047</v>
      </c>
      <c r="O31" s="403">
        <v>0</v>
      </c>
      <c r="P31" s="403">
        <v>5250</v>
      </c>
      <c r="Q31" s="404">
        <v>44384</v>
      </c>
      <c r="R31" s="887" t="s">
        <v>26</v>
      </c>
      <c r="S31" s="888"/>
    </row>
    <row r="32" spans="1:19" s="529" customFormat="1" ht="16.5" customHeight="1">
      <c r="A32" s="885" t="s">
        <v>54</v>
      </c>
      <c r="B32" s="886"/>
      <c r="C32" s="364">
        <f t="shared" si="1"/>
        <v>317311</v>
      </c>
      <c r="D32" s="401">
        <v>12155</v>
      </c>
      <c r="E32" s="401">
        <v>23287</v>
      </c>
      <c r="F32" s="401">
        <v>1237</v>
      </c>
      <c r="G32" s="401">
        <v>25365</v>
      </c>
      <c r="H32" s="401">
        <v>33650</v>
      </c>
      <c r="I32" s="401">
        <v>58803</v>
      </c>
      <c r="J32" s="402">
        <v>5565</v>
      </c>
      <c r="K32" s="403">
        <v>58815</v>
      </c>
      <c r="L32" s="403">
        <v>4808</v>
      </c>
      <c r="M32" s="403">
        <v>10326</v>
      </c>
      <c r="N32" s="403">
        <v>28766</v>
      </c>
      <c r="O32" s="403"/>
      <c r="P32" s="403">
        <v>2421</v>
      </c>
      <c r="Q32" s="404">
        <v>52113</v>
      </c>
      <c r="R32" s="887" t="s">
        <v>55</v>
      </c>
      <c r="S32" s="888"/>
    </row>
    <row r="33" spans="1:19" s="529" customFormat="1" ht="16.5" customHeight="1">
      <c r="A33" s="885" t="s">
        <v>56</v>
      </c>
      <c r="B33" s="886"/>
      <c r="C33" s="364">
        <f t="shared" si="1"/>
        <v>285823</v>
      </c>
      <c r="D33" s="401">
        <v>13626</v>
      </c>
      <c r="E33" s="401">
        <v>4090</v>
      </c>
      <c r="F33" s="401">
        <v>2559</v>
      </c>
      <c r="G33" s="401">
        <v>34482</v>
      </c>
      <c r="H33" s="401">
        <v>30209</v>
      </c>
      <c r="I33" s="401">
        <v>48544</v>
      </c>
      <c r="J33" s="402">
        <v>4135</v>
      </c>
      <c r="K33" s="403">
        <v>52201</v>
      </c>
      <c r="L33" s="403">
        <v>4036</v>
      </c>
      <c r="M33" s="403">
        <v>12344</v>
      </c>
      <c r="N33" s="403">
        <v>31797</v>
      </c>
      <c r="O33" s="403"/>
      <c r="P33" s="403">
        <v>2701</v>
      </c>
      <c r="Q33" s="404">
        <v>45099</v>
      </c>
      <c r="R33" s="887" t="s">
        <v>57</v>
      </c>
      <c r="S33" s="888"/>
    </row>
    <row r="34" spans="1:19" s="529" customFormat="1" ht="16.5" customHeight="1">
      <c r="A34" s="885" t="s">
        <v>58</v>
      </c>
      <c r="B34" s="886"/>
      <c r="C34" s="364">
        <f t="shared" si="1"/>
        <v>356000</v>
      </c>
      <c r="D34" s="401">
        <v>21266.304</v>
      </c>
      <c r="E34" s="401">
        <v>12309.941000000001</v>
      </c>
      <c r="F34" s="401">
        <v>113.75</v>
      </c>
      <c r="G34" s="401">
        <v>29066.472000000002</v>
      </c>
      <c r="H34" s="401">
        <v>31770.188999999998</v>
      </c>
      <c r="I34" s="401">
        <v>52505.466999999997</v>
      </c>
      <c r="J34" s="402">
        <v>5822.9880000000003</v>
      </c>
      <c r="K34" s="403">
        <v>53162.798000000003</v>
      </c>
      <c r="L34" s="403">
        <v>7775.6379999999999</v>
      </c>
      <c r="M34" s="403">
        <v>18362.652999999998</v>
      </c>
      <c r="N34" s="403">
        <v>64071.915999999997</v>
      </c>
      <c r="O34" s="403">
        <v>0</v>
      </c>
      <c r="P34" s="403">
        <v>12385.251</v>
      </c>
      <c r="Q34" s="404">
        <v>47386.633000000002</v>
      </c>
      <c r="R34" s="887" t="s">
        <v>59</v>
      </c>
      <c r="S34" s="888"/>
    </row>
    <row r="35" spans="1:19" s="529" customFormat="1" ht="16.5" customHeight="1">
      <c r="A35" s="885" t="s">
        <v>60</v>
      </c>
      <c r="B35" s="886"/>
      <c r="C35" s="364">
        <f t="shared" si="1"/>
        <v>417900</v>
      </c>
      <c r="D35" s="401">
        <v>45607</v>
      </c>
      <c r="E35" s="401">
        <v>8973</v>
      </c>
      <c r="F35" s="401">
        <v>7696</v>
      </c>
      <c r="G35" s="401">
        <v>20166</v>
      </c>
      <c r="H35" s="401">
        <v>26839</v>
      </c>
      <c r="I35" s="401">
        <v>112300</v>
      </c>
      <c r="J35" s="402">
        <v>8133</v>
      </c>
      <c r="K35" s="403">
        <v>48083</v>
      </c>
      <c r="L35" s="403">
        <v>5270</v>
      </c>
      <c r="M35" s="403">
        <v>26619</v>
      </c>
      <c r="N35" s="403">
        <v>42794</v>
      </c>
      <c r="O35" s="403"/>
      <c r="P35" s="403">
        <v>9170</v>
      </c>
      <c r="Q35" s="404">
        <v>56250</v>
      </c>
      <c r="R35" s="887" t="s">
        <v>61</v>
      </c>
      <c r="S35" s="888"/>
    </row>
    <row r="36" spans="1:19" s="529" customFormat="1" ht="16.5" customHeight="1">
      <c r="A36" s="885" t="s">
        <v>62</v>
      </c>
      <c r="B36" s="886"/>
      <c r="C36" s="364">
        <f t="shared" si="1"/>
        <v>379680</v>
      </c>
      <c r="D36" s="401">
        <v>34786</v>
      </c>
      <c r="E36" s="401">
        <v>16010</v>
      </c>
      <c r="F36" s="401">
        <v>1926</v>
      </c>
      <c r="G36" s="401">
        <v>40631</v>
      </c>
      <c r="H36" s="401">
        <v>27711</v>
      </c>
      <c r="I36" s="401">
        <v>67560</v>
      </c>
      <c r="J36" s="402">
        <v>6510</v>
      </c>
      <c r="K36" s="403">
        <v>72209</v>
      </c>
      <c r="L36" s="403">
        <v>2533</v>
      </c>
      <c r="M36" s="403">
        <v>12851</v>
      </c>
      <c r="N36" s="403">
        <v>40659</v>
      </c>
      <c r="O36" s="403">
        <v>0</v>
      </c>
      <c r="P36" s="403">
        <v>2743</v>
      </c>
      <c r="Q36" s="404">
        <v>53551</v>
      </c>
      <c r="R36" s="887" t="s">
        <v>63</v>
      </c>
      <c r="S36" s="888"/>
    </row>
    <row r="37" spans="1:19" s="529" customFormat="1" ht="16.5" customHeight="1">
      <c r="A37" s="885" t="s">
        <v>64</v>
      </c>
      <c r="B37" s="886"/>
      <c r="C37" s="364">
        <f t="shared" si="1"/>
        <v>338800</v>
      </c>
      <c r="D37" s="401">
        <v>14754</v>
      </c>
      <c r="E37" s="401">
        <v>10790</v>
      </c>
      <c r="F37" s="401">
        <v>1474</v>
      </c>
      <c r="G37" s="401">
        <v>22054</v>
      </c>
      <c r="H37" s="401">
        <v>26894</v>
      </c>
      <c r="I37" s="401">
        <v>50730</v>
      </c>
      <c r="J37" s="402">
        <v>4966</v>
      </c>
      <c r="K37" s="403">
        <v>86730</v>
      </c>
      <c r="L37" s="403">
        <v>5873</v>
      </c>
      <c r="M37" s="403">
        <v>16355</v>
      </c>
      <c r="N37" s="403">
        <v>51965</v>
      </c>
      <c r="O37" s="403">
        <v>0</v>
      </c>
      <c r="P37" s="403">
        <v>2208</v>
      </c>
      <c r="Q37" s="404">
        <v>44007</v>
      </c>
      <c r="R37" s="887" t="s">
        <v>65</v>
      </c>
      <c r="S37" s="888"/>
    </row>
    <row r="38" spans="1:19" s="529" customFormat="1" ht="16.5" customHeight="1">
      <c r="A38" s="885" t="s">
        <v>66</v>
      </c>
      <c r="B38" s="886"/>
      <c r="C38" s="364">
        <f t="shared" si="1"/>
        <v>435229</v>
      </c>
      <c r="D38" s="401">
        <v>27337</v>
      </c>
      <c r="E38" s="401">
        <v>13277</v>
      </c>
      <c r="F38" s="401">
        <v>4022</v>
      </c>
      <c r="G38" s="401">
        <v>31388</v>
      </c>
      <c r="H38" s="401">
        <v>61078</v>
      </c>
      <c r="I38" s="401">
        <v>73062</v>
      </c>
      <c r="J38" s="402">
        <v>10764</v>
      </c>
      <c r="K38" s="403">
        <v>88553</v>
      </c>
      <c r="L38" s="403">
        <v>5906</v>
      </c>
      <c r="M38" s="403">
        <v>14667</v>
      </c>
      <c r="N38" s="403">
        <v>31092</v>
      </c>
      <c r="O38" s="403">
        <v>0</v>
      </c>
      <c r="P38" s="403">
        <v>22403</v>
      </c>
      <c r="Q38" s="404">
        <v>51680</v>
      </c>
      <c r="R38" s="887" t="s">
        <v>67</v>
      </c>
      <c r="S38" s="888"/>
    </row>
    <row r="39" spans="1:19" s="529" customFormat="1" ht="16.5" customHeight="1" thickBot="1">
      <c r="A39" s="881" t="s">
        <v>68</v>
      </c>
      <c r="B39" s="882"/>
      <c r="C39" s="364">
        <f t="shared" si="1"/>
        <v>161500</v>
      </c>
      <c r="D39" s="401">
        <v>10654</v>
      </c>
      <c r="E39" s="401">
        <v>8591</v>
      </c>
      <c r="F39" s="401">
        <v>718</v>
      </c>
      <c r="G39" s="401">
        <v>19486</v>
      </c>
      <c r="H39" s="401">
        <v>15089</v>
      </c>
      <c r="I39" s="401">
        <v>12185</v>
      </c>
      <c r="J39" s="405">
        <v>4762</v>
      </c>
      <c r="K39" s="403">
        <v>26334</v>
      </c>
      <c r="L39" s="403">
        <v>10188</v>
      </c>
      <c r="M39" s="403">
        <v>6119</v>
      </c>
      <c r="N39" s="403">
        <v>17558</v>
      </c>
      <c r="O39" s="403">
        <v>0</v>
      </c>
      <c r="P39" s="403">
        <v>1296</v>
      </c>
      <c r="Q39" s="406">
        <v>28520</v>
      </c>
      <c r="R39" s="883" t="s">
        <v>69</v>
      </c>
      <c r="S39" s="884"/>
    </row>
    <row r="40" spans="1:19" s="230" customFormat="1" ht="11.1" customHeight="1">
      <c r="A40" s="189" t="s">
        <v>357</v>
      </c>
      <c r="B40" s="189"/>
      <c r="C40" s="229"/>
      <c r="D40" s="189"/>
      <c r="E40" s="190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90"/>
      <c r="Q40" s="176"/>
      <c r="R40" s="189"/>
      <c r="S40" s="191" t="s">
        <v>595</v>
      </c>
    </row>
    <row r="41" spans="1:19" s="195" customFormat="1" ht="11.1" customHeight="1">
      <c r="A41" s="231" t="s">
        <v>93</v>
      </c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3"/>
      <c r="S41" s="234"/>
    </row>
    <row r="42" spans="1:19" s="234" customFormat="1" ht="12.75" customHeight="1">
      <c r="A42" s="235" t="s">
        <v>504</v>
      </c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3"/>
    </row>
    <row r="43" spans="1:19" s="195" customFormat="1" ht="24.75" customHeight="1">
      <c r="A43" s="194"/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</row>
    <row r="44" spans="1:19" s="529" customFormat="1" ht="11.25" customHeight="1">
      <c r="A44" s="177"/>
      <c r="B44" s="177"/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</row>
    <row r="45" spans="1:19" s="529" customFormat="1" ht="15" customHeight="1">
      <c r="A45" s="177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</row>
    <row r="46" spans="1:19" s="529" customFormat="1" ht="11.25" customHeight="1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</row>
    <row r="47" spans="1:19" s="529" customFormat="1" ht="11.25" customHeight="1">
      <c r="A47" s="177"/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</row>
    <row r="48" spans="1:19" s="529" customFormat="1" ht="11.25" customHeight="1">
      <c r="A48" s="177"/>
      <c r="B48" s="177"/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</row>
    <row r="49" spans="1:19" s="529" customFormat="1" ht="11.25" customHeight="1">
      <c r="A49" s="177"/>
      <c r="B49" s="177"/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</row>
    <row r="50" spans="1:19" s="529" customFormat="1" ht="11.25" customHeight="1">
      <c r="A50" s="177"/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</row>
    <row r="51" spans="1:19" s="529" customFormat="1" ht="11.25" customHeight="1">
      <c r="A51" s="177"/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</row>
    <row r="52" spans="1:19" s="529" customFormat="1" ht="11.25" customHeight="1">
      <c r="A52" s="177"/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</row>
    <row r="53" spans="1:19" s="529" customFormat="1" ht="11.25" customHeight="1">
      <c r="A53" s="177"/>
      <c r="B53" s="177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</row>
    <row r="54" spans="1:19" s="529" customFormat="1" ht="11.25" customHeight="1">
      <c r="A54" s="177"/>
      <c r="B54" s="177"/>
      <c r="C54" s="177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</row>
    <row r="55" spans="1:19" s="529" customFormat="1" ht="11.25" customHeight="1">
      <c r="A55" s="177"/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</row>
    <row r="56" spans="1:19" s="529" customFormat="1" ht="11.25" customHeight="1">
      <c r="A56" s="177"/>
      <c r="B56" s="177"/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</row>
    <row r="57" spans="1:19" s="529" customFormat="1" ht="11.25" customHeight="1">
      <c r="A57" s="177"/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</row>
    <row r="58" spans="1:19">
      <c r="A58" s="197"/>
      <c r="B58" s="197"/>
      <c r="M58" s="196"/>
      <c r="N58" s="196"/>
      <c r="O58" s="196"/>
      <c r="P58" s="198"/>
      <c r="Q58" s="198"/>
      <c r="R58" s="198"/>
      <c r="S58" s="198"/>
    </row>
    <row r="59" spans="1:19">
      <c r="A59" s="197"/>
      <c r="B59" s="197"/>
      <c r="M59" s="196"/>
      <c r="N59" s="196"/>
      <c r="O59" s="196"/>
      <c r="P59" s="198"/>
      <c r="Q59" s="198"/>
      <c r="R59" s="198"/>
      <c r="S59" s="198"/>
    </row>
    <row r="60" spans="1:19">
      <c r="A60" s="197"/>
      <c r="B60" s="197"/>
      <c r="M60" s="196"/>
      <c r="N60" s="196"/>
      <c r="O60" s="196"/>
      <c r="P60" s="198"/>
      <c r="Q60" s="198"/>
      <c r="R60" s="198"/>
      <c r="S60" s="198"/>
    </row>
  </sheetData>
  <sheetProtection selectLockedCells="1"/>
  <mergeCells count="78">
    <mergeCell ref="A3:I3"/>
    <mergeCell ref="J3:S3"/>
    <mergeCell ref="A5:F5"/>
    <mergeCell ref="A6:B9"/>
    <mergeCell ref="C6:C9"/>
    <mergeCell ref="D6:D9"/>
    <mergeCell ref="E6:E9"/>
    <mergeCell ref="F6:F9"/>
    <mergeCell ref="G6:G9"/>
    <mergeCell ref="H6:H9"/>
    <mergeCell ref="O6:O9"/>
    <mergeCell ref="P6:P9"/>
    <mergeCell ref="Q6:Q9"/>
    <mergeCell ref="R6:S9"/>
    <mergeCell ref="A10:B10"/>
    <mergeCell ref="R10:S10"/>
    <mergeCell ref="I6:I9"/>
    <mergeCell ref="J6:J9"/>
    <mergeCell ref="K6:K9"/>
    <mergeCell ref="L6:L9"/>
    <mergeCell ref="M6:M9"/>
    <mergeCell ref="N6:N9"/>
    <mergeCell ref="A11:B11"/>
    <mergeCell ref="R11:S11"/>
    <mergeCell ref="A12:B12"/>
    <mergeCell ref="R12:S12"/>
    <mergeCell ref="A13:B13"/>
    <mergeCell ref="R13:S13"/>
    <mergeCell ref="A14:B14"/>
    <mergeCell ref="R14:S14"/>
    <mergeCell ref="A16:B16"/>
    <mergeCell ref="R16:S16"/>
    <mergeCell ref="A17:B17"/>
    <mergeCell ref="R17:S17"/>
    <mergeCell ref="A18:B18"/>
    <mergeCell ref="R18:S18"/>
    <mergeCell ref="A19:B19"/>
    <mergeCell ref="R19:S19"/>
    <mergeCell ref="A20:B20"/>
    <mergeCell ref="R20:S20"/>
    <mergeCell ref="A21:B21"/>
    <mergeCell ref="R21:S21"/>
    <mergeCell ref="A22:B22"/>
    <mergeCell ref="R22:S22"/>
    <mergeCell ref="A23:B23"/>
    <mergeCell ref="R23:S23"/>
    <mergeCell ref="A24:B24"/>
    <mergeCell ref="R24:S24"/>
    <mergeCell ref="A25:B25"/>
    <mergeCell ref="R25:S25"/>
    <mergeCell ref="A26:B26"/>
    <mergeCell ref="R26:S26"/>
    <mergeCell ref="A27:B27"/>
    <mergeCell ref="R27:S27"/>
    <mergeCell ref="A28:B28"/>
    <mergeCell ref="R28:S28"/>
    <mergeCell ref="A29:B29"/>
    <mergeCell ref="R29:S29"/>
    <mergeCell ref="A30:B30"/>
    <mergeCell ref="R30:S30"/>
    <mergeCell ref="A31:B31"/>
    <mergeCell ref="R31:S31"/>
    <mergeCell ref="A32:B32"/>
    <mergeCell ref="R32:S32"/>
    <mergeCell ref="A33:B33"/>
    <mergeCell ref="R33:S33"/>
    <mergeCell ref="A34:B34"/>
    <mergeCell ref="R34:S34"/>
    <mergeCell ref="A35:B35"/>
    <mergeCell ref="R35:S35"/>
    <mergeCell ref="A39:B39"/>
    <mergeCell ref="R39:S39"/>
    <mergeCell ref="A36:B36"/>
    <mergeCell ref="R36:S36"/>
    <mergeCell ref="A37:B37"/>
    <mergeCell ref="R37:S37"/>
    <mergeCell ref="A38:B38"/>
    <mergeCell ref="R38:S38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view="pageBreakPreview" topLeftCell="A82" zoomScaleNormal="100" zoomScaleSheetLayoutView="100" workbookViewId="0">
      <selection activeCell="G30" sqref="G30"/>
    </sheetView>
  </sheetViews>
  <sheetFormatPr defaultRowHeight="14.25"/>
  <cols>
    <col min="1" max="1" width="20.125" style="54" customWidth="1"/>
    <col min="2" max="2" width="12.5" style="142" customWidth="1"/>
    <col min="3" max="3" width="11.625" style="142" customWidth="1"/>
    <col min="4" max="4" width="12.5" style="142" customWidth="1"/>
    <col min="5" max="5" width="12.125" style="167" customWidth="1"/>
    <col min="6" max="6" width="13.625" style="224" customWidth="1"/>
    <col min="7" max="7" width="12.875" style="142" customWidth="1"/>
    <col min="8" max="8" width="12.875" style="143" customWidth="1"/>
    <col min="9" max="9" width="12.875" style="59" customWidth="1"/>
    <col min="10" max="10" width="13.125" style="59" customWidth="1"/>
    <col min="11" max="11" width="30.625" style="54" customWidth="1"/>
    <col min="12" max="16384" width="9" style="59"/>
  </cols>
  <sheetData>
    <row r="1" spans="1:12" s="429" customFormat="1" ht="14.1" customHeight="1">
      <c r="A1" s="236" t="s">
        <v>572</v>
      </c>
      <c r="B1" s="425"/>
      <c r="C1" s="425"/>
      <c r="D1" s="425"/>
      <c r="E1" s="426"/>
      <c r="F1" s="427"/>
      <c r="G1" s="425"/>
      <c r="H1" s="428"/>
      <c r="K1" s="239" t="s">
        <v>573</v>
      </c>
    </row>
    <row r="2" spans="1:12" s="39" customFormat="1" ht="14.1" customHeight="1">
      <c r="A2" s="91"/>
      <c r="B2" s="121"/>
      <c r="C2" s="121"/>
      <c r="D2" s="121"/>
      <c r="E2" s="33"/>
      <c r="F2" s="199"/>
      <c r="G2" s="121"/>
      <c r="H2" s="122"/>
      <c r="K2" s="36"/>
    </row>
    <row r="3" spans="1:12" s="40" customFormat="1" ht="20.100000000000001" customHeight="1">
      <c r="A3" s="656" t="s">
        <v>156</v>
      </c>
      <c r="B3" s="656"/>
      <c r="C3" s="656"/>
      <c r="D3" s="656"/>
      <c r="E3" s="656"/>
      <c r="F3" s="656"/>
      <c r="G3" s="800" t="s">
        <v>157</v>
      </c>
      <c r="H3" s="800"/>
      <c r="I3" s="800"/>
      <c r="J3" s="800"/>
      <c r="K3" s="800"/>
    </row>
    <row r="4" spans="1:12" s="44" customFormat="1" ht="24" customHeight="1">
      <c r="A4" s="490"/>
      <c r="B4" s="490"/>
      <c r="C4" s="490"/>
      <c r="D4" s="490"/>
      <c r="E4" s="490"/>
      <c r="F4" s="200"/>
      <c r="G4" s="490"/>
      <c r="H4" s="490"/>
      <c r="I4" s="490"/>
      <c r="J4" s="490"/>
      <c r="K4" s="490"/>
    </row>
    <row r="5" spans="1:12" s="45" customFormat="1" ht="18" customHeight="1" thickBot="1">
      <c r="A5" s="45" t="s">
        <v>17</v>
      </c>
      <c r="B5" s="141"/>
      <c r="C5" s="141"/>
      <c r="D5" s="141"/>
      <c r="F5" s="201"/>
      <c r="G5" s="141"/>
      <c r="H5" s="141"/>
      <c r="K5" s="202" t="s">
        <v>158</v>
      </c>
    </row>
    <row r="6" spans="1:12" s="39" customFormat="1" ht="15" customHeight="1">
      <c r="A6" s="929" t="s">
        <v>94</v>
      </c>
      <c r="B6" s="930" t="s">
        <v>72</v>
      </c>
      <c r="C6" s="931"/>
      <c r="D6" s="931"/>
      <c r="E6" s="931"/>
      <c r="F6" s="203" t="s">
        <v>159</v>
      </c>
      <c r="G6" s="932" t="s">
        <v>160</v>
      </c>
      <c r="H6" s="932"/>
      <c r="I6" s="933"/>
      <c r="J6" s="928" t="s">
        <v>161</v>
      </c>
      <c r="K6" s="923" t="s">
        <v>95</v>
      </c>
    </row>
    <row r="7" spans="1:12" s="39" customFormat="1" ht="15" customHeight="1">
      <c r="A7" s="673"/>
      <c r="B7" s="821" t="s">
        <v>162</v>
      </c>
      <c r="C7" s="635"/>
      <c r="D7" s="635"/>
      <c r="E7" s="647" t="s">
        <v>163</v>
      </c>
      <c r="F7" s="924" t="s">
        <v>164</v>
      </c>
      <c r="G7" s="927" t="s">
        <v>162</v>
      </c>
      <c r="H7" s="842"/>
      <c r="I7" s="647" t="s">
        <v>163</v>
      </c>
      <c r="J7" s="713"/>
      <c r="K7" s="654"/>
    </row>
    <row r="8" spans="1:12" s="39" customFormat="1" ht="11.1" customHeight="1">
      <c r="A8" s="673"/>
      <c r="B8" s="841"/>
      <c r="C8" s="811" t="s">
        <v>165</v>
      </c>
      <c r="D8" s="811" t="s">
        <v>166</v>
      </c>
      <c r="E8" s="635"/>
      <c r="F8" s="925"/>
      <c r="G8" s="934" t="s">
        <v>165</v>
      </c>
      <c r="H8" s="811" t="s">
        <v>422</v>
      </c>
      <c r="I8" s="635"/>
      <c r="J8" s="713"/>
      <c r="K8" s="654"/>
    </row>
    <row r="9" spans="1:12" s="39" customFormat="1" ht="11.1" customHeight="1">
      <c r="A9" s="673"/>
      <c r="B9" s="842"/>
      <c r="C9" s="812"/>
      <c r="D9" s="812"/>
      <c r="E9" s="635"/>
      <c r="F9" s="925"/>
      <c r="G9" s="842"/>
      <c r="H9" s="812"/>
      <c r="I9" s="635"/>
      <c r="J9" s="713"/>
      <c r="K9" s="654"/>
    </row>
    <row r="10" spans="1:12" s="39" customFormat="1" ht="11.1" customHeight="1">
      <c r="A10" s="674"/>
      <c r="B10" s="843"/>
      <c r="C10" s="813"/>
      <c r="D10" s="813"/>
      <c r="E10" s="636"/>
      <c r="F10" s="926"/>
      <c r="G10" s="843"/>
      <c r="H10" s="813"/>
      <c r="I10" s="636"/>
      <c r="J10" s="714"/>
      <c r="K10" s="655"/>
    </row>
    <row r="11" spans="1:12" s="147" customFormat="1" ht="15.6" customHeight="1">
      <c r="A11" s="146" t="s">
        <v>423</v>
      </c>
      <c r="B11" s="10">
        <v>16064524</v>
      </c>
      <c r="C11" s="10">
        <v>5848512</v>
      </c>
      <c r="D11" s="10">
        <v>10216012</v>
      </c>
      <c r="E11" s="204">
        <v>100</v>
      </c>
      <c r="F11" s="10">
        <v>14994228.097149998</v>
      </c>
      <c r="G11" s="10">
        <v>5718624</v>
      </c>
      <c r="H11" s="183">
        <v>9275604.0971499998</v>
      </c>
      <c r="I11" s="204">
        <v>100</v>
      </c>
      <c r="J11" s="204">
        <v>85.254421729165671</v>
      </c>
      <c r="K11" s="94" t="s">
        <v>423</v>
      </c>
      <c r="L11" s="95"/>
    </row>
    <row r="12" spans="1:12" s="147" customFormat="1" ht="15.6" customHeight="1">
      <c r="A12" s="146" t="s">
        <v>502</v>
      </c>
      <c r="B12" s="10">
        <v>16737411</v>
      </c>
      <c r="C12" s="10">
        <v>5947053</v>
      </c>
      <c r="D12" s="10">
        <v>10790358</v>
      </c>
      <c r="E12" s="204">
        <v>100</v>
      </c>
      <c r="F12" s="10">
        <v>16118826</v>
      </c>
      <c r="G12" s="10">
        <v>5856913</v>
      </c>
      <c r="H12" s="183">
        <v>10261913</v>
      </c>
      <c r="I12" s="204">
        <v>100</v>
      </c>
      <c r="J12" s="204">
        <v>85.892361678580485</v>
      </c>
      <c r="K12" s="94" t="s">
        <v>502</v>
      </c>
      <c r="L12" s="95"/>
    </row>
    <row r="13" spans="1:12" s="147" customFormat="1" ht="15.6" customHeight="1">
      <c r="A13" s="146" t="s">
        <v>519</v>
      </c>
      <c r="B13" s="10">
        <v>17073154</v>
      </c>
      <c r="C13" s="10">
        <v>6235939</v>
      </c>
      <c r="D13" s="10">
        <v>10838216</v>
      </c>
      <c r="E13" s="204">
        <v>100</v>
      </c>
      <c r="F13" s="10">
        <v>16063078</v>
      </c>
      <c r="G13" s="10">
        <v>5999393</v>
      </c>
      <c r="H13" s="183">
        <v>10063685</v>
      </c>
      <c r="I13" s="204">
        <v>100.00000000000003</v>
      </c>
      <c r="J13" s="204">
        <v>94.083834773586645</v>
      </c>
      <c r="K13" s="94" t="s">
        <v>519</v>
      </c>
      <c r="L13" s="95"/>
    </row>
    <row r="14" spans="1:12" s="147" customFormat="1" ht="15.6" customHeight="1">
      <c r="A14" s="146" t="s">
        <v>558</v>
      </c>
      <c r="B14" s="10">
        <v>20739060</v>
      </c>
      <c r="C14" s="10">
        <v>7260502</v>
      </c>
      <c r="D14" s="10">
        <v>13478558</v>
      </c>
      <c r="E14" s="204">
        <v>100</v>
      </c>
      <c r="F14" s="10">
        <v>17504298</v>
      </c>
      <c r="G14" s="10">
        <v>6785895</v>
      </c>
      <c r="H14" s="183">
        <v>10718403</v>
      </c>
      <c r="I14" s="204">
        <v>100</v>
      </c>
      <c r="J14" s="204">
        <v>84.402562121909099</v>
      </c>
      <c r="K14" s="94" t="s">
        <v>558</v>
      </c>
      <c r="L14" s="95"/>
    </row>
    <row r="15" spans="1:12" s="147" customFormat="1" ht="15.6" customHeight="1">
      <c r="A15" s="148" t="s">
        <v>598</v>
      </c>
      <c r="B15" s="14">
        <f t="shared" ref="B15:I15" si="0">SUM(B17,B22,B24,B28,B34,B41,B61,B64,B68,B75,B80,B84,B87,B89)</f>
        <v>22317779</v>
      </c>
      <c r="C15" s="14">
        <f t="shared" si="0"/>
        <v>7685936</v>
      </c>
      <c r="D15" s="14">
        <f t="shared" si="0"/>
        <v>14631843</v>
      </c>
      <c r="E15" s="205">
        <f t="shared" si="0"/>
        <v>100.00000000000001</v>
      </c>
      <c r="F15" s="14">
        <f t="shared" si="0"/>
        <v>18792891</v>
      </c>
      <c r="G15" s="14">
        <f t="shared" si="0"/>
        <v>7181655</v>
      </c>
      <c r="H15" s="14">
        <f t="shared" si="0"/>
        <v>11611236</v>
      </c>
      <c r="I15" s="205">
        <f t="shared" si="0"/>
        <v>100</v>
      </c>
      <c r="J15" s="206">
        <f>(F15/B15)*100</f>
        <v>84.205919415189129</v>
      </c>
      <c r="K15" s="150" t="s">
        <v>598</v>
      </c>
      <c r="L15" s="95"/>
    </row>
    <row r="16" spans="1:12" s="152" customFormat="1" ht="9" customHeight="1">
      <c r="A16" s="493"/>
      <c r="B16" s="10"/>
      <c r="C16" s="10"/>
      <c r="D16" s="10"/>
      <c r="E16" s="204"/>
      <c r="F16" s="10"/>
      <c r="G16" s="10"/>
      <c r="H16" s="10"/>
      <c r="I16" s="207"/>
      <c r="J16" s="208"/>
      <c r="K16" s="98"/>
    </row>
    <row r="17" spans="1:12" s="152" customFormat="1" ht="15.6" customHeight="1">
      <c r="A17" s="75" t="s">
        <v>167</v>
      </c>
      <c r="B17" s="372">
        <f>SUM(B18:B21)</f>
        <v>1967217</v>
      </c>
      <c r="C17" s="372">
        <f>SUM(C18:C21)</f>
        <v>1070324</v>
      </c>
      <c r="D17" s="372">
        <f>SUM(D18:D21)</f>
        <v>896893</v>
      </c>
      <c r="E17" s="208">
        <f t="shared" ref="E17:E27" si="1">(B17/$B$15)*100</f>
        <v>8.8145733497943493</v>
      </c>
      <c r="F17" s="372">
        <f>SUM(F18:F21)</f>
        <v>1818476</v>
      </c>
      <c r="G17" s="372">
        <f>SUM(G18:G21)</f>
        <v>1036623</v>
      </c>
      <c r="H17" s="372">
        <f>SUM(H18:H21)</f>
        <v>781853</v>
      </c>
      <c r="I17" s="204">
        <f t="shared" ref="I17:I44" si="2">(F17/$F$15)*100</f>
        <v>9.6764036996755838</v>
      </c>
      <c r="J17" s="208">
        <f t="shared" ref="J17:J44" si="3">(F17/B17)*100</f>
        <v>92.439014099613829</v>
      </c>
      <c r="K17" s="471" t="s">
        <v>168</v>
      </c>
      <c r="L17" s="39"/>
    </row>
    <row r="18" spans="1:12" s="152" customFormat="1" ht="15.6" customHeight="1">
      <c r="A18" s="75" t="s">
        <v>556</v>
      </c>
      <c r="B18" s="372">
        <f>SUM(C18:D18)</f>
        <v>31889</v>
      </c>
      <c r="C18" s="407">
        <v>7991</v>
      </c>
      <c r="D18" s="408">
        <v>23898</v>
      </c>
      <c r="E18" s="208">
        <f t="shared" si="1"/>
        <v>0.14288608198871403</v>
      </c>
      <c r="F18" s="372">
        <f>SUM(G18:H18)</f>
        <v>29198</v>
      </c>
      <c r="G18" s="407">
        <v>7478</v>
      </c>
      <c r="H18" s="408">
        <v>21720</v>
      </c>
      <c r="I18" s="204">
        <f t="shared" si="2"/>
        <v>0.15536726094989856</v>
      </c>
      <c r="J18" s="208">
        <f t="shared" si="3"/>
        <v>91.561353444761522</v>
      </c>
      <c r="K18" s="210" t="s">
        <v>589</v>
      </c>
      <c r="L18" s="39"/>
    </row>
    <row r="19" spans="1:12" s="152" customFormat="1" ht="15.6" customHeight="1">
      <c r="A19" s="75" t="s">
        <v>169</v>
      </c>
      <c r="B19" s="372">
        <f t="shared" ref="B19:B44" si="4">SUM(C19:D19)</f>
        <v>991668</v>
      </c>
      <c r="C19" s="407">
        <v>888489</v>
      </c>
      <c r="D19" s="408">
        <v>103179</v>
      </c>
      <c r="E19" s="208">
        <f t="shared" si="1"/>
        <v>4.4433991393139971</v>
      </c>
      <c r="F19" s="372">
        <f>SUM(G19:H19)</f>
        <v>965213</v>
      </c>
      <c r="G19" s="407">
        <v>885440</v>
      </c>
      <c r="H19" s="408">
        <v>79773</v>
      </c>
      <c r="I19" s="204">
        <f t="shared" si="2"/>
        <v>5.1360538407847951</v>
      </c>
      <c r="J19" s="208">
        <f t="shared" si="3"/>
        <v>97.332272494423535</v>
      </c>
      <c r="K19" s="210" t="s">
        <v>170</v>
      </c>
      <c r="L19" s="39"/>
    </row>
    <row r="20" spans="1:12" s="152" customFormat="1" ht="15.6" customHeight="1">
      <c r="A20" s="75" t="s">
        <v>171</v>
      </c>
      <c r="B20" s="372">
        <f t="shared" si="4"/>
        <v>46886</v>
      </c>
      <c r="C20" s="407">
        <v>9725</v>
      </c>
      <c r="D20" s="408">
        <v>37161</v>
      </c>
      <c r="E20" s="208">
        <f t="shared" si="1"/>
        <v>0.21008362884138246</v>
      </c>
      <c r="F20" s="372">
        <f>SUM(G20:H20)</f>
        <v>45452</v>
      </c>
      <c r="G20" s="407">
        <v>9725</v>
      </c>
      <c r="H20" s="408">
        <v>35727</v>
      </c>
      <c r="I20" s="204">
        <f t="shared" si="2"/>
        <v>0.24185741299728711</v>
      </c>
      <c r="J20" s="208">
        <f t="shared" si="3"/>
        <v>96.941517723840803</v>
      </c>
      <c r="K20" s="211" t="s">
        <v>172</v>
      </c>
      <c r="L20" s="39"/>
    </row>
    <row r="21" spans="1:12" s="152" customFormat="1" ht="15.6" customHeight="1">
      <c r="A21" s="75" t="s">
        <v>173</v>
      </c>
      <c r="B21" s="372">
        <f t="shared" si="4"/>
        <v>896774</v>
      </c>
      <c r="C21" s="407">
        <v>164119</v>
      </c>
      <c r="D21" s="408">
        <v>732655</v>
      </c>
      <c r="E21" s="208">
        <f t="shared" si="1"/>
        <v>4.0182044996502562</v>
      </c>
      <c r="F21" s="372">
        <f>SUM(G21:H21)</f>
        <v>778613</v>
      </c>
      <c r="G21" s="407">
        <v>133980</v>
      </c>
      <c r="H21" s="408">
        <v>644633</v>
      </c>
      <c r="I21" s="204">
        <f t="shared" si="2"/>
        <v>4.1431251849436048</v>
      </c>
      <c r="J21" s="208">
        <f t="shared" si="3"/>
        <v>86.82377053750443</v>
      </c>
      <c r="K21" s="210" t="s">
        <v>174</v>
      </c>
      <c r="L21" s="39"/>
    </row>
    <row r="22" spans="1:12" s="152" customFormat="1" ht="15.6" customHeight="1">
      <c r="A22" s="75" t="s">
        <v>555</v>
      </c>
      <c r="B22" s="372">
        <f>SUM(B23)</f>
        <v>768061</v>
      </c>
      <c r="C22" s="372">
        <f>SUM(C23)</f>
        <v>273232</v>
      </c>
      <c r="D22" s="372">
        <f>SUM(D23)</f>
        <v>494829</v>
      </c>
      <c r="E22" s="208">
        <f t="shared" si="1"/>
        <v>3.4414759640733066</v>
      </c>
      <c r="F22" s="372">
        <f>SUM(F23)</f>
        <v>609070</v>
      </c>
      <c r="G22" s="372">
        <f>SUM(G23)</f>
        <v>258872</v>
      </c>
      <c r="H22" s="372">
        <f>SUM(H23)</f>
        <v>350198</v>
      </c>
      <c r="I22" s="204">
        <f t="shared" si="2"/>
        <v>3.2409595734897838</v>
      </c>
      <c r="J22" s="208">
        <f t="shared" si="3"/>
        <v>79.299691040164774</v>
      </c>
      <c r="K22" s="471" t="s">
        <v>175</v>
      </c>
      <c r="L22" s="39"/>
    </row>
    <row r="23" spans="1:12" s="152" customFormat="1" ht="15.6" customHeight="1">
      <c r="A23" s="75" t="s">
        <v>554</v>
      </c>
      <c r="B23" s="372">
        <f t="shared" si="4"/>
        <v>768061</v>
      </c>
      <c r="C23" s="407">
        <v>273232</v>
      </c>
      <c r="D23" s="408">
        <v>494829</v>
      </c>
      <c r="E23" s="208">
        <f t="shared" si="1"/>
        <v>3.4414759640733066</v>
      </c>
      <c r="F23" s="372">
        <f>SUM(G23:H23)</f>
        <v>609070</v>
      </c>
      <c r="G23" s="407">
        <v>258872</v>
      </c>
      <c r="H23" s="408">
        <v>350198</v>
      </c>
      <c r="I23" s="204">
        <f t="shared" si="2"/>
        <v>3.2409595734897838</v>
      </c>
      <c r="J23" s="208">
        <f t="shared" si="3"/>
        <v>79.299691040164774</v>
      </c>
      <c r="K23" s="210" t="s">
        <v>176</v>
      </c>
      <c r="L23" s="39"/>
    </row>
    <row r="24" spans="1:12" s="152" customFormat="1" ht="15.6" customHeight="1">
      <c r="A24" s="75" t="s">
        <v>177</v>
      </c>
      <c r="B24" s="372">
        <f>SUM(B25:B27)</f>
        <v>147842</v>
      </c>
      <c r="C24" s="372">
        <f>SUM(C25:C27)</f>
        <v>72192</v>
      </c>
      <c r="D24" s="372">
        <f>SUM(D25:D27)</f>
        <v>75650</v>
      </c>
      <c r="E24" s="208">
        <f t="shared" si="1"/>
        <v>0.66244046954672331</v>
      </c>
      <c r="F24" s="372">
        <f>SUM(F25:F27)</f>
        <v>143150</v>
      </c>
      <c r="G24" s="372">
        <f>SUM(G25:G27)</f>
        <v>72175</v>
      </c>
      <c r="H24" s="372">
        <f>SUM(H25:H27)</f>
        <v>70975</v>
      </c>
      <c r="I24" s="204">
        <f t="shared" si="2"/>
        <v>0.76172420730796553</v>
      </c>
      <c r="J24" s="208">
        <f t="shared" si="3"/>
        <v>96.826341634988694</v>
      </c>
      <c r="K24" s="471" t="s">
        <v>178</v>
      </c>
      <c r="L24" s="39"/>
    </row>
    <row r="25" spans="1:12" s="152" customFormat="1" ht="15.6" customHeight="1">
      <c r="A25" s="75" t="s">
        <v>553</v>
      </c>
      <c r="B25" s="372">
        <f t="shared" si="4"/>
        <v>103009</v>
      </c>
      <c r="C25" s="407">
        <v>58105</v>
      </c>
      <c r="D25" s="408">
        <v>44904</v>
      </c>
      <c r="E25" s="208">
        <f t="shared" si="1"/>
        <v>0.46155578474004966</v>
      </c>
      <c r="F25" s="372">
        <f>SUM(G25:H25)</f>
        <v>102144</v>
      </c>
      <c r="G25" s="407">
        <v>58088</v>
      </c>
      <c r="H25" s="408">
        <v>44056</v>
      </c>
      <c r="I25" s="204">
        <f t="shared" si="2"/>
        <v>0.54352467643216795</v>
      </c>
      <c r="J25" s="208">
        <f t="shared" si="3"/>
        <v>99.160267549437435</v>
      </c>
      <c r="K25" s="209" t="s">
        <v>179</v>
      </c>
      <c r="L25" s="39"/>
    </row>
    <row r="26" spans="1:12" s="152" customFormat="1" ht="15.6" customHeight="1">
      <c r="A26" s="75" t="s">
        <v>180</v>
      </c>
      <c r="B26" s="372">
        <f t="shared" si="4"/>
        <v>20140</v>
      </c>
      <c r="C26" s="407">
        <v>14087</v>
      </c>
      <c r="D26" s="408">
        <v>6053</v>
      </c>
      <c r="E26" s="208">
        <f t="shared" si="1"/>
        <v>9.0241954631775867E-2</v>
      </c>
      <c r="F26" s="372">
        <f>SUM(G26:H26)</f>
        <v>17090</v>
      </c>
      <c r="G26" s="407">
        <v>14087</v>
      </c>
      <c r="H26" s="408">
        <v>3003</v>
      </c>
      <c r="I26" s="204">
        <f t="shared" si="2"/>
        <v>9.0938642702711361E-2</v>
      </c>
      <c r="J26" s="208">
        <f t="shared" si="3"/>
        <v>84.856007944389276</v>
      </c>
      <c r="K26" s="209" t="s">
        <v>181</v>
      </c>
      <c r="L26" s="39"/>
    </row>
    <row r="27" spans="1:12" s="39" customFormat="1" ht="15.6" customHeight="1">
      <c r="A27" s="75" t="s">
        <v>182</v>
      </c>
      <c r="B27" s="372">
        <f t="shared" si="4"/>
        <v>24693</v>
      </c>
      <c r="C27" s="407"/>
      <c r="D27" s="408">
        <v>24693</v>
      </c>
      <c r="E27" s="208">
        <f t="shared" si="1"/>
        <v>0.11064273017489779</v>
      </c>
      <c r="F27" s="372">
        <f>SUM(G27:H27)</f>
        <v>23916</v>
      </c>
      <c r="G27" s="407"/>
      <c r="H27" s="408">
        <v>23916</v>
      </c>
      <c r="I27" s="204">
        <f t="shared" si="2"/>
        <v>0.12726088817308628</v>
      </c>
      <c r="J27" s="208">
        <f t="shared" si="3"/>
        <v>96.853359251609774</v>
      </c>
      <c r="K27" s="209" t="s">
        <v>183</v>
      </c>
    </row>
    <row r="28" spans="1:12" s="39" customFormat="1" ht="15.6" customHeight="1">
      <c r="A28" s="75" t="s">
        <v>552</v>
      </c>
      <c r="B28" s="372">
        <f>SUM(B29:B33)</f>
        <v>2307411</v>
      </c>
      <c r="C28" s="372">
        <f>SUM(C29:C33)</f>
        <v>597983</v>
      </c>
      <c r="D28" s="372">
        <f>SUM(D29:D33)</f>
        <v>1709428</v>
      </c>
      <c r="E28" s="208">
        <f t="shared" ref="E28:E44" si="5">(B28/$B$15)*100</f>
        <v>10.338891697063584</v>
      </c>
      <c r="F28" s="372">
        <f>SUM(F29:F33)</f>
        <v>1605861</v>
      </c>
      <c r="G28" s="372">
        <f>SUM(G29:G33)</f>
        <v>555026</v>
      </c>
      <c r="H28" s="372">
        <f>SUM(H29:H33)</f>
        <v>1050835</v>
      </c>
      <c r="I28" s="204">
        <f t="shared" si="2"/>
        <v>8.5450450385733632</v>
      </c>
      <c r="J28" s="208">
        <f t="shared" si="3"/>
        <v>69.595793727255355</v>
      </c>
      <c r="K28" s="471" t="s">
        <v>184</v>
      </c>
    </row>
    <row r="29" spans="1:12" s="39" customFormat="1" ht="15.6" customHeight="1">
      <c r="A29" s="75" t="s">
        <v>185</v>
      </c>
      <c r="B29" s="372">
        <f t="shared" si="4"/>
        <v>304968</v>
      </c>
      <c r="C29" s="407">
        <v>50295</v>
      </c>
      <c r="D29" s="408">
        <v>254673</v>
      </c>
      <c r="E29" s="208">
        <f t="shared" si="5"/>
        <v>1.3664800605830894</v>
      </c>
      <c r="F29" s="372">
        <f>SUM(G29:H29)</f>
        <v>253305</v>
      </c>
      <c r="G29" s="407">
        <v>49539</v>
      </c>
      <c r="H29" s="408">
        <v>203766</v>
      </c>
      <c r="I29" s="204">
        <f t="shared" si="2"/>
        <v>1.3478767050795963</v>
      </c>
      <c r="J29" s="208">
        <f t="shared" si="3"/>
        <v>83.059534115054689</v>
      </c>
      <c r="K29" s="209" t="s">
        <v>186</v>
      </c>
    </row>
    <row r="30" spans="1:12" s="39" customFormat="1" ht="15.6" customHeight="1">
      <c r="A30" s="75" t="s">
        <v>187</v>
      </c>
      <c r="B30" s="372">
        <f t="shared" si="4"/>
        <v>874680</v>
      </c>
      <c r="C30" s="407">
        <v>296871</v>
      </c>
      <c r="D30" s="408">
        <v>577809</v>
      </c>
      <c r="E30" s="208">
        <f t="shared" si="5"/>
        <v>3.9192071935115051</v>
      </c>
      <c r="F30" s="372">
        <f>SUM(G30:H30)</f>
        <v>594955</v>
      </c>
      <c r="G30" s="407">
        <v>266695</v>
      </c>
      <c r="H30" s="408">
        <v>328260</v>
      </c>
      <c r="I30" s="204">
        <f t="shared" si="2"/>
        <v>3.16585138497318</v>
      </c>
      <c r="J30" s="208">
        <f t="shared" si="3"/>
        <v>68.019732930900446</v>
      </c>
      <c r="K30" s="209" t="s">
        <v>188</v>
      </c>
    </row>
    <row r="31" spans="1:12" s="39" customFormat="1" ht="15.6" customHeight="1">
      <c r="A31" s="75" t="s">
        <v>189</v>
      </c>
      <c r="B31" s="372">
        <f t="shared" si="4"/>
        <v>378873</v>
      </c>
      <c r="C31" s="407">
        <v>75370</v>
      </c>
      <c r="D31" s="408">
        <v>303503</v>
      </c>
      <c r="E31" s="208">
        <f t="shared" si="5"/>
        <v>1.6976286036347974</v>
      </c>
      <c r="F31" s="372">
        <f>SUM(G31:H31)</f>
        <v>279148</v>
      </c>
      <c r="G31" s="407">
        <v>69544</v>
      </c>
      <c r="H31" s="408">
        <v>209604</v>
      </c>
      <c r="I31" s="204">
        <f t="shared" si="2"/>
        <v>1.4853914706364231</v>
      </c>
      <c r="J31" s="208">
        <f t="shared" si="3"/>
        <v>73.678514964117255</v>
      </c>
      <c r="K31" s="209" t="s">
        <v>190</v>
      </c>
    </row>
    <row r="32" spans="1:12" s="39" customFormat="1" ht="15.6" customHeight="1">
      <c r="A32" s="75" t="s">
        <v>191</v>
      </c>
      <c r="B32" s="372">
        <f t="shared" si="4"/>
        <v>398484</v>
      </c>
      <c r="C32" s="407">
        <v>133779</v>
      </c>
      <c r="D32" s="408">
        <v>264705</v>
      </c>
      <c r="E32" s="208">
        <f t="shared" si="5"/>
        <v>1.7855002507193927</v>
      </c>
      <c r="F32" s="372">
        <f>SUM(G32:H32)</f>
        <v>280446</v>
      </c>
      <c r="G32" s="407">
        <v>133354</v>
      </c>
      <c r="H32" s="408">
        <v>147092</v>
      </c>
      <c r="I32" s="204">
        <f t="shared" si="2"/>
        <v>1.4922983377065298</v>
      </c>
      <c r="J32" s="208">
        <f t="shared" si="3"/>
        <v>70.378233504983882</v>
      </c>
      <c r="K32" s="209" t="s">
        <v>192</v>
      </c>
    </row>
    <row r="33" spans="1:11" s="39" customFormat="1" ht="15.6" customHeight="1">
      <c r="A33" s="75" t="s">
        <v>551</v>
      </c>
      <c r="B33" s="372">
        <f t="shared" si="4"/>
        <v>350406</v>
      </c>
      <c r="C33" s="407">
        <v>41668</v>
      </c>
      <c r="D33" s="408">
        <v>308738</v>
      </c>
      <c r="E33" s="208">
        <f t="shared" si="5"/>
        <v>1.5700755886147988</v>
      </c>
      <c r="F33" s="372">
        <f>SUM(G33:H33)</f>
        <v>198007</v>
      </c>
      <c r="G33" s="407">
        <v>35894</v>
      </c>
      <c r="H33" s="408">
        <v>162113</v>
      </c>
      <c r="I33" s="204">
        <f t="shared" si="2"/>
        <v>1.053627140177634</v>
      </c>
      <c r="J33" s="208">
        <f t="shared" si="3"/>
        <v>56.507879431288274</v>
      </c>
      <c r="K33" s="209" t="s">
        <v>193</v>
      </c>
    </row>
    <row r="34" spans="1:11" s="39" customFormat="1" ht="15.6" customHeight="1">
      <c r="A34" s="75" t="s">
        <v>194</v>
      </c>
      <c r="B34" s="372">
        <f>SUM(B35:B40)</f>
        <v>1562315</v>
      </c>
      <c r="C34" s="372">
        <f>SUM(C35:C40)</f>
        <v>585241</v>
      </c>
      <c r="D34" s="372">
        <f>SUM(D35:D40)</f>
        <v>977074</v>
      </c>
      <c r="E34" s="208">
        <f t="shared" si="5"/>
        <v>7.0003157572265593</v>
      </c>
      <c r="F34" s="372">
        <f>SUM(F35:F40)</f>
        <v>1402768</v>
      </c>
      <c r="G34" s="372">
        <f>SUM(G35:G40)</f>
        <v>565856</v>
      </c>
      <c r="H34" s="372">
        <f>SUM(H35:H40)</f>
        <v>836912</v>
      </c>
      <c r="I34" s="204">
        <f t="shared" si="2"/>
        <v>7.4643544731888252</v>
      </c>
      <c r="J34" s="208">
        <f t="shared" si="3"/>
        <v>89.787782873492219</v>
      </c>
      <c r="K34" s="471" t="s">
        <v>195</v>
      </c>
    </row>
    <row r="35" spans="1:11" s="39" customFormat="1" ht="15.6" customHeight="1">
      <c r="A35" s="75" t="s">
        <v>196</v>
      </c>
      <c r="B35" s="372">
        <f t="shared" si="4"/>
        <v>1098662</v>
      </c>
      <c r="C35" s="407">
        <v>474089</v>
      </c>
      <c r="D35" s="408">
        <v>624573</v>
      </c>
      <c r="E35" s="208">
        <f t="shared" si="5"/>
        <v>4.9228106434784573</v>
      </c>
      <c r="F35" s="372">
        <f t="shared" ref="F35:F40" si="6">SUM(G35:H35)</f>
        <v>985089</v>
      </c>
      <c r="G35" s="407">
        <v>456522</v>
      </c>
      <c r="H35" s="408">
        <v>528567</v>
      </c>
      <c r="I35" s="204">
        <f t="shared" si="2"/>
        <v>5.2418172382312012</v>
      </c>
      <c r="J35" s="208">
        <f t="shared" si="3"/>
        <v>89.662607790202998</v>
      </c>
      <c r="K35" s="471" t="s">
        <v>588</v>
      </c>
    </row>
    <row r="36" spans="1:11" s="39" customFormat="1" ht="15.6" customHeight="1">
      <c r="A36" s="75" t="s">
        <v>197</v>
      </c>
      <c r="B36" s="372">
        <f t="shared" si="4"/>
        <v>287359</v>
      </c>
      <c r="C36" s="407">
        <v>59170</v>
      </c>
      <c r="D36" s="408">
        <v>228189</v>
      </c>
      <c r="E36" s="208">
        <f t="shared" si="5"/>
        <v>1.2875788401704309</v>
      </c>
      <c r="F36" s="372">
        <f t="shared" si="6"/>
        <v>271409</v>
      </c>
      <c r="G36" s="407">
        <v>59167</v>
      </c>
      <c r="H36" s="408">
        <v>212242</v>
      </c>
      <c r="I36" s="204">
        <f t="shared" si="2"/>
        <v>1.4442110051082615</v>
      </c>
      <c r="J36" s="208">
        <f t="shared" si="3"/>
        <v>94.449451731109875</v>
      </c>
      <c r="K36" s="471" t="s">
        <v>198</v>
      </c>
    </row>
    <row r="37" spans="1:11" s="39" customFormat="1" ht="15.6" customHeight="1">
      <c r="A37" s="75" t="s">
        <v>199</v>
      </c>
      <c r="B37" s="372">
        <f t="shared" si="4"/>
        <v>29831</v>
      </c>
      <c r="C37" s="407">
        <v>14887</v>
      </c>
      <c r="D37" s="408">
        <v>14944</v>
      </c>
      <c r="E37" s="208">
        <f t="shared" si="5"/>
        <v>0.13366473429098838</v>
      </c>
      <c r="F37" s="372">
        <f t="shared" si="6"/>
        <v>28152</v>
      </c>
      <c r="G37" s="407">
        <v>14857</v>
      </c>
      <c r="H37" s="408">
        <v>13295</v>
      </c>
      <c r="I37" s="204">
        <f t="shared" si="2"/>
        <v>0.14980132646967409</v>
      </c>
      <c r="J37" s="208">
        <f t="shared" si="3"/>
        <v>94.371626831148802</v>
      </c>
      <c r="K37" s="209" t="s">
        <v>200</v>
      </c>
    </row>
    <row r="38" spans="1:11" s="39" customFormat="1" ht="15.6" customHeight="1">
      <c r="A38" s="75" t="s">
        <v>201</v>
      </c>
      <c r="B38" s="372">
        <f t="shared" si="4"/>
        <v>67667</v>
      </c>
      <c r="C38" s="407">
        <v>20505</v>
      </c>
      <c r="D38" s="408">
        <v>47162</v>
      </c>
      <c r="E38" s="208">
        <f t="shared" si="5"/>
        <v>0.30319773307191544</v>
      </c>
      <c r="F38" s="372">
        <f t="shared" si="6"/>
        <v>52875</v>
      </c>
      <c r="G38" s="407">
        <v>19666</v>
      </c>
      <c r="H38" s="408">
        <v>33209</v>
      </c>
      <c r="I38" s="204">
        <f t="shared" si="2"/>
        <v>0.28135639162702536</v>
      </c>
      <c r="J38" s="208">
        <f t="shared" si="3"/>
        <v>78.140009162516449</v>
      </c>
      <c r="K38" s="209" t="s">
        <v>202</v>
      </c>
    </row>
    <row r="39" spans="1:11" s="39" customFormat="1" ht="15.6" customHeight="1">
      <c r="A39" s="75" t="s">
        <v>203</v>
      </c>
      <c r="B39" s="372">
        <f t="shared" si="4"/>
        <v>7883</v>
      </c>
      <c r="C39" s="407">
        <v>7883</v>
      </c>
      <c r="D39" s="408">
        <v>0</v>
      </c>
      <c r="E39" s="208">
        <f t="shared" si="5"/>
        <v>3.5321615112328161E-2</v>
      </c>
      <c r="F39" s="372">
        <f t="shared" si="6"/>
        <v>7985</v>
      </c>
      <c r="G39" s="407">
        <v>7615</v>
      </c>
      <c r="H39" s="408">
        <v>370</v>
      </c>
      <c r="I39" s="204">
        <f t="shared" si="2"/>
        <v>4.248947115161792E-2</v>
      </c>
      <c r="J39" s="208">
        <f t="shared" si="3"/>
        <v>101.29392363313458</v>
      </c>
      <c r="K39" s="209" t="s">
        <v>204</v>
      </c>
    </row>
    <row r="40" spans="1:11" s="39" customFormat="1" ht="15.6" customHeight="1">
      <c r="A40" s="75" t="s">
        <v>205</v>
      </c>
      <c r="B40" s="372">
        <f t="shared" si="4"/>
        <v>70913</v>
      </c>
      <c r="C40" s="407">
        <v>8707</v>
      </c>
      <c r="D40" s="408">
        <v>62206</v>
      </c>
      <c r="E40" s="208">
        <f t="shared" si="5"/>
        <v>0.31774219110243901</v>
      </c>
      <c r="F40" s="372">
        <f t="shared" si="6"/>
        <v>57258</v>
      </c>
      <c r="G40" s="407">
        <v>8029</v>
      </c>
      <c r="H40" s="408">
        <v>49229</v>
      </c>
      <c r="I40" s="204">
        <f t="shared" si="2"/>
        <v>0.30467904060104428</v>
      </c>
      <c r="J40" s="208">
        <f t="shared" si="3"/>
        <v>80.744010266100716</v>
      </c>
      <c r="K40" s="209" t="s">
        <v>206</v>
      </c>
    </row>
    <row r="41" spans="1:11" s="39" customFormat="1" ht="15.6" customHeight="1">
      <c r="A41" s="75" t="s">
        <v>207</v>
      </c>
      <c r="B41" s="372">
        <f>SUM(B42:B44,B56:B60)</f>
        <v>4845157</v>
      </c>
      <c r="C41" s="372">
        <f>SUM(C42:C44,C56:C60)</f>
        <v>1997441</v>
      </c>
      <c r="D41" s="372">
        <f>SUM(D42:D44,D56:D60)</f>
        <v>2847716</v>
      </c>
      <c r="E41" s="208">
        <f t="shared" si="5"/>
        <v>21.709852938323298</v>
      </c>
      <c r="F41" s="372">
        <f>SUM(F42:F44,F56:F60)</f>
        <v>4662036</v>
      </c>
      <c r="G41" s="372">
        <f>SUM(G42:G44,G56:G60)</f>
        <v>1981309</v>
      </c>
      <c r="H41" s="372">
        <f>SUM(H42:H44,H56:H60)</f>
        <v>2680727</v>
      </c>
      <c r="I41" s="204">
        <f t="shared" si="2"/>
        <v>24.80744447461543</v>
      </c>
      <c r="J41" s="208">
        <f t="shared" si="3"/>
        <v>96.220535268516585</v>
      </c>
      <c r="K41" s="471" t="s">
        <v>208</v>
      </c>
    </row>
    <row r="42" spans="1:11" s="39" customFormat="1" ht="15.6" customHeight="1">
      <c r="A42" s="75" t="s">
        <v>209</v>
      </c>
      <c r="B42" s="372">
        <f t="shared" si="4"/>
        <v>723498</v>
      </c>
      <c r="C42" s="407">
        <v>310841</v>
      </c>
      <c r="D42" s="408">
        <v>412657</v>
      </c>
      <c r="E42" s="208">
        <f t="shared" si="5"/>
        <v>3.2418010770695416</v>
      </c>
      <c r="F42" s="372">
        <f>SUM(G42:H42)</f>
        <v>706955</v>
      </c>
      <c r="G42" s="407">
        <v>310095</v>
      </c>
      <c r="H42" s="408">
        <v>396860</v>
      </c>
      <c r="I42" s="204">
        <f t="shared" si="2"/>
        <v>3.7618214249207318</v>
      </c>
      <c r="J42" s="208">
        <f t="shared" si="3"/>
        <v>97.713469836820551</v>
      </c>
      <c r="K42" s="209" t="s">
        <v>210</v>
      </c>
    </row>
    <row r="43" spans="1:11" s="39" customFormat="1" ht="15.6" customHeight="1">
      <c r="A43" s="75" t="s">
        <v>211</v>
      </c>
      <c r="B43" s="372">
        <f t="shared" si="4"/>
        <v>583550</v>
      </c>
      <c r="C43" s="407">
        <v>273998</v>
      </c>
      <c r="D43" s="408">
        <v>309552</v>
      </c>
      <c r="E43" s="208">
        <f t="shared" si="5"/>
        <v>2.6147315106937836</v>
      </c>
      <c r="F43" s="372">
        <f>SUM(G43:H43)</f>
        <v>559079</v>
      </c>
      <c r="G43" s="407">
        <v>273534</v>
      </c>
      <c r="H43" s="408">
        <v>285545</v>
      </c>
      <c r="I43" s="204">
        <f t="shared" si="2"/>
        <v>2.974949410391408</v>
      </c>
      <c r="J43" s="208">
        <f t="shared" si="3"/>
        <v>95.806529003512992</v>
      </c>
      <c r="K43" s="209" t="s">
        <v>212</v>
      </c>
    </row>
    <row r="44" spans="1:11" s="39" customFormat="1" ht="15.6" customHeight="1" thickBot="1">
      <c r="A44" s="75" t="s">
        <v>550</v>
      </c>
      <c r="B44" s="372">
        <f t="shared" si="4"/>
        <v>1208538</v>
      </c>
      <c r="C44" s="407">
        <v>496076</v>
      </c>
      <c r="D44" s="408">
        <v>712462</v>
      </c>
      <c r="E44" s="208">
        <f t="shared" si="5"/>
        <v>5.4151356190058157</v>
      </c>
      <c r="F44" s="372">
        <f>SUM(G44:H44)</f>
        <v>1157874</v>
      </c>
      <c r="G44" s="407">
        <v>481832</v>
      </c>
      <c r="H44" s="408">
        <v>676042</v>
      </c>
      <c r="I44" s="204">
        <f t="shared" si="2"/>
        <v>6.1612340538770756</v>
      </c>
      <c r="J44" s="208">
        <f t="shared" si="3"/>
        <v>95.807827308698606</v>
      </c>
      <c r="K44" s="209" t="s">
        <v>213</v>
      </c>
    </row>
    <row r="45" spans="1:11" s="217" customFormat="1" ht="11.1" customHeight="1">
      <c r="A45" s="212" t="s">
        <v>542</v>
      </c>
      <c r="B45" s="213"/>
      <c r="C45" s="213"/>
      <c r="D45" s="214"/>
      <c r="E45" s="212"/>
      <c r="F45" s="215"/>
      <c r="G45" s="213"/>
      <c r="H45" s="214"/>
      <c r="I45" s="216"/>
      <c r="J45" s="216"/>
      <c r="K45" s="192" t="s">
        <v>594</v>
      </c>
    </row>
    <row r="46" spans="1:11" s="429" customFormat="1" ht="14.1" customHeight="1">
      <c r="A46" s="236" t="s">
        <v>574</v>
      </c>
      <c r="B46" s="425"/>
      <c r="C46" s="425"/>
      <c r="D46" s="425"/>
      <c r="E46" s="426"/>
      <c r="F46" s="427"/>
      <c r="G46" s="425"/>
      <c r="H46" s="428"/>
      <c r="K46" s="239" t="s">
        <v>575</v>
      </c>
    </row>
    <row r="47" spans="1:11" s="39" customFormat="1" ht="14.1" customHeight="1">
      <c r="A47" s="91"/>
      <c r="B47" s="121"/>
      <c r="C47" s="121"/>
      <c r="D47" s="121"/>
      <c r="E47" s="33"/>
      <c r="F47" s="199"/>
      <c r="G47" s="121"/>
      <c r="H47" s="122"/>
      <c r="K47" s="36"/>
    </row>
    <row r="48" spans="1:11" s="218" customFormat="1" ht="20.100000000000001" customHeight="1">
      <c r="A48" s="656" t="s">
        <v>214</v>
      </c>
      <c r="B48" s="656"/>
      <c r="C48" s="656"/>
      <c r="D48" s="656"/>
      <c r="E48" s="656"/>
      <c r="F48" s="656"/>
      <c r="G48" s="800" t="s">
        <v>215</v>
      </c>
      <c r="H48" s="800"/>
      <c r="I48" s="800"/>
      <c r="J48" s="800"/>
      <c r="K48" s="800"/>
    </row>
    <row r="49" spans="1:11" s="39" customFormat="1" ht="24" customHeight="1">
      <c r="A49" s="490"/>
      <c r="B49" s="490"/>
      <c r="C49" s="490"/>
      <c r="D49" s="490"/>
      <c r="E49" s="490"/>
      <c r="F49" s="200"/>
      <c r="G49" s="490"/>
      <c r="H49" s="490"/>
      <c r="I49" s="490"/>
      <c r="J49" s="490"/>
      <c r="K49" s="490"/>
    </row>
    <row r="50" spans="1:11" s="39" customFormat="1" ht="18" customHeight="1" thickBot="1">
      <c r="A50" s="45" t="s">
        <v>17</v>
      </c>
      <c r="B50" s="141"/>
      <c r="C50" s="141"/>
      <c r="D50" s="141"/>
      <c r="E50" s="45"/>
      <c r="F50" s="201"/>
      <c r="G50" s="141"/>
      <c r="H50" s="141"/>
      <c r="I50" s="45"/>
      <c r="J50" s="45"/>
      <c r="K50" s="202" t="s">
        <v>158</v>
      </c>
    </row>
    <row r="51" spans="1:11" s="39" customFormat="1" ht="15" customHeight="1">
      <c r="A51" s="929" t="s">
        <v>94</v>
      </c>
      <c r="B51" s="930" t="s">
        <v>72</v>
      </c>
      <c r="C51" s="931"/>
      <c r="D51" s="931"/>
      <c r="E51" s="931"/>
      <c r="F51" s="203" t="s">
        <v>159</v>
      </c>
      <c r="G51" s="932" t="s">
        <v>160</v>
      </c>
      <c r="H51" s="932"/>
      <c r="I51" s="933"/>
      <c r="J51" s="928" t="s">
        <v>161</v>
      </c>
      <c r="K51" s="923" t="s">
        <v>95</v>
      </c>
    </row>
    <row r="52" spans="1:11" s="39" customFormat="1" ht="15" customHeight="1">
      <c r="A52" s="673"/>
      <c r="B52" s="821" t="s">
        <v>162</v>
      </c>
      <c r="C52" s="635"/>
      <c r="D52" s="635"/>
      <c r="E52" s="647" t="s">
        <v>163</v>
      </c>
      <c r="F52" s="924" t="s">
        <v>164</v>
      </c>
      <c r="G52" s="927" t="s">
        <v>162</v>
      </c>
      <c r="H52" s="842"/>
      <c r="I52" s="647" t="s">
        <v>163</v>
      </c>
      <c r="J52" s="713"/>
      <c r="K52" s="654"/>
    </row>
    <row r="53" spans="1:11" s="39" customFormat="1" ht="10.5" customHeight="1">
      <c r="A53" s="673"/>
      <c r="B53" s="841"/>
      <c r="C53" s="811" t="s">
        <v>165</v>
      </c>
      <c r="D53" s="811" t="s">
        <v>166</v>
      </c>
      <c r="E53" s="635"/>
      <c r="F53" s="925"/>
      <c r="G53" s="934" t="s">
        <v>165</v>
      </c>
      <c r="H53" s="811" t="s">
        <v>422</v>
      </c>
      <c r="I53" s="635"/>
      <c r="J53" s="713"/>
      <c r="K53" s="654"/>
    </row>
    <row r="54" spans="1:11" s="39" customFormat="1" ht="10.5" customHeight="1">
      <c r="A54" s="673"/>
      <c r="B54" s="842"/>
      <c r="C54" s="812"/>
      <c r="D54" s="812"/>
      <c r="E54" s="635"/>
      <c r="F54" s="925"/>
      <c r="G54" s="842"/>
      <c r="H54" s="812"/>
      <c r="I54" s="635"/>
      <c r="J54" s="713"/>
      <c r="K54" s="654"/>
    </row>
    <row r="55" spans="1:11" s="39" customFormat="1" ht="10.5" customHeight="1">
      <c r="A55" s="674"/>
      <c r="B55" s="843"/>
      <c r="C55" s="813"/>
      <c r="D55" s="813"/>
      <c r="E55" s="636"/>
      <c r="F55" s="926"/>
      <c r="G55" s="843"/>
      <c r="H55" s="813"/>
      <c r="I55" s="636"/>
      <c r="J55" s="714"/>
      <c r="K55" s="655"/>
    </row>
    <row r="56" spans="1:11" s="39" customFormat="1" ht="14.85" customHeight="1">
      <c r="A56" s="75" t="s">
        <v>216</v>
      </c>
      <c r="B56" s="372">
        <f>SUM(C56:D56)</f>
        <v>2118665</v>
      </c>
      <c r="C56" s="407">
        <v>877713</v>
      </c>
      <c r="D56" s="408">
        <v>1240952</v>
      </c>
      <c r="E56" s="204">
        <f>(B56/$B$15)*100</f>
        <v>9.493171341108809</v>
      </c>
      <c r="F56" s="372">
        <f>SUM(G56:H56)</f>
        <v>2056816</v>
      </c>
      <c r="G56" s="407">
        <v>877317</v>
      </c>
      <c r="H56" s="408">
        <v>1179499</v>
      </c>
      <c r="I56" s="208">
        <f t="shared" ref="I56:I86" si="7">(F56/$F$15)*100</f>
        <v>10.94464922932826</v>
      </c>
      <c r="J56" s="208">
        <f t="shared" ref="J56:J71" si="8">(F56/B56)*100</f>
        <v>97.080756042130304</v>
      </c>
      <c r="K56" s="209" t="s">
        <v>217</v>
      </c>
    </row>
    <row r="57" spans="1:11" s="39" customFormat="1" ht="14.85" customHeight="1">
      <c r="A57" s="75" t="s">
        <v>218</v>
      </c>
      <c r="B57" s="372">
        <f>SUM(C57:D57)</f>
        <v>74325</v>
      </c>
      <c r="C57" s="407">
        <v>28147</v>
      </c>
      <c r="D57" s="408">
        <v>46178</v>
      </c>
      <c r="E57" s="204">
        <f>(B57/$B$15)*100</f>
        <v>0.33303045074512116</v>
      </c>
      <c r="F57" s="372">
        <f>SUM(G57:H57)</f>
        <v>67425</v>
      </c>
      <c r="G57" s="407">
        <v>27919</v>
      </c>
      <c r="H57" s="408">
        <v>39506</v>
      </c>
      <c r="I57" s="208">
        <f t="shared" si="7"/>
        <v>0.35877928520949753</v>
      </c>
      <c r="J57" s="208">
        <f t="shared" si="8"/>
        <v>90.716448032290614</v>
      </c>
      <c r="K57" s="209" t="s">
        <v>219</v>
      </c>
    </row>
    <row r="58" spans="1:11" s="39" customFormat="1" ht="14.85" customHeight="1">
      <c r="A58" s="75" t="s">
        <v>220</v>
      </c>
      <c r="B58" s="372">
        <f>SUM(C58:D58)</f>
        <v>51725</v>
      </c>
      <c r="C58" s="409">
        <v>10666</v>
      </c>
      <c r="D58" s="408">
        <v>41059</v>
      </c>
      <c r="E58" s="204">
        <f>(B58/$B$15)*100</f>
        <v>0.23176589390906682</v>
      </c>
      <c r="F58" s="372">
        <f>SUM(G58:H58)</f>
        <v>44387</v>
      </c>
      <c r="G58" s="409">
        <v>10612</v>
      </c>
      <c r="H58" s="408">
        <v>33775</v>
      </c>
      <c r="I58" s="208">
        <f t="shared" si="7"/>
        <v>0.23619037645671442</v>
      </c>
      <c r="J58" s="208">
        <f t="shared" si="8"/>
        <v>85.813436442725958</v>
      </c>
      <c r="K58" s="209" t="s">
        <v>221</v>
      </c>
    </row>
    <row r="59" spans="1:11" s="39" customFormat="1" ht="14.85" customHeight="1">
      <c r="A59" s="75" t="s">
        <v>222</v>
      </c>
      <c r="B59" s="372">
        <f>SUM(C59:D59)</f>
        <v>33382</v>
      </c>
      <c r="C59" s="409"/>
      <c r="D59" s="408">
        <v>33382</v>
      </c>
      <c r="E59" s="204">
        <f t="shared" ref="E59:E87" si="9">(B59/$B$15)*100</f>
        <v>0.1495758157655383</v>
      </c>
      <c r="F59" s="372">
        <f>SUM(G59:H59)</f>
        <v>29264</v>
      </c>
      <c r="G59" s="409"/>
      <c r="H59" s="408">
        <v>29264</v>
      </c>
      <c r="I59" s="208">
        <f t="shared" si="7"/>
        <v>0.15571845758058195</v>
      </c>
      <c r="J59" s="208">
        <f t="shared" si="8"/>
        <v>87.664010544604878</v>
      </c>
      <c r="K59" s="209" t="s">
        <v>223</v>
      </c>
    </row>
    <row r="60" spans="1:11" s="39" customFormat="1" ht="14.85" customHeight="1">
      <c r="A60" s="75" t="s">
        <v>224</v>
      </c>
      <c r="B60" s="372">
        <f>SUM(C60:D60)</f>
        <v>51474</v>
      </c>
      <c r="C60" s="409"/>
      <c r="D60" s="408">
        <v>51474</v>
      </c>
      <c r="E60" s="204">
        <f t="shared" si="9"/>
        <v>0.23064123002562217</v>
      </c>
      <c r="F60" s="372">
        <f>SUM(G60:H60)</f>
        <v>40236</v>
      </c>
      <c r="G60" s="409"/>
      <c r="H60" s="408">
        <v>40236</v>
      </c>
      <c r="I60" s="208">
        <f t="shared" si="7"/>
        <v>0.21410223685115826</v>
      </c>
      <c r="J60" s="208">
        <f t="shared" si="8"/>
        <v>78.167618603566851</v>
      </c>
      <c r="K60" s="209" t="s">
        <v>225</v>
      </c>
    </row>
    <row r="61" spans="1:11" s="39" customFormat="1" ht="14.85" customHeight="1">
      <c r="A61" s="75" t="s">
        <v>226</v>
      </c>
      <c r="B61" s="371">
        <f>SUM(B62:B63)</f>
        <v>342756</v>
      </c>
      <c r="C61" s="371">
        <f>SUM(C62:C63)</f>
        <v>115394</v>
      </c>
      <c r="D61" s="371">
        <f>SUM(D62:D63)</f>
        <v>227362</v>
      </c>
      <c r="E61" s="204">
        <f t="shared" si="9"/>
        <v>1.535797984199055</v>
      </c>
      <c r="F61" s="371">
        <f>SUM(F62:F63)</f>
        <v>328158</v>
      </c>
      <c r="G61" s="371">
        <f>SUM(G62:G63)</f>
        <v>115213</v>
      </c>
      <c r="H61" s="371">
        <f>SUM(H62:H63)</f>
        <v>212945</v>
      </c>
      <c r="I61" s="208">
        <f t="shared" si="7"/>
        <v>1.7461815747241867</v>
      </c>
      <c r="J61" s="208">
        <f t="shared" si="8"/>
        <v>95.740993593109962</v>
      </c>
      <c r="K61" s="471" t="s">
        <v>227</v>
      </c>
    </row>
    <row r="62" spans="1:11" s="39" customFormat="1" ht="14.85" customHeight="1">
      <c r="A62" s="75" t="s">
        <v>228</v>
      </c>
      <c r="B62" s="372">
        <f>SUM(C62:D62)</f>
        <v>325861</v>
      </c>
      <c r="C62" s="407">
        <v>110439</v>
      </c>
      <c r="D62" s="408">
        <v>215422</v>
      </c>
      <c r="E62" s="204">
        <f t="shared" si="9"/>
        <v>1.4600960068651994</v>
      </c>
      <c r="F62" s="372">
        <f>SUM(G62:H62)</f>
        <v>311817</v>
      </c>
      <c r="G62" s="407">
        <v>110276</v>
      </c>
      <c r="H62" s="408">
        <v>201541</v>
      </c>
      <c r="I62" s="208">
        <f t="shared" si="7"/>
        <v>1.6592284816636247</v>
      </c>
      <c r="J62" s="208">
        <f t="shared" si="8"/>
        <v>95.690186920189902</v>
      </c>
      <c r="K62" s="209" t="s">
        <v>229</v>
      </c>
    </row>
    <row r="63" spans="1:11" s="39" customFormat="1" ht="14.85" customHeight="1">
      <c r="A63" s="75" t="s">
        <v>230</v>
      </c>
      <c r="B63" s="372">
        <f>SUM(C63:D63)</f>
        <v>16895</v>
      </c>
      <c r="C63" s="407">
        <v>4955</v>
      </c>
      <c r="D63" s="408">
        <v>11940</v>
      </c>
      <c r="E63" s="204">
        <f t="shared" si="9"/>
        <v>7.5701977333855669E-2</v>
      </c>
      <c r="F63" s="372">
        <f>SUM(G63:H63)</f>
        <v>16341</v>
      </c>
      <c r="G63" s="407">
        <v>4937</v>
      </c>
      <c r="H63" s="408">
        <v>11404</v>
      </c>
      <c r="I63" s="208">
        <f t="shared" si="7"/>
        <v>8.6953093060562106E-2</v>
      </c>
      <c r="J63" s="208">
        <f t="shared" si="8"/>
        <v>96.72092335010359</v>
      </c>
      <c r="K63" s="209" t="s">
        <v>231</v>
      </c>
    </row>
    <row r="64" spans="1:11" s="39" customFormat="1" ht="14.85" customHeight="1">
      <c r="A64" s="75" t="s">
        <v>232</v>
      </c>
      <c r="B64" s="371">
        <f>SUM(B65:B67)</f>
        <v>3789022</v>
      </c>
      <c r="C64" s="371">
        <f>SUM(C65:C67)</f>
        <v>1235599</v>
      </c>
      <c r="D64" s="371">
        <f>SUM(D65:D67)</f>
        <v>2553423</v>
      </c>
      <c r="E64" s="204">
        <f t="shared" si="9"/>
        <v>16.977594410268154</v>
      </c>
      <c r="F64" s="371">
        <f>SUM(F65:F67)</f>
        <v>3213567</v>
      </c>
      <c r="G64" s="371">
        <f>SUM(G65:G67)</f>
        <v>1177453</v>
      </c>
      <c r="H64" s="371">
        <f>SUM(H65:H67)</f>
        <v>2036114</v>
      </c>
      <c r="I64" s="208">
        <f t="shared" si="7"/>
        <v>17.099907619322646</v>
      </c>
      <c r="J64" s="208">
        <f t="shared" si="8"/>
        <v>84.812571687364184</v>
      </c>
      <c r="K64" s="471" t="s">
        <v>233</v>
      </c>
    </row>
    <row r="65" spans="1:11" s="39" customFormat="1" ht="14.85" customHeight="1">
      <c r="A65" s="75" t="s">
        <v>234</v>
      </c>
      <c r="B65" s="372">
        <f>SUM(C65:D65)</f>
        <v>2880897</v>
      </c>
      <c r="C65" s="407">
        <v>895616</v>
      </c>
      <c r="D65" s="408">
        <v>1985281</v>
      </c>
      <c r="E65" s="204">
        <f t="shared" si="9"/>
        <v>12.9085291148371</v>
      </c>
      <c r="F65" s="372">
        <f>SUM(G65:H65)</f>
        <v>2441508</v>
      </c>
      <c r="G65" s="407">
        <v>848191</v>
      </c>
      <c r="H65" s="408">
        <v>1593317</v>
      </c>
      <c r="I65" s="208">
        <f t="shared" si="7"/>
        <v>12.991657324038117</v>
      </c>
      <c r="J65" s="208">
        <f t="shared" si="8"/>
        <v>84.748187804006875</v>
      </c>
      <c r="K65" s="209" t="s">
        <v>235</v>
      </c>
    </row>
    <row r="66" spans="1:11" s="39" customFormat="1" ht="14.85" customHeight="1">
      <c r="A66" s="75" t="s">
        <v>236</v>
      </c>
      <c r="B66" s="372">
        <f>SUM(C66:D66)</f>
        <v>639866</v>
      </c>
      <c r="C66" s="407">
        <v>256025</v>
      </c>
      <c r="D66" s="408">
        <v>383841</v>
      </c>
      <c r="E66" s="204">
        <f t="shared" si="9"/>
        <v>2.8670684479849005</v>
      </c>
      <c r="F66" s="372">
        <f>SUM(G66:H66)</f>
        <v>560182</v>
      </c>
      <c r="G66" s="407">
        <v>248276</v>
      </c>
      <c r="H66" s="408">
        <v>311906</v>
      </c>
      <c r="I66" s="208">
        <f t="shared" si="7"/>
        <v>2.9808186510526773</v>
      </c>
      <c r="J66" s="208">
        <f t="shared" si="8"/>
        <v>87.546767604467192</v>
      </c>
      <c r="K66" s="209" t="s">
        <v>237</v>
      </c>
    </row>
    <row r="67" spans="1:11" s="39" customFormat="1" ht="14.85" customHeight="1">
      <c r="A67" s="75" t="s">
        <v>238</v>
      </c>
      <c r="B67" s="372">
        <f>SUM(C67:D67)</f>
        <v>268259</v>
      </c>
      <c r="C67" s="407">
        <v>83958</v>
      </c>
      <c r="D67" s="408">
        <v>184301</v>
      </c>
      <c r="E67" s="204">
        <f t="shared" si="9"/>
        <v>1.2019968474461549</v>
      </c>
      <c r="F67" s="372">
        <f>SUM(G67:H67)</f>
        <v>211877</v>
      </c>
      <c r="G67" s="407">
        <v>80986</v>
      </c>
      <c r="H67" s="408">
        <v>130891</v>
      </c>
      <c r="I67" s="208">
        <f t="shared" si="7"/>
        <v>1.1274316442318533</v>
      </c>
      <c r="J67" s="208">
        <f t="shared" si="8"/>
        <v>78.982252226393143</v>
      </c>
      <c r="K67" s="209" t="s">
        <v>239</v>
      </c>
    </row>
    <row r="68" spans="1:11" s="39" customFormat="1" ht="14.85" customHeight="1">
      <c r="A68" s="75" t="s">
        <v>240</v>
      </c>
      <c r="B68" s="371">
        <f>SUM(B69:B74)</f>
        <v>450183</v>
      </c>
      <c r="C68" s="371">
        <f>SUM(C69:C74)</f>
        <v>121336</v>
      </c>
      <c r="D68" s="371">
        <f>SUM(D69:D74)</f>
        <v>328847</v>
      </c>
      <c r="E68" s="204">
        <f t="shared" si="9"/>
        <v>2.0171496455807723</v>
      </c>
      <c r="F68" s="371">
        <f>SUM(F69:F74)</f>
        <v>377699</v>
      </c>
      <c r="G68" s="371">
        <f>SUM(G69:G74)</f>
        <v>121088</v>
      </c>
      <c r="H68" s="371">
        <f>SUM(H69:H74)</f>
        <v>256611</v>
      </c>
      <c r="I68" s="208">
        <f t="shared" si="7"/>
        <v>2.0097972153406305</v>
      </c>
      <c r="J68" s="208">
        <f t="shared" si="8"/>
        <v>83.898992187621474</v>
      </c>
      <c r="K68" s="472" t="s">
        <v>241</v>
      </c>
    </row>
    <row r="69" spans="1:11" s="39" customFormat="1" ht="14.85" customHeight="1">
      <c r="A69" s="75" t="s">
        <v>242</v>
      </c>
      <c r="B69" s="372">
        <f t="shared" ref="B69:B74" si="10">SUM(C69:D69)</f>
        <v>34153</v>
      </c>
      <c r="C69" s="407">
        <v>23714</v>
      </c>
      <c r="D69" s="408">
        <v>10439</v>
      </c>
      <c r="E69" s="204">
        <f t="shared" si="9"/>
        <v>0.15303046060273293</v>
      </c>
      <c r="F69" s="372">
        <f t="shared" ref="F69:F74" si="11">SUM(G69:H69)</f>
        <v>33118</v>
      </c>
      <c r="G69" s="407">
        <v>23696</v>
      </c>
      <c r="H69" s="408">
        <v>9422</v>
      </c>
      <c r="I69" s="208">
        <f t="shared" si="7"/>
        <v>0.17622621234806288</v>
      </c>
      <c r="J69" s="208">
        <f t="shared" si="8"/>
        <v>96.969519515123125</v>
      </c>
      <c r="K69" s="209" t="s">
        <v>243</v>
      </c>
    </row>
    <row r="70" spans="1:11" s="39" customFormat="1" ht="14.85" customHeight="1">
      <c r="A70" s="75" t="s">
        <v>549</v>
      </c>
      <c r="B70" s="372">
        <f t="shared" si="10"/>
        <v>1003</v>
      </c>
      <c r="C70" s="407"/>
      <c r="D70" s="408">
        <v>1003</v>
      </c>
      <c r="E70" s="204">
        <f t="shared" si="9"/>
        <v>4.4941748011753319E-3</v>
      </c>
      <c r="F70" s="372">
        <f t="shared" si="11"/>
        <v>3</v>
      </c>
      <c r="G70" s="407"/>
      <c r="H70" s="408">
        <v>3</v>
      </c>
      <c r="I70" s="208">
        <f t="shared" si="7"/>
        <v>1.5963483212880871E-5</v>
      </c>
      <c r="J70" s="208">
        <f t="shared" si="8"/>
        <v>0.29910269192422734</v>
      </c>
      <c r="K70" s="209"/>
    </row>
    <row r="71" spans="1:11" s="39" customFormat="1" ht="14.85" customHeight="1">
      <c r="A71" s="75" t="s">
        <v>548</v>
      </c>
      <c r="B71" s="372">
        <f t="shared" si="10"/>
        <v>43479</v>
      </c>
      <c r="C71" s="407">
        <v>37690</v>
      </c>
      <c r="D71" s="408">
        <v>5789</v>
      </c>
      <c r="E71" s="204">
        <f t="shared" si="9"/>
        <v>0.19481777286171711</v>
      </c>
      <c r="F71" s="372">
        <f t="shared" si="11"/>
        <v>41856</v>
      </c>
      <c r="G71" s="407">
        <v>37530</v>
      </c>
      <c r="H71" s="408">
        <v>4326</v>
      </c>
      <c r="I71" s="208">
        <f t="shared" si="7"/>
        <v>0.22272251778611393</v>
      </c>
      <c r="J71" s="208">
        <f t="shared" si="8"/>
        <v>96.267163458221205</v>
      </c>
      <c r="K71" s="219" t="s">
        <v>244</v>
      </c>
    </row>
    <row r="72" spans="1:11" s="39" customFormat="1" ht="14.85" customHeight="1">
      <c r="A72" s="75" t="s">
        <v>245</v>
      </c>
      <c r="B72" s="372">
        <f t="shared" si="10"/>
        <v>219877</v>
      </c>
      <c r="C72" s="407">
        <v>49760</v>
      </c>
      <c r="D72" s="408">
        <v>170117</v>
      </c>
      <c r="E72" s="204">
        <f t="shared" si="9"/>
        <v>0.98521004263013801</v>
      </c>
      <c r="F72" s="372">
        <f t="shared" si="11"/>
        <v>178282</v>
      </c>
      <c r="G72" s="407">
        <v>49725</v>
      </c>
      <c r="H72" s="408">
        <v>128557</v>
      </c>
      <c r="I72" s="208">
        <f t="shared" si="7"/>
        <v>0.94866723805294251</v>
      </c>
      <c r="J72" s="208">
        <f t="shared" ref="J72:J90" si="12">(F72/B72)*100</f>
        <v>81.082605274767261</v>
      </c>
      <c r="K72" s="209" t="s">
        <v>246</v>
      </c>
    </row>
    <row r="73" spans="1:11" s="39" customFormat="1" ht="14.85" customHeight="1">
      <c r="A73" s="75" t="s">
        <v>547</v>
      </c>
      <c r="B73" s="372">
        <f t="shared" si="10"/>
        <v>59540</v>
      </c>
      <c r="C73" s="407">
        <v>10172</v>
      </c>
      <c r="D73" s="408">
        <v>49368</v>
      </c>
      <c r="E73" s="204">
        <f t="shared" si="9"/>
        <v>0.26678281920436614</v>
      </c>
      <c r="F73" s="372">
        <f t="shared" si="11"/>
        <v>47687</v>
      </c>
      <c r="G73" s="407">
        <v>10137</v>
      </c>
      <c r="H73" s="408">
        <v>37550</v>
      </c>
      <c r="I73" s="208">
        <f t="shared" si="7"/>
        <v>0.25375020799088333</v>
      </c>
      <c r="J73" s="208">
        <f t="shared" si="12"/>
        <v>80.092374874034263</v>
      </c>
      <c r="K73" s="209" t="s">
        <v>247</v>
      </c>
    </row>
    <row r="74" spans="1:11" s="39" customFormat="1" ht="14.85" customHeight="1">
      <c r="A74" s="75" t="s">
        <v>248</v>
      </c>
      <c r="B74" s="372">
        <f t="shared" si="10"/>
        <v>92131</v>
      </c>
      <c r="C74" s="410"/>
      <c r="D74" s="408">
        <v>92131</v>
      </c>
      <c r="E74" s="204">
        <f t="shared" si="9"/>
        <v>0.41281437548064254</v>
      </c>
      <c r="F74" s="372">
        <f t="shared" si="11"/>
        <v>76753</v>
      </c>
      <c r="G74" s="410"/>
      <c r="H74" s="408">
        <v>76753</v>
      </c>
      <c r="I74" s="208">
        <f t="shared" si="7"/>
        <v>0.40841507567941515</v>
      </c>
      <c r="J74" s="208">
        <f t="shared" si="12"/>
        <v>83.308549782375096</v>
      </c>
      <c r="K74" s="209" t="s">
        <v>249</v>
      </c>
    </row>
    <row r="75" spans="1:11" s="118" customFormat="1" ht="14.85" customHeight="1">
      <c r="A75" s="75" t="s">
        <v>546</v>
      </c>
      <c r="B75" s="371">
        <f>SUM(B76:B79)</f>
        <v>1607274</v>
      </c>
      <c r="C75" s="371">
        <f>SUM(C76:C79)</f>
        <v>543142</v>
      </c>
      <c r="D75" s="371">
        <f>SUM(D76:D79)</f>
        <v>1064132</v>
      </c>
      <c r="E75" s="204">
        <f t="shared" si="9"/>
        <v>7.2017650143412562</v>
      </c>
      <c r="F75" s="371">
        <f>SUM(F76:F79)</f>
        <v>1098132</v>
      </c>
      <c r="G75" s="371">
        <f>SUM(G76:G79)</f>
        <v>334896</v>
      </c>
      <c r="H75" s="371">
        <f>SUM(H76:H79)</f>
        <v>763236</v>
      </c>
      <c r="I75" s="208">
        <f t="shared" si="7"/>
        <v>5.8433372491757654</v>
      </c>
      <c r="J75" s="208">
        <f t="shared" si="12"/>
        <v>68.322638206055714</v>
      </c>
      <c r="K75" s="471" t="s">
        <v>250</v>
      </c>
    </row>
    <row r="76" spans="1:11" ht="14.85" customHeight="1">
      <c r="A76" s="75" t="s">
        <v>251</v>
      </c>
      <c r="B76" s="372">
        <f>SUM(C76:D76)</f>
        <v>1204401</v>
      </c>
      <c r="C76" s="407">
        <v>496852</v>
      </c>
      <c r="D76" s="408">
        <v>707549</v>
      </c>
      <c r="E76" s="204">
        <f t="shared" si="9"/>
        <v>5.3965988282256943</v>
      </c>
      <c r="F76" s="372">
        <f>SUM(G76:H76)</f>
        <v>731056</v>
      </c>
      <c r="G76" s="407">
        <v>289840</v>
      </c>
      <c r="H76" s="408">
        <v>441216</v>
      </c>
      <c r="I76" s="208">
        <f t="shared" si="7"/>
        <v>3.8900667278919459</v>
      </c>
      <c r="J76" s="208">
        <f t="shared" si="12"/>
        <v>60.698720774891427</v>
      </c>
      <c r="K76" s="209" t="s">
        <v>252</v>
      </c>
    </row>
    <row r="77" spans="1:11" ht="14.85" customHeight="1">
      <c r="A77" s="75" t="s">
        <v>253</v>
      </c>
      <c r="B77" s="372">
        <f>SUM(C77:D77)</f>
        <v>9688</v>
      </c>
      <c r="C77" s="407">
        <v>5402</v>
      </c>
      <c r="D77" s="408">
        <v>4286</v>
      </c>
      <c r="E77" s="204">
        <f t="shared" si="9"/>
        <v>4.3409337461402409E-2</v>
      </c>
      <c r="F77" s="372">
        <f>SUM(G77:H77)</f>
        <v>8488</v>
      </c>
      <c r="G77" s="407">
        <v>4202</v>
      </c>
      <c r="H77" s="408">
        <v>4286</v>
      </c>
      <c r="I77" s="208">
        <f t="shared" si="7"/>
        <v>4.5166015170310943E-2</v>
      </c>
      <c r="J77" s="208">
        <f t="shared" si="12"/>
        <v>87.613542526837335</v>
      </c>
      <c r="K77" s="209" t="s">
        <v>254</v>
      </c>
    </row>
    <row r="78" spans="1:11" ht="14.85" customHeight="1">
      <c r="A78" s="75" t="s">
        <v>255</v>
      </c>
      <c r="B78" s="372">
        <f>SUM(C78:D78)</f>
        <v>8148</v>
      </c>
      <c r="C78" s="410"/>
      <c r="D78" s="408">
        <v>8148</v>
      </c>
      <c r="E78" s="204">
        <f t="shared" si="9"/>
        <v>3.6509009252219948E-2</v>
      </c>
      <c r="F78" s="372">
        <f>SUM(G78:H78)</f>
        <v>2303</v>
      </c>
      <c r="G78" s="410"/>
      <c r="H78" s="408">
        <v>2303</v>
      </c>
      <c r="I78" s="208">
        <f t="shared" si="7"/>
        <v>1.225463394642155E-2</v>
      </c>
      <c r="J78" s="208">
        <f t="shared" si="12"/>
        <v>28.264604810996563</v>
      </c>
      <c r="K78" s="209" t="s">
        <v>256</v>
      </c>
    </row>
    <row r="79" spans="1:11" ht="14.85" customHeight="1">
      <c r="A79" s="75" t="s">
        <v>545</v>
      </c>
      <c r="B79" s="372">
        <f>SUM(C79:D79)</f>
        <v>385037</v>
      </c>
      <c r="C79" s="407">
        <v>40888</v>
      </c>
      <c r="D79" s="408">
        <v>344149</v>
      </c>
      <c r="E79" s="204">
        <f t="shared" si="9"/>
        <v>1.7252478394019406</v>
      </c>
      <c r="F79" s="372">
        <f>SUM(G79:H79)</f>
        <v>356285</v>
      </c>
      <c r="G79" s="407">
        <v>40854</v>
      </c>
      <c r="H79" s="408">
        <v>315431</v>
      </c>
      <c r="I79" s="208">
        <f t="shared" si="7"/>
        <v>1.8958498721670869</v>
      </c>
      <c r="J79" s="208">
        <f t="shared" si="12"/>
        <v>92.532665691868573</v>
      </c>
      <c r="K79" s="209" t="s">
        <v>257</v>
      </c>
    </row>
    <row r="80" spans="1:11" ht="14.85" customHeight="1">
      <c r="A80" s="75" t="s">
        <v>544</v>
      </c>
      <c r="B80" s="371">
        <f>SUM(B81:B83)</f>
        <v>1978609</v>
      </c>
      <c r="C80" s="371">
        <f>SUM(C81:C83)</f>
        <v>554144</v>
      </c>
      <c r="D80" s="371">
        <f>SUM(D81:D83)</f>
        <v>1424465</v>
      </c>
      <c r="E80" s="204">
        <f t="shared" si="9"/>
        <v>8.8656178556118856</v>
      </c>
      <c r="F80" s="371">
        <f>SUM(F81:F83)</f>
        <v>1475512</v>
      </c>
      <c r="G80" s="371">
        <f>SUM(G81:G83)</f>
        <v>490834</v>
      </c>
      <c r="H80" s="371">
        <f>SUM(H81:H83)</f>
        <v>984678</v>
      </c>
      <c r="I80" s="208">
        <f t="shared" si="7"/>
        <v>7.8514370141347598</v>
      </c>
      <c r="J80" s="208">
        <f t="shared" si="12"/>
        <v>74.573197635308446</v>
      </c>
      <c r="K80" s="471" t="s">
        <v>258</v>
      </c>
    </row>
    <row r="81" spans="1:11" ht="14.85" customHeight="1">
      <c r="A81" s="75" t="s">
        <v>259</v>
      </c>
      <c r="B81" s="372">
        <f>SUM(C81:D81)</f>
        <v>532050</v>
      </c>
      <c r="C81" s="407">
        <v>230194</v>
      </c>
      <c r="D81" s="408">
        <v>301856</v>
      </c>
      <c r="E81" s="204">
        <f t="shared" si="9"/>
        <v>2.3839737816204738</v>
      </c>
      <c r="F81" s="372">
        <f>SUM(G81:H81)</f>
        <v>399256</v>
      </c>
      <c r="G81" s="407">
        <v>194741</v>
      </c>
      <c r="H81" s="408">
        <v>204515</v>
      </c>
      <c r="I81" s="208">
        <f t="shared" si="7"/>
        <v>2.1245054845473215</v>
      </c>
      <c r="J81" s="208">
        <f t="shared" si="12"/>
        <v>75.041067568837519</v>
      </c>
      <c r="K81" s="209" t="s">
        <v>260</v>
      </c>
    </row>
    <row r="82" spans="1:11" ht="14.85" customHeight="1">
      <c r="A82" s="75" t="s">
        <v>543</v>
      </c>
      <c r="B82" s="372">
        <f>SUM(C82:D82)</f>
        <v>1381414</v>
      </c>
      <c r="C82" s="407">
        <v>310701</v>
      </c>
      <c r="D82" s="408">
        <v>1070713</v>
      </c>
      <c r="E82" s="204">
        <f t="shared" si="9"/>
        <v>6.1897467485451845</v>
      </c>
      <c r="F82" s="372">
        <f>SUM(G82:H82)</f>
        <v>1030930</v>
      </c>
      <c r="G82" s="407">
        <v>283908</v>
      </c>
      <c r="H82" s="408">
        <v>747022</v>
      </c>
      <c r="I82" s="208">
        <f t="shared" si="7"/>
        <v>5.4857445828850926</v>
      </c>
      <c r="J82" s="208">
        <f t="shared" si="12"/>
        <v>74.628605182805444</v>
      </c>
      <c r="K82" s="209" t="s">
        <v>261</v>
      </c>
    </row>
    <row r="83" spans="1:11" ht="14.85" customHeight="1">
      <c r="A83" s="75" t="s">
        <v>262</v>
      </c>
      <c r="B83" s="372">
        <f>SUM(C83:D83)</f>
        <v>65145</v>
      </c>
      <c r="C83" s="407">
        <v>13249</v>
      </c>
      <c r="D83" s="408">
        <v>51896</v>
      </c>
      <c r="E83" s="204">
        <f t="shared" si="9"/>
        <v>0.29189732544622832</v>
      </c>
      <c r="F83" s="372">
        <f>SUM(G83:H83)</f>
        <v>45326</v>
      </c>
      <c r="G83" s="407">
        <v>12185</v>
      </c>
      <c r="H83" s="408">
        <v>33141</v>
      </c>
      <c r="I83" s="208">
        <f t="shared" si="7"/>
        <v>0.24118694670234611</v>
      </c>
      <c r="J83" s="208">
        <f t="shared" si="12"/>
        <v>69.577097244608183</v>
      </c>
      <c r="K83" s="209" t="s">
        <v>263</v>
      </c>
    </row>
    <row r="84" spans="1:11" ht="14.85" customHeight="1">
      <c r="A84" s="75" t="s">
        <v>264</v>
      </c>
      <c r="B84" s="371">
        <f>SUM(B85:B86)</f>
        <v>44423</v>
      </c>
      <c r="C84" s="371">
        <f>SUM(C85:C86)</f>
        <v>38264</v>
      </c>
      <c r="D84" s="371">
        <f>SUM(D85:D86)</f>
        <v>6159</v>
      </c>
      <c r="E84" s="204">
        <f t="shared" si="9"/>
        <v>0.19904758443929391</v>
      </c>
      <c r="F84" s="371">
        <f>SUM(F85:F86)</f>
        <v>44198</v>
      </c>
      <c r="G84" s="371">
        <f>SUM(G85:G86)</f>
        <v>38083</v>
      </c>
      <c r="H84" s="371">
        <f>SUM(H85:H86)</f>
        <v>6115</v>
      </c>
      <c r="I84" s="208">
        <f t="shared" si="7"/>
        <v>0.2351846770143029</v>
      </c>
      <c r="J84" s="208">
        <f t="shared" si="12"/>
        <v>99.493505616459942</v>
      </c>
      <c r="K84" s="471" t="s">
        <v>265</v>
      </c>
    </row>
    <row r="85" spans="1:11" ht="14.85" customHeight="1">
      <c r="A85" s="75" t="s">
        <v>266</v>
      </c>
      <c r="B85" s="372">
        <f>SUM(C85:D85)</f>
        <v>38421</v>
      </c>
      <c r="C85" s="407">
        <v>38264</v>
      </c>
      <c r="D85" s="408">
        <v>157</v>
      </c>
      <c r="E85" s="204">
        <f t="shared" si="9"/>
        <v>0.17215422735389574</v>
      </c>
      <c r="F85" s="372">
        <f>SUM(G85:H85)</f>
        <v>38240</v>
      </c>
      <c r="G85" s="407">
        <v>38083</v>
      </c>
      <c r="H85" s="408">
        <v>157</v>
      </c>
      <c r="I85" s="208">
        <f t="shared" si="7"/>
        <v>0.20348119935352152</v>
      </c>
      <c r="J85" s="208">
        <f t="shared" si="12"/>
        <v>99.528903464251314</v>
      </c>
      <c r="K85" s="209" t="s">
        <v>267</v>
      </c>
    </row>
    <row r="86" spans="1:11" ht="14.85" customHeight="1">
      <c r="A86" s="75" t="s">
        <v>268</v>
      </c>
      <c r="B86" s="372">
        <f>SUM(C86:D86)</f>
        <v>6002</v>
      </c>
      <c r="C86" s="410"/>
      <c r="D86" s="408">
        <v>6002</v>
      </c>
      <c r="E86" s="204">
        <f t="shared" si="9"/>
        <v>2.689335708539815E-2</v>
      </c>
      <c r="F86" s="372">
        <f>SUM(G86:H86)</f>
        <v>5958</v>
      </c>
      <c r="G86" s="410"/>
      <c r="H86" s="408">
        <v>5958</v>
      </c>
      <c r="I86" s="208">
        <f t="shared" si="7"/>
        <v>3.1703477660781409E-2</v>
      </c>
      <c r="J86" s="208">
        <f t="shared" si="12"/>
        <v>99.266911029656782</v>
      </c>
      <c r="K86" s="209" t="s">
        <v>269</v>
      </c>
    </row>
    <row r="87" spans="1:11" ht="14.85" customHeight="1">
      <c r="A87" s="75" t="s">
        <v>270</v>
      </c>
      <c r="B87" s="371">
        <f>SUM(B88)</f>
        <v>421759</v>
      </c>
      <c r="C87" s="371">
        <f>SUM(C88)</f>
        <v>40212</v>
      </c>
      <c r="D87" s="371">
        <f>SUM(D88)</f>
        <v>381547</v>
      </c>
      <c r="E87" s="204">
        <f t="shared" si="9"/>
        <v>1.8897893020627186</v>
      </c>
      <c r="F87" s="371">
        <f>SUM(F88)</f>
        <v>22</v>
      </c>
      <c r="G87" s="371">
        <f>SUM(G88)</f>
        <v>0</v>
      </c>
      <c r="H87" s="371">
        <f>SUM(H88)</f>
        <v>22</v>
      </c>
      <c r="I87" s="366">
        <f>(F87/$F$15)*100</f>
        <v>1.170655435611264E-4</v>
      </c>
      <c r="J87" s="366">
        <f t="shared" si="12"/>
        <v>5.2162490901201865E-3</v>
      </c>
      <c r="K87" s="471" t="s">
        <v>271</v>
      </c>
    </row>
    <row r="88" spans="1:11" ht="14.85" customHeight="1">
      <c r="A88" s="75" t="s">
        <v>272</v>
      </c>
      <c r="B88" s="372">
        <f>SUM(C88:D88)</f>
        <v>421759</v>
      </c>
      <c r="C88" s="407">
        <v>40212</v>
      </c>
      <c r="D88" s="408">
        <v>381547</v>
      </c>
      <c r="E88" s="204">
        <f>(B88/$B$15)*100</f>
        <v>1.8897893020627186</v>
      </c>
      <c r="F88" s="372">
        <f>SUM(G88:H88)</f>
        <v>22</v>
      </c>
      <c r="G88" s="407"/>
      <c r="H88" s="408">
        <v>22</v>
      </c>
      <c r="I88" s="366">
        <f>(F88/$F$15)*100</f>
        <v>1.170655435611264E-4</v>
      </c>
      <c r="J88" s="366">
        <f t="shared" si="12"/>
        <v>5.2162490901201865E-3</v>
      </c>
      <c r="K88" s="209" t="s">
        <v>273</v>
      </c>
    </row>
    <row r="89" spans="1:11" ht="14.85" customHeight="1">
      <c r="A89" s="75" t="s">
        <v>274</v>
      </c>
      <c r="B89" s="371">
        <f>SUM(B90)</f>
        <v>2085750</v>
      </c>
      <c r="C89" s="371">
        <f>SUM(C90)</f>
        <v>441432</v>
      </c>
      <c r="D89" s="371">
        <f>SUM(D90)</f>
        <v>1644318</v>
      </c>
      <c r="E89" s="204">
        <f>(B89/$B$15)*100</f>
        <v>9.3456880274690413</v>
      </c>
      <c r="F89" s="371">
        <f>SUM(F90)</f>
        <v>2014242</v>
      </c>
      <c r="G89" s="371">
        <f>SUM(G90)</f>
        <v>434227</v>
      </c>
      <c r="H89" s="371">
        <f>SUM(H90)</f>
        <v>1580015</v>
      </c>
      <c r="I89" s="208">
        <f>(F89/$F$15)*100</f>
        <v>10.718106117893198</v>
      </c>
      <c r="J89" s="208">
        <f t="shared" si="12"/>
        <v>96.571592952175479</v>
      </c>
      <c r="K89" s="471" t="s">
        <v>275</v>
      </c>
    </row>
    <row r="90" spans="1:11" ht="14.85" customHeight="1" thickBot="1">
      <c r="A90" s="75" t="s">
        <v>276</v>
      </c>
      <c r="B90" s="372">
        <f>SUM(C90:D90)</f>
        <v>2085750</v>
      </c>
      <c r="C90" s="407">
        <v>441432</v>
      </c>
      <c r="D90" s="408">
        <v>1644318</v>
      </c>
      <c r="E90" s="204">
        <f>(B90/$B$15)*100</f>
        <v>9.3456880274690413</v>
      </c>
      <c r="F90" s="372">
        <f>SUM(G90:H90)</f>
        <v>2014242</v>
      </c>
      <c r="G90" s="407">
        <v>434227</v>
      </c>
      <c r="H90" s="408">
        <v>1580015</v>
      </c>
      <c r="I90" s="208">
        <f>(F90/$F$15)*100</f>
        <v>10.718106117893198</v>
      </c>
      <c r="J90" s="208">
        <f t="shared" si="12"/>
        <v>96.571592952175479</v>
      </c>
      <c r="K90" s="365" t="s">
        <v>277</v>
      </c>
    </row>
    <row r="91" spans="1:11" s="223" customFormat="1" ht="12.95" customHeight="1">
      <c r="A91" s="220" t="s">
        <v>542</v>
      </c>
      <c r="B91" s="221"/>
      <c r="C91" s="221"/>
      <c r="D91" s="221"/>
      <c r="E91" s="220"/>
      <c r="F91" s="222"/>
      <c r="G91" s="221"/>
      <c r="H91" s="221"/>
      <c r="I91" s="220"/>
      <c r="J91" s="220"/>
      <c r="K91" s="192" t="s">
        <v>594</v>
      </c>
    </row>
  </sheetData>
  <sheetProtection selectLockedCells="1"/>
  <mergeCells count="34">
    <mergeCell ref="A3:F3"/>
    <mergeCell ref="G3:K3"/>
    <mergeCell ref="A6:A10"/>
    <mergeCell ref="B6:E6"/>
    <mergeCell ref="G6:I6"/>
    <mergeCell ref="B8:B10"/>
    <mergeCell ref="C8:C10"/>
    <mergeCell ref="A51:A55"/>
    <mergeCell ref="B51:E51"/>
    <mergeCell ref="G51:I51"/>
    <mergeCell ref="H53:H55"/>
    <mergeCell ref="H8:H10"/>
    <mergeCell ref="E7:E10"/>
    <mergeCell ref="F7:F10"/>
    <mergeCell ref="D8:D10"/>
    <mergeCell ref="G8:G10"/>
    <mergeCell ref="G52:H52"/>
    <mergeCell ref="I52:I55"/>
    <mergeCell ref="B53:B55"/>
    <mergeCell ref="C53:C55"/>
    <mergeCell ref="D53:D55"/>
    <mergeCell ref="G53:G55"/>
    <mergeCell ref="A48:F48"/>
    <mergeCell ref="K51:K55"/>
    <mergeCell ref="B52:D52"/>
    <mergeCell ref="E52:E55"/>
    <mergeCell ref="F52:F55"/>
    <mergeCell ref="G7:H7"/>
    <mergeCell ref="I7:I10"/>
    <mergeCell ref="J51:J55"/>
    <mergeCell ref="K6:K10"/>
    <mergeCell ref="B7:D7"/>
    <mergeCell ref="G48:K48"/>
    <mergeCell ref="J6:J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5" max="10" man="1"/>
  </rowBreaks>
  <colBreaks count="1" manualBreakCount="1">
    <brk id="6" max="88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3"/>
  <sheetViews>
    <sheetView view="pageBreakPreview" topLeftCell="A25" zoomScaleNormal="100" zoomScaleSheetLayoutView="100" workbookViewId="0">
      <selection activeCell="G30" sqref="G30"/>
    </sheetView>
  </sheetViews>
  <sheetFormatPr defaultRowHeight="14.25"/>
  <cols>
    <col min="1" max="1" width="4.625" style="196" customWidth="1"/>
    <col min="2" max="2" width="8.375" style="196" customWidth="1"/>
    <col min="3" max="7" width="13.875" style="197" customWidth="1"/>
    <col min="8" max="12" width="13.625" style="197" customWidth="1"/>
    <col min="13" max="13" width="6.875" style="196" customWidth="1"/>
    <col min="14" max="14" width="7.375" style="196" customWidth="1"/>
    <col min="15" max="15" width="5.125" style="196" customWidth="1"/>
    <col min="16" max="16" width="2.75" style="196" customWidth="1"/>
    <col min="17" max="17" width="2.5" style="196" customWidth="1"/>
    <col min="18" max="18" width="7.625" style="196" customWidth="1"/>
    <col min="19" max="23" width="12.875" style="197" customWidth="1"/>
    <col min="24" max="24" width="16.125" style="196" customWidth="1"/>
    <col min="25" max="16384" width="9" style="198"/>
  </cols>
  <sheetData>
    <row r="1" spans="1:24" s="439" customFormat="1" ht="14.1" customHeight="1">
      <c r="A1" s="236" t="s">
        <v>527</v>
      </c>
      <c r="B1" s="438"/>
      <c r="C1" s="438"/>
      <c r="D1" s="438"/>
      <c r="E1" s="438"/>
      <c r="F1" s="438"/>
      <c r="G1" s="438"/>
      <c r="M1" s="432"/>
      <c r="N1" s="437" t="s">
        <v>576</v>
      </c>
      <c r="O1" s="236" t="s">
        <v>540</v>
      </c>
      <c r="P1" s="438"/>
      <c r="Q1" s="438"/>
      <c r="R1" s="438"/>
      <c r="S1" s="438"/>
      <c r="T1" s="438"/>
      <c r="U1" s="438"/>
      <c r="V1" s="438"/>
    </row>
    <row r="2" spans="1:24" s="489" customFormat="1" ht="14.1" customHeight="1">
      <c r="A2" s="91"/>
      <c r="B2" s="177"/>
      <c r="C2" s="177"/>
      <c r="D2" s="177"/>
      <c r="E2" s="177"/>
      <c r="F2" s="177"/>
      <c r="G2" s="177"/>
      <c r="M2" s="37"/>
      <c r="N2" s="92"/>
      <c r="O2" s="91"/>
      <c r="P2" s="177"/>
      <c r="Q2" s="177"/>
      <c r="R2" s="177"/>
      <c r="S2" s="177"/>
      <c r="T2" s="177"/>
      <c r="U2" s="177"/>
      <c r="V2" s="177"/>
    </row>
    <row r="3" spans="1:24" s="488" customFormat="1" ht="20.100000000000001" customHeight="1">
      <c r="A3" s="909" t="s">
        <v>590</v>
      </c>
      <c r="B3" s="909"/>
      <c r="C3" s="909"/>
      <c r="D3" s="909"/>
      <c r="E3" s="909"/>
      <c r="F3" s="909"/>
      <c r="G3" s="909"/>
      <c r="H3" s="942" t="s">
        <v>96</v>
      </c>
      <c r="I3" s="942"/>
      <c r="J3" s="942"/>
      <c r="K3" s="942"/>
      <c r="L3" s="942"/>
      <c r="M3" s="942"/>
      <c r="N3" s="942"/>
      <c r="O3" s="909" t="s">
        <v>591</v>
      </c>
      <c r="P3" s="909"/>
      <c r="Q3" s="909"/>
      <c r="R3" s="909"/>
      <c r="S3" s="909"/>
      <c r="T3" s="909"/>
      <c r="U3" s="909"/>
      <c r="V3" s="909"/>
      <c r="W3" s="909"/>
    </row>
    <row r="4" spans="1:24" s="180" customFormat="1" ht="24" customHeight="1">
      <c r="A4" s="178"/>
      <c r="B4" s="178"/>
      <c r="C4" s="178"/>
      <c r="D4" s="178"/>
      <c r="E4" s="178"/>
      <c r="F4" s="178"/>
      <c r="G4" s="178"/>
      <c r="H4" s="179"/>
      <c r="I4" s="179"/>
      <c r="J4" s="179"/>
      <c r="K4" s="179"/>
      <c r="L4" s="179"/>
      <c r="M4" s="179"/>
      <c r="N4" s="179"/>
      <c r="O4" s="943" t="s">
        <v>278</v>
      </c>
      <c r="P4" s="943"/>
      <c r="Q4" s="943"/>
      <c r="R4" s="943"/>
      <c r="S4" s="943"/>
      <c r="T4" s="943"/>
      <c r="U4" s="943"/>
      <c r="V4" s="943"/>
      <c r="W4" s="943"/>
    </row>
    <row r="5" spans="1:24" s="485" customFormat="1" ht="18" customHeight="1" thickBot="1">
      <c r="A5" s="485" t="s">
        <v>17</v>
      </c>
      <c r="M5" s="181"/>
      <c r="N5" s="182" t="s">
        <v>77</v>
      </c>
      <c r="O5" s="485" t="s">
        <v>17</v>
      </c>
      <c r="P5" s="181"/>
      <c r="Q5" s="181"/>
      <c r="R5" s="181"/>
      <c r="W5" s="182" t="s">
        <v>77</v>
      </c>
      <c r="X5" s="181"/>
    </row>
    <row r="6" spans="1:24" s="489" customFormat="1" ht="18" customHeight="1">
      <c r="A6" s="911" t="s">
        <v>279</v>
      </c>
      <c r="B6" s="912"/>
      <c r="C6" s="917" t="s">
        <v>90</v>
      </c>
      <c r="D6" s="903" t="s">
        <v>97</v>
      </c>
      <c r="E6" s="903" t="s">
        <v>280</v>
      </c>
      <c r="F6" s="903" t="s">
        <v>281</v>
      </c>
      <c r="G6" s="897" t="s">
        <v>91</v>
      </c>
      <c r="H6" s="900" t="s">
        <v>282</v>
      </c>
      <c r="I6" s="903" t="s">
        <v>283</v>
      </c>
      <c r="J6" s="903" t="s">
        <v>284</v>
      </c>
      <c r="K6" s="903" t="s">
        <v>98</v>
      </c>
      <c r="L6" s="897" t="s">
        <v>285</v>
      </c>
      <c r="M6" s="920" t="s">
        <v>279</v>
      </c>
      <c r="N6" s="911"/>
      <c r="O6" s="911" t="s">
        <v>279</v>
      </c>
      <c r="P6" s="911"/>
      <c r="Q6" s="911"/>
      <c r="R6" s="912"/>
      <c r="S6" s="900" t="s">
        <v>99</v>
      </c>
      <c r="T6" s="903" t="s">
        <v>286</v>
      </c>
      <c r="U6" s="903" t="s">
        <v>287</v>
      </c>
      <c r="V6" s="903" t="s">
        <v>100</v>
      </c>
      <c r="W6" s="897" t="s">
        <v>288</v>
      </c>
      <c r="X6" s="944"/>
    </row>
    <row r="7" spans="1:24" s="489" customFormat="1" ht="18" customHeight="1">
      <c r="A7" s="913"/>
      <c r="B7" s="914"/>
      <c r="C7" s="918"/>
      <c r="D7" s="904"/>
      <c r="E7" s="904"/>
      <c r="F7" s="904"/>
      <c r="G7" s="898"/>
      <c r="H7" s="901"/>
      <c r="I7" s="904"/>
      <c r="J7" s="904"/>
      <c r="K7" s="904"/>
      <c r="L7" s="898"/>
      <c r="M7" s="921"/>
      <c r="N7" s="913"/>
      <c r="O7" s="913"/>
      <c r="P7" s="913"/>
      <c r="Q7" s="913"/>
      <c r="R7" s="914"/>
      <c r="S7" s="901"/>
      <c r="T7" s="904"/>
      <c r="U7" s="904"/>
      <c r="V7" s="904"/>
      <c r="W7" s="898"/>
      <c r="X7" s="945"/>
    </row>
    <row r="8" spans="1:24" s="489" customFormat="1" ht="18" customHeight="1">
      <c r="A8" s="913"/>
      <c r="B8" s="914"/>
      <c r="C8" s="918"/>
      <c r="D8" s="904"/>
      <c r="E8" s="904"/>
      <c r="F8" s="904"/>
      <c r="G8" s="898"/>
      <c r="H8" s="901"/>
      <c r="I8" s="904"/>
      <c r="J8" s="904"/>
      <c r="K8" s="904"/>
      <c r="L8" s="898"/>
      <c r="M8" s="921"/>
      <c r="N8" s="913"/>
      <c r="O8" s="913"/>
      <c r="P8" s="913"/>
      <c r="Q8" s="913"/>
      <c r="R8" s="914"/>
      <c r="S8" s="901"/>
      <c r="T8" s="904"/>
      <c r="U8" s="904"/>
      <c r="V8" s="904"/>
      <c r="W8" s="898"/>
      <c r="X8" s="945"/>
    </row>
    <row r="9" spans="1:24" s="489" customFormat="1" ht="18" customHeight="1">
      <c r="A9" s="915"/>
      <c r="B9" s="916"/>
      <c r="C9" s="919"/>
      <c r="D9" s="905"/>
      <c r="E9" s="905"/>
      <c r="F9" s="905"/>
      <c r="G9" s="899"/>
      <c r="H9" s="902"/>
      <c r="I9" s="905"/>
      <c r="J9" s="905"/>
      <c r="K9" s="905"/>
      <c r="L9" s="899"/>
      <c r="M9" s="922"/>
      <c r="N9" s="915"/>
      <c r="O9" s="915"/>
      <c r="P9" s="915"/>
      <c r="Q9" s="915"/>
      <c r="R9" s="916"/>
      <c r="S9" s="902"/>
      <c r="T9" s="905"/>
      <c r="U9" s="905"/>
      <c r="V9" s="905"/>
      <c r="W9" s="899"/>
      <c r="X9" s="945"/>
    </row>
    <row r="10" spans="1:24" s="489" customFormat="1" ht="18.95" customHeight="1">
      <c r="A10" s="894" t="s">
        <v>423</v>
      </c>
      <c r="B10" s="895"/>
      <c r="C10" s="183">
        <v>9275604.0971499998</v>
      </c>
      <c r="D10" s="183">
        <v>681524.55802999996</v>
      </c>
      <c r="E10" s="183">
        <v>323844.53963000001</v>
      </c>
      <c r="F10" s="183">
        <v>57334.381840000002</v>
      </c>
      <c r="G10" s="183">
        <v>833973.02801000001</v>
      </c>
      <c r="H10" s="183">
        <v>711769.97085000004</v>
      </c>
      <c r="I10" s="183">
        <v>1839691.5799</v>
      </c>
      <c r="J10" s="183">
        <v>159976.90307999999</v>
      </c>
      <c r="K10" s="183">
        <v>1573067.8352600001</v>
      </c>
      <c r="L10" s="183">
        <v>222430.94545999999</v>
      </c>
      <c r="M10" s="896" t="s">
        <v>423</v>
      </c>
      <c r="N10" s="894"/>
      <c r="O10" s="894" t="s">
        <v>423</v>
      </c>
      <c r="P10" s="894"/>
      <c r="Q10" s="894"/>
      <c r="R10" s="895"/>
      <c r="S10" s="183">
        <v>718036.11662999995</v>
      </c>
      <c r="T10" s="183">
        <v>826992.90991000005</v>
      </c>
      <c r="U10" s="183">
        <v>571</v>
      </c>
      <c r="V10" s="183">
        <v>0</v>
      </c>
      <c r="W10" s="183">
        <v>1326390.32855</v>
      </c>
    </row>
    <row r="11" spans="1:24" s="489" customFormat="1" ht="18.95" customHeight="1">
      <c r="A11" s="894" t="s">
        <v>517</v>
      </c>
      <c r="B11" s="895"/>
      <c r="C11" s="183">
        <v>10261913</v>
      </c>
      <c r="D11" s="183">
        <v>937148</v>
      </c>
      <c r="E11" s="183">
        <v>383807</v>
      </c>
      <c r="F11" s="183">
        <v>62319</v>
      </c>
      <c r="G11" s="183">
        <v>904081</v>
      </c>
      <c r="H11" s="183">
        <v>759424</v>
      </c>
      <c r="I11" s="183">
        <v>2058594</v>
      </c>
      <c r="J11" s="183">
        <v>185822</v>
      </c>
      <c r="K11" s="183">
        <v>1654137</v>
      </c>
      <c r="L11" s="183">
        <v>242134</v>
      </c>
      <c r="M11" s="896" t="s">
        <v>517</v>
      </c>
      <c r="N11" s="894"/>
      <c r="O11" s="894" t="s">
        <v>517</v>
      </c>
      <c r="P11" s="894"/>
      <c r="Q11" s="894"/>
      <c r="R11" s="895"/>
      <c r="S11" s="183">
        <v>749423</v>
      </c>
      <c r="T11" s="183">
        <v>929777</v>
      </c>
      <c r="U11" s="183">
        <v>1459</v>
      </c>
      <c r="V11" s="183">
        <v>13</v>
      </c>
      <c r="W11" s="183">
        <v>1393775</v>
      </c>
    </row>
    <row r="12" spans="1:24" s="489" customFormat="1" ht="18.95" customHeight="1">
      <c r="A12" s="894" t="s">
        <v>519</v>
      </c>
      <c r="B12" s="895"/>
      <c r="C12" s="183">
        <v>10063685</v>
      </c>
      <c r="D12" s="183">
        <v>737907</v>
      </c>
      <c r="E12" s="183">
        <v>281202</v>
      </c>
      <c r="F12" s="183">
        <v>67001</v>
      </c>
      <c r="G12" s="183">
        <v>825992</v>
      </c>
      <c r="H12" s="183">
        <v>753921</v>
      </c>
      <c r="I12" s="183">
        <v>2287866</v>
      </c>
      <c r="J12" s="183">
        <v>199541</v>
      </c>
      <c r="K12" s="183">
        <v>1695541</v>
      </c>
      <c r="L12" s="183">
        <v>233172</v>
      </c>
      <c r="M12" s="896" t="s">
        <v>519</v>
      </c>
      <c r="N12" s="894"/>
      <c r="O12" s="894" t="s">
        <v>519</v>
      </c>
      <c r="P12" s="894"/>
      <c r="Q12" s="894"/>
      <c r="R12" s="895"/>
      <c r="S12" s="183">
        <v>678591</v>
      </c>
      <c r="T12" s="183">
        <v>826148</v>
      </c>
      <c r="U12" s="183">
        <v>8117</v>
      </c>
      <c r="V12" s="183">
        <v>0</v>
      </c>
      <c r="W12" s="183">
        <v>1468686</v>
      </c>
    </row>
    <row r="13" spans="1:24" s="489" customFormat="1" ht="18.95" customHeight="1">
      <c r="A13" s="894" t="s">
        <v>558</v>
      </c>
      <c r="B13" s="895"/>
      <c r="C13" s="183">
        <v>10718403</v>
      </c>
      <c r="D13" s="183">
        <v>689038</v>
      </c>
      <c r="E13" s="183">
        <v>297656</v>
      </c>
      <c r="F13" s="183">
        <v>65064</v>
      </c>
      <c r="G13" s="183">
        <v>999754</v>
      </c>
      <c r="H13" s="183">
        <v>765308</v>
      </c>
      <c r="I13" s="183">
        <v>2590424</v>
      </c>
      <c r="J13" s="183">
        <v>202784</v>
      </c>
      <c r="K13" s="183">
        <v>1753804</v>
      </c>
      <c r="L13" s="183">
        <v>277959</v>
      </c>
      <c r="M13" s="896" t="s">
        <v>600</v>
      </c>
      <c r="N13" s="894"/>
      <c r="O13" s="894" t="s">
        <v>600</v>
      </c>
      <c r="P13" s="894"/>
      <c r="Q13" s="894"/>
      <c r="R13" s="895"/>
      <c r="S13" s="183">
        <v>698757</v>
      </c>
      <c r="T13" s="183">
        <v>833576</v>
      </c>
      <c r="U13" s="183">
        <v>12159</v>
      </c>
      <c r="V13" s="183">
        <v>0</v>
      </c>
      <c r="W13" s="183">
        <v>1532120</v>
      </c>
    </row>
    <row r="14" spans="1:24" s="489" customFormat="1" ht="18.95" customHeight="1">
      <c r="A14" s="889" t="s">
        <v>598</v>
      </c>
      <c r="B14" s="890"/>
      <c r="C14" s="184">
        <f>SUM(C16:C38)</f>
        <v>11611236</v>
      </c>
      <c r="D14" s="184">
        <f t="shared" ref="D14:L14" si="0">SUM(D16:D38)</f>
        <v>781853</v>
      </c>
      <c r="E14" s="184">
        <f t="shared" si="0"/>
        <v>350198</v>
      </c>
      <c r="F14" s="184">
        <f t="shared" si="0"/>
        <v>70975</v>
      </c>
      <c r="G14" s="184">
        <f t="shared" si="0"/>
        <v>1050835</v>
      </c>
      <c r="H14" s="184">
        <f t="shared" si="0"/>
        <v>836912</v>
      </c>
      <c r="I14" s="184">
        <f t="shared" si="0"/>
        <v>2680727</v>
      </c>
      <c r="J14" s="184">
        <f t="shared" si="0"/>
        <v>212945</v>
      </c>
      <c r="K14" s="184">
        <f t="shared" si="0"/>
        <v>2036114</v>
      </c>
      <c r="L14" s="184">
        <f t="shared" si="0"/>
        <v>256611</v>
      </c>
      <c r="M14" s="891" t="s">
        <v>598</v>
      </c>
      <c r="N14" s="889"/>
      <c r="O14" s="889" t="s">
        <v>598</v>
      </c>
      <c r="P14" s="889"/>
      <c r="Q14" s="889"/>
      <c r="R14" s="890"/>
      <c r="S14" s="184">
        <f>SUM(S16:S38)</f>
        <v>763236</v>
      </c>
      <c r="T14" s="184">
        <f>SUM(T16:T38)</f>
        <v>984678</v>
      </c>
      <c r="U14" s="184">
        <f>SUM(U16:U38)</f>
        <v>6115</v>
      </c>
      <c r="V14" s="184">
        <f>SUM(V16:V38)</f>
        <v>22</v>
      </c>
      <c r="W14" s="184">
        <f>SUM(W16:W38)</f>
        <v>1580015</v>
      </c>
      <c r="X14" s="185"/>
    </row>
    <row r="15" spans="1:24" s="489" customFormat="1" ht="17.45" customHeight="1">
      <c r="A15" s="486"/>
      <c r="B15" s="487"/>
      <c r="C15" s="183"/>
      <c r="D15" s="183"/>
      <c r="E15" s="183"/>
      <c r="F15" s="183"/>
      <c r="G15" s="183"/>
      <c r="H15" s="186"/>
      <c r="I15" s="186"/>
      <c r="J15" s="186"/>
      <c r="K15" s="186"/>
      <c r="L15" s="186"/>
      <c r="M15" s="187"/>
      <c r="N15" s="486"/>
      <c r="O15" s="486"/>
      <c r="P15" s="486"/>
      <c r="Q15" s="486"/>
      <c r="R15" s="487"/>
      <c r="S15" s="183"/>
      <c r="T15" s="183"/>
      <c r="U15" s="183"/>
      <c r="V15" s="183"/>
      <c r="W15" s="183"/>
      <c r="X15" s="188"/>
    </row>
    <row r="16" spans="1:24" s="489" customFormat="1" ht="17.45" customHeight="1">
      <c r="A16" s="894" t="s">
        <v>33</v>
      </c>
      <c r="B16" s="895"/>
      <c r="C16" s="183">
        <f>SUM(D16:L16,S16:W16)</f>
        <v>1219441</v>
      </c>
      <c r="D16" s="407">
        <v>89198</v>
      </c>
      <c r="E16" s="407">
        <v>29683</v>
      </c>
      <c r="F16" s="407">
        <v>4645</v>
      </c>
      <c r="G16" s="407">
        <v>61925</v>
      </c>
      <c r="H16" s="407">
        <v>83934</v>
      </c>
      <c r="I16" s="407">
        <v>418476</v>
      </c>
      <c r="J16" s="407">
        <v>20186</v>
      </c>
      <c r="K16" s="407">
        <v>149842</v>
      </c>
      <c r="L16" s="407">
        <v>36603</v>
      </c>
      <c r="M16" s="935" t="s">
        <v>18</v>
      </c>
      <c r="N16" s="936"/>
      <c r="O16" s="894" t="s">
        <v>33</v>
      </c>
      <c r="P16" s="894" t="s">
        <v>18</v>
      </c>
      <c r="Q16" s="938" t="s">
        <v>18</v>
      </c>
      <c r="R16" s="939"/>
      <c r="S16" s="407">
        <v>121961</v>
      </c>
      <c r="T16" s="407">
        <v>48053</v>
      </c>
      <c r="U16" s="407">
        <v>5997</v>
      </c>
      <c r="V16" s="411"/>
      <c r="W16" s="407">
        <v>148938</v>
      </c>
    </row>
    <row r="17" spans="1:23" s="489" customFormat="1" ht="17.45" customHeight="1">
      <c r="A17" s="894" t="s">
        <v>34</v>
      </c>
      <c r="B17" s="895"/>
      <c r="C17" s="183">
        <f t="shared" ref="C17:C38" si="1">SUM(D17:L17,S17:W17)</f>
        <v>975742</v>
      </c>
      <c r="D17" s="411">
        <v>59188</v>
      </c>
      <c r="E17" s="411">
        <v>18902</v>
      </c>
      <c r="F17" s="411">
        <v>7625</v>
      </c>
      <c r="G17" s="411">
        <v>181798</v>
      </c>
      <c r="H17" s="411">
        <v>63654</v>
      </c>
      <c r="I17" s="411">
        <v>230327</v>
      </c>
      <c r="J17" s="411">
        <v>13098</v>
      </c>
      <c r="K17" s="411">
        <v>136383</v>
      </c>
      <c r="L17" s="411">
        <v>17631</v>
      </c>
      <c r="M17" s="935" t="s">
        <v>19</v>
      </c>
      <c r="N17" s="936"/>
      <c r="O17" s="894" t="s">
        <v>34</v>
      </c>
      <c r="P17" s="894" t="s">
        <v>19</v>
      </c>
      <c r="Q17" s="938" t="s">
        <v>19</v>
      </c>
      <c r="R17" s="939"/>
      <c r="S17" s="411">
        <v>49567</v>
      </c>
      <c r="T17" s="411">
        <v>73289</v>
      </c>
      <c r="U17" s="411"/>
      <c r="V17" s="411"/>
      <c r="W17" s="411">
        <v>124280</v>
      </c>
    </row>
    <row r="18" spans="1:23" s="489" customFormat="1" ht="17.45" customHeight="1">
      <c r="A18" s="894" t="s">
        <v>35</v>
      </c>
      <c r="B18" s="895"/>
      <c r="C18" s="183">
        <f t="shared" si="1"/>
        <v>603461</v>
      </c>
      <c r="D18" s="411">
        <v>40220</v>
      </c>
      <c r="E18" s="411">
        <v>10068</v>
      </c>
      <c r="F18" s="411">
        <v>8402</v>
      </c>
      <c r="G18" s="411">
        <v>35585</v>
      </c>
      <c r="H18" s="411">
        <v>39787</v>
      </c>
      <c r="I18" s="411">
        <v>151932</v>
      </c>
      <c r="J18" s="411">
        <v>18818</v>
      </c>
      <c r="K18" s="411">
        <v>133276</v>
      </c>
      <c r="L18" s="411">
        <v>4673</v>
      </c>
      <c r="M18" s="935" t="s">
        <v>20</v>
      </c>
      <c r="N18" s="936"/>
      <c r="O18" s="894" t="s">
        <v>35</v>
      </c>
      <c r="P18" s="894" t="s">
        <v>20</v>
      </c>
      <c r="Q18" s="938" t="s">
        <v>20</v>
      </c>
      <c r="R18" s="939"/>
      <c r="S18" s="411">
        <v>57944</v>
      </c>
      <c r="T18" s="411">
        <v>23116</v>
      </c>
      <c r="U18" s="411"/>
      <c r="V18" s="411"/>
      <c r="W18" s="411">
        <v>79640</v>
      </c>
    </row>
    <row r="19" spans="1:23" s="489" customFormat="1" ht="17.45" customHeight="1">
      <c r="A19" s="894" t="s">
        <v>36</v>
      </c>
      <c r="B19" s="895"/>
      <c r="C19" s="183">
        <f t="shared" si="1"/>
        <v>785827</v>
      </c>
      <c r="D19" s="511">
        <v>37956</v>
      </c>
      <c r="E19" s="511">
        <v>6899</v>
      </c>
      <c r="F19" s="512">
        <v>5671</v>
      </c>
      <c r="G19" s="512">
        <v>98589</v>
      </c>
      <c r="H19" s="512">
        <v>31805</v>
      </c>
      <c r="I19" s="511">
        <v>210338</v>
      </c>
      <c r="J19" s="511">
        <v>15953</v>
      </c>
      <c r="K19" s="511">
        <v>127787</v>
      </c>
      <c r="L19" s="511">
        <v>11926</v>
      </c>
      <c r="M19" s="935" t="s">
        <v>21</v>
      </c>
      <c r="N19" s="936"/>
      <c r="O19" s="894" t="s">
        <v>36</v>
      </c>
      <c r="P19" s="894" t="s">
        <v>21</v>
      </c>
      <c r="Q19" s="938" t="s">
        <v>21</v>
      </c>
      <c r="R19" s="939"/>
      <c r="S19" s="511">
        <v>37990</v>
      </c>
      <c r="T19" s="511">
        <v>97031</v>
      </c>
      <c r="U19" s="512"/>
      <c r="V19" s="512"/>
      <c r="W19" s="511">
        <v>103882</v>
      </c>
    </row>
    <row r="20" spans="1:23" s="489" customFormat="1" ht="17.45" customHeight="1">
      <c r="A20" s="894" t="s">
        <v>37</v>
      </c>
      <c r="B20" s="895"/>
      <c r="C20" s="183">
        <f t="shared" si="1"/>
        <v>1049467</v>
      </c>
      <c r="D20" s="411">
        <v>134218</v>
      </c>
      <c r="E20" s="512">
        <v>16830</v>
      </c>
      <c r="F20" s="411"/>
      <c r="G20" s="411">
        <v>77179</v>
      </c>
      <c r="H20" s="411">
        <v>66876</v>
      </c>
      <c r="I20" s="411">
        <v>287321</v>
      </c>
      <c r="J20" s="411">
        <v>18746</v>
      </c>
      <c r="K20" s="411">
        <v>89613</v>
      </c>
      <c r="L20" s="411">
        <v>41082</v>
      </c>
      <c r="M20" s="935" t="s">
        <v>22</v>
      </c>
      <c r="N20" s="936"/>
      <c r="O20" s="894" t="s">
        <v>37</v>
      </c>
      <c r="P20" s="894" t="s">
        <v>22</v>
      </c>
      <c r="Q20" s="938" t="s">
        <v>22</v>
      </c>
      <c r="R20" s="939"/>
      <c r="S20" s="411">
        <v>110002</v>
      </c>
      <c r="T20" s="411">
        <v>66370</v>
      </c>
      <c r="U20" s="411"/>
      <c r="V20" s="411"/>
      <c r="W20" s="411">
        <v>141230</v>
      </c>
    </row>
    <row r="21" spans="1:23" s="489" customFormat="1" ht="17.45" customHeight="1">
      <c r="A21" s="894" t="s">
        <v>38</v>
      </c>
      <c r="B21" s="895"/>
      <c r="C21" s="183">
        <f t="shared" si="1"/>
        <v>511521</v>
      </c>
      <c r="D21" s="411">
        <v>34008</v>
      </c>
      <c r="E21" s="411">
        <v>18637</v>
      </c>
      <c r="F21" s="411">
        <v>5950</v>
      </c>
      <c r="G21" s="411">
        <v>39826</v>
      </c>
      <c r="H21" s="411">
        <v>26516</v>
      </c>
      <c r="I21" s="411">
        <v>134626</v>
      </c>
      <c r="J21" s="411">
        <v>7082</v>
      </c>
      <c r="K21" s="411">
        <v>94488</v>
      </c>
      <c r="L21" s="411">
        <v>10020</v>
      </c>
      <c r="M21" s="935" t="s">
        <v>23</v>
      </c>
      <c r="N21" s="936"/>
      <c r="O21" s="894" t="s">
        <v>38</v>
      </c>
      <c r="P21" s="894" t="s">
        <v>23</v>
      </c>
      <c r="Q21" s="938" t="s">
        <v>23</v>
      </c>
      <c r="R21" s="939"/>
      <c r="S21" s="411">
        <v>23478</v>
      </c>
      <c r="T21" s="411">
        <v>43523</v>
      </c>
      <c r="U21" s="411"/>
      <c r="V21" s="411"/>
      <c r="W21" s="411">
        <v>73367</v>
      </c>
    </row>
    <row r="22" spans="1:23" s="489" customFormat="1" ht="17.45" customHeight="1">
      <c r="A22" s="894" t="s">
        <v>39</v>
      </c>
      <c r="B22" s="895"/>
      <c r="C22" s="183">
        <f t="shared" si="1"/>
        <v>624307</v>
      </c>
      <c r="D22" s="411">
        <v>42423</v>
      </c>
      <c r="E22" s="411">
        <v>18039</v>
      </c>
      <c r="F22" s="411">
        <v>510</v>
      </c>
      <c r="G22" s="411">
        <v>40289</v>
      </c>
      <c r="H22" s="411">
        <v>56316</v>
      </c>
      <c r="I22" s="411">
        <v>115820</v>
      </c>
      <c r="J22" s="411">
        <v>8472</v>
      </c>
      <c r="K22" s="411">
        <v>142792</v>
      </c>
      <c r="L22" s="411">
        <v>21276</v>
      </c>
      <c r="M22" s="935" t="s">
        <v>40</v>
      </c>
      <c r="N22" s="936"/>
      <c r="O22" s="894" t="s">
        <v>39</v>
      </c>
      <c r="P22" s="894" t="s">
        <v>40</v>
      </c>
      <c r="Q22" s="938" t="s">
        <v>40</v>
      </c>
      <c r="R22" s="939"/>
      <c r="S22" s="411">
        <v>55647</v>
      </c>
      <c r="T22" s="411">
        <v>48864</v>
      </c>
      <c r="U22" s="411"/>
      <c r="V22" s="411"/>
      <c r="W22" s="411">
        <v>73859</v>
      </c>
    </row>
    <row r="23" spans="1:23" s="489" customFormat="1" ht="17.45" customHeight="1">
      <c r="A23" s="894" t="s">
        <v>41</v>
      </c>
      <c r="B23" s="895"/>
      <c r="C23" s="183">
        <f t="shared" si="1"/>
        <v>620239</v>
      </c>
      <c r="D23" s="411">
        <v>28972</v>
      </c>
      <c r="E23" s="411">
        <v>18079</v>
      </c>
      <c r="F23" s="411"/>
      <c r="G23" s="411">
        <v>42935</v>
      </c>
      <c r="H23" s="411">
        <v>54474</v>
      </c>
      <c r="I23" s="411">
        <v>118519</v>
      </c>
      <c r="J23" s="411">
        <v>10300</v>
      </c>
      <c r="K23" s="411">
        <v>141229</v>
      </c>
      <c r="L23" s="411">
        <v>13834</v>
      </c>
      <c r="M23" s="935" t="s">
        <v>24</v>
      </c>
      <c r="N23" s="936"/>
      <c r="O23" s="894" t="s">
        <v>41</v>
      </c>
      <c r="P23" s="894" t="s">
        <v>24</v>
      </c>
      <c r="Q23" s="938" t="s">
        <v>24</v>
      </c>
      <c r="R23" s="939"/>
      <c r="S23" s="411">
        <v>42766</v>
      </c>
      <c r="T23" s="411">
        <v>57872</v>
      </c>
      <c r="U23" s="411"/>
      <c r="V23" s="411"/>
      <c r="W23" s="411">
        <v>91259</v>
      </c>
    </row>
    <row r="24" spans="1:23" s="489" customFormat="1" ht="17.45" customHeight="1">
      <c r="A24" s="894" t="s">
        <v>42</v>
      </c>
      <c r="B24" s="895"/>
      <c r="C24" s="183">
        <f t="shared" si="1"/>
        <v>471772</v>
      </c>
      <c r="D24" s="411">
        <v>23812</v>
      </c>
      <c r="E24" s="411">
        <v>6453</v>
      </c>
      <c r="F24" s="411">
        <v>2573</v>
      </c>
      <c r="G24" s="411">
        <v>61292</v>
      </c>
      <c r="H24" s="411">
        <v>39123</v>
      </c>
      <c r="I24" s="411">
        <v>92735</v>
      </c>
      <c r="J24" s="411">
        <v>7244</v>
      </c>
      <c r="K24" s="411">
        <v>92558</v>
      </c>
      <c r="L24" s="411">
        <v>4032</v>
      </c>
      <c r="M24" s="935" t="s">
        <v>43</v>
      </c>
      <c r="N24" s="936"/>
      <c r="O24" s="894" t="s">
        <v>42</v>
      </c>
      <c r="P24" s="894" t="s">
        <v>43</v>
      </c>
      <c r="Q24" s="938" t="s">
        <v>43</v>
      </c>
      <c r="R24" s="939"/>
      <c r="S24" s="411">
        <v>28546</v>
      </c>
      <c r="T24" s="411">
        <v>42753</v>
      </c>
      <c r="U24" s="411"/>
      <c r="V24" s="411"/>
      <c r="W24" s="411">
        <v>70651</v>
      </c>
    </row>
    <row r="25" spans="1:23" s="489" customFormat="1" ht="17.45" customHeight="1">
      <c r="A25" s="894" t="s">
        <v>44</v>
      </c>
      <c r="B25" s="895"/>
      <c r="C25" s="183">
        <f t="shared" si="1"/>
        <v>650907</v>
      </c>
      <c r="D25" s="411">
        <v>36335</v>
      </c>
      <c r="E25" s="411">
        <v>16270</v>
      </c>
      <c r="F25" s="411">
        <v>8458</v>
      </c>
      <c r="G25" s="411">
        <v>30045</v>
      </c>
      <c r="H25" s="411">
        <v>30051</v>
      </c>
      <c r="I25" s="411">
        <v>207500</v>
      </c>
      <c r="J25" s="411">
        <v>14016</v>
      </c>
      <c r="K25" s="411">
        <v>57320</v>
      </c>
      <c r="L25" s="411">
        <v>42191</v>
      </c>
      <c r="M25" s="935" t="s">
        <v>25</v>
      </c>
      <c r="N25" s="936"/>
      <c r="O25" s="894" t="s">
        <v>44</v>
      </c>
      <c r="P25" s="894" t="s">
        <v>25</v>
      </c>
      <c r="Q25" s="938" t="s">
        <v>25</v>
      </c>
      <c r="R25" s="939"/>
      <c r="S25" s="411">
        <v>57965</v>
      </c>
      <c r="T25" s="411">
        <v>52631</v>
      </c>
      <c r="U25" s="411">
        <v>118</v>
      </c>
      <c r="V25" s="411"/>
      <c r="W25" s="411">
        <v>98007</v>
      </c>
    </row>
    <row r="26" spans="1:23" s="489" customFormat="1" ht="17.45" customHeight="1">
      <c r="A26" s="894" t="s">
        <v>45</v>
      </c>
      <c r="B26" s="895"/>
      <c r="C26" s="183">
        <f t="shared" si="1"/>
        <v>311192</v>
      </c>
      <c r="D26" s="411">
        <v>19483</v>
      </c>
      <c r="E26" s="411">
        <v>22258</v>
      </c>
      <c r="F26" s="411">
        <v>1468</v>
      </c>
      <c r="G26" s="411">
        <v>52719</v>
      </c>
      <c r="H26" s="411">
        <v>25957</v>
      </c>
      <c r="I26" s="411">
        <v>35679</v>
      </c>
      <c r="J26" s="411">
        <v>4020</v>
      </c>
      <c r="K26" s="411">
        <v>78689</v>
      </c>
      <c r="L26" s="411">
        <v>1807</v>
      </c>
      <c r="M26" s="935" t="s">
        <v>46</v>
      </c>
      <c r="N26" s="936"/>
      <c r="O26" s="894" t="s">
        <v>45</v>
      </c>
      <c r="P26" s="894" t="s">
        <v>46</v>
      </c>
      <c r="Q26" s="938" t="s">
        <v>46</v>
      </c>
      <c r="R26" s="939"/>
      <c r="S26" s="411">
        <v>14850</v>
      </c>
      <c r="T26" s="411">
        <v>19149</v>
      </c>
      <c r="U26" s="411"/>
      <c r="V26" s="411"/>
      <c r="W26" s="411">
        <v>35113</v>
      </c>
    </row>
    <row r="27" spans="1:23" s="489" customFormat="1" ht="17.45" customHeight="1">
      <c r="A27" s="894" t="s">
        <v>47</v>
      </c>
      <c r="B27" s="895"/>
      <c r="C27" s="183">
        <f t="shared" si="1"/>
        <v>464429</v>
      </c>
      <c r="D27" s="411">
        <v>25953</v>
      </c>
      <c r="E27" s="411">
        <v>18367</v>
      </c>
      <c r="F27" s="411">
        <v>3851</v>
      </c>
      <c r="G27" s="411">
        <v>31154</v>
      </c>
      <c r="H27" s="411">
        <v>31854</v>
      </c>
      <c r="I27" s="411">
        <v>84881</v>
      </c>
      <c r="J27" s="411">
        <v>7093</v>
      </c>
      <c r="K27" s="411">
        <v>128790</v>
      </c>
      <c r="L27" s="411">
        <v>2175</v>
      </c>
      <c r="M27" s="935" t="s">
        <v>48</v>
      </c>
      <c r="N27" s="936"/>
      <c r="O27" s="894" t="s">
        <v>47</v>
      </c>
      <c r="P27" s="894" t="s">
        <v>48</v>
      </c>
      <c r="Q27" s="938" t="s">
        <v>48</v>
      </c>
      <c r="R27" s="939"/>
      <c r="S27" s="411">
        <v>16934</v>
      </c>
      <c r="T27" s="411">
        <v>51444</v>
      </c>
      <c r="U27" s="411"/>
      <c r="V27" s="411"/>
      <c r="W27" s="411">
        <v>61933</v>
      </c>
    </row>
    <row r="28" spans="1:23" s="489" customFormat="1" ht="17.45" customHeight="1">
      <c r="A28" s="894" t="s">
        <v>49</v>
      </c>
      <c r="B28" s="895"/>
      <c r="C28" s="183">
        <f t="shared" si="1"/>
        <v>257012</v>
      </c>
      <c r="D28" s="411">
        <v>16193</v>
      </c>
      <c r="E28" s="411">
        <v>12886</v>
      </c>
      <c r="F28" s="411">
        <v>2534</v>
      </c>
      <c r="G28" s="411">
        <v>29868</v>
      </c>
      <c r="H28" s="411">
        <v>13864</v>
      </c>
      <c r="I28" s="411">
        <v>42155</v>
      </c>
      <c r="J28" s="411">
        <v>8578</v>
      </c>
      <c r="K28" s="411">
        <v>70423</v>
      </c>
      <c r="L28" s="411">
        <v>1818</v>
      </c>
      <c r="M28" s="935" t="s">
        <v>50</v>
      </c>
      <c r="N28" s="936"/>
      <c r="O28" s="894" t="s">
        <v>49</v>
      </c>
      <c r="P28" s="894" t="s">
        <v>50</v>
      </c>
      <c r="Q28" s="938" t="s">
        <v>50</v>
      </c>
      <c r="R28" s="939"/>
      <c r="S28" s="411">
        <v>8494</v>
      </c>
      <c r="T28" s="411">
        <v>12134</v>
      </c>
      <c r="U28" s="411"/>
      <c r="V28" s="411"/>
      <c r="W28" s="411">
        <v>38065</v>
      </c>
    </row>
    <row r="29" spans="1:23" s="489" customFormat="1" ht="17.45" customHeight="1">
      <c r="A29" s="894" t="s">
        <v>51</v>
      </c>
      <c r="B29" s="895"/>
      <c r="C29" s="183">
        <f t="shared" si="1"/>
        <v>214897</v>
      </c>
      <c r="D29" s="411">
        <v>12296</v>
      </c>
      <c r="E29" s="411">
        <v>12462</v>
      </c>
      <c r="F29" s="411">
        <v>521</v>
      </c>
      <c r="G29" s="411">
        <v>15687</v>
      </c>
      <c r="H29" s="411">
        <v>14668</v>
      </c>
      <c r="I29" s="411">
        <v>31728</v>
      </c>
      <c r="J29" s="411">
        <v>4822</v>
      </c>
      <c r="K29" s="411">
        <v>58503</v>
      </c>
      <c r="L29" s="411">
        <v>942</v>
      </c>
      <c r="M29" s="935" t="s">
        <v>52</v>
      </c>
      <c r="N29" s="936"/>
      <c r="O29" s="894" t="s">
        <v>51</v>
      </c>
      <c r="P29" s="894" t="s">
        <v>52</v>
      </c>
      <c r="Q29" s="938" t="s">
        <v>52</v>
      </c>
      <c r="R29" s="939"/>
      <c r="S29" s="411">
        <v>7730</v>
      </c>
      <c r="T29" s="411">
        <v>19679</v>
      </c>
      <c r="U29" s="411"/>
      <c r="V29" s="411"/>
      <c r="W29" s="411">
        <v>35859</v>
      </c>
    </row>
    <row r="30" spans="1:23" s="489" customFormat="1" ht="17.45" customHeight="1">
      <c r="A30" s="894" t="s">
        <v>53</v>
      </c>
      <c r="B30" s="895"/>
      <c r="C30" s="183">
        <f t="shared" si="1"/>
        <v>313988</v>
      </c>
      <c r="D30" s="411">
        <v>13440</v>
      </c>
      <c r="E30" s="411">
        <v>22080</v>
      </c>
      <c r="F30" s="411">
        <v>1564</v>
      </c>
      <c r="G30" s="411">
        <v>37496</v>
      </c>
      <c r="H30" s="411">
        <v>18894</v>
      </c>
      <c r="I30" s="411">
        <v>64671</v>
      </c>
      <c r="J30" s="411">
        <v>5103</v>
      </c>
      <c r="K30" s="411">
        <v>65813</v>
      </c>
      <c r="L30" s="411">
        <v>4332</v>
      </c>
      <c r="M30" s="935" t="s">
        <v>26</v>
      </c>
      <c r="N30" s="936"/>
      <c r="O30" s="894" t="s">
        <v>53</v>
      </c>
      <c r="P30" s="894" t="s">
        <v>26</v>
      </c>
      <c r="Q30" s="938" t="s">
        <v>26</v>
      </c>
      <c r="R30" s="939"/>
      <c r="S30" s="411">
        <v>7958</v>
      </c>
      <c r="T30" s="411">
        <v>28822</v>
      </c>
      <c r="U30" s="411"/>
      <c r="V30" s="411"/>
      <c r="W30" s="411">
        <v>43815</v>
      </c>
    </row>
    <row r="31" spans="1:23" s="489" customFormat="1" ht="17.45" customHeight="1">
      <c r="A31" s="894" t="s">
        <v>54</v>
      </c>
      <c r="B31" s="895"/>
      <c r="C31" s="183">
        <f t="shared" si="1"/>
        <v>332736</v>
      </c>
      <c r="D31" s="411">
        <v>10004</v>
      </c>
      <c r="E31" s="411">
        <v>32611</v>
      </c>
      <c r="F31" s="411">
        <v>1194</v>
      </c>
      <c r="G31" s="411">
        <v>40581</v>
      </c>
      <c r="H31" s="411">
        <v>32509</v>
      </c>
      <c r="I31" s="411">
        <v>54728</v>
      </c>
      <c r="J31" s="411">
        <v>5009</v>
      </c>
      <c r="K31" s="411">
        <v>62984</v>
      </c>
      <c r="L31" s="411">
        <v>4390</v>
      </c>
      <c r="M31" s="935" t="s">
        <v>55</v>
      </c>
      <c r="N31" s="936"/>
      <c r="O31" s="894" t="s">
        <v>54</v>
      </c>
      <c r="P31" s="894" t="s">
        <v>55</v>
      </c>
      <c r="Q31" s="938" t="s">
        <v>55</v>
      </c>
      <c r="R31" s="939"/>
      <c r="S31" s="411">
        <v>10668</v>
      </c>
      <c r="T31" s="411">
        <v>30552</v>
      </c>
      <c r="U31" s="411"/>
      <c r="V31" s="411"/>
      <c r="W31" s="411">
        <v>47506</v>
      </c>
    </row>
    <row r="32" spans="1:23" s="489" customFormat="1" ht="17.45" customHeight="1">
      <c r="A32" s="894" t="s">
        <v>56</v>
      </c>
      <c r="B32" s="895"/>
      <c r="C32" s="183">
        <f t="shared" si="1"/>
        <v>261902</v>
      </c>
      <c r="D32" s="411">
        <v>14761</v>
      </c>
      <c r="E32" s="411">
        <v>2632</v>
      </c>
      <c r="F32" s="411">
        <v>2496</v>
      </c>
      <c r="G32" s="411">
        <v>29107</v>
      </c>
      <c r="H32" s="411">
        <v>22710</v>
      </c>
      <c r="I32" s="411">
        <v>46536</v>
      </c>
      <c r="J32" s="411">
        <v>4019</v>
      </c>
      <c r="K32" s="411">
        <v>50420</v>
      </c>
      <c r="L32" s="411">
        <v>3998</v>
      </c>
      <c r="M32" s="935" t="s">
        <v>57</v>
      </c>
      <c r="N32" s="936"/>
      <c r="O32" s="894" t="s">
        <v>56</v>
      </c>
      <c r="P32" s="894" t="s">
        <v>57</v>
      </c>
      <c r="Q32" s="938" t="s">
        <v>57</v>
      </c>
      <c r="R32" s="939"/>
      <c r="S32" s="411">
        <v>13432</v>
      </c>
      <c r="T32" s="411">
        <v>29989</v>
      </c>
      <c r="U32" s="411"/>
      <c r="V32" s="411"/>
      <c r="W32" s="411">
        <v>41802</v>
      </c>
    </row>
    <row r="33" spans="1:25" s="489" customFormat="1" ht="17.45" customHeight="1">
      <c r="A33" s="894" t="s">
        <v>58</v>
      </c>
      <c r="B33" s="895"/>
      <c r="C33" s="183">
        <f t="shared" si="1"/>
        <v>327123</v>
      </c>
      <c r="D33" s="411">
        <v>19527</v>
      </c>
      <c r="E33" s="411">
        <v>9572</v>
      </c>
      <c r="F33" s="411">
        <v>82</v>
      </c>
      <c r="G33" s="411">
        <v>28048</v>
      </c>
      <c r="H33" s="411">
        <v>30374</v>
      </c>
      <c r="I33" s="411">
        <v>50821</v>
      </c>
      <c r="J33" s="411">
        <v>5508</v>
      </c>
      <c r="K33" s="411">
        <v>49919</v>
      </c>
      <c r="L33" s="411">
        <v>8600</v>
      </c>
      <c r="M33" s="935" t="s">
        <v>59</v>
      </c>
      <c r="N33" s="936"/>
      <c r="O33" s="894" t="s">
        <v>58</v>
      </c>
      <c r="P33" s="894" t="s">
        <v>59</v>
      </c>
      <c r="Q33" s="938" t="s">
        <v>59</v>
      </c>
      <c r="R33" s="939"/>
      <c r="S33" s="411">
        <v>16534</v>
      </c>
      <c r="T33" s="411">
        <v>63173</v>
      </c>
      <c r="U33" s="411"/>
      <c r="V33" s="411"/>
      <c r="W33" s="411">
        <v>44965</v>
      </c>
    </row>
    <row r="34" spans="1:25" s="489" customFormat="1" ht="17.45" customHeight="1">
      <c r="A34" s="894" t="s">
        <v>60</v>
      </c>
      <c r="B34" s="895"/>
      <c r="C34" s="183">
        <f t="shared" si="1"/>
        <v>384017</v>
      </c>
      <c r="D34" s="411">
        <v>43677</v>
      </c>
      <c r="E34" s="411">
        <v>8746</v>
      </c>
      <c r="F34" s="411">
        <v>6902</v>
      </c>
      <c r="G34" s="411">
        <v>18981</v>
      </c>
      <c r="H34" s="411">
        <v>24984</v>
      </c>
      <c r="I34" s="411">
        <v>109824</v>
      </c>
      <c r="J34" s="411">
        <v>8410</v>
      </c>
      <c r="K34" s="411">
        <v>43803</v>
      </c>
      <c r="L34" s="411">
        <v>4765</v>
      </c>
      <c r="M34" s="935" t="s">
        <v>61</v>
      </c>
      <c r="N34" s="936"/>
      <c r="O34" s="894" t="s">
        <v>60</v>
      </c>
      <c r="P34" s="894" t="s">
        <v>61</v>
      </c>
      <c r="Q34" s="938" t="s">
        <v>61</v>
      </c>
      <c r="R34" s="939"/>
      <c r="S34" s="411">
        <v>25145</v>
      </c>
      <c r="T34" s="411">
        <v>34218</v>
      </c>
      <c r="U34" s="411"/>
      <c r="V34" s="411"/>
      <c r="W34" s="411">
        <v>54562</v>
      </c>
    </row>
    <row r="35" spans="1:25" s="489" customFormat="1" ht="17.45" customHeight="1">
      <c r="A35" s="894" t="s">
        <v>62</v>
      </c>
      <c r="B35" s="895"/>
      <c r="C35" s="183">
        <f t="shared" si="1"/>
        <v>360435</v>
      </c>
      <c r="D35" s="407">
        <v>33548</v>
      </c>
      <c r="E35" s="411">
        <v>15633</v>
      </c>
      <c r="F35" s="411">
        <v>1851</v>
      </c>
      <c r="G35" s="411">
        <v>35201</v>
      </c>
      <c r="H35" s="411">
        <v>29129</v>
      </c>
      <c r="I35" s="411">
        <v>62647</v>
      </c>
      <c r="J35" s="411">
        <v>6038</v>
      </c>
      <c r="K35" s="411">
        <v>71255</v>
      </c>
      <c r="L35" s="411">
        <v>3685</v>
      </c>
      <c r="M35" s="935" t="s">
        <v>63</v>
      </c>
      <c r="N35" s="936"/>
      <c r="O35" s="894" t="s">
        <v>62</v>
      </c>
      <c r="P35" s="894" t="s">
        <v>63</v>
      </c>
      <c r="Q35" s="938" t="s">
        <v>63</v>
      </c>
      <c r="R35" s="939"/>
      <c r="S35" s="411">
        <v>14003</v>
      </c>
      <c r="T35" s="411">
        <v>34911</v>
      </c>
      <c r="U35" s="411"/>
      <c r="V35" s="411"/>
      <c r="W35" s="411">
        <v>52534</v>
      </c>
    </row>
    <row r="36" spans="1:25" s="489" customFormat="1" ht="17.45" customHeight="1">
      <c r="A36" s="894" t="s">
        <v>64</v>
      </c>
      <c r="B36" s="895"/>
      <c r="C36" s="183">
        <f t="shared" si="1"/>
        <v>327532</v>
      </c>
      <c r="D36" s="411">
        <v>13571</v>
      </c>
      <c r="E36" s="411">
        <v>13496</v>
      </c>
      <c r="F36" s="411">
        <v>1441</v>
      </c>
      <c r="G36" s="411">
        <v>21225</v>
      </c>
      <c r="H36" s="411">
        <v>26417</v>
      </c>
      <c r="I36" s="411">
        <v>47116</v>
      </c>
      <c r="J36" s="411">
        <v>4814</v>
      </c>
      <c r="K36" s="411">
        <v>81387</v>
      </c>
      <c r="L36" s="411">
        <v>5550</v>
      </c>
      <c r="M36" s="935" t="s">
        <v>65</v>
      </c>
      <c r="N36" s="936"/>
      <c r="O36" s="894" t="s">
        <v>64</v>
      </c>
      <c r="P36" s="894" t="s">
        <v>65</v>
      </c>
      <c r="Q36" s="938" t="s">
        <v>65</v>
      </c>
      <c r="R36" s="939"/>
      <c r="S36" s="411">
        <v>21036</v>
      </c>
      <c r="T36" s="411">
        <v>50046</v>
      </c>
      <c r="U36" s="411"/>
      <c r="V36" s="411"/>
      <c r="W36" s="411">
        <v>41433</v>
      </c>
    </row>
    <row r="37" spans="1:25" s="489" customFormat="1" ht="17.45" customHeight="1">
      <c r="A37" s="894" t="s">
        <v>66</v>
      </c>
      <c r="B37" s="895"/>
      <c r="C37" s="183">
        <f t="shared" si="1"/>
        <v>387961</v>
      </c>
      <c r="D37" s="411">
        <v>23229</v>
      </c>
      <c r="E37" s="411">
        <v>11657</v>
      </c>
      <c r="F37" s="411">
        <v>2660</v>
      </c>
      <c r="G37" s="411">
        <v>23662</v>
      </c>
      <c r="H37" s="411">
        <v>57333</v>
      </c>
      <c r="I37" s="411">
        <v>70531</v>
      </c>
      <c r="J37" s="411">
        <v>10396</v>
      </c>
      <c r="K37" s="411">
        <v>83341</v>
      </c>
      <c r="L37" s="411">
        <v>6050</v>
      </c>
      <c r="M37" s="935" t="s">
        <v>67</v>
      </c>
      <c r="N37" s="936"/>
      <c r="O37" s="894" t="s">
        <v>66</v>
      </c>
      <c r="P37" s="894" t="s">
        <v>67</v>
      </c>
      <c r="Q37" s="938" t="s">
        <v>67</v>
      </c>
      <c r="R37" s="939"/>
      <c r="S37" s="411">
        <v>16265</v>
      </c>
      <c r="T37" s="411">
        <v>32636</v>
      </c>
      <c r="U37" s="411"/>
      <c r="V37" s="411">
        <v>22</v>
      </c>
      <c r="W37" s="411">
        <v>50179</v>
      </c>
    </row>
    <row r="38" spans="1:25" s="489" customFormat="1" ht="17.45" customHeight="1" thickBot="1">
      <c r="A38" s="894" t="s">
        <v>68</v>
      </c>
      <c r="B38" s="895"/>
      <c r="C38" s="183">
        <f t="shared" si="1"/>
        <v>155328</v>
      </c>
      <c r="D38" s="411">
        <v>9841</v>
      </c>
      <c r="E38" s="411">
        <v>7938</v>
      </c>
      <c r="F38" s="411">
        <v>577</v>
      </c>
      <c r="G38" s="411">
        <v>17643</v>
      </c>
      <c r="H38" s="411">
        <v>15683</v>
      </c>
      <c r="I38" s="411">
        <v>11816</v>
      </c>
      <c r="J38" s="411">
        <v>5220</v>
      </c>
      <c r="K38" s="411">
        <v>25499</v>
      </c>
      <c r="L38" s="411">
        <v>5231</v>
      </c>
      <c r="M38" s="935" t="s">
        <v>69</v>
      </c>
      <c r="N38" s="936"/>
      <c r="O38" s="937" t="s">
        <v>68</v>
      </c>
      <c r="P38" s="937" t="s">
        <v>69</v>
      </c>
      <c r="Q38" s="940" t="s">
        <v>69</v>
      </c>
      <c r="R38" s="941"/>
      <c r="S38" s="411">
        <v>4321</v>
      </c>
      <c r="T38" s="411">
        <v>24423</v>
      </c>
      <c r="U38" s="411"/>
      <c r="V38" s="411"/>
      <c r="W38" s="411">
        <v>27136</v>
      </c>
    </row>
    <row r="39" spans="1:25" s="176" customFormat="1" ht="11.1" customHeight="1">
      <c r="A39" s="189" t="s">
        <v>494</v>
      </c>
      <c r="B39" s="189"/>
      <c r="C39" s="189"/>
      <c r="D39" s="189"/>
      <c r="E39" s="190"/>
      <c r="F39" s="189"/>
      <c r="G39" s="189"/>
      <c r="H39" s="189"/>
      <c r="I39" s="189"/>
      <c r="J39" s="189"/>
      <c r="K39" s="189"/>
      <c r="L39" s="189"/>
      <c r="M39" s="189"/>
      <c r="N39" s="192" t="s">
        <v>594</v>
      </c>
      <c r="O39" s="189" t="s">
        <v>494</v>
      </c>
      <c r="P39" s="189"/>
      <c r="Q39" s="189"/>
      <c r="R39" s="189"/>
      <c r="S39" s="189"/>
      <c r="T39" s="189"/>
      <c r="U39" s="189"/>
      <c r="V39" s="190"/>
      <c r="W39" s="192" t="s">
        <v>594</v>
      </c>
      <c r="Y39" s="193"/>
    </row>
    <row r="40" spans="1:25" s="195" customFormat="1" ht="10.5">
      <c r="A40" s="194"/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</row>
    <row r="41" spans="1:25" s="195" customFormat="1" ht="10.5">
      <c r="A41" s="194"/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</row>
    <row r="42" spans="1:25" s="489" customFormat="1" ht="11.25">
      <c r="A42" s="177"/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</row>
    <row r="43" spans="1:25" s="489" customFormat="1" ht="11.25">
      <c r="A43" s="177"/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</row>
    <row r="44" spans="1:25" s="489" customFormat="1" ht="11.25">
      <c r="A44" s="177"/>
      <c r="B44" s="177"/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</row>
    <row r="45" spans="1:25" s="489" customFormat="1" ht="11.25">
      <c r="A45" s="177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</row>
    <row r="46" spans="1:25" s="489" customFormat="1" ht="11.25">
      <c r="A46" s="177"/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</row>
    <row r="47" spans="1:25" s="489" customFormat="1" ht="11.25">
      <c r="A47" s="177"/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</row>
    <row r="48" spans="1:25" s="489" customFormat="1" ht="11.25">
      <c r="A48" s="177"/>
      <c r="B48" s="177"/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</row>
    <row r="49" spans="1:24" s="489" customFormat="1" ht="11.25">
      <c r="A49" s="177"/>
      <c r="B49" s="177"/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</row>
    <row r="50" spans="1:24" s="489" customFormat="1" ht="11.25">
      <c r="A50" s="177"/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</row>
    <row r="51" spans="1:24" s="489" customFormat="1" ht="11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</row>
    <row r="52" spans="1:24" s="489" customFormat="1" ht="11.25">
      <c r="A52" s="177"/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</row>
    <row r="53" spans="1:24" s="489" customFormat="1" ht="11.25">
      <c r="A53" s="177"/>
      <c r="B53" s="177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</row>
    <row r="54" spans="1:24" s="489" customFormat="1" ht="11.25">
      <c r="A54" s="177"/>
      <c r="B54" s="177"/>
      <c r="C54" s="177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</row>
    <row r="55" spans="1:24" s="489" customFormat="1" ht="11.25">
      <c r="A55" s="177"/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</row>
    <row r="56" spans="1:24" s="489" customFormat="1" ht="11.25">
      <c r="A56" s="177"/>
      <c r="B56" s="177"/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</row>
    <row r="57" spans="1:24" s="489" customFormat="1" ht="11.25">
      <c r="A57" s="177"/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</row>
    <row r="58" spans="1:24" s="489" customFormat="1" ht="11.25">
      <c r="A58" s="177"/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</row>
    <row r="59" spans="1:24" s="489" customFormat="1" ht="11.25">
      <c r="A59" s="177"/>
      <c r="B59" s="177"/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</row>
    <row r="60" spans="1:24" s="489" customFormat="1" ht="11.25">
      <c r="A60" s="177"/>
      <c r="B60" s="177"/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</row>
    <row r="61" spans="1:24" s="489" customFormat="1" ht="11.25">
      <c r="A61" s="177"/>
      <c r="B61" s="177"/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</row>
    <row r="62" spans="1:24" s="489" customFormat="1" ht="11.25">
      <c r="A62" s="177"/>
      <c r="B62" s="177"/>
      <c r="C62" s="177"/>
      <c r="D62" s="177"/>
      <c r="E62" s="177"/>
      <c r="F62" s="177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</row>
    <row r="63" spans="1:24" s="489" customFormat="1" ht="11.25">
      <c r="A63" s="177"/>
      <c r="B63" s="177"/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</row>
    <row r="64" spans="1:24" s="489" customFormat="1" ht="11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</row>
    <row r="65" spans="1:24" s="489" customFormat="1" ht="11.25">
      <c r="A65" s="177"/>
      <c r="B65" s="177"/>
      <c r="C65" s="177"/>
      <c r="D65" s="177"/>
      <c r="E65" s="177"/>
      <c r="F65" s="177"/>
      <c r="G65" s="177"/>
      <c r="H65" s="177"/>
      <c r="I65" s="177"/>
      <c r="J65" s="177"/>
      <c r="K65" s="177"/>
      <c r="L65" s="177"/>
      <c r="M65" s="177"/>
      <c r="N65" s="177"/>
      <c r="O65" s="177"/>
      <c r="P65" s="177"/>
      <c r="Q65" s="177"/>
      <c r="R65" s="177"/>
      <c r="S65" s="177"/>
      <c r="T65" s="177"/>
      <c r="U65" s="177"/>
      <c r="V65" s="177"/>
      <c r="W65" s="177"/>
      <c r="X65" s="177"/>
    </row>
    <row r="66" spans="1:24" s="489" customFormat="1" ht="11.25">
      <c r="A66" s="177"/>
      <c r="B66" s="177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  <c r="Q66" s="177"/>
      <c r="R66" s="177"/>
      <c r="S66" s="177"/>
      <c r="T66" s="177"/>
      <c r="U66" s="177"/>
      <c r="V66" s="177"/>
      <c r="W66" s="177"/>
      <c r="X66" s="177"/>
    </row>
    <row r="67" spans="1:24" s="489" customFormat="1" ht="11.25">
      <c r="A67" s="177"/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7"/>
      <c r="T67" s="177"/>
      <c r="U67" s="177"/>
      <c r="V67" s="177"/>
      <c r="W67" s="177"/>
      <c r="X67" s="177"/>
    </row>
    <row r="68" spans="1:24" s="489" customFormat="1" ht="11.25">
      <c r="A68" s="177"/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7"/>
      <c r="V68" s="177"/>
      <c r="W68" s="177"/>
      <c r="X68" s="177"/>
    </row>
    <row r="69" spans="1:24" s="489" customFormat="1" ht="11.25">
      <c r="A69" s="177"/>
      <c r="B69" s="177"/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  <c r="V69" s="177"/>
      <c r="W69" s="177"/>
      <c r="X69" s="177"/>
    </row>
    <row r="70" spans="1:24" s="489" customFormat="1" ht="11.25">
      <c r="A70" s="177"/>
      <c r="B70" s="177"/>
      <c r="C70" s="177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7"/>
      <c r="S70" s="177"/>
      <c r="T70" s="177"/>
      <c r="U70" s="177"/>
      <c r="V70" s="177"/>
      <c r="W70" s="177"/>
      <c r="X70" s="177"/>
    </row>
    <row r="71" spans="1:24" s="489" customFormat="1" ht="11.25">
      <c r="A71" s="177"/>
      <c r="B71" s="17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7"/>
      <c r="T71" s="177"/>
      <c r="U71" s="177"/>
      <c r="V71" s="177"/>
      <c r="W71" s="177"/>
      <c r="X71" s="177"/>
    </row>
    <row r="72" spans="1:24" s="489" customFormat="1" ht="11.25">
      <c r="A72" s="177"/>
      <c r="B72" s="177"/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7"/>
      <c r="P72" s="177"/>
      <c r="Q72" s="177"/>
      <c r="R72" s="177"/>
      <c r="S72" s="177"/>
      <c r="T72" s="177"/>
      <c r="U72" s="177"/>
      <c r="V72" s="177"/>
      <c r="W72" s="177"/>
      <c r="X72" s="177"/>
    </row>
    <row r="73" spans="1:24" s="489" customFormat="1" ht="11.25">
      <c r="A73" s="177"/>
      <c r="B73" s="177"/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77"/>
      <c r="Q73" s="177"/>
      <c r="R73" s="177"/>
      <c r="S73" s="177"/>
      <c r="T73" s="177"/>
      <c r="U73" s="177"/>
      <c r="V73" s="177"/>
      <c r="W73" s="177"/>
      <c r="X73" s="177"/>
    </row>
    <row r="74" spans="1:24" s="489" customFormat="1" ht="11.25">
      <c r="A74" s="177"/>
      <c r="B74" s="177"/>
      <c r="C74" s="177"/>
      <c r="D74" s="177"/>
      <c r="E74" s="177"/>
      <c r="F74" s="177"/>
      <c r="G74" s="177"/>
      <c r="H74" s="177"/>
      <c r="I74" s="177"/>
      <c r="J74" s="177"/>
      <c r="K74" s="177"/>
      <c r="L74" s="177"/>
      <c r="M74" s="177"/>
      <c r="N74" s="177"/>
      <c r="O74" s="177"/>
      <c r="P74" s="177"/>
      <c r="Q74" s="177"/>
      <c r="R74" s="177"/>
      <c r="S74" s="177"/>
      <c r="T74" s="177"/>
      <c r="U74" s="177"/>
      <c r="V74" s="177"/>
      <c r="W74" s="177"/>
      <c r="X74" s="177"/>
    </row>
    <row r="75" spans="1:24" s="489" customFormat="1" ht="11.25">
      <c r="A75" s="177"/>
      <c r="B75" s="177"/>
      <c r="C75" s="177"/>
      <c r="D75" s="177"/>
      <c r="E75" s="177"/>
      <c r="F75" s="177"/>
      <c r="G75" s="177"/>
      <c r="H75" s="177"/>
      <c r="I75" s="177"/>
      <c r="J75" s="177"/>
      <c r="K75" s="177"/>
      <c r="L75" s="177"/>
      <c r="M75" s="177"/>
      <c r="N75" s="177"/>
      <c r="O75" s="177"/>
      <c r="P75" s="177"/>
      <c r="Q75" s="177"/>
      <c r="R75" s="177"/>
      <c r="S75" s="177"/>
      <c r="T75" s="177"/>
      <c r="U75" s="177"/>
      <c r="V75" s="177"/>
      <c r="W75" s="177"/>
      <c r="X75" s="177"/>
    </row>
    <row r="76" spans="1:24" s="489" customFormat="1" ht="11.25">
      <c r="A76" s="177"/>
      <c r="B76" s="177"/>
      <c r="C76" s="177"/>
      <c r="D76" s="177"/>
      <c r="E76" s="177"/>
      <c r="F76" s="177"/>
      <c r="G76" s="177"/>
      <c r="H76" s="177"/>
      <c r="I76" s="177"/>
      <c r="J76" s="177"/>
      <c r="K76" s="177"/>
      <c r="L76" s="177"/>
      <c r="M76" s="177"/>
      <c r="N76" s="177"/>
      <c r="O76" s="177"/>
      <c r="P76" s="177"/>
      <c r="Q76" s="177"/>
      <c r="R76" s="177"/>
      <c r="S76" s="177"/>
      <c r="T76" s="177"/>
      <c r="U76" s="177"/>
      <c r="V76" s="177"/>
      <c r="W76" s="177"/>
      <c r="X76" s="177"/>
    </row>
    <row r="77" spans="1:24" s="489" customFormat="1" ht="11.25">
      <c r="A77" s="177"/>
      <c r="B77" s="177"/>
      <c r="C77" s="177"/>
      <c r="D77" s="177"/>
      <c r="E77" s="177"/>
      <c r="F77" s="177"/>
      <c r="G77" s="177"/>
      <c r="H77" s="177"/>
      <c r="I77" s="177"/>
      <c r="J77" s="177"/>
      <c r="K77" s="177"/>
      <c r="L77" s="177"/>
      <c r="M77" s="177"/>
      <c r="N77" s="177"/>
      <c r="O77" s="177"/>
      <c r="P77" s="177"/>
      <c r="Q77" s="177"/>
      <c r="R77" s="177"/>
      <c r="S77" s="177"/>
      <c r="T77" s="177"/>
      <c r="U77" s="177"/>
      <c r="V77" s="177"/>
      <c r="W77" s="177"/>
      <c r="X77" s="177"/>
    </row>
    <row r="78" spans="1:24" s="489" customFormat="1" ht="11.25">
      <c r="A78" s="177"/>
      <c r="B78" s="177"/>
      <c r="C78" s="177"/>
      <c r="D78" s="177"/>
      <c r="E78" s="177"/>
      <c r="F78" s="177"/>
      <c r="G78" s="177"/>
      <c r="H78" s="177"/>
      <c r="I78" s="177"/>
      <c r="J78" s="177"/>
      <c r="K78" s="177"/>
      <c r="L78" s="177"/>
      <c r="M78" s="177"/>
      <c r="N78" s="177"/>
      <c r="O78" s="177"/>
      <c r="P78" s="177"/>
      <c r="Q78" s="177"/>
      <c r="R78" s="177"/>
      <c r="S78" s="177"/>
      <c r="T78" s="177"/>
      <c r="U78" s="177"/>
      <c r="V78" s="177"/>
      <c r="W78" s="177"/>
      <c r="X78" s="177"/>
    </row>
    <row r="79" spans="1:24" s="489" customFormat="1" ht="11.25">
      <c r="A79" s="177"/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  <c r="P79" s="177"/>
      <c r="Q79" s="177"/>
      <c r="R79" s="177"/>
      <c r="S79" s="177"/>
      <c r="T79" s="177"/>
      <c r="U79" s="177"/>
      <c r="V79" s="177"/>
      <c r="W79" s="177"/>
      <c r="X79" s="177"/>
    </row>
    <row r="80" spans="1:24" s="489" customFormat="1" ht="11.25">
      <c r="A80" s="177"/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  <c r="W80" s="177"/>
      <c r="X80" s="177"/>
    </row>
    <row r="81" spans="1:24" s="489" customFormat="1" ht="11.25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K81" s="177"/>
      <c r="L81" s="177"/>
      <c r="M81" s="177"/>
      <c r="N81" s="177"/>
      <c r="O81" s="177"/>
      <c r="P81" s="177"/>
      <c r="Q81" s="177"/>
      <c r="R81" s="177"/>
      <c r="S81" s="177"/>
      <c r="T81" s="177"/>
      <c r="U81" s="177"/>
      <c r="V81" s="177"/>
      <c r="W81" s="177"/>
      <c r="X81" s="177"/>
    </row>
    <row r="82" spans="1:24" s="489" customFormat="1" ht="11.25">
      <c r="A82" s="177"/>
      <c r="B82" s="177"/>
      <c r="C82" s="177"/>
      <c r="D82" s="177"/>
      <c r="E82" s="177"/>
      <c r="F82" s="177"/>
      <c r="G82" s="177"/>
      <c r="H82" s="177"/>
      <c r="I82" s="177"/>
      <c r="J82" s="177"/>
      <c r="K82" s="177"/>
      <c r="L82" s="177"/>
      <c r="M82" s="177"/>
      <c r="N82" s="177"/>
      <c r="O82" s="177"/>
      <c r="P82" s="177"/>
      <c r="Q82" s="177"/>
      <c r="R82" s="177"/>
      <c r="S82" s="177"/>
      <c r="T82" s="177"/>
      <c r="U82" s="177"/>
      <c r="V82" s="177"/>
      <c r="W82" s="177"/>
      <c r="X82" s="177"/>
    </row>
    <row r="83" spans="1:24" s="489" customFormat="1" ht="11.25">
      <c r="A83" s="177"/>
      <c r="B83" s="177"/>
      <c r="C83" s="177"/>
      <c r="D83" s="177"/>
      <c r="E83" s="177"/>
      <c r="F83" s="177"/>
      <c r="G83" s="177"/>
      <c r="H83" s="177"/>
      <c r="I83" s="177"/>
      <c r="J83" s="177"/>
      <c r="K83" s="177"/>
      <c r="L83" s="177"/>
      <c r="M83" s="177"/>
      <c r="N83" s="177"/>
      <c r="O83" s="177"/>
      <c r="P83" s="177"/>
      <c r="Q83" s="177"/>
      <c r="R83" s="177"/>
      <c r="S83" s="177"/>
      <c r="T83" s="177"/>
      <c r="U83" s="177"/>
      <c r="V83" s="177"/>
      <c r="W83" s="177"/>
      <c r="X83" s="177"/>
    </row>
    <row r="84" spans="1:24" s="489" customFormat="1" ht="11.25">
      <c r="A84" s="177"/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  <c r="P84" s="177"/>
      <c r="Q84" s="177"/>
      <c r="R84" s="177"/>
      <c r="S84" s="177"/>
      <c r="T84" s="177"/>
      <c r="U84" s="177"/>
      <c r="V84" s="177"/>
      <c r="W84" s="177"/>
      <c r="X84" s="177"/>
    </row>
    <row r="85" spans="1:24" s="489" customFormat="1" ht="11.25">
      <c r="A85" s="177"/>
      <c r="B85" s="177"/>
      <c r="C85" s="177"/>
      <c r="D85" s="177"/>
      <c r="E85" s="177"/>
      <c r="F85" s="177"/>
      <c r="G85" s="177"/>
      <c r="H85" s="177"/>
      <c r="I85" s="177"/>
      <c r="J85" s="177"/>
      <c r="K85" s="177"/>
      <c r="L85" s="177"/>
      <c r="M85" s="177"/>
      <c r="N85" s="177"/>
      <c r="O85" s="177"/>
      <c r="P85" s="177"/>
      <c r="Q85" s="177"/>
      <c r="R85" s="177"/>
      <c r="S85" s="177"/>
      <c r="T85" s="177"/>
      <c r="U85" s="177"/>
      <c r="V85" s="177"/>
      <c r="W85" s="177"/>
      <c r="X85" s="177"/>
    </row>
    <row r="86" spans="1:24" s="489" customFormat="1" ht="11.25">
      <c r="A86" s="177"/>
      <c r="B86" s="177"/>
      <c r="C86" s="177"/>
      <c r="D86" s="177"/>
      <c r="E86" s="177"/>
      <c r="F86" s="177"/>
      <c r="G86" s="177"/>
      <c r="H86" s="177"/>
      <c r="I86" s="177"/>
      <c r="J86" s="177"/>
      <c r="K86" s="177"/>
      <c r="L86" s="177"/>
      <c r="M86" s="177"/>
      <c r="N86" s="177"/>
      <c r="O86" s="177"/>
      <c r="P86" s="177"/>
      <c r="Q86" s="177"/>
      <c r="R86" s="177"/>
      <c r="S86" s="177"/>
      <c r="T86" s="177"/>
      <c r="U86" s="177"/>
      <c r="V86" s="177"/>
      <c r="W86" s="177"/>
      <c r="X86" s="177"/>
    </row>
    <row r="87" spans="1:24" s="489" customFormat="1" ht="11.25">
      <c r="A87" s="177"/>
      <c r="B87" s="177"/>
      <c r="C87" s="177"/>
      <c r="D87" s="177"/>
      <c r="E87" s="177"/>
      <c r="F87" s="177"/>
      <c r="G87" s="177"/>
      <c r="H87" s="177"/>
      <c r="I87" s="177"/>
      <c r="J87" s="177"/>
      <c r="K87" s="177"/>
      <c r="L87" s="177"/>
      <c r="M87" s="177"/>
      <c r="N87" s="177"/>
      <c r="O87" s="177"/>
      <c r="P87" s="177"/>
      <c r="Q87" s="177"/>
      <c r="R87" s="177"/>
      <c r="S87" s="177"/>
      <c r="T87" s="177"/>
      <c r="U87" s="177"/>
      <c r="V87" s="177"/>
      <c r="W87" s="177"/>
      <c r="X87" s="177"/>
    </row>
    <row r="88" spans="1:24" s="489" customFormat="1" ht="11.25">
      <c r="A88" s="177"/>
      <c r="B88" s="177"/>
      <c r="C88" s="177"/>
      <c r="D88" s="177"/>
      <c r="E88" s="177"/>
      <c r="F88" s="177"/>
      <c r="G88" s="177"/>
      <c r="H88" s="177"/>
      <c r="I88" s="177"/>
      <c r="J88" s="177"/>
      <c r="K88" s="177"/>
      <c r="L88" s="177"/>
      <c r="M88" s="177"/>
      <c r="N88" s="177"/>
      <c r="O88" s="177"/>
      <c r="P88" s="177"/>
      <c r="Q88" s="177"/>
      <c r="R88" s="177"/>
      <c r="S88" s="177"/>
      <c r="T88" s="177"/>
      <c r="U88" s="177"/>
      <c r="V88" s="177"/>
      <c r="W88" s="177"/>
      <c r="X88" s="177"/>
    </row>
    <row r="89" spans="1:24" s="489" customFormat="1" ht="11.25">
      <c r="A89" s="177"/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177"/>
      <c r="S89" s="177"/>
      <c r="T89" s="177"/>
      <c r="U89" s="177"/>
      <c r="V89" s="177"/>
      <c r="W89" s="177"/>
      <c r="X89" s="177"/>
    </row>
    <row r="90" spans="1:24" s="489" customFormat="1" ht="11.25">
      <c r="A90" s="177"/>
      <c r="B90" s="177"/>
      <c r="C90" s="177"/>
      <c r="D90" s="177"/>
      <c r="E90" s="177"/>
      <c r="F90" s="177"/>
      <c r="G90" s="177"/>
      <c r="H90" s="177"/>
      <c r="I90" s="177"/>
      <c r="J90" s="177"/>
      <c r="K90" s="177"/>
      <c r="L90" s="177"/>
      <c r="M90" s="177"/>
      <c r="N90" s="177"/>
      <c r="O90" s="177"/>
      <c r="P90" s="177"/>
      <c r="Q90" s="177"/>
      <c r="R90" s="177"/>
      <c r="S90" s="177"/>
      <c r="T90" s="177"/>
      <c r="U90" s="177"/>
      <c r="V90" s="177"/>
      <c r="W90" s="177"/>
      <c r="X90" s="177"/>
    </row>
    <row r="91" spans="1:24" s="489" customFormat="1" ht="11.25">
      <c r="A91" s="177"/>
      <c r="B91" s="177"/>
      <c r="C91" s="177"/>
      <c r="D91" s="177"/>
      <c r="E91" s="177"/>
      <c r="F91" s="177"/>
      <c r="G91" s="177"/>
      <c r="H91" s="177"/>
      <c r="I91" s="177"/>
      <c r="J91" s="177"/>
      <c r="K91" s="177"/>
      <c r="L91" s="177"/>
      <c r="M91" s="177"/>
      <c r="N91" s="177"/>
      <c r="O91" s="177"/>
      <c r="P91" s="177"/>
      <c r="Q91" s="177"/>
      <c r="R91" s="177"/>
      <c r="S91" s="177"/>
      <c r="T91" s="177"/>
      <c r="U91" s="177"/>
      <c r="V91" s="177"/>
      <c r="W91" s="177"/>
      <c r="X91" s="177"/>
    </row>
    <row r="92" spans="1:24" s="489" customFormat="1" ht="11.25">
      <c r="A92" s="177"/>
      <c r="B92" s="177"/>
      <c r="C92" s="177"/>
      <c r="D92" s="177"/>
      <c r="E92" s="177"/>
      <c r="F92" s="177"/>
      <c r="G92" s="177"/>
      <c r="H92" s="177"/>
      <c r="I92" s="177"/>
      <c r="J92" s="177"/>
      <c r="K92" s="177"/>
      <c r="L92" s="177"/>
      <c r="M92" s="177"/>
      <c r="N92" s="177"/>
      <c r="O92" s="177"/>
      <c r="P92" s="177"/>
      <c r="Q92" s="177"/>
      <c r="R92" s="177"/>
      <c r="S92" s="177"/>
      <c r="T92" s="177"/>
      <c r="U92" s="177"/>
      <c r="V92" s="177"/>
      <c r="W92" s="177"/>
      <c r="X92" s="177"/>
    </row>
    <row r="93" spans="1:24" s="489" customFormat="1" ht="11.25">
      <c r="A93" s="177"/>
      <c r="B93" s="177"/>
      <c r="C93" s="177"/>
      <c r="D93" s="177"/>
      <c r="E93" s="177"/>
      <c r="F93" s="177"/>
      <c r="G93" s="177"/>
      <c r="H93" s="177"/>
      <c r="I93" s="177"/>
      <c r="J93" s="177"/>
      <c r="K93" s="177"/>
      <c r="L93" s="177"/>
      <c r="M93" s="177"/>
      <c r="N93" s="177"/>
      <c r="O93" s="177"/>
      <c r="P93" s="177"/>
      <c r="Q93" s="177"/>
      <c r="R93" s="177"/>
      <c r="S93" s="177"/>
      <c r="T93" s="177"/>
      <c r="U93" s="177"/>
      <c r="V93" s="177"/>
      <c r="W93" s="177"/>
      <c r="X93" s="177"/>
    </row>
    <row r="94" spans="1:24" s="489" customFormat="1" ht="11.25">
      <c r="A94" s="177"/>
      <c r="B94" s="177"/>
      <c r="C94" s="177"/>
      <c r="D94" s="177"/>
      <c r="E94" s="177"/>
      <c r="F94" s="177"/>
      <c r="G94" s="177"/>
      <c r="H94" s="177"/>
      <c r="I94" s="177"/>
      <c r="J94" s="177"/>
      <c r="K94" s="177"/>
      <c r="L94" s="177"/>
      <c r="M94" s="177"/>
      <c r="N94" s="177"/>
      <c r="O94" s="177"/>
      <c r="P94" s="177"/>
      <c r="Q94" s="177"/>
      <c r="R94" s="177"/>
      <c r="S94" s="177"/>
      <c r="T94" s="177"/>
      <c r="U94" s="177"/>
      <c r="V94" s="177"/>
      <c r="W94" s="177"/>
      <c r="X94" s="177"/>
    </row>
    <row r="95" spans="1:24" s="489" customFormat="1" ht="11.25">
      <c r="A95" s="177"/>
      <c r="B95" s="177"/>
      <c r="C95" s="177"/>
      <c r="D95" s="177"/>
      <c r="E95" s="177"/>
      <c r="F95" s="177"/>
      <c r="G95" s="177"/>
      <c r="H95" s="177"/>
      <c r="I95" s="177"/>
      <c r="J95" s="177"/>
      <c r="K95" s="177"/>
      <c r="L95" s="177"/>
      <c r="M95" s="177"/>
      <c r="N95" s="177"/>
      <c r="O95" s="177"/>
      <c r="P95" s="177"/>
      <c r="Q95" s="177"/>
      <c r="R95" s="177"/>
      <c r="S95" s="177"/>
      <c r="T95" s="177"/>
      <c r="U95" s="177"/>
      <c r="V95" s="177"/>
      <c r="W95" s="177"/>
      <c r="X95" s="177"/>
    </row>
    <row r="96" spans="1:24" s="489" customFormat="1" ht="11.25">
      <c r="A96" s="177"/>
      <c r="B96" s="177"/>
      <c r="C96" s="177"/>
      <c r="D96" s="177"/>
      <c r="E96" s="177"/>
      <c r="F96" s="177"/>
      <c r="G96" s="177"/>
      <c r="H96" s="177"/>
      <c r="I96" s="177"/>
      <c r="J96" s="177"/>
      <c r="K96" s="177"/>
      <c r="L96" s="177"/>
      <c r="M96" s="177"/>
      <c r="N96" s="177"/>
      <c r="O96" s="177"/>
      <c r="P96" s="177"/>
      <c r="Q96" s="177"/>
      <c r="R96" s="177"/>
      <c r="S96" s="177"/>
      <c r="T96" s="177"/>
      <c r="U96" s="177"/>
      <c r="V96" s="177"/>
      <c r="W96" s="177"/>
      <c r="X96" s="177"/>
    </row>
    <row r="97" spans="1:24" s="489" customFormat="1" ht="11.25">
      <c r="A97" s="177"/>
      <c r="B97" s="177"/>
      <c r="C97" s="177"/>
      <c r="D97" s="177"/>
      <c r="E97" s="177"/>
      <c r="F97" s="177"/>
      <c r="G97" s="177"/>
      <c r="H97" s="177"/>
      <c r="I97" s="177"/>
      <c r="J97" s="177"/>
      <c r="K97" s="177"/>
      <c r="L97" s="177"/>
      <c r="M97" s="177"/>
      <c r="N97" s="177"/>
      <c r="O97" s="177"/>
      <c r="P97" s="177"/>
      <c r="Q97" s="177"/>
      <c r="R97" s="177"/>
      <c r="S97" s="177"/>
      <c r="T97" s="177"/>
      <c r="U97" s="177"/>
      <c r="V97" s="177"/>
      <c r="W97" s="177"/>
      <c r="X97" s="177"/>
    </row>
    <row r="98" spans="1:24" s="489" customFormat="1" ht="11.25">
      <c r="A98" s="177"/>
      <c r="B98" s="177"/>
      <c r="C98" s="177"/>
      <c r="D98" s="177"/>
      <c r="E98" s="177"/>
      <c r="F98" s="177"/>
      <c r="G98" s="177"/>
      <c r="H98" s="177"/>
      <c r="I98" s="177"/>
      <c r="J98" s="177"/>
      <c r="K98" s="177"/>
      <c r="L98" s="177"/>
      <c r="M98" s="177"/>
      <c r="N98" s="177"/>
      <c r="O98" s="177"/>
      <c r="P98" s="177"/>
      <c r="Q98" s="177"/>
      <c r="R98" s="177"/>
      <c r="S98" s="177"/>
      <c r="T98" s="177"/>
      <c r="U98" s="177"/>
      <c r="V98" s="177"/>
      <c r="W98" s="177"/>
      <c r="X98" s="177"/>
    </row>
    <row r="99" spans="1:24" s="489" customFormat="1" ht="11.25">
      <c r="A99" s="177"/>
      <c r="B99" s="177"/>
      <c r="C99" s="177"/>
      <c r="D99" s="177"/>
      <c r="E99" s="177"/>
      <c r="F99" s="177"/>
      <c r="G99" s="177"/>
      <c r="H99" s="177"/>
      <c r="I99" s="177"/>
      <c r="J99" s="177"/>
      <c r="K99" s="177"/>
      <c r="L99" s="177"/>
      <c r="M99" s="177"/>
      <c r="N99" s="177"/>
      <c r="O99" s="177"/>
      <c r="P99" s="177"/>
      <c r="Q99" s="177"/>
      <c r="R99" s="177"/>
      <c r="S99" s="177"/>
      <c r="T99" s="177"/>
      <c r="U99" s="177"/>
      <c r="V99" s="177"/>
      <c r="W99" s="177"/>
      <c r="X99" s="177"/>
    </row>
    <row r="100" spans="1:24" s="489" customFormat="1" ht="11.25">
      <c r="A100" s="177"/>
      <c r="B100" s="177"/>
      <c r="C100" s="177"/>
      <c r="D100" s="177"/>
      <c r="E100" s="177"/>
      <c r="F100" s="177"/>
      <c r="G100" s="177"/>
      <c r="H100" s="177"/>
      <c r="I100" s="177"/>
      <c r="J100" s="177"/>
      <c r="K100" s="177"/>
      <c r="L100" s="177"/>
      <c r="M100" s="177"/>
      <c r="N100" s="177"/>
      <c r="O100" s="177"/>
      <c r="P100" s="177"/>
      <c r="Q100" s="177"/>
      <c r="R100" s="177"/>
      <c r="S100" s="177"/>
      <c r="T100" s="177"/>
      <c r="U100" s="177"/>
      <c r="V100" s="177"/>
      <c r="W100" s="177"/>
      <c r="X100" s="177"/>
    </row>
    <row r="101" spans="1:24" s="489" customFormat="1" ht="11.25">
      <c r="A101" s="177"/>
      <c r="B101" s="177"/>
      <c r="C101" s="177"/>
      <c r="D101" s="177"/>
      <c r="E101" s="177"/>
      <c r="F101" s="177"/>
      <c r="G101" s="177"/>
      <c r="H101" s="177"/>
      <c r="I101" s="177"/>
      <c r="J101" s="177"/>
      <c r="K101" s="177"/>
      <c r="L101" s="177"/>
      <c r="M101" s="177"/>
      <c r="N101" s="177"/>
      <c r="O101" s="177"/>
      <c r="P101" s="177"/>
      <c r="Q101" s="177"/>
      <c r="R101" s="177"/>
      <c r="S101" s="177"/>
      <c r="T101" s="177"/>
      <c r="U101" s="177"/>
      <c r="V101" s="177"/>
      <c r="W101" s="177"/>
      <c r="X101" s="177"/>
    </row>
    <row r="102" spans="1:24" s="489" customFormat="1" ht="11.25">
      <c r="A102" s="177"/>
      <c r="B102" s="177"/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177"/>
      <c r="R102" s="177"/>
      <c r="S102" s="177"/>
      <c r="T102" s="177"/>
      <c r="U102" s="177"/>
      <c r="V102" s="177"/>
      <c r="W102" s="177"/>
      <c r="X102" s="177"/>
    </row>
    <row r="103" spans="1:24" s="489" customFormat="1" ht="11.25">
      <c r="A103" s="177"/>
      <c r="B103" s="177"/>
      <c r="C103" s="177"/>
      <c r="D103" s="177"/>
      <c r="E103" s="177"/>
      <c r="F103" s="177"/>
      <c r="G103" s="177"/>
      <c r="H103" s="177"/>
      <c r="I103" s="177"/>
      <c r="J103" s="177"/>
      <c r="K103" s="177"/>
      <c r="L103" s="177"/>
      <c r="M103" s="177"/>
      <c r="N103" s="177"/>
      <c r="O103" s="177"/>
      <c r="P103" s="177"/>
      <c r="Q103" s="177"/>
      <c r="R103" s="177"/>
      <c r="S103" s="177"/>
      <c r="T103" s="177"/>
      <c r="U103" s="177"/>
      <c r="V103" s="177"/>
      <c r="W103" s="177"/>
      <c r="X103" s="177"/>
    </row>
  </sheetData>
  <sheetProtection selectLockedCells="1"/>
  <mergeCells count="130">
    <mergeCell ref="A38:B38"/>
    <mergeCell ref="A36:B36"/>
    <mergeCell ref="A32:B32"/>
    <mergeCell ref="A35:B35"/>
    <mergeCell ref="A34:B34"/>
    <mergeCell ref="A28:B28"/>
    <mergeCell ref="A29:B29"/>
    <mergeCell ref="A37:B37"/>
    <mergeCell ref="A31:B31"/>
    <mergeCell ref="A33:B33"/>
    <mergeCell ref="Q24:R24"/>
    <mergeCell ref="M10:N10"/>
    <mergeCell ref="M22:N22"/>
    <mergeCell ref="M23:N23"/>
    <mergeCell ref="M21:N21"/>
    <mergeCell ref="M20:N20"/>
    <mergeCell ref="O10:R10"/>
    <mergeCell ref="M16:N16"/>
    <mergeCell ref="Q18:R18"/>
    <mergeCell ref="Q19:R19"/>
    <mergeCell ref="O14:R14"/>
    <mergeCell ref="Q20:R20"/>
    <mergeCell ref="M12:N12"/>
    <mergeCell ref="O12:R12"/>
    <mergeCell ref="X6:X9"/>
    <mergeCell ref="S6:S9"/>
    <mergeCell ref="T6:T9"/>
    <mergeCell ref="U6:U9"/>
    <mergeCell ref="I6:I9"/>
    <mergeCell ref="J6:J9"/>
    <mergeCell ref="V6:V9"/>
    <mergeCell ref="A16:B16"/>
    <mergeCell ref="A10:B10"/>
    <mergeCell ref="A11:B11"/>
    <mergeCell ref="O11:R11"/>
    <mergeCell ref="M11:N11"/>
    <mergeCell ref="F6:F9"/>
    <mergeCell ref="A12:B12"/>
    <mergeCell ref="O13:R13"/>
    <mergeCell ref="O4:W4"/>
    <mergeCell ref="O3:W3"/>
    <mergeCell ref="O28:P28"/>
    <mergeCell ref="O24:P24"/>
    <mergeCell ref="Q21:R21"/>
    <mergeCell ref="Q16:R16"/>
    <mergeCell ref="Q17:R17"/>
    <mergeCell ref="W6:W9"/>
    <mergeCell ref="O21:P21"/>
    <mergeCell ref="Q22:R22"/>
    <mergeCell ref="Q23:R23"/>
    <mergeCell ref="O17:P17"/>
    <mergeCell ref="O20:P20"/>
    <mergeCell ref="O16:P16"/>
    <mergeCell ref="Q27:R27"/>
    <mergeCell ref="Q28:R28"/>
    <mergeCell ref="O6:R9"/>
    <mergeCell ref="O25:P25"/>
    <mergeCell ref="O22:P22"/>
    <mergeCell ref="O23:P23"/>
    <mergeCell ref="O19:P19"/>
    <mergeCell ref="O27:P27"/>
    <mergeCell ref="O26:P26"/>
    <mergeCell ref="O18:P18"/>
    <mergeCell ref="A3:G3"/>
    <mergeCell ref="H3:N3"/>
    <mergeCell ref="G6:G9"/>
    <mergeCell ref="C6:C9"/>
    <mergeCell ref="D6:D9"/>
    <mergeCell ref="M19:N19"/>
    <mergeCell ref="K6:K9"/>
    <mergeCell ref="L6:L9"/>
    <mergeCell ref="M6:N9"/>
    <mergeCell ref="E6:E9"/>
    <mergeCell ref="M17:N17"/>
    <mergeCell ref="A17:B17"/>
    <mergeCell ref="A18:B18"/>
    <mergeCell ref="A19:B19"/>
    <mergeCell ref="A14:B14"/>
    <mergeCell ref="M14:N14"/>
    <mergeCell ref="A6:B9"/>
    <mergeCell ref="H6:H9"/>
    <mergeCell ref="M18:N18"/>
    <mergeCell ref="A13:B13"/>
    <mergeCell ref="M13:N13"/>
    <mergeCell ref="Q29:R29"/>
    <mergeCell ref="Q30:R30"/>
    <mergeCell ref="Q31:R31"/>
    <mergeCell ref="Q25:R25"/>
    <mergeCell ref="Q26:R26"/>
    <mergeCell ref="A25:B25"/>
    <mergeCell ref="A26:B26"/>
    <mergeCell ref="A27:B27"/>
    <mergeCell ref="A30:B30"/>
    <mergeCell ref="O29:P29"/>
    <mergeCell ref="M29:N29"/>
    <mergeCell ref="M31:N31"/>
    <mergeCell ref="O31:P31"/>
    <mergeCell ref="O30:P30"/>
    <mergeCell ref="A20:B20"/>
    <mergeCell ref="M30:N30"/>
    <mergeCell ref="A21:B21"/>
    <mergeCell ref="A22:B22"/>
    <mergeCell ref="A23:B23"/>
    <mergeCell ref="M25:N25"/>
    <mergeCell ref="M26:N26"/>
    <mergeCell ref="M27:N27"/>
    <mergeCell ref="M28:N28"/>
    <mergeCell ref="A24:B24"/>
    <mergeCell ref="M24:N24"/>
    <mergeCell ref="M38:N38"/>
    <mergeCell ref="O38:P38"/>
    <mergeCell ref="M36:N36"/>
    <mergeCell ref="M32:N32"/>
    <mergeCell ref="O32:P32"/>
    <mergeCell ref="M37:N37"/>
    <mergeCell ref="O37:P37"/>
    <mergeCell ref="Q37:R37"/>
    <mergeCell ref="Q38:R38"/>
    <mergeCell ref="Q35:R35"/>
    <mergeCell ref="Q36:R36"/>
    <mergeCell ref="O36:P36"/>
    <mergeCell ref="Q34:R34"/>
    <mergeCell ref="M35:N35"/>
    <mergeCell ref="Q32:R32"/>
    <mergeCell ref="Q33:R33"/>
    <mergeCell ref="O35:P35"/>
    <mergeCell ref="O33:P33"/>
    <mergeCell ref="O34:P34"/>
    <mergeCell ref="M34:N34"/>
    <mergeCell ref="M33:N33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38" man="1"/>
    <brk id="14" max="38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view="pageBreakPreview" topLeftCell="A16" zoomScaleNormal="100" zoomScaleSheetLayoutView="100" workbookViewId="0">
      <selection activeCell="G30" sqref="G30"/>
    </sheetView>
  </sheetViews>
  <sheetFormatPr defaultRowHeight="14.25"/>
  <cols>
    <col min="1" max="1" width="26.75" style="54" customWidth="1"/>
    <col min="2" max="4" width="13.875" style="56" customWidth="1"/>
    <col min="5" max="5" width="13.875" style="167" customWidth="1"/>
    <col min="6" max="6" width="9.125" style="59" bestFit="1" customWidth="1"/>
    <col min="7" max="16384" width="9" style="59"/>
  </cols>
  <sheetData>
    <row r="1" spans="1:6" s="429" customFormat="1" ht="14.1" customHeight="1">
      <c r="A1" s="426"/>
      <c r="B1" s="431"/>
      <c r="C1" s="431"/>
      <c r="D1" s="431"/>
      <c r="E1" s="239" t="s">
        <v>541</v>
      </c>
    </row>
    <row r="2" spans="1:6" s="39" customFormat="1" ht="14.1" customHeight="1">
      <c r="A2" s="33"/>
      <c r="B2" s="35"/>
      <c r="C2" s="35"/>
      <c r="D2" s="35"/>
      <c r="E2" s="36"/>
    </row>
    <row r="3" spans="1:6" s="40" customFormat="1" ht="20.100000000000001" customHeight="1">
      <c r="A3" s="656" t="s">
        <v>101</v>
      </c>
      <c r="B3" s="656"/>
      <c r="C3" s="656"/>
      <c r="D3" s="656"/>
      <c r="E3" s="656"/>
    </row>
    <row r="4" spans="1:6" s="44" customFormat="1" ht="24" customHeight="1">
      <c r="A4" s="946" t="s">
        <v>102</v>
      </c>
      <c r="B4" s="946"/>
      <c r="C4" s="946"/>
      <c r="D4" s="946"/>
      <c r="E4" s="946"/>
    </row>
    <row r="5" spans="1:6" s="45" customFormat="1" ht="18" customHeight="1" thickBot="1">
      <c r="A5" s="168" t="s">
        <v>17</v>
      </c>
      <c r="B5" s="169"/>
      <c r="C5" s="169"/>
      <c r="D5" s="168"/>
      <c r="E5" s="170" t="s">
        <v>77</v>
      </c>
    </row>
    <row r="6" spans="1:6" s="39" customFormat="1" ht="12" customHeight="1">
      <c r="A6" s="691" t="s">
        <v>289</v>
      </c>
      <c r="B6" s="947" t="s">
        <v>290</v>
      </c>
      <c r="C6" s="950" t="s">
        <v>291</v>
      </c>
      <c r="D6" s="679" t="s">
        <v>292</v>
      </c>
      <c r="E6" s="953" t="s">
        <v>293</v>
      </c>
    </row>
    <row r="7" spans="1:6" s="39" customFormat="1" ht="12" customHeight="1">
      <c r="A7" s="693"/>
      <c r="B7" s="948"/>
      <c r="C7" s="951"/>
      <c r="D7" s="951"/>
      <c r="E7" s="954"/>
    </row>
    <row r="8" spans="1:6" s="39" customFormat="1" ht="12" customHeight="1">
      <c r="A8" s="693"/>
      <c r="B8" s="948"/>
      <c r="C8" s="951"/>
      <c r="D8" s="951"/>
      <c r="E8" s="954"/>
    </row>
    <row r="9" spans="1:6" s="39" customFormat="1" ht="12" customHeight="1">
      <c r="A9" s="695"/>
      <c r="B9" s="949"/>
      <c r="C9" s="952"/>
      <c r="D9" s="952"/>
      <c r="E9" s="955"/>
    </row>
    <row r="10" spans="1:6" s="95" customFormat="1" ht="29.25" customHeight="1">
      <c r="A10" s="171" t="s">
        <v>423</v>
      </c>
      <c r="B10" s="10">
        <v>7</v>
      </c>
      <c r="C10" s="10">
        <v>996946</v>
      </c>
      <c r="D10" s="10">
        <v>1039072</v>
      </c>
      <c r="E10" s="10">
        <v>881073</v>
      </c>
    </row>
    <row r="11" spans="1:6" s="95" customFormat="1" ht="29.25" customHeight="1">
      <c r="A11" s="171" t="s">
        <v>502</v>
      </c>
      <c r="B11" s="10">
        <v>7</v>
      </c>
      <c r="C11" s="10">
        <v>1174351</v>
      </c>
      <c r="D11" s="10">
        <v>1246566</v>
      </c>
      <c r="E11" s="10">
        <v>1008995</v>
      </c>
    </row>
    <row r="12" spans="1:6" s="95" customFormat="1" ht="29.25" customHeight="1">
      <c r="A12" s="171" t="s">
        <v>519</v>
      </c>
      <c r="B12" s="10">
        <v>7</v>
      </c>
      <c r="C12" s="10">
        <v>1145061</v>
      </c>
      <c r="D12" s="10">
        <v>1168270</v>
      </c>
      <c r="E12" s="10">
        <v>947617</v>
      </c>
    </row>
    <row r="13" spans="1:6" s="95" customFormat="1" ht="29.25" customHeight="1">
      <c r="A13" s="171" t="s">
        <v>558</v>
      </c>
      <c r="B13" s="10">
        <v>7</v>
      </c>
      <c r="C13" s="10">
        <v>1255494</v>
      </c>
      <c r="D13" s="10">
        <v>1337050</v>
      </c>
      <c r="E13" s="10">
        <v>1036748</v>
      </c>
    </row>
    <row r="14" spans="1:6" s="95" customFormat="1" ht="33" customHeight="1">
      <c r="A14" s="172" t="s">
        <v>598</v>
      </c>
      <c r="B14" s="149">
        <f>B16+B18</f>
        <v>7</v>
      </c>
      <c r="C14" s="149">
        <f>C16+C18</f>
        <v>1213048</v>
      </c>
      <c r="D14" s="149">
        <f>D16+D18</f>
        <v>1325926</v>
      </c>
      <c r="E14" s="149">
        <f>E16+E18</f>
        <v>1066901</v>
      </c>
      <c r="F14" s="173"/>
    </row>
    <row r="15" spans="1:6" s="39" customFormat="1" ht="24" customHeight="1">
      <c r="A15" s="493"/>
      <c r="B15" s="155"/>
      <c r="C15" s="155"/>
      <c r="D15" s="155"/>
      <c r="E15" s="155"/>
    </row>
    <row r="16" spans="1:6" s="39" customFormat="1" ht="37.5" customHeight="1">
      <c r="A16" s="174" t="s">
        <v>294</v>
      </c>
      <c r="B16" s="370">
        <f>SUM(B17)</f>
        <v>1</v>
      </c>
      <c r="C16" s="370">
        <f>SUM(C17)</f>
        <v>613334</v>
      </c>
      <c r="D16" s="370">
        <f>SUM(D17)</f>
        <v>727607</v>
      </c>
      <c r="E16" s="370">
        <f>SUM(E17)</f>
        <v>511020</v>
      </c>
    </row>
    <row r="17" spans="1:5" s="39" customFormat="1" ht="37.5" customHeight="1">
      <c r="A17" s="175" t="s">
        <v>295</v>
      </c>
      <c r="B17" s="412">
        <v>1</v>
      </c>
      <c r="C17" s="412">
        <v>613334</v>
      </c>
      <c r="D17" s="412">
        <v>727607</v>
      </c>
      <c r="E17" s="412">
        <v>511020</v>
      </c>
    </row>
    <row r="18" spans="1:5" s="39" customFormat="1" ht="37.5" customHeight="1">
      <c r="A18" s="174" t="s">
        <v>296</v>
      </c>
      <c r="B18" s="370">
        <f>SUM(B19:B24)</f>
        <v>6</v>
      </c>
      <c r="C18" s="370">
        <f>SUM(C19:C24)</f>
        <v>599714</v>
      </c>
      <c r="D18" s="370">
        <f>SUM(D19:D24)</f>
        <v>598319</v>
      </c>
      <c r="E18" s="370">
        <f>SUM(E19:E24)</f>
        <v>555881</v>
      </c>
    </row>
    <row r="19" spans="1:5" s="39" customFormat="1" ht="37.5" customHeight="1">
      <c r="A19" s="175" t="s">
        <v>604</v>
      </c>
      <c r="B19" s="412">
        <v>1</v>
      </c>
      <c r="C19" s="412">
        <v>460206</v>
      </c>
      <c r="D19" s="412">
        <v>460046</v>
      </c>
      <c r="E19" s="412">
        <v>457276</v>
      </c>
    </row>
    <row r="20" spans="1:5" s="39" customFormat="1" ht="37.5" customHeight="1">
      <c r="A20" s="175" t="s">
        <v>297</v>
      </c>
      <c r="B20" s="412">
        <v>1</v>
      </c>
      <c r="C20" s="412">
        <v>8246</v>
      </c>
      <c r="D20" s="412">
        <v>11592</v>
      </c>
      <c r="E20" s="412">
        <v>4131</v>
      </c>
    </row>
    <row r="21" spans="1:5" s="39" customFormat="1" ht="37.5" customHeight="1">
      <c r="A21" s="175" t="s">
        <v>298</v>
      </c>
      <c r="B21" s="532">
        <v>1</v>
      </c>
      <c r="C21" s="412">
        <v>4926</v>
      </c>
      <c r="D21" s="412">
        <v>4629</v>
      </c>
      <c r="E21" s="412">
        <v>1744</v>
      </c>
    </row>
    <row r="22" spans="1:5" s="39" customFormat="1" ht="37.5" customHeight="1">
      <c r="A22" s="175" t="s">
        <v>605</v>
      </c>
      <c r="B22" s="532">
        <v>1</v>
      </c>
      <c r="C22" s="532">
        <v>101934</v>
      </c>
      <c r="D22" s="532">
        <v>99155</v>
      </c>
      <c r="E22" s="532">
        <v>76481</v>
      </c>
    </row>
    <row r="23" spans="1:5" s="39" customFormat="1" ht="37.5" customHeight="1">
      <c r="A23" s="175" t="s">
        <v>606</v>
      </c>
      <c r="B23" s="532">
        <v>1</v>
      </c>
      <c r="C23" s="532">
        <v>19402</v>
      </c>
      <c r="D23" s="532">
        <v>17872</v>
      </c>
      <c r="E23" s="532">
        <v>11528</v>
      </c>
    </row>
    <row r="24" spans="1:5" s="39" customFormat="1" ht="37.5" customHeight="1" thickBot="1">
      <c r="A24" s="533" t="s">
        <v>607</v>
      </c>
      <c r="B24" s="534">
        <v>1</v>
      </c>
      <c r="C24" s="535">
        <v>5000</v>
      </c>
      <c r="D24" s="535">
        <v>5025</v>
      </c>
      <c r="E24" s="535">
        <v>4721</v>
      </c>
    </row>
    <row r="25" spans="1:5" s="118" customFormat="1" ht="12" customHeight="1">
      <c r="A25" s="176" t="s">
        <v>424</v>
      </c>
      <c r="B25" s="119"/>
      <c r="C25" s="119"/>
      <c r="D25" s="119"/>
      <c r="E25" s="192" t="s">
        <v>594</v>
      </c>
    </row>
    <row r="26" spans="1:5" s="118" customFormat="1" ht="12" customHeight="1">
      <c r="A26" s="176" t="s">
        <v>299</v>
      </c>
      <c r="B26" s="119"/>
      <c r="C26" s="119"/>
      <c r="D26" s="119"/>
      <c r="E26" s="161"/>
    </row>
    <row r="27" spans="1:5" s="39" customFormat="1" ht="11.25">
      <c r="A27" s="33" t="s">
        <v>602</v>
      </c>
      <c r="B27" s="35"/>
      <c r="C27" s="35"/>
      <c r="D27" s="35"/>
      <c r="E27" s="33"/>
    </row>
    <row r="28" spans="1:5" s="39" customFormat="1" ht="11.25">
      <c r="A28" s="33" t="s">
        <v>603</v>
      </c>
      <c r="B28" s="35"/>
      <c r="C28" s="35"/>
      <c r="D28" s="35"/>
      <c r="E28" s="33"/>
    </row>
    <row r="29" spans="1:5" s="39" customFormat="1" ht="11.25">
      <c r="A29" s="33"/>
      <c r="B29" s="35"/>
      <c r="C29" s="35"/>
      <c r="D29" s="35"/>
      <c r="E29" s="33"/>
    </row>
    <row r="30" spans="1:5" s="39" customFormat="1" ht="11.25">
      <c r="A30" s="33"/>
      <c r="B30" s="35"/>
      <c r="C30" s="35"/>
      <c r="D30" s="35"/>
      <c r="E30" s="33"/>
    </row>
    <row r="31" spans="1:5" s="39" customFormat="1" ht="11.25">
      <c r="A31" s="33"/>
      <c r="B31" s="35"/>
      <c r="C31" s="35"/>
      <c r="D31" s="35"/>
      <c r="E31" s="33"/>
    </row>
    <row r="32" spans="1:5" s="39" customFormat="1" ht="11.25">
      <c r="A32" s="33"/>
      <c r="B32" s="35"/>
      <c r="C32" s="35"/>
      <c r="D32" s="35"/>
      <c r="E32" s="33"/>
    </row>
    <row r="33" spans="1:5" s="39" customFormat="1" ht="11.25">
      <c r="A33" s="33"/>
      <c r="B33" s="35"/>
      <c r="C33" s="35"/>
      <c r="D33" s="35"/>
      <c r="E33" s="33"/>
    </row>
    <row r="34" spans="1:5" s="39" customFormat="1" ht="11.25">
      <c r="A34" s="33"/>
      <c r="B34" s="35"/>
      <c r="C34" s="35"/>
      <c r="D34" s="35"/>
      <c r="E34" s="33"/>
    </row>
    <row r="35" spans="1:5" s="39" customFormat="1" ht="11.25">
      <c r="A35" s="33"/>
      <c r="B35" s="35"/>
      <c r="C35" s="35"/>
      <c r="D35" s="35"/>
      <c r="E35" s="33"/>
    </row>
    <row r="36" spans="1:5" s="39" customFormat="1" ht="11.25">
      <c r="A36" s="33"/>
      <c r="B36" s="35"/>
      <c r="C36" s="35"/>
      <c r="D36" s="35"/>
      <c r="E36" s="33"/>
    </row>
    <row r="37" spans="1:5" s="39" customFormat="1" ht="11.25">
      <c r="A37" s="33"/>
      <c r="B37" s="35"/>
      <c r="C37" s="35"/>
      <c r="D37" s="35"/>
      <c r="E37" s="33"/>
    </row>
    <row r="38" spans="1:5" s="39" customFormat="1" ht="11.25">
      <c r="A38" s="33"/>
      <c r="B38" s="35"/>
      <c r="C38" s="35"/>
      <c r="D38" s="35"/>
      <c r="E38" s="33"/>
    </row>
    <row r="39" spans="1:5" s="39" customFormat="1" ht="11.25">
      <c r="A39" s="33"/>
      <c r="B39" s="35"/>
      <c r="C39" s="35"/>
      <c r="D39" s="35"/>
      <c r="E39" s="33"/>
    </row>
    <row r="40" spans="1:5" s="39" customFormat="1" ht="11.25">
      <c r="A40" s="33"/>
      <c r="B40" s="35"/>
      <c r="C40" s="35"/>
      <c r="D40" s="35"/>
      <c r="E40" s="33"/>
    </row>
    <row r="41" spans="1:5" s="39" customFormat="1" ht="11.25">
      <c r="A41" s="33"/>
      <c r="B41" s="35"/>
      <c r="C41" s="35"/>
      <c r="D41" s="35"/>
      <c r="E41" s="33"/>
    </row>
    <row r="42" spans="1:5" s="39" customFormat="1" ht="11.25">
      <c r="A42" s="33"/>
      <c r="B42" s="35"/>
      <c r="C42" s="35"/>
      <c r="D42" s="35"/>
      <c r="E42" s="33"/>
    </row>
    <row r="43" spans="1:5" s="39" customFormat="1" ht="11.25">
      <c r="A43" s="33"/>
      <c r="B43" s="35"/>
      <c r="C43" s="35"/>
      <c r="D43" s="35"/>
      <c r="E43" s="33"/>
    </row>
    <row r="44" spans="1:5" s="39" customFormat="1" ht="11.25">
      <c r="A44" s="33"/>
      <c r="B44" s="35"/>
      <c r="C44" s="35"/>
      <c r="D44" s="35"/>
      <c r="E44" s="33"/>
    </row>
    <row r="45" spans="1:5" s="39" customFormat="1" ht="11.25">
      <c r="A45" s="33"/>
      <c r="B45" s="35"/>
      <c r="C45" s="35"/>
      <c r="D45" s="35"/>
      <c r="E45" s="33"/>
    </row>
    <row r="46" spans="1:5" s="39" customFormat="1" ht="11.25">
      <c r="A46" s="33"/>
      <c r="B46" s="35"/>
      <c r="C46" s="35"/>
      <c r="D46" s="35"/>
      <c r="E46" s="33"/>
    </row>
    <row r="47" spans="1:5" s="39" customFormat="1" ht="11.25">
      <c r="A47" s="33"/>
      <c r="B47" s="35"/>
      <c r="C47" s="35"/>
      <c r="D47" s="35"/>
      <c r="E47" s="33"/>
    </row>
    <row r="48" spans="1:5" s="39" customFormat="1" ht="11.25">
      <c r="A48" s="33"/>
      <c r="B48" s="35"/>
      <c r="C48" s="35"/>
      <c r="D48" s="35"/>
      <c r="E48" s="33"/>
    </row>
    <row r="49" spans="1:5" s="39" customFormat="1" ht="11.25">
      <c r="A49" s="33"/>
      <c r="B49" s="35"/>
      <c r="C49" s="35"/>
      <c r="D49" s="35"/>
      <c r="E49" s="33"/>
    </row>
    <row r="50" spans="1:5" s="39" customFormat="1" ht="11.25">
      <c r="A50" s="33"/>
      <c r="B50" s="35"/>
      <c r="C50" s="35"/>
      <c r="D50" s="35"/>
      <c r="E50" s="33"/>
    </row>
    <row r="51" spans="1:5" s="39" customFormat="1" ht="11.25">
      <c r="A51" s="33"/>
      <c r="B51" s="35"/>
      <c r="C51" s="35"/>
      <c r="D51" s="35"/>
      <c r="E51" s="33"/>
    </row>
    <row r="52" spans="1:5" s="39" customFormat="1" ht="11.25">
      <c r="A52" s="33"/>
      <c r="B52" s="35"/>
      <c r="C52" s="35"/>
      <c r="D52" s="35"/>
      <c r="E52" s="33"/>
    </row>
    <row r="53" spans="1:5" s="39" customFormat="1" ht="11.25">
      <c r="A53" s="33"/>
      <c r="B53" s="35"/>
      <c r="C53" s="35"/>
      <c r="D53" s="35"/>
      <c r="E53" s="33"/>
    </row>
    <row r="54" spans="1:5" s="39" customFormat="1" ht="11.25">
      <c r="A54" s="33"/>
      <c r="B54" s="35"/>
      <c r="C54" s="35"/>
      <c r="D54" s="35"/>
      <c r="E54" s="33"/>
    </row>
    <row r="55" spans="1:5" s="39" customFormat="1" ht="11.25">
      <c r="A55" s="33"/>
      <c r="B55" s="35"/>
      <c r="C55" s="35"/>
      <c r="D55" s="35"/>
      <c r="E55" s="33"/>
    </row>
    <row r="56" spans="1:5" s="39" customFormat="1" ht="11.25">
      <c r="A56" s="33"/>
      <c r="B56" s="35"/>
      <c r="C56" s="35"/>
      <c r="D56" s="35"/>
      <c r="E56" s="33"/>
    </row>
    <row r="57" spans="1:5" s="39" customFormat="1" ht="11.25">
      <c r="A57" s="33"/>
      <c r="B57" s="35"/>
      <c r="C57" s="35"/>
      <c r="D57" s="35"/>
      <c r="E57" s="33"/>
    </row>
    <row r="58" spans="1:5" s="39" customFormat="1" ht="11.25">
      <c r="A58" s="33"/>
      <c r="B58" s="35"/>
      <c r="C58" s="35"/>
      <c r="D58" s="35"/>
      <c r="E58" s="33"/>
    </row>
    <row r="59" spans="1:5" s="39" customFormat="1" ht="11.25">
      <c r="A59" s="33"/>
      <c r="B59" s="35"/>
      <c r="C59" s="35"/>
      <c r="D59" s="35"/>
      <c r="E59" s="33"/>
    </row>
    <row r="60" spans="1:5" s="39" customFormat="1" ht="11.25">
      <c r="A60" s="33"/>
      <c r="B60" s="35"/>
      <c r="C60" s="35"/>
      <c r="D60" s="35"/>
      <c r="E60" s="33"/>
    </row>
    <row r="61" spans="1:5" s="39" customFormat="1" ht="11.25">
      <c r="A61" s="33"/>
      <c r="B61" s="35"/>
      <c r="C61" s="35"/>
      <c r="D61" s="35"/>
      <c r="E61" s="33"/>
    </row>
    <row r="62" spans="1:5" s="39" customFormat="1" ht="11.25">
      <c r="A62" s="33"/>
      <c r="B62" s="35"/>
      <c r="C62" s="35"/>
      <c r="D62" s="35"/>
      <c r="E62" s="33"/>
    </row>
    <row r="63" spans="1:5" s="39" customFormat="1" ht="11.25">
      <c r="A63" s="33"/>
      <c r="B63" s="35"/>
      <c r="C63" s="35"/>
      <c r="D63" s="35"/>
      <c r="E63" s="33"/>
    </row>
    <row r="64" spans="1:5" s="39" customFormat="1" ht="11.25">
      <c r="A64" s="33"/>
      <c r="B64" s="35"/>
      <c r="C64" s="35"/>
      <c r="D64" s="35"/>
      <c r="E64" s="33"/>
    </row>
    <row r="65" spans="1:5" s="39" customFormat="1" ht="11.25">
      <c r="A65" s="33"/>
      <c r="B65" s="35"/>
      <c r="C65" s="35"/>
      <c r="D65" s="35"/>
      <c r="E65" s="33"/>
    </row>
    <row r="66" spans="1:5" s="39" customFormat="1" ht="11.25">
      <c r="A66" s="33"/>
      <c r="B66" s="35"/>
      <c r="C66" s="35"/>
      <c r="D66" s="35"/>
      <c r="E66" s="33"/>
    </row>
    <row r="67" spans="1:5" s="39" customFormat="1" ht="11.25">
      <c r="A67" s="33"/>
      <c r="B67" s="35"/>
      <c r="C67" s="35"/>
      <c r="D67" s="35"/>
      <c r="E67" s="33"/>
    </row>
    <row r="68" spans="1:5" s="39" customFormat="1" ht="11.25">
      <c r="A68" s="33"/>
      <c r="B68" s="35"/>
      <c r="C68" s="35"/>
      <c r="D68" s="35"/>
      <c r="E68" s="33"/>
    </row>
    <row r="69" spans="1:5" s="39" customFormat="1" ht="11.25">
      <c r="A69" s="33"/>
      <c r="B69" s="35"/>
      <c r="C69" s="35"/>
      <c r="D69" s="35"/>
      <c r="E69" s="33"/>
    </row>
    <row r="70" spans="1:5" s="39" customFormat="1" ht="11.25">
      <c r="A70" s="33"/>
      <c r="B70" s="35"/>
      <c r="C70" s="35"/>
      <c r="D70" s="35"/>
      <c r="E70" s="33"/>
    </row>
    <row r="71" spans="1:5" s="39" customFormat="1" ht="11.25">
      <c r="A71" s="33"/>
      <c r="B71" s="35"/>
      <c r="C71" s="35"/>
      <c r="D71" s="35"/>
      <c r="E71" s="33"/>
    </row>
    <row r="72" spans="1:5" s="39" customFormat="1" ht="11.25">
      <c r="A72" s="33"/>
      <c r="B72" s="35"/>
      <c r="C72" s="35"/>
      <c r="D72" s="35"/>
      <c r="E72" s="33"/>
    </row>
    <row r="73" spans="1:5" s="39" customFormat="1" ht="11.25">
      <c r="A73" s="33"/>
      <c r="B73" s="35"/>
      <c r="C73" s="35"/>
      <c r="D73" s="35"/>
      <c r="E73" s="33"/>
    </row>
    <row r="74" spans="1:5" s="39" customFormat="1" ht="11.25">
      <c r="A74" s="33"/>
      <c r="B74" s="35"/>
      <c r="C74" s="35"/>
      <c r="D74" s="35"/>
      <c r="E74" s="33"/>
    </row>
    <row r="75" spans="1:5" s="39" customFormat="1" ht="11.25">
      <c r="A75" s="33"/>
      <c r="B75" s="35"/>
      <c r="C75" s="35"/>
      <c r="D75" s="35"/>
      <c r="E75" s="33"/>
    </row>
    <row r="76" spans="1:5" s="39" customFormat="1" ht="11.25">
      <c r="A76" s="33"/>
      <c r="B76" s="35"/>
      <c r="C76" s="35"/>
      <c r="D76" s="35"/>
      <c r="E76" s="33"/>
    </row>
    <row r="77" spans="1:5" s="39" customFormat="1" ht="11.25">
      <c r="A77" s="33"/>
      <c r="B77" s="35"/>
      <c r="C77" s="35"/>
      <c r="D77" s="35"/>
      <c r="E77" s="33"/>
    </row>
    <row r="78" spans="1:5" s="39" customFormat="1" ht="11.25">
      <c r="A78" s="33"/>
      <c r="B78" s="35"/>
      <c r="C78" s="35"/>
      <c r="D78" s="35"/>
      <c r="E78" s="33"/>
    </row>
    <row r="79" spans="1:5" s="39" customFormat="1" ht="11.25">
      <c r="A79" s="33"/>
      <c r="B79" s="35"/>
      <c r="C79" s="35"/>
      <c r="D79" s="35"/>
      <c r="E79" s="33"/>
    </row>
    <row r="80" spans="1:5" s="39" customFormat="1" ht="11.25">
      <c r="A80" s="33"/>
      <c r="B80" s="35"/>
      <c r="C80" s="35"/>
      <c r="D80" s="35"/>
      <c r="E80" s="33"/>
    </row>
    <row r="81" spans="1:5" s="39" customFormat="1" ht="11.25">
      <c r="A81" s="33"/>
      <c r="B81" s="35"/>
      <c r="C81" s="35"/>
      <c r="D81" s="35"/>
      <c r="E81" s="33"/>
    </row>
    <row r="82" spans="1:5" s="39" customFormat="1" ht="11.25">
      <c r="A82" s="33"/>
      <c r="B82" s="35"/>
      <c r="C82" s="35"/>
      <c r="D82" s="35"/>
      <c r="E82" s="33"/>
    </row>
    <row r="83" spans="1:5" s="39" customFormat="1" ht="11.25">
      <c r="A83" s="33"/>
      <c r="B83" s="35"/>
      <c r="C83" s="35"/>
      <c r="D83" s="35"/>
      <c r="E83" s="33"/>
    </row>
    <row r="84" spans="1:5" s="39" customFormat="1" ht="11.25">
      <c r="A84" s="33"/>
      <c r="B84" s="35"/>
      <c r="C84" s="35"/>
      <c r="D84" s="35"/>
      <c r="E84" s="33"/>
    </row>
    <row r="85" spans="1:5" s="39" customFormat="1" ht="11.25">
      <c r="A85" s="33"/>
      <c r="B85" s="35"/>
      <c r="C85" s="35"/>
      <c r="D85" s="35"/>
      <c r="E85" s="33"/>
    </row>
    <row r="86" spans="1:5" s="39" customFormat="1" ht="11.25">
      <c r="A86" s="33"/>
      <c r="B86" s="35"/>
      <c r="C86" s="35"/>
      <c r="D86" s="35"/>
      <c r="E86" s="33"/>
    </row>
    <row r="87" spans="1:5" s="39" customFormat="1" ht="11.25">
      <c r="A87" s="33"/>
      <c r="B87" s="35"/>
      <c r="C87" s="35"/>
      <c r="D87" s="35"/>
      <c r="E87" s="33"/>
    </row>
    <row r="88" spans="1:5" s="39" customFormat="1" ht="11.25">
      <c r="A88" s="33"/>
      <c r="B88" s="35"/>
      <c r="C88" s="35"/>
      <c r="D88" s="35"/>
      <c r="E88" s="33"/>
    </row>
    <row r="89" spans="1:5" s="39" customFormat="1" ht="11.25">
      <c r="A89" s="33"/>
      <c r="B89" s="35"/>
      <c r="C89" s="35"/>
      <c r="D89" s="35"/>
      <c r="E89" s="33"/>
    </row>
    <row r="90" spans="1:5" s="39" customFormat="1" ht="11.25">
      <c r="A90" s="33"/>
      <c r="B90" s="35"/>
      <c r="C90" s="35"/>
      <c r="D90" s="35"/>
      <c r="E90" s="33"/>
    </row>
    <row r="91" spans="1:5" s="39" customFormat="1" ht="11.25">
      <c r="A91" s="33"/>
      <c r="B91" s="35"/>
      <c r="C91" s="35"/>
      <c r="D91" s="35"/>
      <c r="E91" s="33"/>
    </row>
    <row r="92" spans="1:5" s="39" customFormat="1" ht="11.25">
      <c r="A92" s="33"/>
      <c r="B92" s="35"/>
      <c r="C92" s="35"/>
      <c r="D92" s="35"/>
      <c r="E92" s="33"/>
    </row>
    <row r="93" spans="1:5" s="39" customFormat="1" ht="11.25">
      <c r="A93" s="33"/>
      <c r="B93" s="35"/>
      <c r="C93" s="35"/>
      <c r="D93" s="35"/>
      <c r="E93" s="33"/>
    </row>
    <row r="94" spans="1:5" s="39" customFormat="1" ht="11.25">
      <c r="A94" s="33"/>
      <c r="B94" s="35"/>
      <c r="C94" s="35"/>
      <c r="D94" s="35"/>
      <c r="E94" s="33"/>
    </row>
    <row r="95" spans="1:5" s="39" customFormat="1" ht="11.25">
      <c r="A95" s="33"/>
      <c r="B95" s="35"/>
      <c r="C95" s="35"/>
      <c r="D95" s="35"/>
      <c r="E95" s="33"/>
    </row>
    <row r="96" spans="1:5" s="39" customFormat="1" ht="11.25">
      <c r="A96" s="33"/>
      <c r="B96" s="35"/>
      <c r="C96" s="35"/>
      <c r="D96" s="35"/>
      <c r="E96" s="33"/>
    </row>
    <row r="97" spans="1:5" s="39" customFormat="1" ht="11.25">
      <c r="A97" s="33"/>
      <c r="B97" s="35"/>
      <c r="C97" s="35"/>
      <c r="D97" s="35"/>
      <c r="E97" s="33"/>
    </row>
    <row r="98" spans="1:5" s="39" customFormat="1" ht="11.25">
      <c r="A98" s="33"/>
      <c r="B98" s="35"/>
      <c r="C98" s="35"/>
      <c r="D98" s="35"/>
      <c r="E98" s="33"/>
    </row>
    <row r="99" spans="1:5" s="39" customFormat="1" ht="11.25">
      <c r="A99" s="33"/>
      <c r="B99" s="35"/>
      <c r="C99" s="35"/>
      <c r="D99" s="35"/>
      <c r="E99" s="33"/>
    </row>
    <row r="100" spans="1:5" s="39" customFormat="1" ht="11.25">
      <c r="A100" s="33"/>
      <c r="B100" s="35"/>
      <c r="C100" s="35"/>
      <c r="D100" s="35"/>
      <c r="E100" s="33"/>
    </row>
    <row r="101" spans="1:5" s="39" customFormat="1" ht="11.25">
      <c r="A101" s="33"/>
      <c r="B101" s="35"/>
      <c r="C101" s="35"/>
      <c r="D101" s="35"/>
      <c r="E101" s="33"/>
    </row>
    <row r="102" spans="1:5" s="39" customFormat="1" ht="11.25">
      <c r="A102" s="33"/>
      <c r="B102" s="35"/>
      <c r="C102" s="35"/>
      <c r="D102" s="35"/>
      <c r="E102" s="33"/>
    </row>
    <row r="103" spans="1:5" s="39" customFormat="1" ht="11.25">
      <c r="A103" s="33"/>
      <c r="B103" s="35"/>
      <c r="C103" s="35"/>
      <c r="D103" s="35"/>
      <c r="E103" s="33"/>
    </row>
    <row r="104" spans="1:5" s="39" customFormat="1" ht="11.25">
      <c r="A104" s="33"/>
      <c r="B104" s="35"/>
      <c r="C104" s="35"/>
      <c r="D104" s="35"/>
      <c r="E104" s="33"/>
    </row>
    <row r="105" spans="1:5" s="39" customFormat="1" ht="11.25">
      <c r="A105" s="33"/>
      <c r="B105" s="35"/>
      <c r="C105" s="35"/>
      <c r="D105" s="35"/>
      <c r="E105" s="33"/>
    </row>
    <row r="106" spans="1:5" s="39" customFormat="1" ht="11.25">
      <c r="A106" s="33"/>
      <c r="B106" s="35"/>
      <c r="C106" s="35"/>
      <c r="D106" s="35"/>
      <c r="E106" s="33"/>
    </row>
    <row r="107" spans="1:5" s="39" customFormat="1" ht="11.25">
      <c r="A107" s="33"/>
      <c r="B107" s="35"/>
      <c r="C107" s="35"/>
      <c r="D107" s="35"/>
      <c r="E107" s="33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rowBreaks count="1" manualBreakCount="1">
    <brk id="28" max="4" man="1"/>
  </rowBreaks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view="pageBreakPreview" topLeftCell="A19" zoomScaleNormal="100" zoomScaleSheetLayoutView="100" workbookViewId="0">
      <selection activeCell="G30" sqref="G30"/>
    </sheetView>
  </sheetViews>
  <sheetFormatPr defaultRowHeight="14.25"/>
  <cols>
    <col min="1" max="1" width="21.25" style="54" customWidth="1"/>
    <col min="2" max="3" width="20.375" style="167" customWidth="1"/>
    <col min="4" max="4" width="20.375" style="59" customWidth="1"/>
    <col min="5" max="6" width="18.125" style="143" customWidth="1"/>
    <col min="7" max="7" width="18.125" style="58" customWidth="1"/>
    <col min="8" max="8" width="28.125" style="54" customWidth="1"/>
    <col min="9" max="16384" width="9" style="59"/>
  </cols>
  <sheetData>
    <row r="1" spans="1:9" s="429" customFormat="1" ht="14.1" customHeight="1">
      <c r="A1" s="236" t="s">
        <v>577</v>
      </c>
      <c r="B1" s="426"/>
      <c r="C1" s="426"/>
      <c r="E1" s="428"/>
      <c r="F1" s="428"/>
      <c r="G1" s="433"/>
      <c r="H1" s="239" t="s">
        <v>578</v>
      </c>
    </row>
    <row r="2" spans="1:9" s="39" customFormat="1" ht="14.1" customHeight="1">
      <c r="A2" s="91"/>
      <c r="B2" s="33"/>
      <c r="C2" s="33"/>
      <c r="E2" s="122"/>
      <c r="F2" s="122"/>
      <c r="G2" s="38"/>
      <c r="H2" s="36"/>
    </row>
    <row r="3" spans="1:9" s="40" customFormat="1" ht="20.100000000000001" customHeight="1">
      <c r="A3" s="656" t="s">
        <v>126</v>
      </c>
      <c r="B3" s="656"/>
      <c r="C3" s="656"/>
      <c r="D3" s="656"/>
      <c r="E3" s="656" t="s">
        <v>127</v>
      </c>
      <c r="F3" s="656"/>
      <c r="G3" s="656"/>
      <c r="H3" s="656"/>
    </row>
    <row r="4" spans="1:9" s="44" customFormat="1" ht="24" customHeight="1">
      <c r="A4" s="490"/>
      <c r="B4" s="490"/>
      <c r="C4" s="490"/>
      <c r="D4" s="490"/>
      <c r="E4" s="490"/>
      <c r="F4" s="490"/>
      <c r="G4" s="490"/>
    </row>
    <row r="5" spans="1:9" s="45" customFormat="1" ht="18" customHeight="1" thickBot="1">
      <c r="A5" s="144" t="s">
        <v>17</v>
      </c>
      <c r="B5" s="144"/>
      <c r="C5" s="144"/>
      <c r="D5" s="144"/>
      <c r="E5" s="145"/>
      <c r="F5" s="145"/>
      <c r="G5" s="67"/>
      <c r="H5" s="170" t="s">
        <v>77</v>
      </c>
    </row>
    <row r="6" spans="1:9" s="39" customFormat="1" ht="15" customHeight="1">
      <c r="A6" s="691" t="s">
        <v>436</v>
      </c>
      <c r="B6" s="947" t="s">
        <v>437</v>
      </c>
      <c r="C6" s="950" t="s">
        <v>438</v>
      </c>
      <c r="D6" s="953" t="s">
        <v>439</v>
      </c>
      <c r="E6" s="965" t="s">
        <v>440</v>
      </c>
      <c r="F6" s="968" t="s">
        <v>441</v>
      </c>
      <c r="G6" s="956" t="s">
        <v>442</v>
      </c>
      <c r="H6" s="823" t="s">
        <v>95</v>
      </c>
    </row>
    <row r="7" spans="1:9" s="39" customFormat="1" ht="15" customHeight="1">
      <c r="A7" s="693"/>
      <c r="B7" s="959"/>
      <c r="C7" s="961"/>
      <c r="D7" s="963"/>
      <c r="E7" s="966"/>
      <c r="F7" s="961"/>
      <c r="G7" s="957"/>
      <c r="H7" s="824"/>
    </row>
    <row r="8" spans="1:9" s="39" customFormat="1" ht="15" customHeight="1">
      <c r="A8" s="693"/>
      <c r="B8" s="959"/>
      <c r="C8" s="961"/>
      <c r="D8" s="963"/>
      <c r="E8" s="966"/>
      <c r="F8" s="961"/>
      <c r="G8" s="957"/>
      <c r="H8" s="824"/>
    </row>
    <row r="9" spans="1:9" s="39" customFormat="1" ht="15" customHeight="1">
      <c r="A9" s="695"/>
      <c r="B9" s="960"/>
      <c r="C9" s="962"/>
      <c r="D9" s="964"/>
      <c r="E9" s="967"/>
      <c r="F9" s="962"/>
      <c r="G9" s="958"/>
      <c r="H9" s="825"/>
    </row>
    <row r="10" spans="1:9" s="147" customFormat="1" ht="29.65" customHeight="1">
      <c r="A10" s="146" t="s">
        <v>423</v>
      </c>
      <c r="B10" s="10">
        <v>3692091</v>
      </c>
      <c r="C10" s="10">
        <v>3702359</v>
      </c>
      <c r="D10" s="10">
        <v>3702094</v>
      </c>
      <c r="E10" s="10">
        <v>40</v>
      </c>
      <c r="F10" s="10">
        <v>225</v>
      </c>
      <c r="G10" s="10">
        <v>10003</v>
      </c>
      <c r="H10" s="94" t="s">
        <v>423</v>
      </c>
      <c r="I10" s="95"/>
    </row>
    <row r="11" spans="1:9" s="147" customFormat="1" ht="29.65" customHeight="1">
      <c r="A11" s="146" t="s">
        <v>502</v>
      </c>
      <c r="B11" s="10">
        <v>3529401</v>
      </c>
      <c r="C11" s="10">
        <v>3771634</v>
      </c>
      <c r="D11" s="10">
        <v>3771408</v>
      </c>
      <c r="E11" s="10">
        <v>9</v>
      </c>
      <c r="F11" s="10">
        <v>218</v>
      </c>
      <c r="G11" s="10">
        <v>242007</v>
      </c>
      <c r="H11" s="94" t="s">
        <v>502</v>
      </c>
      <c r="I11" s="95"/>
    </row>
    <row r="12" spans="1:9" s="147" customFormat="1" ht="29.65" customHeight="1">
      <c r="A12" s="146" t="s">
        <v>519</v>
      </c>
      <c r="B12" s="10">
        <v>3977213</v>
      </c>
      <c r="C12" s="10">
        <v>4010652</v>
      </c>
      <c r="D12" s="10">
        <v>4010412</v>
      </c>
      <c r="E12" s="10">
        <v>3</v>
      </c>
      <c r="F12" s="10">
        <v>237</v>
      </c>
      <c r="G12" s="10">
        <v>33199</v>
      </c>
      <c r="H12" s="94" t="s">
        <v>519</v>
      </c>
      <c r="I12" s="95"/>
    </row>
    <row r="13" spans="1:9" s="147" customFormat="1" ht="29.65" customHeight="1">
      <c r="A13" s="146" t="s">
        <v>558</v>
      </c>
      <c r="B13" s="10">
        <v>4112258</v>
      </c>
      <c r="C13" s="10">
        <v>4126060</v>
      </c>
      <c r="D13" s="10">
        <v>4125379</v>
      </c>
      <c r="E13" s="10">
        <v>7</v>
      </c>
      <c r="F13" s="10">
        <v>673</v>
      </c>
      <c r="G13" s="10">
        <v>13121</v>
      </c>
      <c r="H13" s="94" t="s">
        <v>558</v>
      </c>
      <c r="I13" s="95"/>
    </row>
    <row r="14" spans="1:9" s="147" customFormat="1" ht="29.65" customHeight="1">
      <c r="A14" s="148" t="s">
        <v>598</v>
      </c>
      <c r="B14" s="149">
        <f t="shared" ref="B14:G14" si="0">SUM(B16:B27)</f>
        <v>4412863</v>
      </c>
      <c r="C14" s="149">
        <f t="shared" si="0"/>
        <v>4468283</v>
      </c>
      <c r="D14" s="149">
        <f t="shared" si="0"/>
        <v>4467605</v>
      </c>
      <c r="E14" s="149">
        <f t="shared" si="0"/>
        <v>43</v>
      </c>
      <c r="F14" s="149">
        <f t="shared" si="0"/>
        <v>635</v>
      </c>
      <c r="G14" s="149">
        <f t="shared" si="0"/>
        <v>54742</v>
      </c>
      <c r="H14" s="150" t="s">
        <v>598</v>
      </c>
    </row>
    <row r="15" spans="1:9" s="152" customFormat="1" ht="26.1" customHeight="1">
      <c r="A15" s="493"/>
      <c r="B15" s="151"/>
      <c r="C15" s="151"/>
      <c r="D15" s="151"/>
      <c r="E15" s="151"/>
      <c r="F15" s="151"/>
      <c r="G15" s="151"/>
      <c r="H15" s="98"/>
    </row>
    <row r="16" spans="1:9" s="152" customFormat="1" ht="29.25" customHeight="1">
      <c r="A16" s="153" t="s">
        <v>443</v>
      </c>
      <c r="B16" s="413">
        <v>3185313</v>
      </c>
      <c r="C16" s="413">
        <v>3229197</v>
      </c>
      <c r="D16" s="413">
        <v>3229197</v>
      </c>
      <c r="E16" s="413">
        <v>0</v>
      </c>
      <c r="F16" s="413">
        <v>0</v>
      </c>
      <c r="G16" s="28">
        <f>D16-B16</f>
        <v>43884</v>
      </c>
      <c r="H16" s="154" t="s">
        <v>444</v>
      </c>
    </row>
    <row r="17" spans="1:8" s="152" customFormat="1" ht="29.25" customHeight="1">
      <c r="A17" s="153" t="s">
        <v>445</v>
      </c>
      <c r="B17" s="413">
        <v>421715</v>
      </c>
      <c r="C17" s="413">
        <v>427566</v>
      </c>
      <c r="D17" s="413">
        <v>427566</v>
      </c>
      <c r="E17" s="413">
        <v>0</v>
      </c>
      <c r="F17" s="413">
        <v>0</v>
      </c>
      <c r="G17" s="28">
        <f t="shared" ref="G17:G27" si="1">D17-B17</f>
        <v>5851</v>
      </c>
      <c r="H17" s="154" t="s">
        <v>446</v>
      </c>
    </row>
    <row r="18" spans="1:8" s="152" customFormat="1" ht="29.25" customHeight="1">
      <c r="A18" s="153" t="s">
        <v>447</v>
      </c>
      <c r="B18" s="413">
        <v>7360</v>
      </c>
      <c r="C18" s="413">
        <v>7427</v>
      </c>
      <c r="D18" s="413">
        <v>7427</v>
      </c>
      <c r="E18" s="413">
        <v>0</v>
      </c>
      <c r="F18" s="413">
        <v>0</v>
      </c>
      <c r="G18" s="28">
        <f t="shared" si="1"/>
        <v>67</v>
      </c>
      <c r="H18" s="154" t="s">
        <v>448</v>
      </c>
    </row>
    <row r="19" spans="1:8" s="152" customFormat="1" ht="29.25" customHeight="1">
      <c r="A19" s="153" t="s">
        <v>449</v>
      </c>
      <c r="B19" s="413">
        <v>27911</v>
      </c>
      <c r="C19" s="413">
        <v>28109</v>
      </c>
      <c r="D19" s="413">
        <v>28082</v>
      </c>
      <c r="E19" s="413">
        <v>3</v>
      </c>
      <c r="F19" s="413">
        <v>25</v>
      </c>
      <c r="G19" s="28">
        <f t="shared" si="1"/>
        <v>171</v>
      </c>
      <c r="H19" s="154" t="s">
        <v>450</v>
      </c>
    </row>
    <row r="20" spans="1:8" s="152" customFormat="1" ht="29.25" customHeight="1">
      <c r="A20" s="153" t="s">
        <v>451</v>
      </c>
      <c r="B20" s="413">
        <v>825</v>
      </c>
      <c r="C20" s="413">
        <v>1311</v>
      </c>
      <c r="D20" s="413">
        <v>1311</v>
      </c>
      <c r="E20" s="413">
        <v>0</v>
      </c>
      <c r="F20" s="413">
        <v>0</v>
      </c>
      <c r="G20" s="28">
        <f t="shared" si="1"/>
        <v>486</v>
      </c>
      <c r="H20" s="154" t="s">
        <v>452</v>
      </c>
    </row>
    <row r="21" spans="1:8" s="152" customFormat="1" ht="29.25" customHeight="1">
      <c r="A21" s="153" t="s">
        <v>453</v>
      </c>
      <c r="B21" s="413">
        <v>12371</v>
      </c>
      <c r="C21" s="413">
        <v>17162</v>
      </c>
      <c r="D21" s="413">
        <v>17162</v>
      </c>
      <c r="E21" s="413">
        <v>0</v>
      </c>
      <c r="F21" s="413">
        <v>0</v>
      </c>
      <c r="G21" s="28">
        <f t="shared" si="1"/>
        <v>4791</v>
      </c>
      <c r="H21" s="154" t="s">
        <v>454</v>
      </c>
    </row>
    <row r="22" spans="1:8" s="152" customFormat="1" ht="29.25" customHeight="1">
      <c r="A22" s="153" t="s">
        <v>455</v>
      </c>
      <c r="B22" s="413">
        <v>6933</v>
      </c>
      <c r="C22" s="413">
        <v>7261</v>
      </c>
      <c r="D22" s="413">
        <v>7261</v>
      </c>
      <c r="E22" s="413">
        <v>0</v>
      </c>
      <c r="F22" s="413">
        <v>0</v>
      </c>
      <c r="G22" s="28">
        <f t="shared" si="1"/>
        <v>328</v>
      </c>
      <c r="H22" s="154" t="s">
        <v>456</v>
      </c>
    </row>
    <row r="23" spans="1:8" s="152" customFormat="1" ht="29.25" customHeight="1">
      <c r="A23" s="153" t="s">
        <v>457</v>
      </c>
      <c r="B23" s="413">
        <v>0</v>
      </c>
      <c r="C23" s="413">
        <v>0</v>
      </c>
      <c r="D23" s="413">
        <v>0</v>
      </c>
      <c r="E23" s="413">
        <v>0</v>
      </c>
      <c r="F23" s="413">
        <v>0</v>
      </c>
      <c r="G23" s="28">
        <f t="shared" si="1"/>
        <v>0</v>
      </c>
      <c r="H23" s="154" t="s">
        <v>458</v>
      </c>
    </row>
    <row r="24" spans="1:8" s="152" customFormat="1" ht="29.25" customHeight="1">
      <c r="A24" s="153" t="s">
        <v>459</v>
      </c>
      <c r="B24" s="413">
        <v>20</v>
      </c>
      <c r="C24" s="413">
        <v>40</v>
      </c>
      <c r="D24" s="413">
        <v>40</v>
      </c>
      <c r="E24" s="413">
        <v>0</v>
      </c>
      <c r="F24" s="413">
        <v>0</v>
      </c>
      <c r="G24" s="28">
        <f t="shared" si="1"/>
        <v>20</v>
      </c>
      <c r="H24" s="154" t="s">
        <v>460</v>
      </c>
    </row>
    <row r="25" spans="1:8" s="39" customFormat="1" ht="29.25" customHeight="1">
      <c r="A25" s="153" t="s">
        <v>461</v>
      </c>
      <c r="B25" s="413">
        <v>23368</v>
      </c>
      <c r="C25" s="413">
        <v>23163</v>
      </c>
      <c r="D25" s="413">
        <v>22512</v>
      </c>
      <c r="E25" s="413">
        <v>40</v>
      </c>
      <c r="F25" s="413">
        <v>610</v>
      </c>
      <c r="G25" s="28">
        <f t="shared" si="1"/>
        <v>-856</v>
      </c>
      <c r="H25" s="156" t="s">
        <v>462</v>
      </c>
    </row>
    <row r="26" spans="1:8" s="39" customFormat="1" ht="29.25" customHeight="1">
      <c r="A26" s="153" t="s">
        <v>463</v>
      </c>
      <c r="B26" s="413">
        <v>168535</v>
      </c>
      <c r="C26" s="413">
        <v>168535</v>
      </c>
      <c r="D26" s="413">
        <v>168535</v>
      </c>
      <c r="E26" s="413">
        <v>0</v>
      </c>
      <c r="F26" s="413">
        <v>0</v>
      </c>
      <c r="G26" s="28">
        <f t="shared" si="1"/>
        <v>0</v>
      </c>
      <c r="H26" s="156" t="s">
        <v>464</v>
      </c>
    </row>
    <row r="27" spans="1:8" s="39" customFormat="1" ht="29.25" customHeight="1" thickBot="1">
      <c r="A27" s="157" t="s">
        <v>465</v>
      </c>
      <c r="B27" s="531">
        <v>558512</v>
      </c>
      <c r="C27" s="531">
        <v>558512</v>
      </c>
      <c r="D27" s="531">
        <v>558512</v>
      </c>
      <c r="E27" s="531">
        <v>0</v>
      </c>
      <c r="F27" s="531">
        <v>0</v>
      </c>
      <c r="G27" s="356">
        <f t="shared" si="1"/>
        <v>0</v>
      </c>
      <c r="H27" s="158" t="s">
        <v>466</v>
      </c>
    </row>
    <row r="28" spans="1:8" s="118" customFormat="1" ht="11.1" customHeight="1">
      <c r="A28" s="118" t="s">
        <v>116</v>
      </c>
      <c r="B28" s="159"/>
      <c r="C28" s="159"/>
      <c r="D28" s="159"/>
      <c r="E28" s="160"/>
      <c r="F28" s="160"/>
      <c r="H28" s="161" t="s">
        <v>596</v>
      </c>
    </row>
    <row r="29" spans="1:8" s="164" customFormat="1" ht="10.5">
      <c r="A29" s="162"/>
      <c r="B29" s="163"/>
      <c r="C29" s="163"/>
      <c r="E29" s="165"/>
      <c r="F29" s="165"/>
      <c r="G29" s="166"/>
      <c r="H29" s="162"/>
    </row>
    <row r="30" spans="1:8" s="39" customFormat="1" ht="11.25">
      <c r="A30" s="33"/>
      <c r="B30" s="33"/>
      <c r="C30" s="33"/>
      <c r="E30" s="122"/>
      <c r="F30" s="122"/>
      <c r="G30" s="38"/>
      <c r="H30" s="33"/>
    </row>
    <row r="31" spans="1:8" s="39" customFormat="1" ht="11.25">
      <c r="A31" s="33"/>
      <c r="B31" s="33"/>
      <c r="C31" s="33"/>
      <c r="E31" s="122"/>
      <c r="F31" s="122"/>
      <c r="G31" s="38"/>
      <c r="H31" s="33"/>
    </row>
    <row r="32" spans="1:8" s="39" customFormat="1" ht="11.25">
      <c r="A32" s="33"/>
      <c r="B32" s="33"/>
      <c r="C32" s="33"/>
      <c r="E32" s="122"/>
      <c r="F32" s="122"/>
      <c r="G32" s="38"/>
      <c r="H32" s="33"/>
    </row>
    <row r="33" spans="1:8" s="39" customFormat="1" ht="11.25">
      <c r="A33" s="33"/>
      <c r="B33" s="33"/>
      <c r="C33" s="33"/>
      <c r="E33" s="122"/>
      <c r="F33" s="122"/>
      <c r="G33" s="38"/>
      <c r="H33" s="33"/>
    </row>
    <row r="34" spans="1:8" s="39" customFormat="1" ht="11.25">
      <c r="A34" s="33"/>
      <c r="B34" s="33"/>
      <c r="C34" s="33"/>
      <c r="E34" s="122"/>
      <c r="F34" s="122"/>
      <c r="G34" s="38"/>
      <c r="H34" s="33"/>
    </row>
    <row r="35" spans="1:8" s="39" customFormat="1" ht="11.25">
      <c r="A35" s="33"/>
      <c r="B35" s="33"/>
      <c r="C35" s="33"/>
      <c r="E35" s="122"/>
      <c r="F35" s="122"/>
      <c r="G35" s="38"/>
      <c r="H35" s="33"/>
    </row>
    <row r="36" spans="1:8" s="39" customFormat="1" ht="11.25">
      <c r="A36" s="33"/>
      <c r="B36" s="33"/>
      <c r="C36" s="33"/>
      <c r="E36" s="122"/>
      <c r="F36" s="122"/>
      <c r="G36" s="38"/>
      <c r="H36" s="33"/>
    </row>
    <row r="37" spans="1:8" s="39" customFormat="1" ht="11.25">
      <c r="A37" s="33"/>
      <c r="B37" s="33"/>
      <c r="C37" s="33"/>
      <c r="E37" s="122"/>
      <c r="F37" s="122"/>
      <c r="G37" s="38"/>
      <c r="H37" s="33"/>
    </row>
    <row r="38" spans="1:8" s="39" customFormat="1" ht="11.25">
      <c r="A38" s="33"/>
      <c r="B38" s="33"/>
      <c r="C38" s="33"/>
      <c r="E38" s="122"/>
      <c r="F38" s="122"/>
      <c r="G38" s="38"/>
      <c r="H38" s="33"/>
    </row>
    <row r="39" spans="1:8" s="39" customFormat="1" ht="11.25">
      <c r="A39" s="33"/>
      <c r="B39" s="33"/>
      <c r="C39" s="33"/>
      <c r="E39" s="122"/>
      <c r="F39" s="122"/>
      <c r="G39" s="38"/>
      <c r="H39" s="33"/>
    </row>
    <row r="40" spans="1:8" s="39" customFormat="1" ht="11.25">
      <c r="A40" s="33"/>
      <c r="B40" s="33"/>
      <c r="C40" s="33"/>
      <c r="E40" s="122"/>
      <c r="F40" s="122"/>
      <c r="G40" s="38"/>
      <c r="H40" s="33"/>
    </row>
    <row r="41" spans="1:8" s="39" customFormat="1" ht="11.25">
      <c r="A41" s="33"/>
      <c r="B41" s="33"/>
      <c r="C41" s="33"/>
      <c r="E41" s="122"/>
      <c r="F41" s="122"/>
      <c r="G41" s="38"/>
      <c r="H41" s="33"/>
    </row>
    <row r="42" spans="1:8" s="39" customFormat="1" ht="11.25">
      <c r="A42" s="33"/>
      <c r="B42" s="33"/>
      <c r="C42" s="33"/>
      <c r="E42" s="122"/>
      <c r="F42" s="122"/>
      <c r="G42" s="38"/>
      <c r="H42" s="33"/>
    </row>
    <row r="43" spans="1:8" s="39" customFormat="1" ht="11.25">
      <c r="A43" s="33"/>
      <c r="B43" s="33"/>
      <c r="C43" s="33"/>
      <c r="E43" s="122"/>
      <c r="F43" s="122"/>
      <c r="G43" s="38"/>
      <c r="H43" s="33"/>
    </row>
    <row r="44" spans="1:8" s="39" customFormat="1" ht="11.25">
      <c r="A44" s="33"/>
      <c r="B44" s="33"/>
      <c r="C44" s="33"/>
      <c r="E44" s="122"/>
      <c r="F44" s="122"/>
      <c r="G44" s="38"/>
      <c r="H44" s="33"/>
    </row>
    <row r="45" spans="1:8" s="39" customFormat="1" ht="11.25">
      <c r="A45" s="33"/>
      <c r="B45" s="33"/>
      <c r="C45" s="33"/>
      <c r="E45" s="122"/>
      <c r="F45" s="122"/>
      <c r="G45" s="38"/>
      <c r="H45" s="33"/>
    </row>
    <row r="46" spans="1:8" s="39" customFormat="1" ht="11.25">
      <c r="A46" s="33"/>
      <c r="B46" s="33"/>
      <c r="C46" s="33"/>
      <c r="E46" s="122"/>
      <c r="F46" s="122"/>
      <c r="G46" s="38"/>
      <c r="H46" s="33"/>
    </row>
    <row r="47" spans="1:8" s="39" customFormat="1" ht="11.25">
      <c r="A47" s="33"/>
      <c r="B47" s="33"/>
      <c r="C47" s="33"/>
      <c r="E47" s="122"/>
      <c r="F47" s="122"/>
      <c r="G47" s="38"/>
      <c r="H47" s="33"/>
    </row>
    <row r="48" spans="1:8" s="39" customFormat="1" ht="11.25">
      <c r="A48" s="33"/>
      <c r="B48" s="33"/>
      <c r="C48" s="33"/>
      <c r="E48" s="122"/>
      <c r="F48" s="122"/>
      <c r="G48" s="38"/>
      <c r="H48" s="33"/>
    </row>
    <row r="49" spans="1:8" s="39" customFormat="1" ht="11.25">
      <c r="A49" s="33"/>
      <c r="B49" s="33"/>
      <c r="C49" s="33"/>
      <c r="E49" s="122"/>
      <c r="F49" s="122"/>
      <c r="G49" s="38"/>
      <c r="H49" s="33"/>
    </row>
    <row r="50" spans="1:8" s="39" customFormat="1" ht="11.25">
      <c r="A50" s="33"/>
      <c r="B50" s="33"/>
      <c r="C50" s="33"/>
      <c r="E50" s="122"/>
      <c r="F50" s="122"/>
      <c r="G50" s="38"/>
      <c r="H50" s="33"/>
    </row>
    <row r="51" spans="1:8" s="39" customFormat="1" ht="11.25">
      <c r="A51" s="33"/>
      <c r="B51" s="33"/>
      <c r="C51" s="33"/>
      <c r="E51" s="122"/>
      <c r="F51" s="122"/>
      <c r="G51" s="38"/>
      <c r="H51" s="33"/>
    </row>
    <row r="52" spans="1:8" s="39" customFormat="1" ht="11.25">
      <c r="A52" s="33"/>
      <c r="B52" s="33"/>
      <c r="C52" s="33"/>
      <c r="E52" s="122"/>
      <c r="F52" s="122"/>
      <c r="G52" s="38"/>
      <c r="H52" s="33"/>
    </row>
    <row r="53" spans="1:8" s="39" customFormat="1" ht="11.25">
      <c r="A53" s="33"/>
      <c r="B53" s="33"/>
      <c r="C53" s="33"/>
      <c r="E53" s="122"/>
      <c r="F53" s="122"/>
      <c r="G53" s="38"/>
      <c r="H53" s="33"/>
    </row>
    <row r="54" spans="1:8" s="39" customFormat="1" ht="11.25">
      <c r="A54" s="33"/>
      <c r="B54" s="33"/>
      <c r="C54" s="33"/>
      <c r="E54" s="122"/>
      <c r="F54" s="122"/>
      <c r="G54" s="38"/>
      <c r="H54" s="33"/>
    </row>
    <row r="55" spans="1:8" s="39" customFormat="1" ht="11.25">
      <c r="A55" s="33"/>
      <c r="B55" s="33"/>
      <c r="C55" s="33"/>
      <c r="E55" s="122"/>
      <c r="F55" s="122"/>
      <c r="G55" s="38"/>
      <c r="H55" s="33"/>
    </row>
    <row r="56" spans="1:8" s="39" customFormat="1" ht="11.25">
      <c r="A56" s="33"/>
      <c r="B56" s="33"/>
      <c r="C56" s="33"/>
      <c r="E56" s="122"/>
      <c r="F56" s="122"/>
      <c r="G56" s="38"/>
      <c r="H56" s="33"/>
    </row>
    <row r="57" spans="1:8" s="39" customFormat="1" ht="11.25">
      <c r="A57" s="33"/>
      <c r="B57" s="33"/>
      <c r="C57" s="33"/>
      <c r="E57" s="122"/>
      <c r="F57" s="122"/>
      <c r="G57" s="38"/>
      <c r="H57" s="33"/>
    </row>
    <row r="58" spans="1:8" s="39" customFormat="1" ht="11.25">
      <c r="A58" s="33"/>
      <c r="B58" s="33"/>
      <c r="C58" s="33"/>
      <c r="E58" s="122"/>
      <c r="F58" s="122"/>
      <c r="G58" s="38"/>
      <c r="H58" s="33"/>
    </row>
    <row r="59" spans="1:8" s="39" customFormat="1" ht="11.25">
      <c r="A59" s="33"/>
      <c r="B59" s="33"/>
      <c r="C59" s="33"/>
      <c r="E59" s="122"/>
      <c r="F59" s="122"/>
      <c r="G59" s="38"/>
      <c r="H59" s="33"/>
    </row>
    <row r="60" spans="1:8" s="39" customFormat="1" ht="11.25">
      <c r="A60" s="33"/>
      <c r="B60" s="33"/>
      <c r="C60" s="33"/>
      <c r="E60" s="122"/>
      <c r="F60" s="122"/>
      <c r="G60" s="38"/>
      <c r="H60" s="33"/>
    </row>
    <row r="61" spans="1:8" s="39" customFormat="1" ht="11.25">
      <c r="A61" s="33"/>
      <c r="B61" s="33"/>
      <c r="C61" s="33"/>
      <c r="E61" s="122"/>
      <c r="F61" s="122"/>
      <c r="G61" s="38"/>
      <c r="H61" s="33"/>
    </row>
    <row r="62" spans="1:8" s="39" customFormat="1" ht="11.25">
      <c r="A62" s="33"/>
      <c r="B62" s="33"/>
      <c r="C62" s="33"/>
      <c r="E62" s="122"/>
      <c r="F62" s="122"/>
      <c r="G62" s="38"/>
      <c r="H62" s="33"/>
    </row>
    <row r="63" spans="1:8" s="39" customFormat="1" ht="11.25">
      <c r="A63" s="33"/>
      <c r="B63" s="33"/>
      <c r="C63" s="33"/>
      <c r="E63" s="122"/>
      <c r="F63" s="122"/>
      <c r="G63" s="38"/>
      <c r="H63" s="33"/>
    </row>
    <row r="64" spans="1:8" s="39" customFormat="1" ht="11.25">
      <c r="A64" s="33"/>
      <c r="B64" s="33"/>
      <c r="C64" s="33"/>
      <c r="E64" s="122"/>
      <c r="F64" s="122"/>
      <c r="G64" s="38"/>
      <c r="H64" s="33"/>
    </row>
    <row r="65" spans="1:8" s="39" customFormat="1" ht="11.25">
      <c r="A65" s="33"/>
      <c r="B65" s="33"/>
      <c r="C65" s="33"/>
      <c r="E65" s="122"/>
      <c r="F65" s="122"/>
      <c r="G65" s="38"/>
      <c r="H65" s="33"/>
    </row>
    <row r="66" spans="1:8" s="39" customFormat="1" ht="11.25">
      <c r="A66" s="33"/>
      <c r="B66" s="33"/>
      <c r="C66" s="33"/>
      <c r="E66" s="122"/>
      <c r="F66" s="122"/>
      <c r="G66" s="38"/>
      <c r="H66" s="33"/>
    </row>
    <row r="67" spans="1:8" s="39" customFormat="1" ht="11.25">
      <c r="A67" s="33"/>
      <c r="B67" s="33"/>
      <c r="C67" s="33"/>
      <c r="E67" s="122"/>
      <c r="F67" s="122"/>
      <c r="G67" s="38"/>
      <c r="H67" s="33"/>
    </row>
    <row r="68" spans="1:8" s="39" customFormat="1" ht="11.25">
      <c r="A68" s="33"/>
      <c r="B68" s="33"/>
      <c r="C68" s="33"/>
      <c r="E68" s="122"/>
      <c r="F68" s="122"/>
      <c r="G68" s="38"/>
      <c r="H68" s="33"/>
    </row>
    <row r="69" spans="1:8" s="39" customFormat="1" ht="11.25">
      <c r="A69" s="33"/>
      <c r="B69" s="33"/>
      <c r="C69" s="33"/>
      <c r="E69" s="122"/>
      <c r="F69" s="122"/>
      <c r="G69" s="38"/>
      <c r="H69" s="33"/>
    </row>
    <row r="70" spans="1:8" s="39" customFormat="1" ht="11.25">
      <c r="A70" s="33"/>
      <c r="B70" s="33"/>
      <c r="C70" s="33"/>
      <c r="E70" s="122"/>
      <c r="F70" s="122"/>
      <c r="G70" s="38"/>
      <c r="H70" s="33"/>
    </row>
    <row r="71" spans="1:8" s="39" customFormat="1" ht="11.25">
      <c r="A71" s="33"/>
      <c r="B71" s="33"/>
      <c r="C71" s="33"/>
      <c r="E71" s="122"/>
      <c r="F71" s="122"/>
      <c r="G71" s="38"/>
      <c r="H71" s="33"/>
    </row>
    <row r="72" spans="1:8" s="39" customFormat="1" ht="11.25">
      <c r="A72" s="33"/>
      <c r="B72" s="33"/>
      <c r="C72" s="33"/>
      <c r="E72" s="122"/>
      <c r="F72" s="122"/>
      <c r="G72" s="38"/>
      <c r="H72" s="33"/>
    </row>
    <row r="73" spans="1:8" s="39" customFormat="1" ht="11.25">
      <c r="A73" s="33"/>
      <c r="B73" s="33"/>
      <c r="C73" s="33"/>
      <c r="E73" s="122"/>
      <c r="F73" s="122"/>
      <c r="G73" s="38"/>
      <c r="H73" s="33"/>
    </row>
    <row r="74" spans="1:8" s="39" customFormat="1" ht="11.25">
      <c r="A74" s="33"/>
      <c r="B74" s="33"/>
      <c r="C74" s="33"/>
      <c r="E74" s="122"/>
      <c r="F74" s="122"/>
      <c r="G74" s="38"/>
      <c r="H74" s="33"/>
    </row>
    <row r="75" spans="1:8" s="39" customFormat="1" ht="11.25">
      <c r="A75" s="33"/>
      <c r="B75" s="33"/>
      <c r="C75" s="33"/>
      <c r="E75" s="122"/>
      <c r="F75" s="122"/>
      <c r="G75" s="38"/>
      <c r="H75" s="33"/>
    </row>
    <row r="76" spans="1:8" s="39" customFormat="1" ht="11.25">
      <c r="A76" s="33"/>
      <c r="B76" s="33"/>
      <c r="C76" s="33"/>
      <c r="E76" s="122"/>
      <c r="F76" s="122"/>
      <c r="G76" s="38"/>
      <c r="H76" s="33"/>
    </row>
    <row r="77" spans="1:8" s="39" customFormat="1" ht="11.25">
      <c r="A77" s="33"/>
      <c r="B77" s="33"/>
      <c r="C77" s="33"/>
      <c r="E77" s="122"/>
      <c r="F77" s="122"/>
      <c r="G77" s="38"/>
      <c r="H77" s="33"/>
    </row>
    <row r="78" spans="1:8" s="39" customFormat="1" ht="11.25">
      <c r="A78" s="33"/>
      <c r="B78" s="33"/>
      <c r="C78" s="33"/>
      <c r="E78" s="122"/>
      <c r="F78" s="122"/>
      <c r="G78" s="38"/>
      <c r="H78" s="33"/>
    </row>
    <row r="79" spans="1:8" s="39" customFormat="1" ht="11.25">
      <c r="A79" s="33"/>
      <c r="B79" s="33"/>
      <c r="C79" s="33"/>
      <c r="E79" s="122"/>
      <c r="F79" s="122"/>
      <c r="G79" s="38"/>
      <c r="H79" s="33"/>
    </row>
    <row r="80" spans="1:8" s="39" customFormat="1" ht="11.25">
      <c r="A80" s="33"/>
      <c r="B80" s="33"/>
      <c r="C80" s="33"/>
      <c r="E80" s="122"/>
      <c r="F80" s="122"/>
      <c r="G80" s="38"/>
      <c r="H80" s="33"/>
    </row>
    <row r="81" spans="1:8" s="39" customFormat="1" ht="11.25">
      <c r="A81" s="33"/>
      <c r="B81" s="33"/>
      <c r="C81" s="33"/>
      <c r="E81" s="122"/>
      <c r="F81" s="122"/>
      <c r="G81" s="38"/>
      <c r="H81" s="33"/>
    </row>
    <row r="82" spans="1:8" s="39" customFormat="1" ht="11.25">
      <c r="A82" s="33"/>
      <c r="B82" s="33"/>
      <c r="C82" s="33"/>
      <c r="E82" s="122"/>
      <c r="F82" s="122"/>
      <c r="G82" s="38"/>
      <c r="H82" s="33"/>
    </row>
    <row r="83" spans="1:8" s="39" customFormat="1" ht="11.25">
      <c r="A83" s="33"/>
      <c r="B83" s="33"/>
      <c r="C83" s="33"/>
      <c r="E83" s="122"/>
      <c r="F83" s="122"/>
      <c r="G83" s="38"/>
      <c r="H83" s="33"/>
    </row>
    <row r="84" spans="1:8" s="39" customFormat="1" ht="11.25">
      <c r="A84" s="33"/>
      <c r="B84" s="33"/>
      <c r="C84" s="33"/>
      <c r="E84" s="122"/>
      <c r="F84" s="122"/>
      <c r="G84" s="38"/>
      <c r="H84" s="33"/>
    </row>
    <row r="85" spans="1:8" s="39" customFormat="1" ht="11.25">
      <c r="A85" s="33"/>
      <c r="B85" s="33"/>
      <c r="C85" s="33"/>
      <c r="E85" s="122"/>
      <c r="F85" s="122"/>
      <c r="G85" s="38"/>
      <c r="H85" s="33"/>
    </row>
    <row r="86" spans="1:8" s="39" customFormat="1" ht="11.25">
      <c r="A86" s="33"/>
      <c r="B86" s="33"/>
      <c r="C86" s="33"/>
      <c r="E86" s="122"/>
      <c r="F86" s="122"/>
      <c r="G86" s="38"/>
      <c r="H86" s="33"/>
    </row>
    <row r="87" spans="1:8" s="39" customFormat="1" ht="11.25">
      <c r="A87" s="33"/>
      <c r="B87" s="33"/>
      <c r="C87" s="33"/>
      <c r="E87" s="122"/>
      <c r="F87" s="122"/>
      <c r="G87" s="38"/>
      <c r="H87" s="33"/>
    </row>
    <row r="88" spans="1:8" s="39" customFormat="1" ht="11.25">
      <c r="A88" s="33"/>
      <c r="B88" s="33"/>
      <c r="C88" s="33"/>
      <c r="E88" s="122"/>
      <c r="F88" s="122"/>
      <c r="G88" s="38"/>
      <c r="H88" s="33"/>
    </row>
    <row r="89" spans="1:8" s="39" customFormat="1" ht="11.25">
      <c r="A89" s="33"/>
      <c r="B89" s="33"/>
      <c r="C89" s="33"/>
      <c r="E89" s="122"/>
      <c r="F89" s="122"/>
      <c r="G89" s="38"/>
      <c r="H89" s="33"/>
    </row>
    <row r="90" spans="1:8" s="39" customFormat="1" ht="11.25">
      <c r="A90" s="33"/>
      <c r="B90" s="33"/>
      <c r="C90" s="33"/>
      <c r="E90" s="122"/>
      <c r="F90" s="122"/>
      <c r="G90" s="38"/>
      <c r="H90" s="33"/>
    </row>
    <row r="91" spans="1:8" s="39" customFormat="1" ht="11.25">
      <c r="A91" s="33"/>
      <c r="B91" s="33"/>
      <c r="C91" s="33"/>
      <c r="E91" s="122"/>
      <c r="F91" s="122"/>
      <c r="G91" s="38"/>
      <c r="H91" s="33"/>
    </row>
    <row r="92" spans="1:8" s="39" customFormat="1" ht="11.25">
      <c r="A92" s="33"/>
      <c r="B92" s="33"/>
      <c r="C92" s="33"/>
      <c r="E92" s="122"/>
      <c r="F92" s="122"/>
      <c r="G92" s="38"/>
      <c r="H92" s="33"/>
    </row>
    <row r="93" spans="1:8" s="39" customFormat="1" ht="11.25">
      <c r="A93" s="33"/>
      <c r="B93" s="33"/>
      <c r="C93" s="33"/>
      <c r="E93" s="122"/>
      <c r="F93" s="122"/>
      <c r="G93" s="38"/>
      <c r="H93" s="33"/>
    </row>
    <row r="94" spans="1:8" s="39" customFormat="1" ht="11.25">
      <c r="A94" s="33"/>
      <c r="B94" s="33"/>
      <c r="C94" s="33"/>
      <c r="E94" s="122"/>
      <c r="F94" s="122"/>
      <c r="G94" s="38"/>
      <c r="H94" s="33"/>
    </row>
    <row r="95" spans="1:8" s="39" customFormat="1" ht="11.25">
      <c r="A95" s="33"/>
      <c r="B95" s="33"/>
      <c r="C95" s="33"/>
      <c r="E95" s="122"/>
      <c r="F95" s="122"/>
      <c r="G95" s="38"/>
      <c r="H95" s="33"/>
    </row>
    <row r="96" spans="1:8" s="39" customFormat="1" ht="11.25">
      <c r="A96" s="33"/>
      <c r="B96" s="33"/>
      <c r="C96" s="33"/>
      <c r="E96" s="122"/>
      <c r="F96" s="122"/>
      <c r="G96" s="38"/>
      <c r="H96" s="33"/>
    </row>
    <row r="97" spans="1:8" s="39" customFormat="1" ht="11.25">
      <c r="A97" s="33"/>
      <c r="B97" s="33"/>
      <c r="C97" s="33"/>
      <c r="E97" s="122"/>
      <c r="F97" s="122"/>
      <c r="G97" s="38"/>
      <c r="H97" s="33"/>
    </row>
    <row r="98" spans="1:8" s="39" customFormat="1" ht="11.25">
      <c r="A98" s="33"/>
      <c r="B98" s="33"/>
      <c r="C98" s="33"/>
      <c r="E98" s="122"/>
      <c r="F98" s="122"/>
      <c r="G98" s="38"/>
      <c r="H98" s="33"/>
    </row>
    <row r="99" spans="1:8" s="39" customFormat="1" ht="11.25">
      <c r="A99" s="33"/>
      <c r="B99" s="33"/>
      <c r="C99" s="33"/>
      <c r="E99" s="122"/>
      <c r="F99" s="122"/>
      <c r="G99" s="38"/>
      <c r="H99" s="33"/>
    </row>
  </sheetData>
  <sheetProtection selectLockedCells="1"/>
  <mergeCells count="10">
    <mergeCell ref="G6:G9"/>
    <mergeCell ref="H6:H9"/>
    <mergeCell ref="A3:D3"/>
    <mergeCell ref="E3:H3"/>
    <mergeCell ref="A6:A9"/>
    <mergeCell ref="B6:B9"/>
    <mergeCell ref="C6:C9"/>
    <mergeCell ref="D6:D9"/>
    <mergeCell ref="E6:E9"/>
    <mergeCell ref="F6:F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G16:G27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view="pageBreakPreview" topLeftCell="A13" zoomScaleNormal="100" zoomScaleSheetLayoutView="100" workbookViewId="0">
      <selection activeCell="G30" sqref="G30"/>
    </sheetView>
  </sheetViews>
  <sheetFormatPr defaultRowHeight="14.25"/>
  <cols>
    <col min="1" max="1" width="18.625" style="54" customWidth="1"/>
    <col min="2" max="2" width="13.75" style="142" customWidth="1"/>
    <col min="3" max="3" width="16.625" style="142" customWidth="1"/>
    <col min="4" max="4" width="16.625" style="58" customWidth="1"/>
    <col min="5" max="5" width="16.625" style="143" customWidth="1"/>
    <col min="6" max="8" width="14.125" style="59" customWidth="1"/>
    <col min="9" max="9" width="14.125" style="54" customWidth="1"/>
    <col min="10" max="10" width="25.875" style="59" customWidth="1"/>
    <col min="11" max="16" width="15.625" style="59" customWidth="1"/>
    <col min="17" max="16384" width="9" style="59"/>
  </cols>
  <sheetData>
    <row r="1" spans="1:10" s="429" customFormat="1" ht="14.1" customHeight="1">
      <c r="A1" s="236" t="s">
        <v>579</v>
      </c>
      <c r="B1" s="425"/>
      <c r="C1" s="425"/>
      <c r="D1" s="433"/>
      <c r="E1" s="428"/>
      <c r="J1" s="437" t="s">
        <v>580</v>
      </c>
    </row>
    <row r="2" spans="1:10" s="39" customFormat="1" ht="14.1" customHeight="1">
      <c r="A2" s="91"/>
      <c r="B2" s="121"/>
      <c r="C2" s="121"/>
      <c r="D2" s="38"/>
      <c r="E2" s="122"/>
      <c r="I2" s="92"/>
    </row>
    <row r="3" spans="1:10" s="40" customFormat="1" ht="20.100000000000001" customHeight="1">
      <c r="A3" s="656" t="s">
        <v>128</v>
      </c>
      <c r="B3" s="656"/>
      <c r="C3" s="656"/>
      <c r="D3" s="656"/>
      <c r="E3" s="656"/>
      <c r="F3" s="656" t="s">
        <v>516</v>
      </c>
      <c r="G3" s="656"/>
      <c r="H3" s="656"/>
      <c r="I3" s="656"/>
      <c r="J3" s="656"/>
    </row>
    <row r="4" spans="1:10" s="44" customFormat="1" ht="24" customHeight="1">
      <c r="A4" s="490"/>
      <c r="B4" s="490"/>
      <c r="C4" s="490"/>
      <c r="D4" s="490"/>
      <c r="E4" s="490"/>
      <c r="F4" s="946"/>
      <c r="G4" s="946"/>
      <c r="H4" s="689"/>
      <c r="I4" s="689"/>
    </row>
    <row r="5" spans="1:10" s="45" customFormat="1" ht="18" customHeight="1" thickBot="1">
      <c r="A5" s="67" t="s">
        <v>17</v>
      </c>
      <c r="B5" s="123"/>
      <c r="C5" s="123"/>
      <c r="D5" s="124"/>
      <c r="E5" s="123"/>
      <c r="F5" s="67"/>
      <c r="G5" s="67"/>
      <c r="H5" s="67"/>
      <c r="I5" s="67"/>
      <c r="J5" s="125" t="s">
        <v>499</v>
      </c>
    </row>
    <row r="6" spans="1:10" s="39" customFormat="1" ht="15" customHeight="1">
      <c r="A6" s="929" t="s">
        <v>436</v>
      </c>
      <c r="B6" s="975" t="s">
        <v>467</v>
      </c>
      <c r="C6" s="976" t="s">
        <v>468</v>
      </c>
      <c r="D6" s="977"/>
      <c r="E6" s="977"/>
      <c r="F6" s="700" t="s">
        <v>469</v>
      </c>
      <c r="G6" s="699" t="s">
        <v>508</v>
      </c>
      <c r="H6" s="699" t="s">
        <v>507</v>
      </c>
      <c r="I6" s="953" t="s">
        <v>509</v>
      </c>
      <c r="J6" s="969" t="s">
        <v>470</v>
      </c>
    </row>
    <row r="7" spans="1:10" s="39" customFormat="1" ht="15" customHeight="1">
      <c r="A7" s="673"/>
      <c r="B7" s="842"/>
      <c r="C7" s="978"/>
      <c r="D7" s="979"/>
      <c r="E7" s="979"/>
      <c r="F7" s="729"/>
      <c r="G7" s="635"/>
      <c r="H7" s="635"/>
      <c r="I7" s="954"/>
      <c r="J7" s="970"/>
    </row>
    <row r="8" spans="1:10" s="39" customFormat="1" ht="15" customHeight="1">
      <c r="A8" s="673"/>
      <c r="B8" s="842"/>
      <c r="C8" s="811" t="s">
        <v>471</v>
      </c>
      <c r="D8" s="634" t="s">
        <v>472</v>
      </c>
      <c r="E8" s="973" t="s">
        <v>473</v>
      </c>
      <c r="F8" s="729"/>
      <c r="G8" s="635"/>
      <c r="H8" s="635"/>
      <c r="I8" s="954"/>
      <c r="J8" s="970"/>
    </row>
    <row r="9" spans="1:10" s="39" customFormat="1" ht="15" customHeight="1">
      <c r="A9" s="673"/>
      <c r="B9" s="842"/>
      <c r="C9" s="812"/>
      <c r="D9" s="634"/>
      <c r="E9" s="973"/>
      <c r="F9" s="729"/>
      <c r="G9" s="635"/>
      <c r="H9" s="635"/>
      <c r="I9" s="954"/>
      <c r="J9" s="970"/>
    </row>
    <row r="10" spans="1:10" s="39" customFormat="1" ht="15" customHeight="1">
      <c r="A10" s="674"/>
      <c r="B10" s="843"/>
      <c r="C10" s="813"/>
      <c r="D10" s="972"/>
      <c r="E10" s="974"/>
      <c r="F10" s="735"/>
      <c r="G10" s="636"/>
      <c r="H10" s="636"/>
      <c r="I10" s="955"/>
      <c r="J10" s="971"/>
    </row>
    <row r="11" spans="1:10" s="48" customFormat="1" ht="27" customHeight="1">
      <c r="A11" s="482" t="s">
        <v>423</v>
      </c>
      <c r="B11" s="10">
        <v>3517037</v>
      </c>
      <c r="C11" s="10">
        <v>175054</v>
      </c>
      <c r="D11" s="10">
        <v>0</v>
      </c>
      <c r="E11" s="26">
        <v>0</v>
      </c>
      <c r="F11" s="10">
        <v>3692091</v>
      </c>
      <c r="G11" s="10">
        <v>3279765</v>
      </c>
      <c r="H11" s="10">
        <v>234083</v>
      </c>
      <c r="I11" s="126">
        <v>178243</v>
      </c>
      <c r="J11" s="481" t="s">
        <v>423</v>
      </c>
    </row>
    <row r="12" spans="1:10" s="48" customFormat="1" ht="27" customHeight="1">
      <c r="A12" s="482" t="s">
        <v>502</v>
      </c>
      <c r="B12" s="10">
        <v>3529402</v>
      </c>
      <c r="C12" s="10">
        <v>234083</v>
      </c>
      <c r="D12" s="10">
        <v>0</v>
      </c>
      <c r="E12" s="26">
        <v>0</v>
      </c>
      <c r="F12" s="10">
        <v>3763485</v>
      </c>
      <c r="G12" s="10">
        <v>3458079</v>
      </c>
      <c r="H12" s="10">
        <v>213910</v>
      </c>
      <c r="I12" s="126">
        <v>91496</v>
      </c>
      <c r="J12" s="481" t="s">
        <v>502</v>
      </c>
    </row>
    <row r="13" spans="1:10" s="48" customFormat="1" ht="27" customHeight="1">
      <c r="A13" s="482" t="s">
        <v>519</v>
      </c>
      <c r="B13" s="10">
        <v>3763303</v>
      </c>
      <c r="C13" s="10">
        <v>213910</v>
      </c>
      <c r="D13" s="10">
        <v>0</v>
      </c>
      <c r="E13" s="26">
        <v>0</v>
      </c>
      <c r="F13" s="10">
        <v>3977213</v>
      </c>
      <c r="G13" s="10">
        <v>3668104</v>
      </c>
      <c r="H13" s="10">
        <v>184314</v>
      </c>
      <c r="I13" s="126">
        <v>124795</v>
      </c>
      <c r="J13" s="481" t="s">
        <v>519</v>
      </c>
    </row>
    <row r="14" spans="1:10" s="48" customFormat="1" ht="27" customHeight="1">
      <c r="A14" s="482" t="s">
        <v>558</v>
      </c>
      <c r="B14" s="10">
        <v>3927945</v>
      </c>
      <c r="C14" s="10">
        <v>184314</v>
      </c>
      <c r="D14" s="10">
        <v>0</v>
      </c>
      <c r="E14" s="26">
        <v>0</v>
      </c>
      <c r="F14" s="10">
        <v>4112259</v>
      </c>
      <c r="G14" s="10">
        <v>3566892</v>
      </c>
      <c r="H14" s="10">
        <v>364067</v>
      </c>
      <c r="I14" s="126">
        <v>181298</v>
      </c>
      <c r="J14" s="481" t="s">
        <v>558</v>
      </c>
    </row>
    <row r="15" spans="1:10" s="48" customFormat="1" ht="27" customHeight="1">
      <c r="A15" s="480" t="s">
        <v>598</v>
      </c>
      <c r="B15" s="14">
        <f>SUM(B17:B28)</f>
        <v>4048794</v>
      </c>
      <c r="C15" s="14">
        <f>SUM(C17:C28)</f>
        <v>364067</v>
      </c>
      <c r="D15" s="14">
        <f t="shared" ref="D15:I15" si="0">SUM(D17:D28)</f>
        <v>4917</v>
      </c>
      <c r="E15" s="27">
        <f t="shared" si="0"/>
        <v>160</v>
      </c>
      <c r="F15" s="14">
        <f>SUM(F17:F28)</f>
        <v>4417938</v>
      </c>
      <c r="G15" s="14">
        <f t="shared" si="0"/>
        <v>3931961</v>
      </c>
      <c r="H15" s="14">
        <f t="shared" si="0"/>
        <v>361982</v>
      </c>
      <c r="I15" s="14">
        <f t="shared" si="0"/>
        <v>118921</v>
      </c>
      <c r="J15" s="483" t="s">
        <v>598</v>
      </c>
    </row>
    <row r="16" spans="1:10" s="17" customFormat="1" ht="9.75" customHeight="1">
      <c r="A16" s="127"/>
      <c r="B16" s="14"/>
      <c r="C16" s="14"/>
      <c r="D16" s="14"/>
      <c r="E16" s="27"/>
      <c r="F16" s="14"/>
      <c r="G16" s="14"/>
      <c r="H16" s="14"/>
      <c r="I16" s="14"/>
      <c r="J16" s="128"/>
    </row>
    <row r="17" spans="1:11" s="17" customFormat="1" ht="36" customHeight="1">
      <c r="A17" s="21" t="s">
        <v>474</v>
      </c>
      <c r="B17" s="414">
        <v>1787906</v>
      </c>
      <c r="C17" s="415">
        <v>432</v>
      </c>
      <c r="D17" s="415">
        <v>0</v>
      </c>
      <c r="E17" s="378">
        <v>0</v>
      </c>
      <c r="F17" s="25">
        <f>SUM(B17:E17)</f>
        <v>1788338</v>
      </c>
      <c r="G17" s="415">
        <v>1727405</v>
      </c>
      <c r="H17" s="415">
        <v>183</v>
      </c>
      <c r="I17" s="419">
        <v>60750</v>
      </c>
      <c r="J17" s="129" t="s">
        <v>512</v>
      </c>
    </row>
    <row r="18" spans="1:11" s="17" customFormat="1" ht="36" customHeight="1">
      <c r="A18" s="21" t="s">
        <v>475</v>
      </c>
      <c r="B18" s="414">
        <v>228451</v>
      </c>
      <c r="C18" s="415">
        <v>5126</v>
      </c>
      <c r="D18" s="415">
        <v>397</v>
      </c>
      <c r="E18" s="378">
        <v>0</v>
      </c>
      <c r="F18" s="25">
        <f t="shared" ref="F18:F28" si="1">SUM(B18:E18)</f>
        <v>233974</v>
      </c>
      <c r="G18" s="415">
        <v>221506</v>
      </c>
      <c r="H18" s="415">
        <v>6268</v>
      </c>
      <c r="I18" s="419">
        <v>6200</v>
      </c>
      <c r="J18" s="129" t="s">
        <v>511</v>
      </c>
    </row>
    <row r="19" spans="1:11" s="17" customFormat="1" ht="28.5" customHeight="1">
      <c r="A19" s="21" t="s">
        <v>476</v>
      </c>
      <c r="B19" s="414">
        <v>459579</v>
      </c>
      <c r="C19" s="415">
        <v>693</v>
      </c>
      <c r="D19" s="415">
        <v>0</v>
      </c>
      <c r="E19" s="378">
        <v>0</v>
      </c>
      <c r="F19" s="25">
        <f t="shared" si="1"/>
        <v>460272</v>
      </c>
      <c r="G19" s="415">
        <v>456084</v>
      </c>
      <c r="H19" s="415">
        <v>1975</v>
      </c>
      <c r="I19" s="419">
        <v>2213</v>
      </c>
      <c r="J19" s="130" t="s">
        <v>498</v>
      </c>
      <c r="K19" s="131"/>
    </row>
    <row r="20" spans="1:11" s="17" customFormat="1" ht="28.5" customHeight="1">
      <c r="A20" s="21" t="s">
        <v>477</v>
      </c>
      <c r="B20" s="414">
        <v>36329</v>
      </c>
      <c r="C20" s="415">
        <v>6531</v>
      </c>
      <c r="D20" s="415">
        <v>0</v>
      </c>
      <c r="E20" s="378">
        <v>0</v>
      </c>
      <c r="F20" s="25">
        <f t="shared" si="1"/>
        <v>42860</v>
      </c>
      <c r="G20" s="415">
        <v>40024</v>
      </c>
      <c r="H20" s="415">
        <v>1301</v>
      </c>
      <c r="I20" s="419">
        <v>1535</v>
      </c>
      <c r="J20" s="132" t="s">
        <v>587</v>
      </c>
    </row>
    <row r="21" spans="1:11" s="17" customFormat="1" ht="28.5" customHeight="1">
      <c r="A21" s="21" t="s">
        <v>478</v>
      </c>
      <c r="B21" s="414">
        <v>807879</v>
      </c>
      <c r="C21" s="415">
        <v>0</v>
      </c>
      <c r="D21" s="415">
        <v>0</v>
      </c>
      <c r="E21" s="378">
        <v>0</v>
      </c>
      <c r="F21" s="25">
        <f t="shared" si="1"/>
        <v>807879</v>
      </c>
      <c r="G21" s="415">
        <v>805941</v>
      </c>
      <c r="H21" s="415">
        <v>0</v>
      </c>
      <c r="I21" s="420">
        <v>1938</v>
      </c>
      <c r="J21" s="129" t="s">
        <v>510</v>
      </c>
    </row>
    <row r="22" spans="1:11" s="17" customFormat="1" ht="28.5" customHeight="1">
      <c r="A22" s="21" t="s">
        <v>479</v>
      </c>
      <c r="B22" s="414">
        <v>487831</v>
      </c>
      <c r="C22" s="415">
        <v>319247</v>
      </c>
      <c r="D22" s="415">
        <v>1634</v>
      </c>
      <c r="E22" s="378">
        <v>0</v>
      </c>
      <c r="F22" s="25">
        <f t="shared" si="1"/>
        <v>808712</v>
      </c>
      <c r="G22" s="415">
        <v>456177</v>
      </c>
      <c r="H22" s="415">
        <v>330027</v>
      </c>
      <c r="I22" s="419">
        <v>22509</v>
      </c>
      <c r="J22" s="129" t="s">
        <v>586</v>
      </c>
    </row>
    <row r="23" spans="1:11" s="17" customFormat="1" ht="28.5" customHeight="1">
      <c r="A23" s="21" t="s">
        <v>480</v>
      </c>
      <c r="B23" s="414">
        <v>8474</v>
      </c>
      <c r="C23" s="415">
        <v>0</v>
      </c>
      <c r="D23" s="415">
        <v>0</v>
      </c>
      <c r="E23" s="378">
        <v>0</v>
      </c>
      <c r="F23" s="25">
        <f t="shared" si="1"/>
        <v>8474</v>
      </c>
      <c r="G23" s="415">
        <v>6637</v>
      </c>
      <c r="H23" s="415">
        <v>1664</v>
      </c>
      <c r="I23" s="419">
        <v>173</v>
      </c>
      <c r="J23" s="129" t="s">
        <v>481</v>
      </c>
    </row>
    <row r="24" spans="1:11" s="17" customFormat="1" ht="28.5" customHeight="1">
      <c r="A24" s="21" t="s">
        <v>482</v>
      </c>
      <c r="B24" s="414">
        <v>7083</v>
      </c>
      <c r="C24" s="415">
        <v>0</v>
      </c>
      <c r="D24" s="415">
        <v>0</v>
      </c>
      <c r="E24" s="378">
        <v>0</v>
      </c>
      <c r="F24" s="25">
        <f t="shared" si="1"/>
        <v>7083</v>
      </c>
      <c r="G24" s="415">
        <v>7065</v>
      </c>
      <c r="H24" s="415">
        <v>0</v>
      </c>
      <c r="I24" s="419">
        <v>18</v>
      </c>
      <c r="J24" s="129" t="s">
        <v>483</v>
      </c>
    </row>
    <row r="25" spans="1:11" s="17" customFormat="1" ht="28.5" customHeight="1">
      <c r="A25" s="21" t="s">
        <v>484</v>
      </c>
      <c r="B25" s="414">
        <v>34253</v>
      </c>
      <c r="C25" s="415">
        <v>1793</v>
      </c>
      <c r="D25" s="378">
        <v>2886</v>
      </c>
      <c r="E25" s="378">
        <v>160</v>
      </c>
      <c r="F25" s="25">
        <f t="shared" si="1"/>
        <v>39092</v>
      </c>
      <c r="G25" s="415">
        <v>34005</v>
      </c>
      <c r="H25" s="415">
        <v>2342</v>
      </c>
      <c r="I25" s="419">
        <v>2586</v>
      </c>
      <c r="J25" s="129" t="s">
        <v>485</v>
      </c>
    </row>
    <row r="26" spans="1:11" s="17" customFormat="1" ht="28.5" customHeight="1">
      <c r="A26" s="21" t="s">
        <v>486</v>
      </c>
      <c r="B26" s="414">
        <v>31003</v>
      </c>
      <c r="C26" s="415">
        <v>30245</v>
      </c>
      <c r="D26" s="378">
        <v>0</v>
      </c>
      <c r="E26" s="378">
        <v>0</v>
      </c>
      <c r="F26" s="25">
        <f t="shared" si="1"/>
        <v>61248</v>
      </c>
      <c r="G26" s="415">
        <v>39071</v>
      </c>
      <c r="H26" s="415">
        <v>18222</v>
      </c>
      <c r="I26" s="419">
        <v>3955</v>
      </c>
      <c r="J26" s="129" t="s">
        <v>487</v>
      </c>
    </row>
    <row r="27" spans="1:11" s="17" customFormat="1" ht="32.25" customHeight="1">
      <c r="A27" s="21" t="s">
        <v>488</v>
      </c>
      <c r="B27" s="414">
        <v>134544</v>
      </c>
      <c r="C27" s="415">
        <v>0</v>
      </c>
      <c r="D27" s="378">
        <v>0</v>
      </c>
      <c r="E27" s="378">
        <v>0</v>
      </c>
      <c r="F27" s="25">
        <f t="shared" si="1"/>
        <v>134544</v>
      </c>
      <c r="G27" s="415">
        <v>134198</v>
      </c>
      <c r="H27" s="415">
        <v>0</v>
      </c>
      <c r="I27" s="419">
        <v>346</v>
      </c>
      <c r="J27" s="129" t="s">
        <v>489</v>
      </c>
    </row>
    <row r="28" spans="1:11" s="17" customFormat="1" ht="28.35" customHeight="1" thickBot="1">
      <c r="A28" s="133" t="s">
        <v>490</v>
      </c>
      <c r="B28" s="416">
        <v>25462</v>
      </c>
      <c r="C28" s="417">
        <v>0</v>
      </c>
      <c r="D28" s="418">
        <v>0</v>
      </c>
      <c r="E28" s="418">
        <v>0</v>
      </c>
      <c r="F28" s="369">
        <f t="shared" si="1"/>
        <v>25462</v>
      </c>
      <c r="G28" s="417">
        <v>3848</v>
      </c>
      <c r="H28" s="417">
        <v>0</v>
      </c>
      <c r="I28" s="421">
        <v>16698</v>
      </c>
      <c r="J28" s="134" t="s">
        <v>491</v>
      </c>
    </row>
    <row r="29" spans="1:11" s="135" customFormat="1" ht="11.1" customHeight="1">
      <c r="A29" s="135" t="s">
        <v>116</v>
      </c>
      <c r="B29" s="136"/>
      <c r="C29" s="136"/>
      <c r="D29" s="137"/>
      <c r="E29" s="136"/>
      <c r="F29" s="136"/>
      <c r="G29" s="136"/>
      <c r="H29" s="136"/>
      <c r="I29" s="136"/>
      <c r="J29" s="138" t="s">
        <v>597</v>
      </c>
    </row>
    <row r="30" spans="1:11" s="45" customFormat="1" ht="11.25">
      <c r="A30" s="139"/>
      <c r="B30" s="140"/>
      <c r="C30" s="140"/>
      <c r="D30" s="46"/>
      <c r="E30" s="141"/>
      <c r="G30" s="141"/>
    </row>
    <row r="31" spans="1:11" s="45" customFormat="1" ht="11.25">
      <c r="A31" s="139"/>
      <c r="B31" s="140"/>
      <c r="C31" s="140"/>
      <c r="D31" s="46"/>
      <c r="E31" s="141"/>
    </row>
    <row r="32" spans="1:11" s="45" customFormat="1" ht="11.25">
      <c r="A32" s="139"/>
      <c r="B32" s="140"/>
      <c r="C32" s="140"/>
      <c r="D32" s="46"/>
      <c r="E32" s="141"/>
    </row>
    <row r="33" spans="1:9" s="39" customFormat="1" ht="11.25">
      <c r="A33" s="33"/>
      <c r="B33" s="121"/>
      <c r="C33" s="121"/>
      <c r="D33" s="38"/>
      <c r="E33" s="122"/>
    </row>
    <row r="34" spans="1:9" s="39" customFormat="1" ht="11.25">
      <c r="A34" s="33"/>
      <c r="B34" s="121"/>
      <c r="C34" s="121"/>
      <c r="D34" s="38"/>
      <c r="E34" s="122"/>
    </row>
    <row r="35" spans="1:9" s="39" customFormat="1" ht="11.25">
      <c r="A35" s="33"/>
      <c r="B35" s="121"/>
      <c r="C35" s="121"/>
      <c r="D35" s="38"/>
      <c r="E35" s="122"/>
    </row>
    <row r="36" spans="1:9" s="39" customFormat="1" ht="11.25">
      <c r="A36" s="33"/>
      <c r="B36" s="121"/>
      <c r="C36" s="121"/>
      <c r="D36" s="38"/>
      <c r="E36" s="122"/>
      <c r="I36" s="33"/>
    </row>
    <row r="37" spans="1:9" s="39" customFormat="1" ht="11.25">
      <c r="A37" s="33"/>
      <c r="B37" s="121"/>
      <c r="C37" s="121"/>
      <c r="D37" s="38"/>
      <c r="E37" s="122"/>
      <c r="I37" s="33"/>
    </row>
    <row r="38" spans="1:9" s="39" customFormat="1" ht="11.25">
      <c r="A38" s="33"/>
      <c r="B38" s="121"/>
      <c r="C38" s="121"/>
      <c r="D38" s="38"/>
      <c r="E38" s="122"/>
      <c r="I38" s="33"/>
    </row>
    <row r="39" spans="1:9" s="39" customFormat="1" ht="11.25">
      <c r="A39" s="33"/>
      <c r="B39" s="121"/>
      <c r="C39" s="121"/>
      <c r="D39" s="38"/>
      <c r="E39" s="122"/>
      <c r="I39" s="33"/>
    </row>
    <row r="40" spans="1:9" s="39" customFormat="1" ht="11.25">
      <c r="A40" s="33"/>
      <c r="B40" s="121"/>
      <c r="C40" s="121"/>
      <c r="D40" s="38"/>
      <c r="E40" s="122"/>
      <c r="I40" s="33"/>
    </row>
    <row r="41" spans="1:9" s="39" customFormat="1" ht="11.25">
      <c r="A41" s="33"/>
      <c r="B41" s="121"/>
      <c r="C41" s="121"/>
      <c r="D41" s="38"/>
      <c r="E41" s="122"/>
      <c r="I41" s="33"/>
    </row>
    <row r="42" spans="1:9" s="39" customFormat="1" ht="11.25">
      <c r="A42" s="33"/>
      <c r="B42" s="121"/>
      <c r="C42" s="121"/>
      <c r="D42" s="38"/>
      <c r="E42" s="122"/>
      <c r="I42" s="33"/>
    </row>
    <row r="43" spans="1:9" s="39" customFormat="1" ht="11.25">
      <c r="A43" s="33"/>
      <c r="B43" s="121"/>
      <c r="C43" s="121"/>
      <c r="D43" s="38"/>
      <c r="E43" s="122"/>
      <c r="I43" s="33"/>
    </row>
    <row r="44" spans="1:9" s="39" customFormat="1" ht="11.25">
      <c r="A44" s="33"/>
      <c r="B44" s="121"/>
      <c r="C44" s="121"/>
      <c r="D44" s="38"/>
      <c r="E44" s="122"/>
      <c r="I44" s="33"/>
    </row>
    <row r="45" spans="1:9" s="39" customFormat="1" ht="11.25">
      <c r="A45" s="33"/>
      <c r="B45" s="121"/>
      <c r="C45" s="121"/>
      <c r="D45" s="38"/>
      <c r="E45" s="122"/>
      <c r="I45" s="33"/>
    </row>
    <row r="46" spans="1:9" s="39" customFormat="1" ht="11.25">
      <c r="A46" s="33"/>
      <c r="B46" s="121"/>
      <c r="C46" s="121"/>
      <c r="D46" s="38"/>
      <c r="E46" s="122"/>
      <c r="I46" s="33"/>
    </row>
    <row r="47" spans="1:9" s="39" customFormat="1" ht="11.25">
      <c r="A47" s="33"/>
      <c r="B47" s="121"/>
      <c r="C47" s="121"/>
      <c r="D47" s="38"/>
      <c r="E47" s="122"/>
      <c r="I47" s="33"/>
    </row>
    <row r="48" spans="1:9" s="39" customFormat="1" ht="11.25">
      <c r="A48" s="33"/>
      <c r="B48" s="121"/>
      <c r="C48" s="121"/>
      <c r="D48" s="38"/>
      <c r="E48" s="122"/>
      <c r="I48" s="33"/>
    </row>
    <row r="49" spans="1:9" s="39" customFormat="1" ht="11.25">
      <c r="A49" s="33"/>
      <c r="B49" s="121"/>
      <c r="C49" s="121"/>
      <c r="D49" s="38"/>
      <c r="E49" s="122"/>
      <c r="I49" s="33"/>
    </row>
    <row r="50" spans="1:9" s="39" customFormat="1" ht="11.25">
      <c r="A50" s="33"/>
      <c r="B50" s="121"/>
      <c r="C50" s="121"/>
      <c r="D50" s="38"/>
      <c r="E50" s="122"/>
      <c r="I50" s="33"/>
    </row>
    <row r="51" spans="1:9" s="39" customFormat="1" ht="11.25">
      <c r="A51" s="33"/>
      <c r="B51" s="121"/>
      <c r="C51" s="121"/>
      <c r="D51" s="38"/>
      <c r="E51" s="122"/>
      <c r="I51" s="33"/>
    </row>
    <row r="52" spans="1:9" s="39" customFormat="1" ht="11.25">
      <c r="A52" s="33"/>
      <c r="B52" s="121"/>
      <c r="C52" s="121"/>
      <c r="D52" s="38"/>
      <c r="E52" s="122"/>
      <c r="I52" s="33"/>
    </row>
    <row r="53" spans="1:9" s="39" customFormat="1" ht="11.25">
      <c r="A53" s="33"/>
      <c r="B53" s="121"/>
      <c r="C53" s="121"/>
      <c r="D53" s="38"/>
      <c r="E53" s="122"/>
      <c r="I53" s="33"/>
    </row>
    <row r="54" spans="1:9" s="39" customFormat="1" ht="11.25">
      <c r="A54" s="33"/>
      <c r="B54" s="121"/>
      <c r="C54" s="121"/>
      <c r="D54" s="38"/>
      <c r="E54" s="122"/>
      <c r="I54" s="33"/>
    </row>
    <row r="55" spans="1:9" s="39" customFormat="1" ht="11.25">
      <c r="A55" s="33"/>
      <c r="B55" s="121"/>
      <c r="C55" s="121"/>
      <c r="D55" s="38"/>
      <c r="E55" s="122"/>
      <c r="I55" s="33"/>
    </row>
    <row r="56" spans="1:9" s="39" customFormat="1" ht="11.25">
      <c r="A56" s="33"/>
      <c r="B56" s="121"/>
      <c r="C56" s="121"/>
      <c r="D56" s="38"/>
      <c r="E56" s="122"/>
      <c r="I56" s="33"/>
    </row>
    <row r="57" spans="1:9" s="39" customFormat="1" ht="11.25">
      <c r="A57" s="33"/>
      <c r="B57" s="121"/>
      <c r="C57" s="121"/>
      <c r="D57" s="38"/>
      <c r="E57" s="122"/>
      <c r="I57" s="33"/>
    </row>
    <row r="58" spans="1:9" s="39" customFormat="1" ht="11.25">
      <c r="A58" s="33"/>
      <c r="B58" s="121"/>
      <c r="C58" s="121"/>
      <c r="D58" s="38"/>
      <c r="E58" s="122"/>
      <c r="I58" s="33"/>
    </row>
    <row r="59" spans="1:9" s="39" customFormat="1" ht="11.25">
      <c r="A59" s="33"/>
      <c r="B59" s="121"/>
      <c r="C59" s="121"/>
      <c r="D59" s="38"/>
      <c r="E59" s="122"/>
      <c r="I59" s="33"/>
    </row>
    <row r="60" spans="1:9" s="39" customFormat="1" ht="11.25">
      <c r="A60" s="33"/>
      <c r="B60" s="121"/>
      <c r="C60" s="121"/>
      <c r="D60" s="38"/>
      <c r="E60" s="122"/>
      <c r="I60" s="33"/>
    </row>
    <row r="61" spans="1:9" s="39" customFormat="1" ht="11.25">
      <c r="A61" s="33"/>
      <c r="B61" s="121"/>
      <c r="C61" s="121"/>
      <c r="D61" s="38"/>
      <c r="E61" s="122"/>
      <c r="I61" s="33"/>
    </row>
    <row r="62" spans="1:9" s="39" customFormat="1" ht="11.25">
      <c r="A62" s="33"/>
      <c r="B62" s="121"/>
      <c r="C62" s="121"/>
      <c r="D62" s="38"/>
      <c r="E62" s="122"/>
      <c r="I62" s="33"/>
    </row>
    <row r="63" spans="1:9" s="39" customFormat="1" ht="11.25">
      <c r="A63" s="33"/>
      <c r="B63" s="121"/>
      <c r="C63" s="121"/>
      <c r="D63" s="38"/>
      <c r="E63" s="122"/>
      <c r="I63" s="33"/>
    </row>
    <row r="64" spans="1:9" s="39" customFormat="1" ht="11.25">
      <c r="A64" s="33"/>
      <c r="B64" s="121"/>
      <c r="C64" s="121"/>
      <c r="D64" s="38"/>
      <c r="E64" s="122"/>
      <c r="I64" s="33"/>
    </row>
    <row r="65" spans="1:9" s="39" customFormat="1" ht="11.25">
      <c r="A65" s="33"/>
      <c r="B65" s="121"/>
      <c r="C65" s="121"/>
      <c r="D65" s="38"/>
      <c r="E65" s="122"/>
      <c r="I65" s="33"/>
    </row>
    <row r="66" spans="1:9" s="39" customFormat="1" ht="11.25">
      <c r="A66" s="33"/>
      <c r="B66" s="121"/>
      <c r="C66" s="121"/>
      <c r="D66" s="38"/>
      <c r="E66" s="122"/>
      <c r="I66" s="33"/>
    </row>
    <row r="67" spans="1:9" s="39" customFormat="1" ht="11.25">
      <c r="A67" s="33"/>
      <c r="B67" s="121"/>
      <c r="C67" s="121"/>
      <c r="D67" s="38"/>
      <c r="E67" s="122"/>
      <c r="I67" s="33"/>
    </row>
    <row r="68" spans="1:9" s="39" customFormat="1" ht="11.25">
      <c r="A68" s="33"/>
      <c r="B68" s="121"/>
      <c r="C68" s="121"/>
      <c r="D68" s="38"/>
      <c r="E68" s="122"/>
      <c r="I68" s="33"/>
    </row>
    <row r="69" spans="1:9" s="39" customFormat="1" ht="11.25">
      <c r="A69" s="33"/>
      <c r="B69" s="121"/>
      <c r="C69" s="121"/>
      <c r="D69" s="38"/>
      <c r="E69" s="122"/>
      <c r="I69" s="33"/>
    </row>
    <row r="70" spans="1:9" s="39" customFormat="1" ht="11.25">
      <c r="A70" s="33"/>
      <c r="B70" s="121"/>
      <c r="C70" s="121"/>
      <c r="D70" s="38"/>
      <c r="E70" s="122"/>
      <c r="I70" s="33"/>
    </row>
    <row r="71" spans="1:9" s="39" customFormat="1" ht="11.25">
      <c r="A71" s="33"/>
      <c r="B71" s="121"/>
      <c r="C71" s="121"/>
      <c r="D71" s="38"/>
      <c r="E71" s="122"/>
      <c r="I71" s="33"/>
    </row>
    <row r="72" spans="1:9" s="39" customFormat="1" ht="11.25">
      <c r="A72" s="33"/>
      <c r="B72" s="121"/>
      <c r="C72" s="121"/>
      <c r="D72" s="38"/>
      <c r="E72" s="122"/>
      <c r="I72" s="33"/>
    </row>
    <row r="73" spans="1:9" s="39" customFormat="1" ht="11.25">
      <c r="A73" s="33"/>
      <c r="B73" s="121"/>
      <c r="C73" s="121"/>
      <c r="D73" s="38"/>
      <c r="E73" s="122"/>
      <c r="I73" s="33"/>
    </row>
    <row r="74" spans="1:9" s="39" customFormat="1" ht="11.25">
      <c r="A74" s="33"/>
      <c r="B74" s="121"/>
      <c r="C74" s="121"/>
      <c r="D74" s="38"/>
      <c r="E74" s="122"/>
      <c r="I74" s="33"/>
    </row>
    <row r="75" spans="1:9" s="39" customFormat="1" ht="11.25">
      <c r="A75" s="33"/>
      <c r="B75" s="121"/>
      <c r="C75" s="121"/>
      <c r="D75" s="38"/>
      <c r="E75" s="122"/>
      <c r="I75" s="33"/>
    </row>
    <row r="76" spans="1:9" s="39" customFormat="1" ht="11.25">
      <c r="A76" s="33"/>
      <c r="B76" s="121"/>
      <c r="C76" s="121"/>
      <c r="D76" s="38"/>
      <c r="E76" s="122"/>
      <c r="I76" s="33"/>
    </row>
    <row r="77" spans="1:9" s="39" customFormat="1" ht="11.25">
      <c r="A77" s="33"/>
      <c r="B77" s="121"/>
      <c r="C77" s="121"/>
      <c r="D77" s="38"/>
      <c r="E77" s="122"/>
      <c r="I77" s="33"/>
    </row>
    <row r="78" spans="1:9" s="39" customFormat="1" ht="11.25">
      <c r="A78" s="33"/>
      <c r="B78" s="121"/>
      <c r="C78" s="121"/>
      <c r="D78" s="38"/>
      <c r="E78" s="122"/>
      <c r="I78" s="33"/>
    </row>
    <row r="79" spans="1:9" s="39" customFormat="1" ht="11.25">
      <c r="A79" s="33"/>
      <c r="B79" s="121"/>
      <c r="C79" s="121"/>
      <c r="D79" s="38"/>
      <c r="E79" s="122"/>
      <c r="I79" s="33"/>
    </row>
    <row r="80" spans="1:9" s="39" customFormat="1" ht="11.25">
      <c r="A80" s="33"/>
      <c r="B80" s="121"/>
      <c r="C80" s="121"/>
      <c r="D80" s="38"/>
      <c r="E80" s="122"/>
      <c r="I80" s="33"/>
    </row>
    <row r="81" spans="1:9" s="39" customFormat="1" ht="11.25">
      <c r="A81" s="33"/>
      <c r="B81" s="121"/>
      <c r="C81" s="121"/>
      <c r="D81" s="38"/>
      <c r="E81" s="122"/>
      <c r="I81" s="33"/>
    </row>
    <row r="82" spans="1:9" s="39" customFormat="1" ht="11.25">
      <c r="A82" s="33"/>
      <c r="B82" s="121"/>
      <c r="C82" s="121"/>
      <c r="D82" s="38"/>
      <c r="E82" s="122"/>
      <c r="I82" s="33"/>
    </row>
    <row r="83" spans="1:9" s="39" customFormat="1" ht="11.25">
      <c r="A83" s="33"/>
      <c r="B83" s="121"/>
      <c r="C83" s="121"/>
      <c r="D83" s="38"/>
      <c r="E83" s="122"/>
      <c r="I83" s="33"/>
    </row>
    <row r="84" spans="1:9" s="39" customFormat="1" ht="11.25">
      <c r="A84" s="33"/>
      <c r="B84" s="121"/>
      <c r="C84" s="121"/>
      <c r="D84" s="38"/>
      <c r="E84" s="122"/>
      <c r="I84" s="33"/>
    </row>
    <row r="85" spans="1:9" s="39" customFormat="1" ht="11.25">
      <c r="A85" s="33"/>
      <c r="B85" s="121"/>
      <c r="C85" s="121"/>
      <c r="D85" s="38"/>
      <c r="E85" s="122"/>
      <c r="I85" s="33"/>
    </row>
    <row r="86" spans="1:9" s="39" customFormat="1" ht="11.25">
      <c r="A86" s="33"/>
      <c r="B86" s="121"/>
      <c r="C86" s="121"/>
      <c r="D86" s="38"/>
      <c r="E86" s="122"/>
      <c r="I86" s="33"/>
    </row>
    <row r="87" spans="1:9" s="39" customFormat="1" ht="11.25">
      <c r="A87" s="33"/>
      <c r="B87" s="121"/>
      <c r="C87" s="121"/>
      <c r="D87" s="38"/>
      <c r="E87" s="122"/>
      <c r="I87" s="33"/>
    </row>
    <row r="88" spans="1:9" s="39" customFormat="1" ht="11.25">
      <c r="A88" s="33"/>
      <c r="B88" s="121"/>
      <c r="C88" s="121"/>
      <c r="D88" s="38"/>
      <c r="E88" s="122"/>
      <c r="I88" s="33"/>
    </row>
    <row r="89" spans="1:9" s="39" customFormat="1" ht="11.25">
      <c r="A89" s="33"/>
      <c r="B89" s="121"/>
      <c r="C89" s="121"/>
      <c r="D89" s="38"/>
      <c r="E89" s="122"/>
      <c r="I89" s="33"/>
    </row>
    <row r="90" spans="1:9" s="39" customFormat="1" ht="11.25">
      <c r="A90" s="33"/>
      <c r="B90" s="121"/>
      <c r="C90" s="121"/>
      <c r="D90" s="38"/>
      <c r="E90" s="122"/>
      <c r="I90" s="33"/>
    </row>
    <row r="91" spans="1:9" s="39" customFormat="1" ht="11.25">
      <c r="A91" s="33"/>
      <c r="B91" s="121"/>
      <c r="C91" s="121"/>
      <c r="D91" s="38"/>
      <c r="E91" s="122"/>
      <c r="I91" s="33"/>
    </row>
    <row r="92" spans="1:9" s="39" customFormat="1" ht="11.25">
      <c r="A92" s="33"/>
      <c r="B92" s="121"/>
      <c r="C92" s="121"/>
      <c r="D92" s="38"/>
      <c r="E92" s="122"/>
      <c r="I92" s="33"/>
    </row>
    <row r="93" spans="1:9" s="39" customFormat="1" ht="11.25">
      <c r="A93" s="33"/>
      <c r="B93" s="121"/>
      <c r="C93" s="121"/>
      <c r="D93" s="38"/>
      <c r="E93" s="122"/>
      <c r="I93" s="33"/>
    </row>
    <row r="94" spans="1:9" s="39" customFormat="1" ht="11.25">
      <c r="A94" s="33"/>
      <c r="B94" s="121"/>
      <c r="C94" s="121"/>
      <c r="D94" s="38"/>
      <c r="E94" s="122"/>
      <c r="I94" s="33"/>
    </row>
    <row r="95" spans="1:9" s="39" customFormat="1" ht="11.25">
      <c r="A95" s="33"/>
      <c r="B95" s="121"/>
      <c r="C95" s="121"/>
      <c r="D95" s="38"/>
      <c r="E95" s="122"/>
      <c r="I95" s="33"/>
    </row>
    <row r="96" spans="1:9" s="39" customFormat="1" ht="11.25">
      <c r="A96" s="33"/>
      <c r="B96" s="121"/>
      <c r="C96" s="121"/>
      <c r="D96" s="38"/>
      <c r="E96" s="122"/>
      <c r="I96" s="33"/>
    </row>
    <row r="97" spans="1:9" s="39" customFormat="1" ht="11.25">
      <c r="A97" s="33"/>
      <c r="B97" s="121"/>
      <c r="C97" s="121"/>
      <c r="D97" s="38"/>
      <c r="E97" s="122"/>
      <c r="I97" s="33"/>
    </row>
    <row r="98" spans="1:9" s="39" customFormat="1" ht="11.25">
      <c r="A98" s="33"/>
      <c r="B98" s="121"/>
      <c r="C98" s="121"/>
      <c r="D98" s="38"/>
      <c r="E98" s="122"/>
      <c r="I98" s="33"/>
    </row>
    <row r="99" spans="1:9" s="39" customFormat="1" ht="11.25">
      <c r="A99" s="33"/>
      <c r="B99" s="121"/>
      <c r="C99" s="121"/>
      <c r="D99" s="38"/>
      <c r="E99" s="122"/>
      <c r="I99" s="33"/>
    </row>
    <row r="100" spans="1:9" s="39" customFormat="1" ht="11.25">
      <c r="A100" s="33"/>
      <c r="B100" s="121"/>
      <c r="C100" s="121"/>
      <c r="D100" s="38"/>
      <c r="E100" s="122"/>
      <c r="I100" s="33"/>
    </row>
    <row r="101" spans="1:9" s="39" customFormat="1" ht="11.25">
      <c r="A101" s="33"/>
      <c r="B101" s="121"/>
      <c r="C101" s="121"/>
      <c r="D101" s="38"/>
      <c r="E101" s="122"/>
      <c r="I101" s="33"/>
    </row>
    <row r="102" spans="1:9" s="39" customFormat="1" ht="11.25">
      <c r="A102" s="33"/>
      <c r="B102" s="121"/>
      <c r="C102" s="121"/>
      <c r="D102" s="38"/>
      <c r="E102" s="122"/>
      <c r="I102" s="33"/>
    </row>
    <row r="103" spans="1:9" s="39" customFormat="1" ht="11.25">
      <c r="A103" s="33"/>
      <c r="B103" s="121"/>
      <c r="C103" s="121"/>
      <c r="D103" s="38"/>
      <c r="E103" s="122"/>
      <c r="I103" s="33"/>
    </row>
    <row r="104" spans="1:9" s="39" customFormat="1" ht="11.25">
      <c r="A104" s="33"/>
      <c r="B104" s="121"/>
      <c r="C104" s="121"/>
      <c r="D104" s="38"/>
      <c r="E104" s="122"/>
      <c r="I104" s="33"/>
    </row>
    <row r="105" spans="1:9" s="39" customFormat="1" ht="11.25">
      <c r="A105" s="33"/>
      <c r="B105" s="121"/>
      <c r="C105" s="121"/>
      <c r="D105" s="38"/>
      <c r="E105" s="122"/>
      <c r="I105" s="33"/>
    </row>
  </sheetData>
  <sheetProtection selectLockedCells="1"/>
  <mergeCells count="14">
    <mergeCell ref="I6:I10"/>
    <mergeCell ref="A3:E3"/>
    <mergeCell ref="F4:I4"/>
    <mergeCell ref="J6:J10"/>
    <mergeCell ref="C8:C10"/>
    <mergeCell ref="D8:D10"/>
    <mergeCell ref="E8:E10"/>
    <mergeCell ref="A6:A10"/>
    <mergeCell ref="B6:B10"/>
    <mergeCell ref="C6:E7"/>
    <mergeCell ref="F6:F10"/>
    <mergeCell ref="G6:G10"/>
    <mergeCell ref="H6:H10"/>
    <mergeCell ref="F3:J3"/>
  </mergeCells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05"/>
  <sheetViews>
    <sheetView view="pageBreakPreview" topLeftCell="A19" zoomScaleNormal="100" zoomScaleSheetLayoutView="100" workbookViewId="0">
      <selection activeCell="G14" sqref="G14"/>
    </sheetView>
  </sheetViews>
  <sheetFormatPr defaultRowHeight="14.25"/>
  <cols>
    <col min="1" max="1" width="10.625" style="54" customWidth="1"/>
    <col min="2" max="2" width="14.625" style="54" customWidth="1"/>
    <col min="3" max="3" width="9.875" style="56" customWidth="1"/>
    <col min="4" max="4" width="10.125" style="56" customWidth="1"/>
    <col min="5" max="5" width="10.125" style="583" customWidth="1"/>
    <col min="6" max="6" width="9.125" style="583" customWidth="1"/>
    <col min="7" max="7" width="10.125" style="583" customWidth="1"/>
    <col min="8" max="8" width="7.625" style="583" customWidth="1"/>
    <col min="9" max="9" width="9" style="584"/>
    <col min="10" max="16384" width="9" style="59"/>
  </cols>
  <sheetData>
    <row r="1" spans="1:9" s="429" customFormat="1" ht="14.1" customHeight="1">
      <c r="A1" s="236" t="s">
        <v>581</v>
      </c>
      <c r="B1" s="236"/>
      <c r="C1" s="431"/>
      <c r="D1" s="431"/>
      <c r="E1" s="560"/>
      <c r="F1" s="560"/>
      <c r="G1" s="560"/>
      <c r="H1" s="560"/>
      <c r="I1" s="561"/>
    </row>
    <row r="2" spans="1:9" s="113" customFormat="1" ht="14.1" customHeight="1">
      <c r="A2" s="91"/>
      <c r="B2" s="91"/>
      <c r="C2" s="112"/>
      <c r="D2" s="112"/>
      <c r="E2" s="562"/>
      <c r="F2" s="562"/>
      <c r="G2" s="562"/>
      <c r="H2" s="562"/>
      <c r="I2" s="563"/>
    </row>
    <row r="3" spans="1:9" s="40" customFormat="1" ht="20.100000000000001" customHeight="1">
      <c r="A3" s="656" t="s">
        <v>300</v>
      </c>
      <c r="B3" s="656"/>
      <c r="C3" s="656"/>
      <c r="D3" s="656"/>
      <c r="E3" s="656"/>
      <c r="F3" s="656"/>
      <c r="G3" s="656"/>
      <c r="H3" s="656"/>
      <c r="I3" s="564"/>
    </row>
    <row r="4" spans="1:9" s="44" customFormat="1" ht="24" customHeight="1">
      <c r="A4" s="980" t="s">
        <v>301</v>
      </c>
      <c r="B4" s="980"/>
      <c r="C4" s="980"/>
      <c r="D4" s="980"/>
      <c r="E4" s="980"/>
      <c r="F4" s="980"/>
      <c r="G4" s="980"/>
      <c r="H4" s="980"/>
      <c r="I4" s="565"/>
    </row>
    <row r="5" spans="1:9" s="45" customFormat="1" ht="18" customHeight="1" thickBot="1">
      <c r="A5" s="47" t="s">
        <v>17</v>
      </c>
      <c r="B5" s="47"/>
      <c r="C5" s="37"/>
      <c r="D5" s="37"/>
      <c r="E5" s="566"/>
      <c r="F5" s="566"/>
      <c r="G5" s="566"/>
      <c r="H5" s="567" t="s">
        <v>77</v>
      </c>
      <c r="I5" s="568"/>
    </row>
    <row r="6" spans="1:9" s="39" customFormat="1" ht="15.95" customHeight="1">
      <c r="A6" s="690" t="s">
        <v>302</v>
      </c>
      <c r="B6" s="981"/>
      <c r="C6" s="666" t="s">
        <v>303</v>
      </c>
      <c r="D6" s="745"/>
      <c r="E6" s="986" t="s">
        <v>304</v>
      </c>
      <c r="F6" s="987"/>
      <c r="G6" s="990" t="s">
        <v>305</v>
      </c>
      <c r="H6" s="987"/>
      <c r="I6" s="544"/>
    </row>
    <row r="7" spans="1:9" s="39" customFormat="1" ht="15.95" customHeight="1">
      <c r="A7" s="982"/>
      <c r="B7" s="983"/>
      <c r="C7" s="729"/>
      <c r="D7" s="635"/>
      <c r="E7" s="988"/>
      <c r="F7" s="989"/>
      <c r="G7" s="988"/>
      <c r="H7" s="989"/>
      <c r="I7" s="544"/>
    </row>
    <row r="8" spans="1:9" s="39" customFormat="1" ht="18" customHeight="1">
      <c r="A8" s="982"/>
      <c r="B8" s="983"/>
      <c r="C8" s="667" t="s">
        <v>306</v>
      </c>
      <c r="D8" s="625" t="s">
        <v>307</v>
      </c>
      <c r="E8" s="991" t="s">
        <v>306</v>
      </c>
      <c r="F8" s="993" t="s">
        <v>307</v>
      </c>
      <c r="G8" s="991" t="s">
        <v>306</v>
      </c>
      <c r="H8" s="993" t="s">
        <v>307</v>
      </c>
      <c r="I8" s="544"/>
    </row>
    <row r="9" spans="1:9" s="39" customFormat="1" ht="18" customHeight="1">
      <c r="A9" s="984"/>
      <c r="B9" s="985"/>
      <c r="C9" s="735"/>
      <c r="D9" s="636"/>
      <c r="E9" s="992"/>
      <c r="F9" s="994"/>
      <c r="G9" s="992"/>
      <c r="H9" s="994"/>
      <c r="I9" s="544"/>
    </row>
    <row r="10" spans="1:9" s="95" customFormat="1" ht="32.1" customHeight="1">
      <c r="A10" s="708" t="s">
        <v>423</v>
      </c>
      <c r="B10" s="708"/>
      <c r="C10" s="114" t="s">
        <v>83</v>
      </c>
      <c r="D10" s="464">
        <v>1811319</v>
      </c>
      <c r="E10" s="569" t="s">
        <v>83</v>
      </c>
      <c r="F10" s="570">
        <v>1324814</v>
      </c>
      <c r="G10" s="569" t="s">
        <v>83</v>
      </c>
      <c r="H10" s="570">
        <v>486505</v>
      </c>
      <c r="I10" s="571"/>
    </row>
    <row r="11" spans="1:9" s="95" customFormat="1" ht="32.1" customHeight="1">
      <c r="A11" s="708" t="s">
        <v>517</v>
      </c>
      <c r="B11" s="708"/>
      <c r="C11" s="464">
        <v>1924857</v>
      </c>
      <c r="D11" s="464">
        <v>5623751</v>
      </c>
      <c r="E11" s="570">
        <v>1433134</v>
      </c>
      <c r="F11" s="570">
        <v>6508129</v>
      </c>
      <c r="G11" s="570">
        <v>491722</v>
      </c>
      <c r="H11" s="570">
        <v>0</v>
      </c>
      <c r="I11" s="571"/>
    </row>
    <row r="12" spans="1:9" s="95" customFormat="1" ht="32.1" customHeight="1">
      <c r="A12" s="709" t="s">
        <v>519</v>
      </c>
      <c r="B12" s="708"/>
      <c r="C12" s="464">
        <v>20183113</v>
      </c>
      <c r="D12" s="464">
        <v>2151971</v>
      </c>
      <c r="E12" s="570">
        <v>13628768</v>
      </c>
      <c r="F12" s="570">
        <v>1654450</v>
      </c>
      <c r="G12" s="570">
        <v>6554345</v>
      </c>
      <c r="H12" s="570">
        <v>497521</v>
      </c>
      <c r="I12" s="571"/>
    </row>
    <row r="13" spans="1:9" s="95" customFormat="1" ht="32.1" customHeight="1">
      <c r="A13" s="709" t="s">
        <v>558</v>
      </c>
      <c r="B13" s="708"/>
      <c r="C13" s="464">
        <v>26468370</v>
      </c>
      <c r="D13" s="464">
        <v>2412364</v>
      </c>
      <c r="E13" s="570">
        <v>14294715</v>
      </c>
      <c r="F13" s="570">
        <v>1885503</v>
      </c>
      <c r="G13" s="570">
        <v>12173655</v>
      </c>
      <c r="H13" s="570">
        <v>526861</v>
      </c>
      <c r="I13" s="571"/>
    </row>
    <row r="14" spans="1:9" s="95" customFormat="1" ht="32.1" customHeight="1">
      <c r="A14" s="706" t="s">
        <v>599</v>
      </c>
      <c r="B14" s="706"/>
      <c r="C14" s="465">
        <f t="shared" ref="C14:H14" si="0">SUM(C16:C25)</f>
        <v>26941667</v>
      </c>
      <c r="D14" s="465">
        <f t="shared" si="0"/>
        <v>2769166</v>
      </c>
      <c r="E14" s="572">
        <f t="shared" si="0"/>
        <v>14765236</v>
      </c>
      <c r="F14" s="572">
        <f t="shared" si="0"/>
        <v>2203320</v>
      </c>
      <c r="G14" s="572">
        <f t="shared" si="0"/>
        <v>12176431</v>
      </c>
      <c r="H14" s="572">
        <f t="shared" si="0"/>
        <v>565846</v>
      </c>
      <c r="I14" s="571"/>
    </row>
    <row r="15" spans="1:9" s="39" customFormat="1" ht="25.7" customHeight="1">
      <c r="A15" s="995"/>
      <c r="B15" s="995"/>
      <c r="C15" s="464"/>
      <c r="D15" s="464"/>
      <c r="E15" s="570"/>
      <c r="F15" s="570"/>
      <c r="G15" s="570"/>
      <c r="H15" s="570"/>
      <c r="I15" s="544"/>
    </row>
    <row r="16" spans="1:9" s="39" customFormat="1" ht="32.1" customHeight="1">
      <c r="A16" s="21" t="s">
        <v>103</v>
      </c>
      <c r="B16" s="115" t="s">
        <v>308</v>
      </c>
      <c r="C16" s="466">
        <f>SUM(E16,G16)</f>
        <v>287051</v>
      </c>
      <c r="D16" s="466">
        <f>SUM(F16,H16)</f>
        <v>1212055</v>
      </c>
      <c r="E16" s="573">
        <v>242061</v>
      </c>
      <c r="F16" s="574">
        <v>1156773</v>
      </c>
      <c r="G16" s="573">
        <v>44990</v>
      </c>
      <c r="H16" s="574">
        <v>55282</v>
      </c>
      <c r="I16" s="544"/>
    </row>
    <row r="17" spans="1:9" s="39" customFormat="1" ht="32.1" customHeight="1">
      <c r="A17" s="21" t="s">
        <v>104</v>
      </c>
      <c r="B17" s="115" t="s">
        <v>105</v>
      </c>
      <c r="C17" s="466">
        <f t="shared" ref="C17:C25" si="1">SUM(E17,G17)</f>
        <v>910660</v>
      </c>
      <c r="D17" s="466">
        <f t="shared" ref="D17:D25" si="2">SUM(F17,H17)</f>
        <v>569886</v>
      </c>
      <c r="E17" s="573">
        <v>893871</v>
      </c>
      <c r="F17" s="574">
        <v>545424</v>
      </c>
      <c r="G17" s="573">
        <v>16789</v>
      </c>
      <c r="H17" s="574">
        <v>24462</v>
      </c>
      <c r="I17" s="544"/>
    </row>
    <row r="18" spans="1:9" s="39" customFormat="1" ht="32.1" customHeight="1">
      <c r="A18" s="21" t="s">
        <v>106</v>
      </c>
      <c r="B18" s="115" t="s">
        <v>309</v>
      </c>
      <c r="C18" s="466">
        <f t="shared" si="1"/>
        <v>3813077</v>
      </c>
      <c r="D18" s="466">
        <f t="shared" si="2"/>
        <v>13352</v>
      </c>
      <c r="E18" s="573">
        <v>3706954</v>
      </c>
      <c r="F18" s="574">
        <v>8584</v>
      </c>
      <c r="G18" s="573">
        <v>106123</v>
      </c>
      <c r="H18" s="574">
        <v>4768</v>
      </c>
      <c r="I18" s="544"/>
    </row>
    <row r="19" spans="1:9" s="39" customFormat="1" ht="32.1" customHeight="1">
      <c r="A19" s="21" t="s">
        <v>310</v>
      </c>
      <c r="B19" s="115" t="s">
        <v>107</v>
      </c>
      <c r="C19" s="466">
        <f t="shared" si="1"/>
        <v>2386</v>
      </c>
      <c r="D19" s="466">
        <f t="shared" si="2"/>
        <v>461146</v>
      </c>
      <c r="E19" s="573">
        <v>2140</v>
      </c>
      <c r="F19" s="574">
        <v>421696</v>
      </c>
      <c r="G19" s="573">
        <v>246</v>
      </c>
      <c r="H19" s="574">
        <v>39450</v>
      </c>
      <c r="I19" s="544"/>
    </row>
    <row r="20" spans="1:9" s="39" customFormat="1" ht="32.1" customHeight="1">
      <c r="A20" s="21" t="s">
        <v>311</v>
      </c>
      <c r="B20" s="115" t="s">
        <v>312</v>
      </c>
      <c r="C20" s="466">
        <f t="shared" si="1"/>
        <v>6</v>
      </c>
      <c r="D20" s="466">
        <f t="shared" si="2"/>
        <v>134</v>
      </c>
      <c r="E20" s="573">
        <v>6</v>
      </c>
      <c r="F20" s="574">
        <v>134</v>
      </c>
      <c r="G20" s="573">
        <v>0</v>
      </c>
      <c r="H20" s="574">
        <v>0</v>
      </c>
      <c r="I20" s="544"/>
    </row>
    <row r="21" spans="1:9" s="39" customFormat="1" ht="32.1" customHeight="1">
      <c r="A21" s="21" t="s">
        <v>313</v>
      </c>
      <c r="B21" s="115" t="s">
        <v>108</v>
      </c>
      <c r="C21" s="466">
        <f t="shared" si="1"/>
        <v>7</v>
      </c>
      <c r="D21" s="466">
        <f t="shared" si="2"/>
        <v>2620</v>
      </c>
      <c r="E21" s="573">
        <v>6</v>
      </c>
      <c r="F21" s="574">
        <v>2566</v>
      </c>
      <c r="G21" s="573">
        <v>1</v>
      </c>
      <c r="H21" s="574">
        <v>54</v>
      </c>
      <c r="I21" s="544"/>
    </row>
    <row r="22" spans="1:9" s="39" customFormat="1" ht="32.1" customHeight="1">
      <c r="A22" s="21" t="s">
        <v>109</v>
      </c>
      <c r="B22" s="115" t="s">
        <v>110</v>
      </c>
      <c r="C22" s="466">
        <f t="shared" si="1"/>
        <v>2</v>
      </c>
      <c r="D22" s="466">
        <f t="shared" si="2"/>
        <v>13725</v>
      </c>
      <c r="E22" s="573">
        <v>2</v>
      </c>
      <c r="F22" s="574">
        <v>13725</v>
      </c>
      <c r="G22" s="573">
        <v>0</v>
      </c>
      <c r="H22" s="574">
        <v>0</v>
      </c>
      <c r="I22" s="544"/>
    </row>
    <row r="23" spans="1:9" s="39" customFormat="1" ht="32.1" customHeight="1">
      <c r="A23" s="21" t="s">
        <v>314</v>
      </c>
      <c r="B23" s="115" t="s">
        <v>315</v>
      </c>
      <c r="C23" s="466">
        <f t="shared" si="1"/>
        <v>178</v>
      </c>
      <c r="D23" s="466">
        <f t="shared" si="2"/>
        <v>1531</v>
      </c>
      <c r="E23" s="573">
        <v>176</v>
      </c>
      <c r="F23" s="574">
        <v>1530</v>
      </c>
      <c r="G23" s="573">
        <v>2</v>
      </c>
      <c r="H23" s="574">
        <v>1</v>
      </c>
      <c r="I23" s="544"/>
    </row>
    <row r="24" spans="1:9" s="39" customFormat="1" ht="32.1" customHeight="1">
      <c r="A24" s="21" t="s">
        <v>111</v>
      </c>
      <c r="B24" s="115" t="s">
        <v>112</v>
      </c>
      <c r="C24" s="466">
        <f t="shared" si="1"/>
        <v>21928259</v>
      </c>
      <c r="D24" s="466">
        <f t="shared" si="2"/>
        <v>490563</v>
      </c>
      <c r="E24" s="573">
        <v>9920000</v>
      </c>
      <c r="F24" s="574">
        <v>49600</v>
      </c>
      <c r="G24" s="573">
        <v>12008259</v>
      </c>
      <c r="H24" s="574">
        <v>440963</v>
      </c>
      <c r="I24" s="544"/>
    </row>
    <row r="25" spans="1:9" s="39" customFormat="1" ht="32.1" customHeight="1" thickBot="1">
      <c r="A25" s="116" t="s">
        <v>316</v>
      </c>
      <c r="B25" s="117" t="s">
        <v>317</v>
      </c>
      <c r="C25" s="467">
        <f t="shared" si="1"/>
        <v>41</v>
      </c>
      <c r="D25" s="468">
        <f t="shared" si="2"/>
        <v>4154</v>
      </c>
      <c r="E25" s="575">
        <v>20</v>
      </c>
      <c r="F25" s="576">
        <v>3288</v>
      </c>
      <c r="G25" s="575">
        <v>21</v>
      </c>
      <c r="H25" s="576">
        <v>866</v>
      </c>
      <c r="I25" s="544"/>
    </row>
    <row r="26" spans="1:9" s="118" customFormat="1" ht="11.1" customHeight="1">
      <c r="A26" s="118" t="s">
        <v>501</v>
      </c>
      <c r="C26" s="119"/>
      <c r="D26" s="119"/>
      <c r="E26" s="577"/>
      <c r="F26" s="578"/>
      <c r="G26" s="577"/>
      <c r="H26" s="579" t="s">
        <v>594</v>
      </c>
      <c r="I26" s="580"/>
    </row>
    <row r="27" spans="1:9" s="118" customFormat="1" ht="11.1" customHeight="1">
      <c r="A27" s="120" t="s">
        <v>318</v>
      </c>
      <c r="B27" s="120"/>
      <c r="C27" s="119"/>
      <c r="D27" s="119"/>
      <c r="E27" s="577"/>
      <c r="F27" s="578"/>
      <c r="G27" s="577"/>
      <c r="H27" s="577"/>
      <c r="I27" s="580"/>
    </row>
    <row r="28" spans="1:9" s="39" customFormat="1" ht="11.25">
      <c r="A28" s="33"/>
      <c r="B28" s="33"/>
      <c r="C28" s="35"/>
      <c r="D28" s="35"/>
      <c r="E28" s="581"/>
      <c r="F28" s="582"/>
      <c r="G28" s="581"/>
      <c r="H28" s="581"/>
      <c r="I28" s="544"/>
    </row>
    <row r="29" spans="1:9" s="39" customFormat="1" ht="11.25">
      <c r="A29" s="33"/>
      <c r="B29" s="33"/>
      <c r="C29" s="35"/>
      <c r="D29" s="35"/>
      <c r="E29" s="581"/>
      <c r="F29" s="581"/>
      <c r="G29" s="581"/>
      <c r="H29" s="581"/>
      <c r="I29" s="544"/>
    </row>
    <row r="30" spans="1:9" s="39" customFormat="1" ht="11.25">
      <c r="A30" s="33"/>
      <c r="B30" s="33"/>
      <c r="C30" s="35"/>
      <c r="D30" s="111"/>
      <c r="E30" s="581"/>
      <c r="F30" s="581"/>
      <c r="G30" s="581"/>
      <c r="H30" s="581"/>
      <c r="I30" s="544"/>
    </row>
    <row r="31" spans="1:9" s="39" customFormat="1" ht="11.25">
      <c r="A31" s="33"/>
      <c r="B31" s="33"/>
      <c r="C31" s="35"/>
      <c r="D31" s="35"/>
      <c r="E31" s="581"/>
      <c r="F31" s="581"/>
      <c r="G31" s="581"/>
      <c r="H31" s="581"/>
      <c r="I31" s="544"/>
    </row>
    <row r="32" spans="1:9" s="39" customFormat="1" ht="11.25">
      <c r="A32" s="33"/>
      <c r="B32" s="33"/>
      <c r="C32" s="35"/>
      <c r="D32" s="35"/>
      <c r="E32" s="581"/>
      <c r="F32" s="581"/>
      <c r="G32" s="581"/>
      <c r="H32" s="581"/>
      <c r="I32" s="544"/>
    </row>
    <row r="33" spans="1:9" s="39" customFormat="1" ht="11.25">
      <c r="A33" s="33"/>
      <c r="B33" s="33"/>
      <c r="C33" s="35"/>
      <c r="D33" s="35"/>
      <c r="E33" s="581"/>
      <c r="F33" s="581"/>
      <c r="G33" s="581"/>
      <c r="H33" s="581"/>
      <c r="I33" s="544"/>
    </row>
    <row r="34" spans="1:9" s="39" customFormat="1" ht="11.25">
      <c r="A34" s="33"/>
      <c r="B34" s="33"/>
      <c r="C34" s="35"/>
      <c r="D34" s="35"/>
      <c r="E34" s="581"/>
      <c r="F34" s="581"/>
      <c r="G34" s="581"/>
      <c r="H34" s="581"/>
      <c r="I34" s="544"/>
    </row>
    <row r="35" spans="1:9" s="39" customFormat="1" ht="11.25">
      <c r="A35" s="33"/>
      <c r="B35" s="33"/>
      <c r="C35" s="35"/>
      <c r="D35" s="35"/>
      <c r="E35" s="581"/>
      <c r="F35" s="581"/>
      <c r="G35" s="581"/>
      <c r="H35" s="581"/>
      <c r="I35" s="544"/>
    </row>
    <row r="36" spans="1:9" s="39" customFormat="1" ht="11.25">
      <c r="A36" s="33"/>
      <c r="B36" s="33"/>
      <c r="C36" s="35"/>
      <c r="D36" s="35"/>
      <c r="E36" s="581"/>
      <c r="F36" s="581"/>
      <c r="G36" s="581"/>
      <c r="H36" s="581"/>
      <c r="I36" s="544"/>
    </row>
    <row r="37" spans="1:9" s="39" customFormat="1" ht="11.25">
      <c r="A37" s="33"/>
      <c r="B37" s="33"/>
      <c r="C37" s="35"/>
      <c r="D37" s="35"/>
      <c r="E37" s="581"/>
      <c r="F37" s="581"/>
      <c r="G37" s="581"/>
      <c r="H37" s="581"/>
      <c r="I37" s="544"/>
    </row>
    <row r="38" spans="1:9" s="39" customFormat="1" ht="11.25">
      <c r="A38" s="33"/>
      <c r="B38" s="33"/>
      <c r="C38" s="35"/>
      <c r="D38" s="35"/>
      <c r="E38" s="581"/>
      <c r="F38" s="581"/>
      <c r="G38" s="581"/>
      <c r="H38" s="581"/>
      <c r="I38" s="544"/>
    </row>
    <row r="39" spans="1:9" s="39" customFormat="1" ht="11.25">
      <c r="A39" s="33"/>
      <c r="B39" s="33"/>
      <c r="C39" s="35"/>
      <c r="D39" s="35"/>
      <c r="E39" s="581"/>
      <c r="F39" s="581"/>
      <c r="G39" s="581"/>
      <c r="H39" s="581"/>
      <c r="I39" s="544"/>
    </row>
    <row r="40" spans="1:9" s="39" customFormat="1" ht="11.25">
      <c r="A40" s="33"/>
      <c r="B40" s="33"/>
      <c r="C40" s="35"/>
      <c r="D40" s="35"/>
      <c r="E40" s="581"/>
      <c r="F40" s="581"/>
      <c r="G40" s="581"/>
      <c r="H40" s="581"/>
      <c r="I40" s="544"/>
    </row>
    <row r="41" spans="1:9" s="39" customFormat="1" ht="11.25">
      <c r="A41" s="33"/>
      <c r="B41" s="33"/>
      <c r="C41" s="35"/>
      <c r="D41" s="35"/>
      <c r="E41" s="581"/>
      <c r="F41" s="581"/>
      <c r="G41" s="581"/>
      <c r="H41" s="581"/>
      <c r="I41" s="544"/>
    </row>
    <row r="42" spans="1:9" s="39" customFormat="1" ht="11.25">
      <c r="A42" s="33"/>
      <c r="B42" s="33"/>
      <c r="C42" s="35"/>
      <c r="D42" s="35"/>
      <c r="E42" s="581"/>
      <c r="F42" s="581"/>
      <c r="G42" s="581"/>
      <c r="H42" s="581"/>
      <c r="I42" s="544"/>
    </row>
    <row r="43" spans="1:9" s="39" customFormat="1" ht="11.25">
      <c r="A43" s="33"/>
      <c r="B43" s="33"/>
      <c r="C43" s="35"/>
      <c r="D43" s="35"/>
      <c r="E43" s="581"/>
      <c r="F43" s="581"/>
      <c r="G43" s="581"/>
      <c r="H43" s="581"/>
      <c r="I43" s="544"/>
    </row>
    <row r="44" spans="1:9" s="39" customFormat="1" ht="11.25">
      <c r="A44" s="33"/>
      <c r="B44" s="33"/>
      <c r="C44" s="35"/>
      <c r="D44" s="35"/>
      <c r="E44" s="581"/>
      <c r="F44" s="581"/>
      <c r="G44" s="581"/>
      <c r="H44" s="581"/>
      <c r="I44" s="544"/>
    </row>
    <row r="45" spans="1:9" s="39" customFormat="1" ht="11.25">
      <c r="A45" s="33"/>
      <c r="B45" s="33"/>
      <c r="C45" s="35"/>
      <c r="D45" s="35"/>
      <c r="E45" s="581"/>
      <c r="F45" s="581"/>
      <c r="G45" s="581"/>
      <c r="H45" s="581"/>
      <c r="I45" s="544"/>
    </row>
    <row r="46" spans="1:9" s="39" customFormat="1" ht="11.25">
      <c r="A46" s="33"/>
      <c r="B46" s="33"/>
      <c r="C46" s="35"/>
      <c r="D46" s="35"/>
      <c r="E46" s="581"/>
      <c r="F46" s="581"/>
      <c r="G46" s="581"/>
      <c r="H46" s="581"/>
      <c r="I46" s="544"/>
    </row>
    <row r="47" spans="1:9" s="39" customFormat="1" ht="11.25">
      <c r="A47" s="33"/>
      <c r="B47" s="33"/>
      <c r="C47" s="35"/>
      <c r="D47" s="35"/>
      <c r="E47" s="581"/>
      <c r="F47" s="581"/>
      <c r="G47" s="581"/>
      <c r="H47" s="581"/>
      <c r="I47" s="544"/>
    </row>
    <row r="48" spans="1:9" s="39" customFormat="1" ht="11.25">
      <c r="A48" s="33"/>
      <c r="B48" s="33"/>
      <c r="C48" s="35"/>
      <c r="D48" s="35"/>
      <c r="E48" s="581"/>
      <c r="F48" s="581"/>
      <c r="G48" s="581"/>
      <c r="H48" s="581"/>
      <c r="I48" s="544"/>
    </row>
    <row r="49" spans="1:9" s="39" customFormat="1" ht="11.25">
      <c r="A49" s="33"/>
      <c r="B49" s="33"/>
      <c r="C49" s="35"/>
      <c r="D49" s="35"/>
      <c r="E49" s="581"/>
      <c r="F49" s="581"/>
      <c r="G49" s="581"/>
      <c r="H49" s="581"/>
      <c r="I49" s="544"/>
    </row>
    <row r="50" spans="1:9" s="39" customFormat="1" ht="11.25">
      <c r="A50" s="33"/>
      <c r="B50" s="33"/>
      <c r="C50" s="35"/>
      <c r="D50" s="35"/>
      <c r="E50" s="581"/>
      <c r="F50" s="581"/>
      <c r="G50" s="581"/>
      <c r="H50" s="581"/>
      <c r="I50" s="544"/>
    </row>
    <row r="51" spans="1:9" s="39" customFormat="1" ht="11.25">
      <c r="A51" s="33"/>
      <c r="B51" s="33"/>
      <c r="C51" s="35"/>
      <c r="D51" s="35"/>
      <c r="E51" s="581"/>
      <c r="F51" s="581"/>
      <c r="G51" s="581"/>
      <c r="H51" s="581"/>
      <c r="I51" s="544"/>
    </row>
    <row r="52" spans="1:9" s="39" customFormat="1" ht="11.25">
      <c r="A52" s="33"/>
      <c r="B52" s="33"/>
      <c r="C52" s="35"/>
      <c r="D52" s="35"/>
      <c r="E52" s="581"/>
      <c r="F52" s="581"/>
      <c r="G52" s="581"/>
      <c r="H52" s="581"/>
      <c r="I52" s="544"/>
    </row>
    <row r="53" spans="1:9" s="39" customFormat="1" ht="11.25">
      <c r="A53" s="33"/>
      <c r="B53" s="33"/>
      <c r="C53" s="35"/>
      <c r="D53" s="35"/>
      <c r="E53" s="581"/>
      <c r="F53" s="581"/>
      <c r="G53" s="581"/>
      <c r="H53" s="581"/>
      <c r="I53" s="544"/>
    </row>
    <row r="54" spans="1:9" s="39" customFormat="1" ht="11.25">
      <c r="A54" s="33"/>
      <c r="B54" s="33"/>
      <c r="C54" s="35"/>
      <c r="D54" s="35"/>
      <c r="E54" s="581"/>
      <c r="F54" s="581"/>
      <c r="G54" s="581"/>
      <c r="H54" s="581"/>
      <c r="I54" s="544"/>
    </row>
    <row r="55" spans="1:9" s="39" customFormat="1" ht="11.25">
      <c r="A55" s="33"/>
      <c r="B55" s="33"/>
      <c r="C55" s="35"/>
      <c r="D55" s="35"/>
      <c r="E55" s="581"/>
      <c r="F55" s="581"/>
      <c r="G55" s="581"/>
      <c r="H55" s="581"/>
      <c r="I55" s="544"/>
    </row>
    <row r="56" spans="1:9" s="39" customFormat="1" ht="11.25">
      <c r="A56" s="33"/>
      <c r="B56" s="33"/>
      <c r="C56" s="35"/>
      <c r="D56" s="35"/>
      <c r="E56" s="581"/>
      <c r="F56" s="581"/>
      <c r="G56" s="581"/>
      <c r="H56" s="581"/>
      <c r="I56" s="544"/>
    </row>
    <row r="57" spans="1:9" s="39" customFormat="1" ht="11.25">
      <c r="A57" s="33"/>
      <c r="B57" s="33"/>
      <c r="C57" s="35"/>
      <c r="D57" s="35"/>
      <c r="E57" s="581"/>
      <c r="F57" s="581"/>
      <c r="G57" s="581"/>
      <c r="H57" s="581"/>
      <c r="I57" s="544"/>
    </row>
    <row r="58" spans="1:9" s="39" customFormat="1" ht="11.25">
      <c r="A58" s="33"/>
      <c r="B58" s="33"/>
      <c r="C58" s="35"/>
      <c r="D58" s="35"/>
      <c r="E58" s="581"/>
      <c r="F58" s="581"/>
      <c r="G58" s="581"/>
      <c r="H58" s="581"/>
      <c r="I58" s="544"/>
    </row>
    <row r="59" spans="1:9" s="39" customFormat="1" ht="11.25">
      <c r="A59" s="33"/>
      <c r="B59" s="33"/>
      <c r="C59" s="35"/>
      <c r="D59" s="35"/>
      <c r="E59" s="581"/>
      <c r="F59" s="581"/>
      <c r="G59" s="581"/>
      <c r="H59" s="581"/>
      <c r="I59" s="544"/>
    </row>
    <row r="60" spans="1:9" s="39" customFormat="1" ht="11.25">
      <c r="A60" s="33"/>
      <c r="B60" s="33"/>
      <c r="C60" s="35"/>
      <c r="D60" s="35"/>
      <c r="E60" s="581"/>
      <c r="F60" s="581"/>
      <c r="G60" s="581"/>
      <c r="H60" s="581"/>
      <c r="I60" s="544"/>
    </row>
    <row r="61" spans="1:9" s="39" customFormat="1" ht="11.25">
      <c r="A61" s="33"/>
      <c r="B61" s="33"/>
      <c r="C61" s="35"/>
      <c r="D61" s="35"/>
      <c r="E61" s="581"/>
      <c r="F61" s="581"/>
      <c r="G61" s="581"/>
      <c r="H61" s="581"/>
      <c r="I61" s="544"/>
    </row>
    <row r="62" spans="1:9" s="39" customFormat="1" ht="11.25">
      <c r="A62" s="33"/>
      <c r="B62" s="33"/>
      <c r="C62" s="35"/>
      <c r="D62" s="35"/>
      <c r="E62" s="581"/>
      <c r="F62" s="581"/>
      <c r="G62" s="581"/>
      <c r="H62" s="581"/>
      <c r="I62" s="544"/>
    </row>
    <row r="63" spans="1:9" s="39" customFormat="1" ht="11.25">
      <c r="A63" s="33"/>
      <c r="B63" s="33"/>
      <c r="C63" s="35"/>
      <c r="D63" s="35"/>
      <c r="E63" s="581"/>
      <c r="F63" s="581"/>
      <c r="G63" s="581"/>
      <c r="H63" s="581"/>
      <c r="I63" s="544"/>
    </row>
    <row r="64" spans="1:9" s="39" customFormat="1" ht="11.25">
      <c r="A64" s="33"/>
      <c r="B64" s="33"/>
      <c r="C64" s="35"/>
      <c r="D64" s="35"/>
      <c r="E64" s="581"/>
      <c r="F64" s="581"/>
      <c r="G64" s="581"/>
      <c r="H64" s="581"/>
      <c r="I64" s="544"/>
    </row>
    <row r="65" spans="1:9" s="39" customFormat="1" ht="11.25">
      <c r="A65" s="33"/>
      <c r="B65" s="33"/>
      <c r="C65" s="35"/>
      <c r="D65" s="35"/>
      <c r="E65" s="581"/>
      <c r="F65" s="581"/>
      <c r="G65" s="581"/>
      <c r="H65" s="581"/>
      <c r="I65" s="544"/>
    </row>
    <row r="66" spans="1:9" s="39" customFormat="1" ht="11.25">
      <c r="A66" s="33"/>
      <c r="B66" s="33"/>
      <c r="C66" s="35"/>
      <c r="D66" s="35"/>
      <c r="E66" s="581"/>
      <c r="F66" s="581"/>
      <c r="G66" s="581"/>
      <c r="H66" s="581"/>
      <c r="I66" s="544"/>
    </row>
    <row r="67" spans="1:9" s="39" customFormat="1" ht="11.25">
      <c r="A67" s="33"/>
      <c r="B67" s="33"/>
      <c r="C67" s="35"/>
      <c r="D67" s="35"/>
      <c r="E67" s="581"/>
      <c r="F67" s="581"/>
      <c r="G67" s="581"/>
      <c r="H67" s="581"/>
      <c r="I67" s="544"/>
    </row>
    <row r="68" spans="1:9" s="39" customFormat="1" ht="11.25">
      <c r="A68" s="33"/>
      <c r="B68" s="33"/>
      <c r="C68" s="35"/>
      <c r="D68" s="35"/>
      <c r="E68" s="581"/>
      <c r="F68" s="581"/>
      <c r="G68" s="581"/>
      <c r="H68" s="581"/>
      <c r="I68" s="544"/>
    </row>
    <row r="69" spans="1:9" s="39" customFormat="1" ht="11.25">
      <c r="A69" s="33"/>
      <c r="B69" s="33"/>
      <c r="C69" s="35"/>
      <c r="D69" s="35"/>
      <c r="E69" s="581"/>
      <c r="F69" s="581"/>
      <c r="G69" s="581"/>
      <c r="H69" s="581"/>
      <c r="I69" s="544"/>
    </row>
    <row r="70" spans="1:9" s="39" customFormat="1" ht="11.25">
      <c r="A70" s="33"/>
      <c r="B70" s="33"/>
      <c r="C70" s="35"/>
      <c r="D70" s="35"/>
      <c r="E70" s="581"/>
      <c r="F70" s="581"/>
      <c r="G70" s="581"/>
      <c r="H70" s="581"/>
      <c r="I70" s="544"/>
    </row>
    <row r="71" spans="1:9" s="39" customFormat="1" ht="11.25">
      <c r="A71" s="33"/>
      <c r="B71" s="33"/>
      <c r="C71" s="35"/>
      <c r="D71" s="35"/>
      <c r="E71" s="581"/>
      <c r="F71" s="581"/>
      <c r="G71" s="581"/>
      <c r="H71" s="581"/>
      <c r="I71" s="544"/>
    </row>
    <row r="72" spans="1:9" s="39" customFormat="1" ht="11.25">
      <c r="A72" s="33"/>
      <c r="B72" s="33"/>
      <c r="C72" s="35"/>
      <c r="D72" s="35"/>
      <c r="E72" s="581"/>
      <c r="F72" s="581"/>
      <c r="G72" s="581"/>
      <c r="H72" s="581"/>
      <c r="I72" s="544"/>
    </row>
    <row r="73" spans="1:9" s="39" customFormat="1" ht="11.25">
      <c r="A73" s="33"/>
      <c r="B73" s="33"/>
      <c r="C73" s="35"/>
      <c r="D73" s="35"/>
      <c r="E73" s="581"/>
      <c r="F73" s="581"/>
      <c r="G73" s="581"/>
      <c r="H73" s="581"/>
      <c r="I73" s="544"/>
    </row>
    <row r="74" spans="1:9" s="39" customFormat="1" ht="11.25">
      <c r="A74" s="33"/>
      <c r="B74" s="33"/>
      <c r="C74" s="35"/>
      <c r="D74" s="35"/>
      <c r="E74" s="581"/>
      <c r="F74" s="581"/>
      <c r="G74" s="581"/>
      <c r="H74" s="581"/>
      <c r="I74" s="544"/>
    </row>
    <row r="75" spans="1:9" s="39" customFormat="1" ht="11.25">
      <c r="A75" s="33"/>
      <c r="B75" s="33"/>
      <c r="C75" s="35"/>
      <c r="D75" s="35"/>
      <c r="E75" s="581"/>
      <c r="F75" s="581"/>
      <c r="G75" s="581"/>
      <c r="H75" s="581"/>
      <c r="I75" s="544"/>
    </row>
    <row r="76" spans="1:9" s="39" customFormat="1" ht="11.25">
      <c r="A76" s="33"/>
      <c r="B76" s="33"/>
      <c r="C76" s="35"/>
      <c r="D76" s="35"/>
      <c r="E76" s="581"/>
      <c r="F76" s="581"/>
      <c r="G76" s="581"/>
      <c r="H76" s="581"/>
      <c r="I76" s="544"/>
    </row>
    <row r="77" spans="1:9" s="39" customFormat="1" ht="11.25">
      <c r="A77" s="33"/>
      <c r="B77" s="33"/>
      <c r="C77" s="35"/>
      <c r="D77" s="35"/>
      <c r="E77" s="581"/>
      <c r="F77" s="581"/>
      <c r="G77" s="581"/>
      <c r="H77" s="581"/>
      <c r="I77" s="544"/>
    </row>
    <row r="78" spans="1:9" s="39" customFormat="1" ht="11.25">
      <c r="A78" s="33"/>
      <c r="B78" s="33"/>
      <c r="C78" s="35"/>
      <c r="D78" s="35"/>
      <c r="E78" s="581"/>
      <c r="F78" s="581"/>
      <c r="G78" s="581"/>
      <c r="H78" s="581"/>
      <c r="I78" s="544"/>
    </row>
    <row r="79" spans="1:9" s="39" customFormat="1" ht="11.25">
      <c r="A79" s="33"/>
      <c r="B79" s="33"/>
      <c r="C79" s="35"/>
      <c r="D79" s="35"/>
      <c r="E79" s="581"/>
      <c r="F79" s="581"/>
      <c r="G79" s="581"/>
      <c r="H79" s="581"/>
      <c r="I79" s="544"/>
    </row>
    <row r="80" spans="1:9" s="39" customFormat="1" ht="11.25">
      <c r="A80" s="33"/>
      <c r="B80" s="33"/>
      <c r="C80" s="35"/>
      <c r="D80" s="35"/>
      <c r="E80" s="581"/>
      <c r="F80" s="581"/>
      <c r="G80" s="581"/>
      <c r="H80" s="581"/>
      <c r="I80" s="544"/>
    </row>
    <row r="81" spans="1:9" s="39" customFormat="1" ht="11.25">
      <c r="A81" s="33"/>
      <c r="B81" s="33"/>
      <c r="C81" s="35"/>
      <c r="D81" s="35"/>
      <c r="E81" s="581"/>
      <c r="F81" s="581"/>
      <c r="G81" s="581"/>
      <c r="H81" s="581"/>
      <c r="I81" s="544"/>
    </row>
    <row r="82" spans="1:9" s="39" customFormat="1" ht="11.25">
      <c r="A82" s="33"/>
      <c r="B82" s="33"/>
      <c r="C82" s="35"/>
      <c r="D82" s="35"/>
      <c r="E82" s="581"/>
      <c r="F82" s="581"/>
      <c r="G82" s="581"/>
      <c r="H82" s="581"/>
      <c r="I82" s="544"/>
    </row>
    <row r="83" spans="1:9" s="39" customFormat="1" ht="11.25">
      <c r="A83" s="33"/>
      <c r="B83" s="33"/>
      <c r="C83" s="35"/>
      <c r="D83" s="35"/>
      <c r="E83" s="581"/>
      <c r="F83" s="581"/>
      <c r="G83" s="581"/>
      <c r="H83" s="581"/>
      <c r="I83" s="544"/>
    </row>
    <row r="84" spans="1:9" s="39" customFormat="1" ht="11.25">
      <c r="A84" s="33"/>
      <c r="B84" s="33"/>
      <c r="C84" s="35"/>
      <c r="D84" s="35"/>
      <c r="E84" s="581"/>
      <c r="F84" s="581"/>
      <c r="G84" s="581"/>
      <c r="H84" s="581"/>
      <c r="I84" s="544"/>
    </row>
    <row r="85" spans="1:9" s="39" customFormat="1" ht="11.25">
      <c r="A85" s="33"/>
      <c r="B85" s="33"/>
      <c r="C85" s="35"/>
      <c r="D85" s="35"/>
      <c r="E85" s="581"/>
      <c r="F85" s="581"/>
      <c r="G85" s="581"/>
      <c r="H85" s="581"/>
      <c r="I85" s="544"/>
    </row>
    <row r="86" spans="1:9" s="39" customFormat="1" ht="11.25">
      <c r="A86" s="33"/>
      <c r="B86" s="33"/>
      <c r="C86" s="35"/>
      <c r="D86" s="35"/>
      <c r="E86" s="581"/>
      <c r="F86" s="581"/>
      <c r="G86" s="581"/>
      <c r="H86" s="581"/>
      <c r="I86" s="544"/>
    </row>
    <row r="87" spans="1:9" s="39" customFormat="1" ht="11.25">
      <c r="A87" s="33"/>
      <c r="B87" s="33"/>
      <c r="C87" s="35"/>
      <c r="D87" s="35"/>
      <c r="E87" s="581"/>
      <c r="F87" s="581"/>
      <c r="G87" s="581"/>
      <c r="H87" s="581"/>
      <c r="I87" s="544"/>
    </row>
    <row r="88" spans="1:9" s="39" customFormat="1" ht="11.25">
      <c r="A88" s="33"/>
      <c r="B88" s="33"/>
      <c r="C88" s="35"/>
      <c r="D88" s="35"/>
      <c r="E88" s="581"/>
      <c r="F88" s="581"/>
      <c r="G88" s="581"/>
      <c r="H88" s="581"/>
      <c r="I88" s="544"/>
    </row>
    <row r="89" spans="1:9" s="39" customFormat="1" ht="11.25">
      <c r="A89" s="33"/>
      <c r="B89" s="33"/>
      <c r="C89" s="35"/>
      <c r="D89" s="35"/>
      <c r="E89" s="581"/>
      <c r="F89" s="581"/>
      <c r="G89" s="581"/>
      <c r="H89" s="581"/>
      <c r="I89" s="544"/>
    </row>
    <row r="90" spans="1:9" s="39" customFormat="1" ht="11.25">
      <c r="A90" s="33"/>
      <c r="B90" s="33"/>
      <c r="C90" s="35"/>
      <c r="D90" s="35"/>
      <c r="E90" s="581"/>
      <c r="F90" s="581"/>
      <c r="G90" s="581"/>
      <c r="H90" s="581"/>
      <c r="I90" s="544"/>
    </row>
    <row r="91" spans="1:9" s="39" customFormat="1" ht="11.25">
      <c r="A91" s="33"/>
      <c r="B91" s="33"/>
      <c r="C91" s="35"/>
      <c r="D91" s="35"/>
      <c r="E91" s="581"/>
      <c r="F91" s="581"/>
      <c r="G91" s="581"/>
      <c r="H91" s="581"/>
      <c r="I91" s="544"/>
    </row>
    <row r="92" spans="1:9" s="39" customFormat="1" ht="11.25">
      <c r="A92" s="33"/>
      <c r="B92" s="33"/>
      <c r="C92" s="35"/>
      <c r="D92" s="35"/>
      <c r="E92" s="581"/>
      <c r="F92" s="581"/>
      <c r="G92" s="581"/>
      <c r="H92" s="581"/>
      <c r="I92" s="544"/>
    </row>
    <row r="93" spans="1:9" s="39" customFormat="1" ht="11.25">
      <c r="A93" s="33"/>
      <c r="B93" s="33"/>
      <c r="C93" s="35"/>
      <c r="D93" s="35"/>
      <c r="E93" s="581"/>
      <c r="F93" s="581"/>
      <c r="G93" s="581"/>
      <c r="H93" s="581"/>
      <c r="I93" s="544"/>
    </row>
    <row r="94" spans="1:9" s="39" customFormat="1" ht="11.25">
      <c r="A94" s="33"/>
      <c r="B94" s="33"/>
      <c r="C94" s="35"/>
      <c r="D94" s="35"/>
      <c r="E94" s="581"/>
      <c r="F94" s="581"/>
      <c r="G94" s="581"/>
      <c r="H94" s="581"/>
      <c r="I94" s="544"/>
    </row>
    <row r="95" spans="1:9" s="39" customFormat="1" ht="11.25">
      <c r="A95" s="33"/>
      <c r="B95" s="33"/>
      <c r="C95" s="35"/>
      <c r="D95" s="35"/>
      <c r="E95" s="581"/>
      <c r="F95" s="581"/>
      <c r="G95" s="581"/>
      <c r="H95" s="581"/>
      <c r="I95" s="544"/>
    </row>
    <row r="96" spans="1:9" s="39" customFormat="1" ht="11.25">
      <c r="A96" s="33"/>
      <c r="B96" s="33"/>
      <c r="C96" s="35"/>
      <c r="D96" s="35"/>
      <c r="E96" s="581"/>
      <c r="F96" s="581"/>
      <c r="G96" s="581"/>
      <c r="H96" s="581"/>
      <c r="I96" s="544"/>
    </row>
    <row r="97" spans="1:9" s="39" customFormat="1" ht="11.25">
      <c r="A97" s="33"/>
      <c r="B97" s="33"/>
      <c r="C97" s="35"/>
      <c r="D97" s="35"/>
      <c r="E97" s="581"/>
      <c r="F97" s="581"/>
      <c r="G97" s="581"/>
      <c r="H97" s="581"/>
      <c r="I97" s="544"/>
    </row>
    <row r="98" spans="1:9" s="39" customFormat="1" ht="11.25">
      <c r="A98" s="33"/>
      <c r="B98" s="33"/>
      <c r="C98" s="35"/>
      <c r="D98" s="35"/>
      <c r="E98" s="581"/>
      <c r="F98" s="581"/>
      <c r="G98" s="581"/>
      <c r="H98" s="581"/>
      <c r="I98" s="544"/>
    </row>
    <row r="99" spans="1:9" s="39" customFormat="1" ht="11.25">
      <c r="A99" s="33"/>
      <c r="B99" s="33"/>
      <c r="C99" s="35"/>
      <c r="D99" s="35"/>
      <c r="E99" s="581"/>
      <c r="F99" s="581"/>
      <c r="G99" s="581"/>
      <c r="H99" s="581"/>
      <c r="I99" s="544"/>
    </row>
    <row r="100" spans="1:9" s="39" customFormat="1" ht="11.25">
      <c r="A100" s="33"/>
      <c r="B100" s="33"/>
      <c r="C100" s="35"/>
      <c r="D100" s="35"/>
      <c r="E100" s="581"/>
      <c r="F100" s="581"/>
      <c r="G100" s="581"/>
      <c r="H100" s="581"/>
      <c r="I100" s="544"/>
    </row>
    <row r="101" spans="1:9" s="39" customFormat="1" ht="11.25">
      <c r="A101" s="33"/>
      <c r="B101" s="33"/>
      <c r="C101" s="35"/>
      <c r="D101" s="35"/>
      <c r="E101" s="581"/>
      <c r="F101" s="581"/>
      <c r="G101" s="581"/>
      <c r="H101" s="581"/>
      <c r="I101" s="544"/>
    </row>
    <row r="102" spans="1:9" s="39" customFormat="1" ht="11.25">
      <c r="A102" s="33"/>
      <c r="B102" s="33"/>
      <c r="C102" s="35"/>
      <c r="D102" s="35"/>
      <c r="E102" s="581"/>
      <c r="F102" s="581"/>
      <c r="G102" s="581"/>
      <c r="H102" s="581"/>
      <c r="I102" s="544"/>
    </row>
    <row r="103" spans="1:9" s="39" customFormat="1" ht="11.25">
      <c r="A103" s="33"/>
      <c r="B103" s="33"/>
      <c r="C103" s="35"/>
      <c r="D103" s="35"/>
      <c r="E103" s="581"/>
      <c r="F103" s="581"/>
      <c r="G103" s="581"/>
      <c r="H103" s="581"/>
      <c r="I103" s="544"/>
    </row>
    <row r="104" spans="1:9" s="39" customFormat="1" ht="11.25">
      <c r="A104" s="33"/>
      <c r="B104" s="33"/>
      <c r="C104" s="35"/>
      <c r="D104" s="35"/>
      <c r="E104" s="581"/>
      <c r="F104" s="581"/>
      <c r="G104" s="581"/>
      <c r="H104" s="581"/>
      <c r="I104" s="544"/>
    </row>
    <row r="105" spans="1:9" s="39" customFormat="1" ht="11.25">
      <c r="A105" s="33"/>
      <c r="B105" s="33"/>
      <c r="C105" s="35"/>
      <c r="D105" s="35"/>
      <c r="E105" s="581"/>
      <c r="F105" s="581"/>
      <c r="G105" s="581"/>
      <c r="H105" s="581"/>
      <c r="I105" s="544"/>
    </row>
  </sheetData>
  <sheetProtection selectLockedCells="1"/>
  <mergeCells count="18">
    <mergeCell ref="A14:B14"/>
    <mergeCell ref="A15:B15"/>
    <mergeCell ref="A10:B10"/>
    <mergeCell ref="A11:B11"/>
    <mergeCell ref="A12:B12"/>
    <mergeCell ref="A13:B13"/>
    <mergeCell ref="A3:H3"/>
    <mergeCell ref="A4:H4"/>
    <mergeCell ref="A6:B9"/>
    <mergeCell ref="C6:D7"/>
    <mergeCell ref="E6:F7"/>
    <mergeCell ref="G6:H7"/>
    <mergeCell ref="G8:G9"/>
    <mergeCell ref="H8:H9"/>
    <mergeCell ref="E8:E9"/>
    <mergeCell ref="F8:F9"/>
    <mergeCell ref="D8:D9"/>
    <mergeCell ref="C8:C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103"/>
  <sheetViews>
    <sheetView view="pageBreakPreview" topLeftCell="G19" zoomScaleNormal="100" zoomScaleSheetLayoutView="100" workbookViewId="0">
      <selection activeCell="Q16" sqref="Q16"/>
    </sheetView>
  </sheetViews>
  <sheetFormatPr defaultRowHeight="14.25"/>
  <cols>
    <col min="1" max="1" width="3.625" style="54" customWidth="1"/>
    <col min="2" max="2" width="3.25" style="54" customWidth="1"/>
    <col min="3" max="3" width="10.5" style="54" customWidth="1"/>
    <col min="4" max="4" width="13.875" style="56" customWidth="1"/>
    <col min="5" max="6" width="12.875" style="56" customWidth="1"/>
    <col min="7" max="7" width="12.875" style="583" customWidth="1"/>
    <col min="8" max="8" width="12.5" style="583" customWidth="1"/>
    <col min="9" max="9" width="11.75" style="583" customWidth="1"/>
    <col min="10" max="10" width="8.625" style="583" customWidth="1"/>
    <col min="11" max="11" width="11.5" style="583" customWidth="1"/>
    <col min="12" max="12" width="9.5" style="583" customWidth="1"/>
    <col min="13" max="13" width="8.5" style="583" customWidth="1"/>
    <col min="14" max="14" width="10.125" style="583" customWidth="1"/>
    <col min="15" max="15" width="11.375" style="583" customWidth="1"/>
    <col min="16" max="16" width="11.125" style="583" customWidth="1"/>
    <col min="17" max="19" width="16.625" style="583" customWidth="1"/>
    <col min="20" max="20" width="16.625" style="56" customWidth="1"/>
    <col min="21" max="21" width="15.875" style="57" customWidth="1"/>
    <col min="22" max="16384" width="9" style="59"/>
  </cols>
  <sheetData>
    <row r="1" spans="1:21" s="429" customFormat="1" ht="14.1" customHeight="1">
      <c r="A1" s="236"/>
      <c r="B1" s="236"/>
      <c r="C1" s="236"/>
      <c r="D1" s="431"/>
      <c r="E1" s="431"/>
      <c r="F1" s="431"/>
      <c r="G1" s="560"/>
      <c r="H1" s="585" t="s">
        <v>582</v>
      </c>
      <c r="I1" s="586" t="s">
        <v>583</v>
      </c>
      <c r="J1" s="560"/>
      <c r="K1" s="560"/>
      <c r="L1" s="560"/>
      <c r="M1" s="560"/>
      <c r="N1" s="560"/>
      <c r="O1" s="560"/>
      <c r="P1" s="560"/>
      <c r="Q1" s="560"/>
      <c r="R1" s="560"/>
      <c r="S1" s="560"/>
      <c r="T1" s="431"/>
      <c r="U1" s="239" t="s">
        <v>584</v>
      </c>
    </row>
    <row r="2" spans="1:21" s="39" customFormat="1" ht="14.1" customHeight="1">
      <c r="A2" s="91"/>
      <c r="B2" s="91"/>
      <c r="C2" s="91"/>
      <c r="D2" s="35"/>
      <c r="E2" s="35"/>
      <c r="F2" s="35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81"/>
      <c r="R2" s="581"/>
      <c r="S2" s="581"/>
      <c r="T2" s="35"/>
      <c r="U2" s="36"/>
    </row>
    <row r="3" spans="1:21" s="40" customFormat="1" ht="20.100000000000001" customHeight="1">
      <c r="A3" s="656" t="s">
        <v>319</v>
      </c>
      <c r="B3" s="656"/>
      <c r="C3" s="656"/>
      <c r="D3" s="656"/>
      <c r="E3" s="656"/>
      <c r="F3" s="656"/>
      <c r="G3" s="656"/>
      <c r="H3" s="656"/>
      <c r="I3" s="1023" t="s">
        <v>320</v>
      </c>
      <c r="J3" s="1023"/>
      <c r="K3" s="1023"/>
      <c r="L3" s="1023"/>
      <c r="M3" s="1023"/>
      <c r="N3" s="1023"/>
      <c r="O3" s="1023"/>
      <c r="P3" s="1023"/>
      <c r="Q3" s="1021" t="s">
        <v>321</v>
      </c>
      <c r="R3" s="1021"/>
      <c r="S3" s="1021"/>
      <c r="T3" s="1021"/>
      <c r="U3" s="1021"/>
    </row>
    <row r="4" spans="1:21" s="44" customFormat="1" ht="24" customHeight="1">
      <c r="A4" s="946" t="s">
        <v>322</v>
      </c>
      <c r="B4" s="946"/>
      <c r="C4" s="946"/>
      <c r="D4" s="946"/>
      <c r="E4" s="946"/>
      <c r="F4" s="946"/>
      <c r="G4" s="946"/>
      <c r="H4" s="946"/>
      <c r="I4" s="587"/>
      <c r="J4" s="587"/>
      <c r="K4" s="588"/>
      <c r="L4" s="587"/>
      <c r="M4" s="587"/>
      <c r="N4" s="587"/>
      <c r="O4" s="587"/>
      <c r="P4" s="587"/>
      <c r="Q4" s="588"/>
      <c r="R4" s="588"/>
      <c r="S4" s="588"/>
      <c r="T4" s="491"/>
      <c r="U4" s="490"/>
    </row>
    <row r="5" spans="1:21" s="45" customFormat="1" ht="18" customHeight="1" thickBot="1">
      <c r="A5" s="47" t="s">
        <v>323</v>
      </c>
      <c r="B5" s="47"/>
      <c r="C5" s="47"/>
      <c r="D5" s="37"/>
      <c r="E5" s="37"/>
      <c r="F5" s="37"/>
      <c r="G5" s="566"/>
      <c r="H5" s="567" t="s">
        <v>324</v>
      </c>
      <c r="I5" s="589" t="s">
        <v>323</v>
      </c>
      <c r="J5" s="566"/>
      <c r="K5" s="566"/>
      <c r="L5" s="566"/>
      <c r="M5" s="566"/>
      <c r="N5" s="566"/>
      <c r="O5" s="568"/>
      <c r="P5" s="566"/>
      <c r="Q5" s="566"/>
      <c r="R5" s="566"/>
      <c r="S5" s="566"/>
      <c r="T5" s="37"/>
      <c r="U5" s="92" t="s">
        <v>324</v>
      </c>
    </row>
    <row r="6" spans="1:21" s="39" customFormat="1" ht="32.1" customHeight="1">
      <c r="A6" s="690" t="s">
        <v>279</v>
      </c>
      <c r="B6" s="690"/>
      <c r="C6" s="691"/>
      <c r="D6" s="666" t="s">
        <v>325</v>
      </c>
      <c r="E6" s="684" t="s">
        <v>326</v>
      </c>
      <c r="F6" s="670"/>
      <c r="G6" s="986" t="s">
        <v>327</v>
      </c>
      <c r="H6" s="996"/>
      <c r="I6" s="1018" t="s">
        <v>113</v>
      </c>
      <c r="J6" s="986" t="s">
        <v>328</v>
      </c>
      <c r="K6" s="996"/>
      <c r="L6" s="986" t="s">
        <v>114</v>
      </c>
      <c r="M6" s="1013"/>
      <c r="N6" s="1013"/>
      <c r="O6" s="986" t="s">
        <v>115</v>
      </c>
      <c r="P6" s="996"/>
      <c r="Q6" s="1012" t="s">
        <v>329</v>
      </c>
      <c r="R6" s="1013"/>
      <c r="S6" s="684" t="s">
        <v>330</v>
      </c>
      <c r="T6" s="1024"/>
      <c r="U6" s="730" t="s">
        <v>331</v>
      </c>
    </row>
    <row r="7" spans="1:21" s="39" customFormat="1" ht="17.45" customHeight="1">
      <c r="A7" s="692"/>
      <c r="B7" s="692"/>
      <c r="C7" s="693"/>
      <c r="D7" s="667"/>
      <c r="E7" s="625" t="s">
        <v>332</v>
      </c>
      <c r="F7" s="625" t="s">
        <v>333</v>
      </c>
      <c r="G7" s="991" t="s">
        <v>334</v>
      </c>
      <c r="H7" s="993" t="s">
        <v>335</v>
      </c>
      <c r="I7" s="1019"/>
      <c r="J7" s="991" t="s">
        <v>336</v>
      </c>
      <c r="K7" s="991" t="s">
        <v>307</v>
      </c>
      <c r="L7" s="1014" t="s">
        <v>337</v>
      </c>
      <c r="M7" s="1014" t="s">
        <v>338</v>
      </c>
      <c r="N7" s="991" t="s">
        <v>307</v>
      </c>
      <c r="O7" s="991" t="s">
        <v>339</v>
      </c>
      <c r="P7" s="993" t="s">
        <v>307</v>
      </c>
      <c r="Q7" s="1014" t="s">
        <v>336</v>
      </c>
      <c r="R7" s="991" t="s">
        <v>307</v>
      </c>
      <c r="S7" s="991" t="s">
        <v>340</v>
      </c>
      <c r="T7" s="1007" t="s">
        <v>307</v>
      </c>
      <c r="U7" s="736"/>
    </row>
    <row r="8" spans="1:21" s="39" customFormat="1" ht="17.45" customHeight="1">
      <c r="A8" s="692"/>
      <c r="B8" s="692"/>
      <c r="C8" s="693"/>
      <c r="D8" s="667"/>
      <c r="E8" s="651"/>
      <c r="F8" s="651"/>
      <c r="G8" s="997"/>
      <c r="H8" s="1010"/>
      <c r="I8" s="1019"/>
      <c r="J8" s="997"/>
      <c r="K8" s="997"/>
      <c r="L8" s="1015"/>
      <c r="M8" s="1015"/>
      <c r="N8" s="997"/>
      <c r="O8" s="997"/>
      <c r="P8" s="1010"/>
      <c r="Q8" s="1015"/>
      <c r="R8" s="997"/>
      <c r="S8" s="997"/>
      <c r="T8" s="1008"/>
      <c r="U8" s="736"/>
    </row>
    <row r="9" spans="1:21" s="39" customFormat="1" ht="17.45" customHeight="1">
      <c r="A9" s="694"/>
      <c r="B9" s="694"/>
      <c r="C9" s="695"/>
      <c r="D9" s="668"/>
      <c r="E9" s="652"/>
      <c r="F9" s="652"/>
      <c r="G9" s="998"/>
      <c r="H9" s="1011"/>
      <c r="I9" s="1020"/>
      <c r="J9" s="998"/>
      <c r="K9" s="998"/>
      <c r="L9" s="1016"/>
      <c r="M9" s="1016"/>
      <c r="N9" s="998"/>
      <c r="O9" s="998"/>
      <c r="P9" s="1011"/>
      <c r="Q9" s="1016"/>
      <c r="R9" s="998"/>
      <c r="S9" s="998"/>
      <c r="T9" s="1009"/>
      <c r="U9" s="1022"/>
    </row>
    <row r="10" spans="1:21" s="95" customFormat="1" ht="17.45" customHeight="1">
      <c r="A10" s="999" t="s">
        <v>423</v>
      </c>
      <c r="B10" s="999"/>
      <c r="C10" s="708"/>
      <c r="D10" s="71">
        <v>17320561.763999999</v>
      </c>
      <c r="E10" s="71">
        <v>1574103</v>
      </c>
      <c r="F10" s="71">
        <v>9571657.2300000004</v>
      </c>
      <c r="G10" s="590">
        <v>3543846.61</v>
      </c>
      <c r="H10" s="590">
        <v>2927476.5639999998</v>
      </c>
      <c r="I10" s="591" t="s">
        <v>423</v>
      </c>
      <c r="J10" s="590">
        <v>1972</v>
      </c>
      <c r="K10" s="590">
        <v>50356.449000000001</v>
      </c>
      <c r="L10" s="590">
        <v>20</v>
      </c>
      <c r="M10" s="590">
        <v>358.45</v>
      </c>
      <c r="N10" s="590">
        <v>6368</v>
      </c>
      <c r="O10" s="539">
        <v>6099998</v>
      </c>
      <c r="P10" s="590">
        <v>385753.27100000001</v>
      </c>
      <c r="Q10" s="592">
        <v>609776</v>
      </c>
      <c r="R10" s="592">
        <v>4318465.37</v>
      </c>
      <c r="S10" s="592">
        <v>4737251</v>
      </c>
      <c r="T10" s="93">
        <v>60484.88</v>
      </c>
      <c r="U10" s="94" t="s">
        <v>423</v>
      </c>
    </row>
    <row r="11" spans="1:21" s="95" customFormat="1" ht="17.45" customHeight="1">
      <c r="A11" s="999" t="s">
        <v>517</v>
      </c>
      <c r="B11" s="999"/>
      <c r="C11" s="708"/>
      <c r="D11" s="71">
        <v>19897182.100000001</v>
      </c>
      <c r="E11" s="71">
        <v>1582926.6</v>
      </c>
      <c r="F11" s="71">
        <v>9178813.5</v>
      </c>
      <c r="G11" s="590">
        <v>4047733.72</v>
      </c>
      <c r="H11" s="590">
        <v>4052776</v>
      </c>
      <c r="I11" s="591" t="s">
        <v>502</v>
      </c>
      <c r="J11" s="590">
        <v>2255</v>
      </c>
      <c r="K11" s="590">
        <v>54659.7</v>
      </c>
      <c r="L11" s="590">
        <v>24</v>
      </c>
      <c r="M11" s="590">
        <v>329.85</v>
      </c>
      <c r="N11" s="590">
        <v>6770.8</v>
      </c>
      <c r="O11" s="539">
        <v>5204576</v>
      </c>
      <c r="P11" s="590">
        <v>357668</v>
      </c>
      <c r="Q11" s="592">
        <v>268861</v>
      </c>
      <c r="R11" s="592">
        <v>6156685.5</v>
      </c>
      <c r="S11" s="592">
        <v>1301574</v>
      </c>
      <c r="T11" s="93">
        <v>89808.599999999991</v>
      </c>
      <c r="U11" s="94" t="s">
        <v>502</v>
      </c>
    </row>
    <row r="12" spans="1:21" s="95" customFormat="1" ht="17.45" customHeight="1">
      <c r="A12" s="999" t="s">
        <v>519</v>
      </c>
      <c r="B12" s="999"/>
      <c r="C12" s="1002"/>
      <c r="D12" s="71">
        <v>23378018.760000002</v>
      </c>
      <c r="E12" s="71">
        <v>1623968</v>
      </c>
      <c r="F12" s="71">
        <v>11454479</v>
      </c>
      <c r="G12" s="590">
        <v>4965556.13</v>
      </c>
      <c r="H12" s="590">
        <v>4542389</v>
      </c>
      <c r="I12" s="591" t="s">
        <v>519</v>
      </c>
      <c r="J12" s="590">
        <v>2096</v>
      </c>
      <c r="K12" s="590">
        <v>53730</v>
      </c>
      <c r="L12" s="590">
        <v>27</v>
      </c>
      <c r="M12" s="590">
        <v>335</v>
      </c>
      <c r="N12" s="590">
        <v>7071</v>
      </c>
      <c r="O12" s="539">
        <v>5262215</v>
      </c>
      <c r="P12" s="590">
        <v>366219.76</v>
      </c>
      <c r="Q12" s="592">
        <v>283456</v>
      </c>
      <c r="R12" s="592">
        <v>6874988</v>
      </c>
      <c r="S12" s="592">
        <v>5089920</v>
      </c>
      <c r="T12" s="93">
        <v>79142</v>
      </c>
      <c r="U12" s="94" t="s">
        <v>519</v>
      </c>
    </row>
    <row r="13" spans="1:21" s="95" customFormat="1" ht="17.45" customHeight="1">
      <c r="A13" s="999" t="s">
        <v>558</v>
      </c>
      <c r="B13" s="999"/>
      <c r="C13" s="1002"/>
      <c r="D13" s="71">
        <v>27011327</v>
      </c>
      <c r="E13" s="71">
        <v>1740235</v>
      </c>
      <c r="F13" s="71">
        <v>12708747</v>
      </c>
      <c r="G13" s="590">
        <v>5475167</v>
      </c>
      <c r="H13" s="590">
        <v>5193588</v>
      </c>
      <c r="I13" s="591" t="s">
        <v>558</v>
      </c>
      <c r="J13" s="590">
        <v>2271</v>
      </c>
      <c r="K13" s="590">
        <v>80917</v>
      </c>
      <c r="L13" s="590">
        <v>44</v>
      </c>
      <c r="M13" s="590">
        <v>255</v>
      </c>
      <c r="N13" s="590">
        <v>11624</v>
      </c>
      <c r="O13" s="539">
        <v>5360773</v>
      </c>
      <c r="P13" s="590">
        <v>405247</v>
      </c>
      <c r="Q13" s="592">
        <v>322276</v>
      </c>
      <c r="R13" s="592">
        <v>8519030</v>
      </c>
      <c r="S13" s="592">
        <v>5154656</v>
      </c>
      <c r="T13" s="93">
        <v>92174</v>
      </c>
      <c r="U13" s="94" t="s">
        <v>558</v>
      </c>
    </row>
    <row r="14" spans="1:21" s="95" customFormat="1" ht="17.45" customHeight="1">
      <c r="A14" s="1017" t="s">
        <v>598</v>
      </c>
      <c r="B14" s="1017"/>
      <c r="C14" s="706"/>
      <c r="D14" s="74">
        <f>SUM(D16:D38)</f>
        <v>29252558</v>
      </c>
      <c r="E14" s="424">
        <f t="shared" ref="E14:T14" si="0">SUM(E16:E38)</f>
        <v>1898849</v>
      </c>
      <c r="F14" s="424">
        <f t="shared" si="0"/>
        <v>13170632</v>
      </c>
      <c r="G14" s="593">
        <f t="shared" si="0"/>
        <v>7818879</v>
      </c>
      <c r="H14" s="593">
        <f t="shared" si="0"/>
        <v>5687140</v>
      </c>
      <c r="I14" s="594" t="s">
        <v>598</v>
      </c>
      <c r="J14" s="593">
        <f t="shared" si="0"/>
        <v>2256</v>
      </c>
      <c r="K14" s="593">
        <f t="shared" si="0"/>
        <v>63447</v>
      </c>
      <c r="L14" s="593">
        <f t="shared" si="0"/>
        <v>63</v>
      </c>
      <c r="M14" s="593">
        <f t="shared" si="0"/>
        <v>331.5</v>
      </c>
      <c r="N14" s="595">
        <f t="shared" si="0"/>
        <v>10971</v>
      </c>
      <c r="O14" s="596">
        <f t="shared" si="0"/>
        <v>10099947</v>
      </c>
      <c r="P14" s="596">
        <f t="shared" si="0"/>
        <v>417527</v>
      </c>
      <c r="Q14" s="596">
        <f t="shared" si="0"/>
        <v>15289456</v>
      </c>
      <c r="R14" s="596">
        <f t="shared" si="0"/>
        <v>9815545</v>
      </c>
      <c r="S14" s="596">
        <f t="shared" si="0"/>
        <v>5247290</v>
      </c>
      <c r="T14" s="74">
        <f t="shared" si="0"/>
        <v>87296</v>
      </c>
      <c r="U14" s="97" t="s">
        <v>598</v>
      </c>
    </row>
    <row r="15" spans="1:21" s="39" customFormat="1" ht="11.65" customHeight="1">
      <c r="A15" s="1000"/>
      <c r="B15" s="1001"/>
      <c r="C15" s="494"/>
      <c r="D15" s="25"/>
      <c r="E15" s="25"/>
      <c r="F15" s="25"/>
      <c r="G15" s="539"/>
      <c r="H15" s="539"/>
      <c r="I15" s="597"/>
      <c r="J15" s="539"/>
      <c r="K15" s="539"/>
      <c r="L15" s="539"/>
      <c r="M15" s="539"/>
      <c r="N15" s="539"/>
      <c r="O15" s="539"/>
      <c r="P15" s="539"/>
      <c r="Q15" s="357"/>
      <c r="R15" s="357"/>
      <c r="S15" s="357"/>
      <c r="T15" s="10"/>
      <c r="U15" s="98"/>
    </row>
    <row r="16" spans="1:21" s="95" customFormat="1" ht="17.100000000000001" customHeight="1">
      <c r="A16" s="708" t="s">
        <v>33</v>
      </c>
      <c r="B16" s="999" t="s">
        <v>18</v>
      </c>
      <c r="C16" s="77" t="s">
        <v>18</v>
      </c>
      <c r="D16" s="71">
        <f>SUM(F16,H16,K16,N16,P16,R16,T16)</f>
        <v>4290419</v>
      </c>
      <c r="E16" s="513">
        <v>136014</v>
      </c>
      <c r="F16" s="513">
        <v>2719543</v>
      </c>
      <c r="G16" s="598">
        <v>1388841</v>
      </c>
      <c r="H16" s="598">
        <v>592708</v>
      </c>
      <c r="I16" s="591" t="s">
        <v>33</v>
      </c>
      <c r="J16" s="598">
        <v>4</v>
      </c>
      <c r="K16" s="598">
        <v>277</v>
      </c>
      <c r="L16" s="598">
        <v>1</v>
      </c>
      <c r="M16" s="598">
        <v>29</v>
      </c>
      <c r="N16" s="598">
        <v>500</v>
      </c>
      <c r="O16" s="599">
        <v>4398673</v>
      </c>
      <c r="P16" s="598">
        <v>33192</v>
      </c>
      <c r="Q16" s="600">
        <v>10322</v>
      </c>
      <c r="R16" s="600">
        <v>933385</v>
      </c>
      <c r="S16" s="600">
        <v>37</v>
      </c>
      <c r="T16" s="515">
        <v>10814</v>
      </c>
      <c r="U16" s="99" t="s">
        <v>18</v>
      </c>
    </row>
    <row r="17" spans="1:21" s="95" customFormat="1" ht="17.100000000000001" customHeight="1">
      <c r="A17" s="708" t="s">
        <v>34</v>
      </c>
      <c r="B17" s="999" t="s">
        <v>19</v>
      </c>
      <c r="C17" s="77" t="s">
        <v>19</v>
      </c>
      <c r="D17" s="71">
        <f t="shared" ref="D17:D38" si="1">SUM(F17,H17,K17,N17,P17,R17,T17)</f>
        <v>2533232</v>
      </c>
      <c r="E17" s="513">
        <v>113484</v>
      </c>
      <c r="F17" s="513">
        <v>1349392</v>
      </c>
      <c r="G17" s="598">
        <v>483836</v>
      </c>
      <c r="H17" s="598">
        <v>594331</v>
      </c>
      <c r="I17" s="591" t="s">
        <v>34</v>
      </c>
      <c r="J17" s="598">
        <v>5</v>
      </c>
      <c r="K17" s="598">
        <v>497</v>
      </c>
      <c r="L17" s="598">
        <v>3</v>
      </c>
      <c r="M17" s="598">
        <v>3</v>
      </c>
      <c r="N17" s="598">
        <v>59</v>
      </c>
      <c r="O17" s="599">
        <v>6609</v>
      </c>
      <c r="P17" s="598">
        <v>1457</v>
      </c>
      <c r="Q17" s="600">
        <v>8674</v>
      </c>
      <c r="R17" s="600">
        <v>584846</v>
      </c>
      <c r="S17" s="600">
        <v>235863</v>
      </c>
      <c r="T17" s="515">
        <v>2650</v>
      </c>
      <c r="U17" s="99" t="s">
        <v>19</v>
      </c>
    </row>
    <row r="18" spans="1:21" s="95" customFormat="1" ht="17.100000000000001" customHeight="1">
      <c r="A18" s="708" t="s">
        <v>35</v>
      </c>
      <c r="B18" s="999" t="s">
        <v>20</v>
      </c>
      <c r="C18" s="77" t="s">
        <v>20</v>
      </c>
      <c r="D18" s="71">
        <f t="shared" si="1"/>
        <v>703896</v>
      </c>
      <c r="E18" s="513">
        <v>63082</v>
      </c>
      <c r="F18" s="513">
        <v>403344</v>
      </c>
      <c r="G18" s="598">
        <v>377123</v>
      </c>
      <c r="H18" s="598">
        <v>219772</v>
      </c>
      <c r="I18" s="591" t="s">
        <v>35</v>
      </c>
      <c r="J18" s="598">
        <v>0</v>
      </c>
      <c r="K18" s="598">
        <v>0</v>
      </c>
      <c r="L18" s="598">
        <v>0</v>
      </c>
      <c r="M18" s="598">
        <v>0</v>
      </c>
      <c r="N18" s="598">
        <v>0</v>
      </c>
      <c r="O18" s="599">
        <v>6</v>
      </c>
      <c r="P18" s="598">
        <v>376</v>
      </c>
      <c r="Q18" s="600">
        <v>4</v>
      </c>
      <c r="R18" s="600">
        <v>80352</v>
      </c>
      <c r="S18" s="600">
        <v>103230</v>
      </c>
      <c r="T18" s="515">
        <v>52</v>
      </c>
      <c r="U18" s="99" t="s">
        <v>20</v>
      </c>
    </row>
    <row r="19" spans="1:21" s="95" customFormat="1" ht="17.100000000000001" customHeight="1">
      <c r="A19" s="708" t="s">
        <v>36</v>
      </c>
      <c r="B19" s="999" t="s">
        <v>21</v>
      </c>
      <c r="C19" s="77" t="s">
        <v>21</v>
      </c>
      <c r="D19" s="71">
        <f t="shared" si="1"/>
        <v>2061039</v>
      </c>
      <c r="E19" s="513">
        <v>95133</v>
      </c>
      <c r="F19" s="513">
        <v>716773</v>
      </c>
      <c r="G19" s="598">
        <v>409295</v>
      </c>
      <c r="H19" s="598">
        <v>514634</v>
      </c>
      <c r="I19" s="591" t="s">
        <v>36</v>
      </c>
      <c r="J19" s="598">
        <v>180</v>
      </c>
      <c r="K19" s="598">
        <v>738</v>
      </c>
      <c r="L19" s="598">
        <v>28</v>
      </c>
      <c r="M19" s="598"/>
      <c r="N19" s="598">
        <v>3924</v>
      </c>
      <c r="O19" s="599">
        <v>726945</v>
      </c>
      <c r="P19" s="598">
        <v>24471</v>
      </c>
      <c r="Q19" s="600">
        <v>20783</v>
      </c>
      <c r="R19" s="600">
        <v>795726</v>
      </c>
      <c r="S19" s="600">
        <v>504</v>
      </c>
      <c r="T19" s="515">
        <v>4773</v>
      </c>
      <c r="U19" s="99" t="s">
        <v>21</v>
      </c>
    </row>
    <row r="20" spans="1:21" s="95" customFormat="1" ht="17.100000000000001" customHeight="1">
      <c r="A20" s="708" t="s">
        <v>37</v>
      </c>
      <c r="B20" s="999" t="s">
        <v>22</v>
      </c>
      <c r="C20" s="77" t="s">
        <v>22</v>
      </c>
      <c r="D20" s="71">
        <f t="shared" si="1"/>
        <v>3235253</v>
      </c>
      <c r="E20" s="513">
        <v>44455</v>
      </c>
      <c r="F20" s="513">
        <v>2658284</v>
      </c>
      <c r="G20" s="598">
        <v>515124</v>
      </c>
      <c r="H20" s="598">
        <v>419995</v>
      </c>
      <c r="I20" s="591" t="s">
        <v>37</v>
      </c>
      <c r="J20" s="598">
        <v>12</v>
      </c>
      <c r="K20" s="598">
        <v>4123</v>
      </c>
      <c r="L20" s="598"/>
      <c r="M20" s="598"/>
      <c r="N20" s="598"/>
      <c r="O20" s="599">
        <v>12</v>
      </c>
      <c r="P20" s="598">
        <v>397</v>
      </c>
      <c r="Q20" s="600">
        <v>2461</v>
      </c>
      <c r="R20" s="600">
        <v>152385</v>
      </c>
      <c r="S20" s="600">
        <v>119771</v>
      </c>
      <c r="T20" s="515">
        <v>69</v>
      </c>
      <c r="U20" s="99" t="s">
        <v>22</v>
      </c>
    </row>
    <row r="21" spans="1:21" s="95" customFormat="1" ht="17.100000000000001" customHeight="1">
      <c r="A21" s="708" t="s">
        <v>38</v>
      </c>
      <c r="B21" s="999" t="s">
        <v>23</v>
      </c>
      <c r="C21" s="77" t="s">
        <v>23</v>
      </c>
      <c r="D21" s="71">
        <f t="shared" si="1"/>
        <v>1268294</v>
      </c>
      <c r="E21" s="513">
        <v>24135</v>
      </c>
      <c r="F21" s="513">
        <v>420402</v>
      </c>
      <c r="G21" s="598">
        <v>224545</v>
      </c>
      <c r="H21" s="598">
        <v>239890</v>
      </c>
      <c r="I21" s="591" t="s">
        <v>38</v>
      </c>
      <c r="J21" s="598">
        <v>546</v>
      </c>
      <c r="K21" s="598">
        <v>1331</v>
      </c>
      <c r="L21" s="598">
        <v>0</v>
      </c>
      <c r="M21" s="598">
        <v>0</v>
      </c>
      <c r="N21" s="598">
        <v>0</v>
      </c>
      <c r="O21" s="599">
        <v>913665</v>
      </c>
      <c r="P21" s="598">
        <v>98091</v>
      </c>
      <c r="Q21" s="600">
        <v>14810</v>
      </c>
      <c r="R21" s="600">
        <v>501392</v>
      </c>
      <c r="S21" s="600">
        <v>119922</v>
      </c>
      <c r="T21" s="515">
        <v>7188</v>
      </c>
      <c r="U21" s="99" t="s">
        <v>23</v>
      </c>
    </row>
    <row r="22" spans="1:21" s="95" customFormat="1" ht="17.100000000000001" customHeight="1">
      <c r="A22" s="708" t="s">
        <v>39</v>
      </c>
      <c r="B22" s="999" t="s">
        <v>40</v>
      </c>
      <c r="C22" s="77" t="s">
        <v>40</v>
      </c>
      <c r="D22" s="71">
        <f t="shared" si="1"/>
        <v>1322119</v>
      </c>
      <c r="E22" s="513">
        <v>58250</v>
      </c>
      <c r="F22" s="513">
        <v>455407</v>
      </c>
      <c r="G22" s="598">
        <v>1100871</v>
      </c>
      <c r="H22" s="598">
        <v>248900</v>
      </c>
      <c r="I22" s="591" t="s">
        <v>39</v>
      </c>
      <c r="J22" s="598">
        <v>137</v>
      </c>
      <c r="K22" s="598">
        <v>1222</v>
      </c>
      <c r="L22" s="598">
        <v>0</v>
      </c>
      <c r="M22" s="598">
        <v>0</v>
      </c>
      <c r="N22" s="598">
        <v>0</v>
      </c>
      <c r="O22" s="599">
        <v>159842</v>
      </c>
      <c r="P22" s="598">
        <v>32194</v>
      </c>
      <c r="Q22" s="600">
        <v>22313</v>
      </c>
      <c r="R22" s="600">
        <v>584254</v>
      </c>
      <c r="S22" s="600">
        <v>86581</v>
      </c>
      <c r="T22" s="515">
        <v>142</v>
      </c>
      <c r="U22" s="99" t="s">
        <v>40</v>
      </c>
    </row>
    <row r="23" spans="1:21" s="95" customFormat="1" ht="17.100000000000001" customHeight="1">
      <c r="A23" s="708" t="s">
        <v>41</v>
      </c>
      <c r="B23" s="999" t="s">
        <v>24</v>
      </c>
      <c r="C23" s="77" t="s">
        <v>24</v>
      </c>
      <c r="D23" s="71">
        <f t="shared" si="1"/>
        <v>1518745</v>
      </c>
      <c r="E23" s="513">
        <v>108870</v>
      </c>
      <c r="F23" s="513">
        <v>380717</v>
      </c>
      <c r="G23" s="598">
        <v>366461</v>
      </c>
      <c r="H23" s="598">
        <v>323645</v>
      </c>
      <c r="I23" s="591" t="s">
        <v>41</v>
      </c>
      <c r="J23" s="598">
        <v>15</v>
      </c>
      <c r="K23" s="598">
        <v>281</v>
      </c>
      <c r="L23" s="598">
        <v>22</v>
      </c>
      <c r="M23" s="598"/>
      <c r="N23" s="598">
        <v>32</v>
      </c>
      <c r="O23" s="599">
        <v>421015</v>
      </c>
      <c r="P23" s="598">
        <v>59553</v>
      </c>
      <c r="Q23" s="600">
        <v>23779</v>
      </c>
      <c r="R23" s="600">
        <v>748133</v>
      </c>
      <c r="S23" s="600">
        <v>46</v>
      </c>
      <c r="T23" s="515">
        <v>6384</v>
      </c>
      <c r="U23" s="99" t="s">
        <v>24</v>
      </c>
    </row>
    <row r="24" spans="1:21" s="95" customFormat="1" ht="17.100000000000001" customHeight="1">
      <c r="A24" s="708" t="s">
        <v>42</v>
      </c>
      <c r="B24" s="999" t="s">
        <v>43</v>
      </c>
      <c r="C24" s="77" t="s">
        <v>43</v>
      </c>
      <c r="D24" s="71">
        <f t="shared" si="1"/>
        <v>1476216</v>
      </c>
      <c r="E24" s="513">
        <v>64225</v>
      </c>
      <c r="F24" s="513">
        <v>445441</v>
      </c>
      <c r="G24" s="598">
        <v>342701</v>
      </c>
      <c r="H24" s="598">
        <v>305099</v>
      </c>
      <c r="I24" s="591" t="s">
        <v>42</v>
      </c>
      <c r="J24" s="598">
        <v>96</v>
      </c>
      <c r="K24" s="598">
        <v>1267</v>
      </c>
      <c r="L24" s="598">
        <v>0</v>
      </c>
      <c r="M24" s="598">
        <v>0</v>
      </c>
      <c r="N24" s="598">
        <v>0</v>
      </c>
      <c r="O24" s="599">
        <v>1712814</v>
      </c>
      <c r="P24" s="598">
        <v>11056</v>
      </c>
      <c r="Q24" s="600">
        <v>14270</v>
      </c>
      <c r="R24" s="600">
        <v>686080</v>
      </c>
      <c r="S24" s="600">
        <v>3700308</v>
      </c>
      <c r="T24" s="515">
        <v>27273</v>
      </c>
      <c r="U24" s="99" t="s">
        <v>43</v>
      </c>
    </row>
    <row r="25" spans="1:21" s="95" customFormat="1" ht="17.100000000000001" customHeight="1">
      <c r="A25" s="708" t="s">
        <v>44</v>
      </c>
      <c r="B25" s="999" t="s">
        <v>25</v>
      </c>
      <c r="C25" s="77" t="s">
        <v>25</v>
      </c>
      <c r="D25" s="71">
        <f t="shared" si="1"/>
        <v>2020438</v>
      </c>
      <c r="E25" s="513">
        <v>532259</v>
      </c>
      <c r="F25" s="513">
        <v>1174801</v>
      </c>
      <c r="G25" s="598">
        <v>323502</v>
      </c>
      <c r="H25" s="598">
        <v>255924</v>
      </c>
      <c r="I25" s="591" t="s">
        <v>44</v>
      </c>
      <c r="J25" s="598">
        <v>536</v>
      </c>
      <c r="K25" s="598">
        <v>37900</v>
      </c>
      <c r="L25" s="598">
        <v>0</v>
      </c>
      <c r="M25" s="598">
        <v>0</v>
      </c>
      <c r="N25" s="598">
        <v>0</v>
      </c>
      <c r="O25" s="599">
        <v>135089</v>
      </c>
      <c r="P25" s="598">
        <v>19019</v>
      </c>
      <c r="Q25" s="600">
        <v>15074176</v>
      </c>
      <c r="R25" s="600">
        <v>530268</v>
      </c>
      <c r="S25" s="600">
        <v>67114</v>
      </c>
      <c r="T25" s="515">
        <v>2526</v>
      </c>
      <c r="U25" s="99" t="s">
        <v>25</v>
      </c>
    </row>
    <row r="26" spans="1:21" s="95" customFormat="1" ht="17.100000000000001" customHeight="1">
      <c r="A26" s="708" t="s">
        <v>45</v>
      </c>
      <c r="B26" s="999" t="s">
        <v>46</v>
      </c>
      <c r="C26" s="77" t="s">
        <v>46</v>
      </c>
      <c r="D26" s="71">
        <f t="shared" si="1"/>
        <v>489941</v>
      </c>
      <c r="E26" s="513">
        <v>39339</v>
      </c>
      <c r="F26" s="513">
        <v>132131</v>
      </c>
      <c r="G26" s="598">
        <v>95453</v>
      </c>
      <c r="H26" s="598">
        <v>128437</v>
      </c>
      <c r="I26" s="591" t="s">
        <v>45</v>
      </c>
      <c r="J26" s="598"/>
      <c r="K26" s="598"/>
      <c r="L26" s="598"/>
      <c r="M26" s="598"/>
      <c r="N26" s="598"/>
      <c r="O26" s="598">
        <v>54073</v>
      </c>
      <c r="P26" s="598">
        <v>1318</v>
      </c>
      <c r="Q26" s="600">
        <v>7394</v>
      </c>
      <c r="R26" s="600">
        <v>227976</v>
      </c>
      <c r="S26" s="600">
        <v>32382</v>
      </c>
      <c r="T26" s="515">
        <v>79</v>
      </c>
      <c r="U26" s="99" t="s">
        <v>46</v>
      </c>
    </row>
    <row r="27" spans="1:21" s="95" customFormat="1" ht="17.100000000000001" customHeight="1">
      <c r="A27" s="708" t="s">
        <v>47</v>
      </c>
      <c r="B27" s="999" t="s">
        <v>48</v>
      </c>
      <c r="C27" s="77" t="s">
        <v>48</v>
      </c>
      <c r="D27" s="71">
        <f t="shared" si="1"/>
        <v>458450</v>
      </c>
      <c r="E27" s="513">
        <v>105430</v>
      </c>
      <c r="F27" s="513">
        <v>278064</v>
      </c>
      <c r="G27" s="598">
        <v>174888</v>
      </c>
      <c r="H27" s="598">
        <v>180103</v>
      </c>
      <c r="I27" s="591" t="s">
        <v>47</v>
      </c>
      <c r="J27" s="598"/>
      <c r="K27" s="598"/>
      <c r="L27" s="598"/>
      <c r="M27" s="598"/>
      <c r="N27" s="598"/>
      <c r="O27" s="598">
        <v>4602</v>
      </c>
      <c r="P27" s="598">
        <v>154</v>
      </c>
      <c r="Q27" s="598"/>
      <c r="R27" s="598"/>
      <c r="S27" s="600">
        <v>66204</v>
      </c>
      <c r="T27" s="515">
        <v>129</v>
      </c>
      <c r="U27" s="99" t="s">
        <v>48</v>
      </c>
    </row>
    <row r="28" spans="1:21" s="95" customFormat="1" ht="17.100000000000001" customHeight="1">
      <c r="A28" s="708" t="s">
        <v>49</v>
      </c>
      <c r="B28" s="999" t="s">
        <v>50</v>
      </c>
      <c r="C28" s="77" t="s">
        <v>50</v>
      </c>
      <c r="D28" s="71">
        <f t="shared" si="1"/>
        <v>495117</v>
      </c>
      <c r="E28" s="513">
        <v>137805</v>
      </c>
      <c r="F28" s="513">
        <v>131064</v>
      </c>
      <c r="G28" s="598">
        <v>253123</v>
      </c>
      <c r="H28" s="598">
        <v>206132</v>
      </c>
      <c r="I28" s="591" t="s">
        <v>49</v>
      </c>
      <c r="J28" s="598"/>
      <c r="K28" s="598"/>
      <c r="L28" s="598"/>
      <c r="M28" s="598"/>
      <c r="N28" s="598"/>
      <c r="O28" s="598">
        <v>50661</v>
      </c>
      <c r="P28" s="598">
        <v>946</v>
      </c>
      <c r="Q28" s="600">
        <v>6720</v>
      </c>
      <c r="R28" s="600">
        <v>154717</v>
      </c>
      <c r="S28" s="600">
        <v>36027</v>
      </c>
      <c r="T28" s="515">
        <v>2258</v>
      </c>
      <c r="U28" s="99" t="s">
        <v>50</v>
      </c>
    </row>
    <row r="29" spans="1:21" s="95" customFormat="1" ht="17.100000000000001" customHeight="1">
      <c r="A29" s="708" t="s">
        <v>51</v>
      </c>
      <c r="B29" s="999" t="s">
        <v>52</v>
      </c>
      <c r="C29" s="77" t="s">
        <v>52</v>
      </c>
      <c r="D29" s="71">
        <f t="shared" si="1"/>
        <v>882644</v>
      </c>
      <c r="E29" s="513">
        <v>70861</v>
      </c>
      <c r="F29" s="513">
        <v>99972</v>
      </c>
      <c r="G29" s="598">
        <v>141651</v>
      </c>
      <c r="H29" s="598">
        <v>269545</v>
      </c>
      <c r="I29" s="591" t="s">
        <v>51</v>
      </c>
      <c r="J29" s="598">
        <v>136</v>
      </c>
      <c r="K29" s="598">
        <v>4647</v>
      </c>
      <c r="L29" s="598">
        <v>0</v>
      </c>
      <c r="M29" s="598">
        <v>0</v>
      </c>
      <c r="N29" s="598">
        <v>0</v>
      </c>
      <c r="O29" s="599">
        <v>24560</v>
      </c>
      <c r="P29" s="598">
        <v>2161</v>
      </c>
      <c r="Q29" s="600">
        <v>9632</v>
      </c>
      <c r="R29" s="600">
        <v>493222</v>
      </c>
      <c r="S29" s="600">
        <v>193340</v>
      </c>
      <c r="T29" s="515">
        <v>13097</v>
      </c>
      <c r="U29" s="99" t="s">
        <v>52</v>
      </c>
    </row>
    <row r="30" spans="1:21" s="95" customFormat="1" ht="17.100000000000001" customHeight="1">
      <c r="A30" s="708" t="s">
        <v>53</v>
      </c>
      <c r="B30" s="999" t="s">
        <v>26</v>
      </c>
      <c r="C30" s="77" t="s">
        <v>26</v>
      </c>
      <c r="D30" s="71">
        <f t="shared" si="1"/>
        <v>982624</v>
      </c>
      <c r="E30" s="513">
        <v>81889</v>
      </c>
      <c r="F30" s="513">
        <v>195024</v>
      </c>
      <c r="G30" s="598">
        <v>176892</v>
      </c>
      <c r="H30" s="598">
        <v>128529</v>
      </c>
      <c r="I30" s="591" t="s">
        <v>53</v>
      </c>
      <c r="J30" s="598">
        <v>53</v>
      </c>
      <c r="K30" s="598">
        <v>2457</v>
      </c>
      <c r="L30" s="598">
        <v>0</v>
      </c>
      <c r="M30" s="598">
        <v>0</v>
      </c>
      <c r="N30" s="598">
        <v>0</v>
      </c>
      <c r="O30" s="599">
        <v>279641</v>
      </c>
      <c r="P30" s="598">
        <v>16953</v>
      </c>
      <c r="Q30" s="600">
        <v>9435</v>
      </c>
      <c r="R30" s="600">
        <v>636339</v>
      </c>
      <c r="S30" s="600">
        <v>39540</v>
      </c>
      <c r="T30" s="515">
        <v>3322</v>
      </c>
      <c r="U30" s="99" t="s">
        <v>26</v>
      </c>
    </row>
    <row r="31" spans="1:21" s="95" customFormat="1" ht="17.100000000000001" customHeight="1">
      <c r="A31" s="708" t="s">
        <v>54</v>
      </c>
      <c r="B31" s="999" t="s">
        <v>55</v>
      </c>
      <c r="C31" s="77" t="s">
        <v>55</v>
      </c>
      <c r="D31" s="71">
        <f t="shared" si="1"/>
        <v>329134</v>
      </c>
      <c r="E31" s="513">
        <v>22249</v>
      </c>
      <c r="F31" s="513">
        <v>243279</v>
      </c>
      <c r="G31" s="598">
        <v>171075</v>
      </c>
      <c r="H31" s="598">
        <v>85095</v>
      </c>
      <c r="I31" s="591" t="s">
        <v>54</v>
      </c>
      <c r="J31" s="598"/>
      <c r="K31" s="598"/>
      <c r="L31" s="598">
        <v>1</v>
      </c>
      <c r="M31" s="598">
        <v>2.5</v>
      </c>
      <c r="N31" s="598">
        <v>48</v>
      </c>
      <c r="O31" s="599">
        <v>0</v>
      </c>
      <c r="P31" s="598">
        <v>0</v>
      </c>
      <c r="Q31" s="600">
        <v>1</v>
      </c>
      <c r="R31" s="600">
        <v>217</v>
      </c>
      <c r="S31" s="600">
        <v>6702</v>
      </c>
      <c r="T31" s="515">
        <v>495</v>
      </c>
      <c r="U31" s="99" t="s">
        <v>55</v>
      </c>
    </row>
    <row r="32" spans="1:21" s="95" customFormat="1" ht="17.100000000000001" customHeight="1">
      <c r="A32" s="708" t="s">
        <v>56</v>
      </c>
      <c r="B32" s="999" t="s">
        <v>57</v>
      </c>
      <c r="C32" s="77" t="s">
        <v>57</v>
      </c>
      <c r="D32" s="71">
        <f t="shared" si="1"/>
        <v>439488</v>
      </c>
      <c r="E32" s="513">
        <v>13731</v>
      </c>
      <c r="F32" s="513">
        <v>199928</v>
      </c>
      <c r="G32" s="598">
        <v>104293</v>
      </c>
      <c r="H32" s="598">
        <v>92056</v>
      </c>
      <c r="I32" s="591" t="s">
        <v>56</v>
      </c>
      <c r="J32" s="598"/>
      <c r="K32" s="598"/>
      <c r="L32" s="598"/>
      <c r="M32" s="598"/>
      <c r="N32" s="598"/>
      <c r="O32" s="599">
        <v>7144</v>
      </c>
      <c r="P32" s="598">
        <v>976</v>
      </c>
      <c r="Q32" s="600">
        <v>4626</v>
      </c>
      <c r="R32" s="600">
        <v>146519</v>
      </c>
      <c r="S32" s="600">
        <v>9</v>
      </c>
      <c r="T32" s="515">
        <v>9</v>
      </c>
      <c r="U32" s="99" t="s">
        <v>57</v>
      </c>
    </row>
    <row r="33" spans="1:21" s="95" customFormat="1" ht="17.100000000000001" customHeight="1">
      <c r="A33" s="708" t="s">
        <v>58</v>
      </c>
      <c r="B33" s="999" t="s">
        <v>59</v>
      </c>
      <c r="C33" s="77" t="s">
        <v>59</v>
      </c>
      <c r="D33" s="71">
        <f t="shared" si="1"/>
        <v>1170185</v>
      </c>
      <c r="E33" s="513">
        <v>36630</v>
      </c>
      <c r="F33" s="513">
        <v>239291</v>
      </c>
      <c r="G33" s="598">
        <v>274046</v>
      </c>
      <c r="H33" s="598">
        <v>125942</v>
      </c>
      <c r="I33" s="591" t="s">
        <v>58</v>
      </c>
      <c r="J33" s="598">
        <v>96</v>
      </c>
      <c r="K33" s="598">
        <v>2050</v>
      </c>
      <c r="L33" s="598"/>
      <c r="M33" s="598"/>
      <c r="N33" s="598"/>
      <c r="O33" s="599">
        <v>145028</v>
      </c>
      <c r="P33" s="598">
        <v>27047</v>
      </c>
      <c r="Q33" s="600">
        <v>15911</v>
      </c>
      <c r="R33" s="600">
        <v>775525</v>
      </c>
      <c r="S33" s="600">
        <v>66176</v>
      </c>
      <c r="T33" s="515">
        <v>330</v>
      </c>
      <c r="U33" s="99" t="s">
        <v>59</v>
      </c>
    </row>
    <row r="34" spans="1:21" s="95" customFormat="1" ht="17.100000000000001" customHeight="1">
      <c r="A34" s="708" t="s">
        <v>60</v>
      </c>
      <c r="B34" s="999" t="s">
        <v>61</v>
      </c>
      <c r="C34" s="77" t="s">
        <v>61</v>
      </c>
      <c r="D34" s="71">
        <f t="shared" si="1"/>
        <v>893812</v>
      </c>
      <c r="E34" s="513">
        <v>16040</v>
      </c>
      <c r="F34" s="513">
        <v>333010</v>
      </c>
      <c r="G34" s="598">
        <v>334813</v>
      </c>
      <c r="H34" s="598">
        <v>207958</v>
      </c>
      <c r="I34" s="591" t="s">
        <v>60</v>
      </c>
      <c r="J34" s="598">
        <v>57</v>
      </c>
      <c r="K34" s="598">
        <v>440</v>
      </c>
      <c r="L34" s="598"/>
      <c r="M34" s="598"/>
      <c r="N34" s="598"/>
      <c r="O34" s="599">
        <v>260125</v>
      </c>
      <c r="P34" s="598">
        <v>42944</v>
      </c>
      <c r="Q34" s="600">
        <v>6014</v>
      </c>
      <c r="R34" s="600">
        <v>308994</v>
      </c>
      <c r="S34" s="600">
        <v>69689</v>
      </c>
      <c r="T34" s="515">
        <v>466</v>
      </c>
      <c r="U34" s="99" t="s">
        <v>61</v>
      </c>
    </row>
    <row r="35" spans="1:21" s="95" customFormat="1" ht="17.100000000000001" customHeight="1">
      <c r="A35" s="708" t="s">
        <v>62</v>
      </c>
      <c r="B35" s="999" t="s">
        <v>63</v>
      </c>
      <c r="C35" s="77" t="s">
        <v>63</v>
      </c>
      <c r="D35" s="71">
        <f t="shared" si="1"/>
        <v>1002635</v>
      </c>
      <c r="E35" s="513">
        <v>29595</v>
      </c>
      <c r="F35" s="513">
        <v>173086</v>
      </c>
      <c r="G35" s="598">
        <v>126604</v>
      </c>
      <c r="H35" s="598">
        <v>135561</v>
      </c>
      <c r="I35" s="591" t="s">
        <v>62</v>
      </c>
      <c r="J35" s="598">
        <v>107</v>
      </c>
      <c r="K35" s="598">
        <v>1151</v>
      </c>
      <c r="L35" s="598"/>
      <c r="M35" s="598"/>
      <c r="N35" s="598"/>
      <c r="O35" s="599">
        <v>385464</v>
      </c>
      <c r="P35" s="598">
        <v>8150</v>
      </c>
      <c r="Q35" s="600">
        <v>12382</v>
      </c>
      <c r="R35" s="600">
        <v>683833</v>
      </c>
      <c r="S35" s="600">
        <v>66240</v>
      </c>
      <c r="T35" s="515">
        <v>854</v>
      </c>
      <c r="U35" s="99" t="s">
        <v>63</v>
      </c>
    </row>
    <row r="36" spans="1:21" s="95" customFormat="1" ht="17.100000000000001" customHeight="1">
      <c r="A36" s="708" t="s">
        <v>64</v>
      </c>
      <c r="B36" s="999" t="s">
        <v>65</v>
      </c>
      <c r="C36" s="77" t="s">
        <v>65</v>
      </c>
      <c r="D36" s="71">
        <f t="shared" si="1"/>
        <v>996127</v>
      </c>
      <c r="E36" s="513">
        <v>46811</v>
      </c>
      <c r="F36" s="513">
        <v>127396</v>
      </c>
      <c r="G36" s="598">
        <v>133089</v>
      </c>
      <c r="H36" s="598">
        <v>123040</v>
      </c>
      <c r="I36" s="591" t="s">
        <v>64</v>
      </c>
      <c r="J36" s="598">
        <v>133</v>
      </c>
      <c r="K36" s="598">
        <v>2865</v>
      </c>
      <c r="L36" s="598"/>
      <c r="M36" s="598"/>
      <c r="N36" s="598"/>
      <c r="O36" s="599">
        <v>384006</v>
      </c>
      <c r="P36" s="598">
        <v>32212</v>
      </c>
      <c r="Q36" s="600">
        <v>20299</v>
      </c>
      <c r="R36" s="600">
        <v>709210</v>
      </c>
      <c r="S36" s="600">
        <v>62351</v>
      </c>
      <c r="T36" s="515">
        <v>1404</v>
      </c>
      <c r="U36" s="99" t="s">
        <v>65</v>
      </c>
    </row>
    <row r="37" spans="1:21" s="101" customFormat="1" ht="17.100000000000001" customHeight="1">
      <c r="A37" s="1005" t="s">
        <v>66</v>
      </c>
      <c r="B37" s="1006" t="s">
        <v>67</v>
      </c>
      <c r="C37" s="78" t="s">
        <v>67</v>
      </c>
      <c r="D37" s="71">
        <f t="shared" si="1"/>
        <v>431423</v>
      </c>
      <c r="E37" s="513">
        <v>42646</v>
      </c>
      <c r="F37" s="513">
        <v>242828</v>
      </c>
      <c r="G37" s="598">
        <v>195030</v>
      </c>
      <c r="H37" s="598">
        <v>177807</v>
      </c>
      <c r="I37" s="591" t="s">
        <v>66</v>
      </c>
      <c r="J37" s="598">
        <v>0</v>
      </c>
      <c r="K37" s="598">
        <v>0</v>
      </c>
      <c r="L37" s="598">
        <v>4</v>
      </c>
      <c r="M37" s="598">
        <v>93</v>
      </c>
      <c r="N37" s="598">
        <v>1730</v>
      </c>
      <c r="O37" s="599">
        <v>28753</v>
      </c>
      <c r="P37" s="598">
        <v>4299</v>
      </c>
      <c r="Q37" s="600">
        <v>32</v>
      </c>
      <c r="R37" s="600">
        <v>2784</v>
      </c>
      <c r="S37" s="600">
        <v>171495</v>
      </c>
      <c r="T37" s="515">
        <v>1975</v>
      </c>
      <c r="U37" s="100" t="s">
        <v>67</v>
      </c>
    </row>
    <row r="38" spans="1:21" s="95" customFormat="1" ht="17.100000000000001" customHeight="1" thickBot="1">
      <c r="A38" s="1003" t="s">
        <v>68</v>
      </c>
      <c r="B38" s="1004" t="s">
        <v>69</v>
      </c>
      <c r="C38" s="79" t="s">
        <v>69</v>
      </c>
      <c r="D38" s="102">
        <f t="shared" si="1"/>
        <v>251327</v>
      </c>
      <c r="E38" s="514">
        <v>15916</v>
      </c>
      <c r="F38" s="514">
        <v>51455</v>
      </c>
      <c r="G38" s="601">
        <v>105623</v>
      </c>
      <c r="H38" s="601">
        <v>112037</v>
      </c>
      <c r="I38" s="602" t="s">
        <v>68</v>
      </c>
      <c r="J38" s="601">
        <v>143</v>
      </c>
      <c r="K38" s="601">
        <v>2201</v>
      </c>
      <c r="L38" s="601">
        <v>4</v>
      </c>
      <c r="M38" s="601">
        <v>204</v>
      </c>
      <c r="N38" s="601">
        <v>4678</v>
      </c>
      <c r="O38" s="603">
        <v>1220</v>
      </c>
      <c r="P38" s="601">
        <v>561</v>
      </c>
      <c r="Q38" s="601">
        <v>5418</v>
      </c>
      <c r="R38" s="601">
        <v>79388</v>
      </c>
      <c r="S38" s="601">
        <v>3759</v>
      </c>
      <c r="T38" s="514">
        <v>1007</v>
      </c>
      <c r="U38" s="103" t="s">
        <v>69</v>
      </c>
    </row>
    <row r="39" spans="1:21" s="107" customFormat="1" ht="11.1" customHeight="1">
      <c r="A39" s="104" t="s">
        <v>501</v>
      </c>
      <c r="B39" s="104"/>
      <c r="C39" s="104"/>
      <c r="D39" s="105"/>
      <c r="E39" s="105"/>
      <c r="F39" s="105"/>
      <c r="G39" s="604"/>
      <c r="H39" s="579" t="s">
        <v>594</v>
      </c>
      <c r="I39" s="605" t="s">
        <v>501</v>
      </c>
      <c r="J39" s="604"/>
      <c r="K39" s="604"/>
      <c r="L39" s="604"/>
      <c r="M39" s="604"/>
      <c r="N39" s="604"/>
      <c r="O39" s="604"/>
      <c r="P39" s="604"/>
      <c r="Q39" s="604"/>
      <c r="R39" s="604"/>
      <c r="S39" s="604"/>
      <c r="T39" s="105"/>
      <c r="U39" s="192" t="s">
        <v>594</v>
      </c>
    </row>
    <row r="40" spans="1:21" s="107" customFormat="1" ht="11.1" customHeight="1">
      <c r="A40" s="108" t="s">
        <v>341</v>
      </c>
      <c r="B40" s="108"/>
      <c r="C40" s="108"/>
      <c r="D40" s="104"/>
      <c r="E40" s="109"/>
      <c r="F40" s="81"/>
      <c r="G40" s="606"/>
      <c r="H40" s="607"/>
      <c r="I40" s="608" t="s">
        <v>341</v>
      </c>
      <c r="J40" s="606"/>
      <c r="K40" s="606"/>
      <c r="L40" s="606"/>
      <c r="M40" s="606"/>
      <c r="N40" s="606"/>
      <c r="O40" s="606"/>
      <c r="P40" s="606"/>
      <c r="Q40" s="606"/>
      <c r="R40" s="606"/>
      <c r="S40" s="606"/>
      <c r="T40" s="110"/>
      <c r="U40" s="106"/>
    </row>
    <row r="41" spans="1:21" s="39" customFormat="1" ht="11.25">
      <c r="A41" s="33"/>
      <c r="B41" s="33"/>
      <c r="C41" s="33"/>
      <c r="D41" s="35"/>
      <c r="E41" s="35"/>
      <c r="F41" s="85"/>
      <c r="G41" s="609"/>
      <c r="H41" s="610"/>
      <c r="I41" s="610"/>
      <c r="J41" s="581"/>
      <c r="K41" s="581"/>
      <c r="L41" s="581"/>
      <c r="M41" s="581"/>
      <c r="N41" s="581"/>
      <c r="O41" s="581"/>
      <c r="P41" s="581"/>
      <c r="Q41" s="581"/>
      <c r="R41" s="581"/>
      <c r="S41" s="581"/>
      <c r="T41" s="35"/>
      <c r="U41" s="35"/>
    </row>
    <row r="42" spans="1:21" s="39" customFormat="1" ht="11.25">
      <c r="A42" s="33"/>
      <c r="B42" s="33"/>
      <c r="C42" s="33"/>
      <c r="D42" s="35"/>
      <c r="E42" s="35"/>
      <c r="F42" s="111"/>
      <c r="G42" s="581"/>
      <c r="H42" s="581"/>
      <c r="I42" s="581"/>
      <c r="J42" s="581"/>
      <c r="K42" s="581"/>
      <c r="L42" s="581"/>
      <c r="M42" s="581"/>
      <c r="N42" s="581"/>
      <c r="O42" s="611"/>
      <c r="P42" s="581"/>
      <c r="Q42" s="581"/>
      <c r="R42" s="581"/>
      <c r="S42" s="581"/>
      <c r="T42" s="35"/>
      <c r="U42" s="35"/>
    </row>
    <row r="43" spans="1:21" s="39" customFormat="1" ht="11.25">
      <c r="A43" s="33"/>
      <c r="B43" s="33"/>
      <c r="C43" s="33"/>
      <c r="D43" s="35"/>
      <c r="E43" s="35"/>
      <c r="F43" s="111"/>
      <c r="G43" s="581"/>
      <c r="H43" s="581"/>
      <c r="I43" s="581"/>
      <c r="J43" s="581"/>
      <c r="K43" s="581"/>
      <c r="L43" s="581"/>
      <c r="M43" s="581"/>
      <c r="N43" s="581"/>
      <c r="O43" s="581"/>
      <c r="P43" s="581"/>
      <c r="Q43" s="581"/>
      <c r="R43" s="581"/>
      <c r="S43" s="581"/>
      <c r="T43" s="35"/>
      <c r="U43" s="35"/>
    </row>
    <row r="44" spans="1:21" s="39" customFormat="1" ht="11.25">
      <c r="A44" s="33"/>
      <c r="B44" s="33"/>
      <c r="C44" s="33"/>
      <c r="D44" s="35"/>
      <c r="E44" s="35"/>
      <c r="F44" s="35"/>
      <c r="G44" s="581"/>
      <c r="H44" s="581"/>
      <c r="I44" s="581"/>
      <c r="J44" s="581"/>
      <c r="K44" s="581"/>
      <c r="L44" s="581"/>
      <c r="M44" s="581"/>
      <c r="N44" s="581"/>
      <c r="O44" s="581"/>
      <c r="P44" s="581"/>
      <c r="Q44" s="581"/>
      <c r="R44" s="581"/>
      <c r="S44" s="581"/>
      <c r="T44" s="35"/>
      <c r="U44" s="35"/>
    </row>
    <row r="45" spans="1:21" s="39" customFormat="1" ht="11.25">
      <c r="A45" s="33"/>
      <c r="B45" s="33"/>
      <c r="C45" s="33"/>
      <c r="D45" s="35"/>
      <c r="E45" s="35"/>
      <c r="F45" s="35"/>
      <c r="G45" s="581"/>
      <c r="H45" s="581"/>
      <c r="I45" s="581"/>
      <c r="J45" s="581"/>
      <c r="K45" s="581"/>
      <c r="L45" s="581"/>
      <c r="M45" s="581"/>
      <c r="N45" s="581"/>
      <c r="O45" s="581"/>
      <c r="P45" s="581"/>
      <c r="Q45" s="581"/>
      <c r="R45" s="581"/>
      <c r="S45" s="581"/>
      <c r="T45" s="35"/>
      <c r="U45" s="35"/>
    </row>
    <row r="46" spans="1:21" s="39" customFormat="1" ht="11.25">
      <c r="A46" s="33"/>
      <c r="B46" s="33"/>
      <c r="C46" s="33"/>
      <c r="D46" s="35"/>
      <c r="E46" s="35"/>
      <c r="F46" s="35"/>
      <c r="G46" s="581"/>
      <c r="H46" s="581"/>
      <c r="I46" s="581"/>
      <c r="J46" s="581"/>
      <c r="K46" s="581"/>
      <c r="L46" s="581"/>
      <c r="M46" s="581"/>
      <c r="N46" s="581"/>
      <c r="O46" s="581"/>
      <c r="P46" s="581"/>
      <c r="Q46" s="581"/>
      <c r="R46" s="581"/>
      <c r="S46" s="581"/>
      <c r="T46" s="35"/>
      <c r="U46" s="35"/>
    </row>
    <row r="47" spans="1:21" s="39" customFormat="1" ht="11.25">
      <c r="A47" s="33"/>
      <c r="B47" s="33"/>
      <c r="C47" s="33"/>
      <c r="D47" s="35"/>
      <c r="E47" s="35"/>
      <c r="F47" s="35"/>
      <c r="G47" s="581"/>
      <c r="H47" s="581"/>
      <c r="I47" s="581"/>
      <c r="J47" s="581"/>
      <c r="K47" s="581"/>
      <c r="L47" s="581"/>
      <c r="M47" s="581"/>
      <c r="N47" s="581"/>
      <c r="O47" s="581"/>
      <c r="P47" s="581"/>
      <c r="Q47" s="581"/>
      <c r="R47" s="581"/>
      <c r="S47" s="581"/>
      <c r="T47" s="35"/>
      <c r="U47" s="35"/>
    </row>
    <row r="48" spans="1:21" s="39" customFormat="1" ht="11.25">
      <c r="A48" s="33"/>
      <c r="B48" s="33"/>
      <c r="C48" s="33"/>
      <c r="D48" s="35"/>
      <c r="E48" s="35"/>
      <c r="F48" s="35"/>
      <c r="G48" s="581"/>
      <c r="H48" s="581"/>
      <c r="I48" s="581"/>
      <c r="J48" s="581"/>
      <c r="K48" s="581"/>
      <c r="L48" s="581"/>
      <c r="M48" s="581"/>
      <c r="N48" s="581"/>
      <c r="O48" s="581"/>
      <c r="P48" s="581"/>
      <c r="Q48" s="581"/>
      <c r="R48" s="581"/>
      <c r="S48" s="581"/>
      <c r="T48" s="35"/>
      <c r="U48" s="35"/>
    </row>
    <row r="49" spans="1:21" s="39" customFormat="1" ht="11.25">
      <c r="A49" s="33"/>
      <c r="B49" s="33"/>
      <c r="C49" s="33"/>
      <c r="D49" s="35"/>
      <c r="E49" s="35"/>
      <c r="F49" s="35"/>
      <c r="G49" s="581"/>
      <c r="H49" s="581"/>
      <c r="I49" s="581"/>
      <c r="J49" s="581"/>
      <c r="K49" s="581"/>
      <c r="L49" s="581"/>
      <c r="M49" s="581"/>
      <c r="N49" s="581"/>
      <c r="O49" s="581"/>
      <c r="P49" s="581"/>
      <c r="Q49" s="581"/>
      <c r="R49" s="581"/>
      <c r="S49" s="581"/>
      <c r="T49" s="35"/>
      <c r="U49" s="35"/>
    </row>
    <row r="50" spans="1:21" s="39" customFormat="1" ht="11.25">
      <c r="A50" s="33"/>
      <c r="B50" s="33"/>
      <c r="C50" s="33"/>
      <c r="D50" s="35"/>
      <c r="E50" s="35"/>
      <c r="F50" s="35"/>
      <c r="G50" s="581"/>
      <c r="H50" s="581"/>
      <c r="I50" s="581"/>
      <c r="J50" s="581"/>
      <c r="K50" s="581"/>
      <c r="L50" s="581"/>
      <c r="M50" s="581"/>
      <c r="N50" s="581"/>
      <c r="O50" s="581"/>
      <c r="P50" s="581"/>
      <c r="Q50" s="581"/>
      <c r="R50" s="581"/>
      <c r="S50" s="581"/>
      <c r="T50" s="35"/>
      <c r="U50" s="35"/>
    </row>
    <row r="51" spans="1:21" s="39" customFormat="1" ht="11.25">
      <c r="A51" s="33"/>
      <c r="B51" s="33"/>
      <c r="C51" s="33"/>
      <c r="D51" s="35"/>
      <c r="E51" s="35"/>
      <c r="F51" s="35"/>
      <c r="G51" s="581"/>
      <c r="H51" s="581"/>
      <c r="I51" s="581"/>
      <c r="J51" s="581"/>
      <c r="K51" s="581"/>
      <c r="L51" s="581"/>
      <c r="M51" s="581"/>
      <c r="N51" s="581"/>
      <c r="O51" s="581"/>
      <c r="P51" s="581"/>
      <c r="Q51" s="581"/>
      <c r="R51" s="581"/>
      <c r="S51" s="581"/>
      <c r="T51" s="35"/>
      <c r="U51" s="35"/>
    </row>
    <row r="52" spans="1:21" s="39" customFormat="1" ht="11.25">
      <c r="A52" s="33"/>
      <c r="B52" s="33"/>
      <c r="C52" s="33"/>
      <c r="D52" s="35"/>
      <c r="E52" s="35"/>
      <c r="F52" s="35"/>
      <c r="G52" s="581"/>
      <c r="H52" s="581"/>
      <c r="I52" s="581"/>
      <c r="J52" s="581"/>
      <c r="K52" s="581"/>
      <c r="L52" s="581"/>
      <c r="M52" s="581"/>
      <c r="N52" s="581"/>
      <c r="O52" s="581"/>
      <c r="P52" s="581"/>
      <c r="Q52" s="581"/>
      <c r="R52" s="581"/>
      <c r="S52" s="581"/>
      <c r="T52" s="35"/>
      <c r="U52" s="35"/>
    </row>
    <row r="53" spans="1:21" s="39" customFormat="1" ht="11.25">
      <c r="A53" s="33"/>
      <c r="B53" s="33"/>
      <c r="C53" s="33"/>
      <c r="D53" s="35"/>
      <c r="E53" s="35"/>
      <c r="F53" s="35"/>
      <c r="G53" s="581"/>
      <c r="H53" s="581"/>
      <c r="I53" s="581"/>
      <c r="J53" s="581"/>
      <c r="K53" s="581"/>
      <c r="L53" s="581"/>
      <c r="M53" s="581"/>
      <c r="N53" s="581"/>
      <c r="O53" s="581"/>
      <c r="P53" s="581"/>
      <c r="Q53" s="581"/>
      <c r="R53" s="581"/>
      <c r="S53" s="581"/>
      <c r="T53" s="35"/>
      <c r="U53" s="35"/>
    </row>
    <row r="54" spans="1:21" s="39" customFormat="1" ht="11.25">
      <c r="A54" s="33"/>
      <c r="B54" s="33"/>
      <c r="C54" s="33"/>
      <c r="D54" s="35"/>
      <c r="E54" s="35"/>
      <c r="F54" s="35"/>
      <c r="G54" s="581"/>
      <c r="H54" s="581"/>
      <c r="I54" s="581"/>
      <c r="J54" s="581"/>
      <c r="K54" s="581"/>
      <c r="L54" s="581"/>
      <c r="M54" s="581"/>
      <c r="N54" s="581"/>
      <c r="O54" s="581"/>
      <c r="P54" s="581"/>
      <c r="Q54" s="581"/>
      <c r="R54" s="581"/>
      <c r="S54" s="581"/>
      <c r="T54" s="35"/>
      <c r="U54" s="35"/>
    </row>
    <row r="55" spans="1:21" s="39" customFormat="1" ht="11.25">
      <c r="A55" s="33"/>
      <c r="B55" s="33"/>
      <c r="C55" s="33"/>
      <c r="D55" s="35"/>
      <c r="E55" s="35"/>
      <c r="F55" s="35"/>
      <c r="G55" s="581"/>
      <c r="H55" s="581"/>
      <c r="I55" s="581"/>
      <c r="J55" s="581"/>
      <c r="K55" s="581"/>
      <c r="L55" s="581"/>
      <c r="M55" s="581"/>
      <c r="N55" s="581"/>
      <c r="O55" s="581"/>
      <c r="P55" s="581"/>
      <c r="Q55" s="581"/>
      <c r="R55" s="581"/>
      <c r="S55" s="581"/>
      <c r="T55" s="35"/>
      <c r="U55" s="35"/>
    </row>
    <row r="56" spans="1:21" s="39" customFormat="1" ht="11.25">
      <c r="A56" s="33"/>
      <c r="B56" s="33"/>
      <c r="C56" s="33"/>
      <c r="D56" s="35"/>
      <c r="E56" s="35"/>
      <c r="F56" s="35"/>
      <c r="G56" s="581"/>
      <c r="H56" s="581"/>
      <c r="I56" s="581"/>
      <c r="J56" s="581"/>
      <c r="K56" s="581"/>
      <c r="L56" s="581"/>
      <c r="M56" s="581"/>
      <c r="N56" s="581"/>
      <c r="O56" s="581"/>
      <c r="P56" s="581"/>
      <c r="Q56" s="581"/>
      <c r="R56" s="581"/>
      <c r="S56" s="581"/>
      <c r="T56" s="35"/>
      <c r="U56" s="35"/>
    </row>
    <row r="57" spans="1:21" s="39" customFormat="1" ht="11.25">
      <c r="A57" s="33"/>
      <c r="B57" s="33"/>
      <c r="C57" s="33"/>
      <c r="D57" s="35"/>
      <c r="E57" s="35"/>
      <c r="F57" s="35"/>
      <c r="G57" s="581"/>
      <c r="H57" s="581"/>
      <c r="I57" s="581"/>
      <c r="J57" s="581"/>
      <c r="K57" s="581"/>
      <c r="L57" s="581"/>
      <c r="M57" s="581"/>
      <c r="N57" s="581"/>
      <c r="O57" s="581"/>
      <c r="P57" s="581"/>
      <c r="Q57" s="581"/>
      <c r="R57" s="581"/>
      <c r="S57" s="581"/>
      <c r="T57" s="35"/>
      <c r="U57" s="35"/>
    </row>
    <row r="58" spans="1:21" s="39" customFormat="1" ht="11.25">
      <c r="A58" s="33"/>
      <c r="B58" s="33"/>
      <c r="C58" s="33"/>
      <c r="D58" s="35"/>
      <c r="E58" s="35"/>
      <c r="F58" s="35"/>
      <c r="G58" s="581"/>
      <c r="H58" s="581"/>
      <c r="I58" s="581"/>
      <c r="J58" s="581"/>
      <c r="K58" s="581"/>
      <c r="L58" s="581"/>
      <c r="M58" s="581"/>
      <c r="N58" s="581"/>
      <c r="O58" s="581"/>
      <c r="P58" s="581"/>
      <c r="Q58" s="581"/>
      <c r="R58" s="581"/>
      <c r="S58" s="581"/>
      <c r="T58" s="35"/>
      <c r="U58" s="35"/>
    </row>
    <row r="59" spans="1:21" s="39" customFormat="1" ht="11.25">
      <c r="A59" s="33"/>
      <c r="B59" s="33"/>
      <c r="C59" s="33"/>
      <c r="D59" s="35"/>
      <c r="E59" s="35"/>
      <c r="F59" s="35"/>
      <c r="G59" s="581"/>
      <c r="H59" s="581"/>
      <c r="I59" s="581"/>
      <c r="J59" s="581"/>
      <c r="K59" s="581"/>
      <c r="L59" s="581"/>
      <c r="M59" s="581"/>
      <c r="N59" s="581"/>
      <c r="O59" s="581"/>
      <c r="P59" s="581"/>
      <c r="Q59" s="581"/>
      <c r="R59" s="581"/>
      <c r="S59" s="581"/>
      <c r="T59" s="35"/>
      <c r="U59" s="35"/>
    </row>
    <row r="60" spans="1:21" s="39" customFormat="1" ht="11.25">
      <c r="A60" s="33"/>
      <c r="B60" s="33"/>
      <c r="C60" s="33"/>
      <c r="D60" s="35"/>
      <c r="E60" s="35"/>
      <c r="F60" s="35"/>
      <c r="G60" s="581"/>
      <c r="H60" s="581"/>
      <c r="I60" s="581"/>
      <c r="J60" s="581"/>
      <c r="K60" s="581"/>
      <c r="L60" s="581"/>
      <c r="M60" s="581"/>
      <c r="N60" s="581"/>
      <c r="O60" s="581"/>
      <c r="P60" s="581"/>
      <c r="Q60" s="581"/>
      <c r="R60" s="581"/>
      <c r="S60" s="581"/>
      <c r="T60" s="35"/>
      <c r="U60" s="35"/>
    </row>
    <row r="61" spans="1:21" s="39" customFormat="1" ht="11.25">
      <c r="A61" s="33"/>
      <c r="B61" s="33"/>
      <c r="C61" s="33"/>
      <c r="D61" s="35"/>
      <c r="E61" s="35"/>
      <c r="F61" s="35"/>
      <c r="G61" s="581"/>
      <c r="H61" s="581"/>
      <c r="I61" s="581"/>
      <c r="J61" s="581"/>
      <c r="K61" s="581"/>
      <c r="L61" s="581"/>
      <c r="M61" s="581"/>
      <c r="N61" s="581"/>
      <c r="O61" s="581"/>
      <c r="P61" s="581"/>
      <c r="Q61" s="581"/>
      <c r="R61" s="581"/>
      <c r="S61" s="581"/>
      <c r="T61" s="35"/>
      <c r="U61" s="35"/>
    </row>
    <row r="62" spans="1:21" s="39" customFormat="1" ht="11.25">
      <c r="A62" s="33"/>
      <c r="B62" s="33"/>
      <c r="C62" s="33"/>
      <c r="D62" s="35"/>
      <c r="E62" s="35"/>
      <c r="F62" s="35"/>
      <c r="G62" s="581"/>
      <c r="H62" s="581"/>
      <c r="I62" s="581"/>
      <c r="J62" s="581"/>
      <c r="K62" s="581"/>
      <c r="L62" s="581"/>
      <c r="M62" s="581"/>
      <c r="N62" s="581"/>
      <c r="O62" s="581"/>
      <c r="P62" s="581"/>
      <c r="Q62" s="581"/>
      <c r="R62" s="581"/>
      <c r="S62" s="581"/>
      <c r="T62" s="35"/>
      <c r="U62" s="35"/>
    </row>
    <row r="63" spans="1:21" s="39" customFormat="1" ht="11.25">
      <c r="A63" s="33"/>
      <c r="B63" s="33"/>
      <c r="C63" s="33"/>
      <c r="D63" s="35"/>
      <c r="E63" s="35"/>
      <c r="F63" s="35"/>
      <c r="G63" s="581"/>
      <c r="H63" s="581"/>
      <c r="I63" s="581"/>
      <c r="J63" s="581"/>
      <c r="K63" s="581"/>
      <c r="L63" s="581"/>
      <c r="M63" s="581"/>
      <c r="N63" s="581"/>
      <c r="O63" s="581"/>
      <c r="P63" s="581"/>
      <c r="Q63" s="581"/>
      <c r="R63" s="581"/>
      <c r="S63" s="581"/>
      <c r="T63" s="35"/>
      <c r="U63" s="35"/>
    </row>
    <row r="64" spans="1:21" s="39" customFormat="1" ht="11.25">
      <c r="A64" s="33"/>
      <c r="B64" s="33"/>
      <c r="C64" s="33"/>
      <c r="D64" s="35"/>
      <c r="E64" s="35"/>
      <c r="F64" s="35"/>
      <c r="G64" s="581"/>
      <c r="H64" s="581"/>
      <c r="I64" s="581"/>
      <c r="J64" s="581"/>
      <c r="K64" s="581"/>
      <c r="L64" s="581"/>
      <c r="M64" s="581"/>
      <c r="N64" s="581"/>
      <c r="O64" s="581"/>
      <c r="P64" s="581"/>
      <c r="Q64" s="581"/>
      <c r="R64" s="581"/>
      <c r="S64" s="581"/>
      <c r="T64" s="35"/>
      <c r="U64" s="35"/>
    </row>
    <row r="65" spans="1:21" s="39" customFormat="1" ht="11.25">
      <c r="A65" s="33"/>
      <c r="B65" s="33"/>
      <c r="C65" s="33"/>
      <c r="D65" s="35"/>
      <c r="E65" s="35"/>
      <c r="F65" s="35"/>
      <c r="G65" s="581"/>
      <c r="H65" s="581"/>
      <c r="I65" s="581"/>
      <c r="J65" s="581"/>
      <c r="K65" s="581"/>
      <c r="L65" s="581"/>
      <c r="M65" s="581"/>
      <c r="N65" s="581"/>
      <c r="O65" s="581"/>
      <c r="P65" s="581"/>
      <c r="Q65" s="581"/>
      <c r="R65" s="581"/>
      <c r="S65" s="581"/>
      <c r="T65" s="35"/>
      <c r="U65" s="35"/>
    </row>
    <row r="66" spans="1:21" s="39" customFormat="1" ht="11.25">
      <c r="A66" s="33"/>
      <c r="B66" s="33"/>
      <c r="C66" s="33"/>
      <c r="D66" s="35"/>
      <c r="E66" s="35"/>
      <c r="F66" s="35"/>
      <c r="G66" s="581"/>
      <c r="H66" s="581"/>
      <c r="I66" s="581"/>
      <c r="J66" s="581"/>
      <c r="K66" s="581"/>
      <c r="L66" s="581"/>
      <c r="M66" s="581"/>
      <c r="N66" s="581"/>
      <c r="O66" s="581"/>
      <c r="P66" s="581"/>
      <c r="Q66" s="581"/>
      <c r="R66" s="581"/>
      <c r="S66" s="581"/>
      <c r="T66" s="35"/>
      <c r="U66" s="35"/>
    </row>
    <row r="67" spans="1:21" s="39" customFormat="1" ht="11.25">
      <c r="A67" s="33"/>
      <c r="B67" s="33"/>
      <c r="C67" s="33"/>
      <c r="D67" s="35"/>
      <c r="E67" s="35"/>
      <c r="F67" s="35"/>
      <c r="G67" s="581"/>
      <c r="H67" s="581"/>
      <c r="I67" s="581"/>
      <c r="J67" s="581"/>
      <c r="K67" s="581"/>
      <c r="L67" s="581"/>
      <c r="M67" s="581"/>
      <c r="N67" s="581"/>
      <c r="O67" s="581"/>
      <c r="P67" s="581"/>
      <c r="Q67" s="581"/>
      <c r="R67" s="581"/>
      <c r="S67" s="581"/>
      <c r="T67" s="35"/>
      <c r="U67" s="35"/>
    </row>
    <row r="68" spans="1:21" s="39" customFormat="1" ht="11.25">
      <c r="A68" s="33"/>
      <c r="B68" s="33"/>
      <c r="C68" s="33"/>
      <c r="D68" s="35"/>
      <c r="E68" s="35"/>
      <c r="F68" s="35"/>
      <c r="G68" s="581"/>
      <c r="H68" s="581"/>
      <c r="I68" s="581"/>
      <c r="J68" s="581"/>
      <c r="K68" s="581"/>
      <c r="L68" s="581"/>
      <c r="M68" s="581"/>
      <c r="N68" s="581"/>
      <c r="O68" s="581"/>
      <c r="P68" s="581"/>
      <c r="Q68" s="581"/>
      <c r="R68" s="581"/>
      <c r="S68" s="581"/>
      <c r="T68" s="35"/>
      <c r="U68" s="35"/>
    </row>
    <row r="69" spans="1:21" s="39" customFormat="1" ht="11.25">
      <c r="A69" s="33"/>
      <c r="B69" s="33"/>
      <c r="C69" s="33"/>
      <c r="D69" s="35"/>
      <c r="E69" s="35"/>
      <c r="F69" s="35"/>
      <c r="G69" s="581"/>
      <c r="H69" s="581"/>
      <c r="I69" s="581"/>
      <c r="J69" s="581"/>
      <c r="K69" s="581"/>
      <c r="L69" s="581"/>
      <c r="M69" s="581"/>
      <c r="N69" s="581"/>
      <c r="O69" s="581"/>
      <c r="P69" s="581"/>
      <c r="Q69" s="581"/>
      <c r="R69" s="581"/>
      <c r="S69" s="581"/>
      <c r="T69" s="35"/>
      <c r="U69" s="35"/>
    </row>
    <row r="70" spans="1:21" s="39" customFormat="1" ht="11.25">
      <c r="A70" s="33"/>
      <c r="B70" s="33"/>
      <c r="C70" s="33"/>
      <c r="D70" s="35"/>
      <c r="E70" s="35"/>
      <c r="F70" s="35"/>
      <c r="G70" s="581"/>
      <c r="H70" s="581"/>
      <c r="I70" s="581"/>
      <c r="J70" s="581"/>
      <c r="K70" s="581"/>
      <c r="L70" s="581"/>
      <c r="M70" s="581"/>
      <c r="N70" s="581"/>
      <c r="O70" s="581"/>
      <c r="P70" s="581"/>
      <c r="Q70" s="581"/>
      <c r="R70" s="581"/>
      <c r="S70" s="581"/>
      <c r="T70" s="35"/>
      <c r="U70" s="35"/>
    </row>
    <row r="71" spans="1:21" s="39" customFormat="1" ht="11.25">
      <c r="A71" s="33"/>
      <c r="B71" s="33"/>
      <c r="C71" s="33"/>
      <c r="D71" s="35"/>
      <c r="E71" s="35"/>
      <c r="F71" s="35"/>
      <c r="G71" s="581"/>
      <c r="H71" s="581"/>
      <c r="I71" s="581"/>
      <c r="J71" s="581"/>
      <c r="K71" s="581"/>
      <c r="L71" s="581"/>
      <c r="M71" s="581"/>
      <c r="N71" s="581"/>
      <c r="O71" s="581"/>
      <c r="P71" s="581"/>
      <c r="Q71" s="581"/>
      <c r="R71" s="581"/>
      <c r="S71" s="581"/>
      <c r="T71" s="35"/>
      <c r="U71" s="35"/>
    </row>
    <row r="72" spans="1:21" s="39" customFormat="1" ht="11.25">
      <c r="A72" s="33"/>
      <c r="B72" s="33"/>
      <c r="C72" s="33"/>
      <c r="D72" s="35"/>
      <c r="E72" s="35"/>
      <c r="F72" s="35"/>
      <c r="G72" s="581"/>
      <c r="H72" s="581"/>
      <c r="I72" s="581"/>
      <c r="J72" s="581"/>
      <c r="K72" s="581"/>
      <c r="L72" s="581"/>
      <c r="M72" s="581"/>
      <c r="N72" s="581"/>
      <c r="O72" s="581"/>
      <c r="P72" s="581"/>
      <c r="Q72" s="581"/>
      <c r="R72" s="581"/>
      <c r="S72" s="581"/>
      <c r="T72" s="35"/>
      <c r="U72" s="35"/>
    </row>
    <row r="73" spans="1:21" s="39" customFormat="1" ht="11.25">
      <c r="A73" s="33"/>
      <c r="B73" s="33"/>
      <c r="C73" s="33"/>
      <c r="D73" s="35"/>
      <c r="E73" s="35"/>
      <c r="F73" s="35"/>
      <c r="G73" s="581"/>
      <c r="H73" s="581"/>
      <c r="I73" s="581"/>
      <c r="J73" s="581"/>
      <c r="K73" s="581"/>
      <c r="L73" s="581"/>
      <c r="M73" s="581"/>
      <c r="N73" s="581"/>
      <c r="O73" s="581"/>
      <c r="P73" s="581"/>
      <c r="Q73" s="581"/>
      <c r="R73" s="581"/>
      <c r="S73" s="581"/>
      <c r="T73" s="35"/>
      <c r="U73" s="35"/>
    </row>
    <row r="74" spans="1:21" s="39" customFormat="1" ht="11.25">
      <c r="A74" s="33"/>
      <c r="B74" s="33"/>
      <c r="C74" s="33"/>
      <c r="D74" s="35"/>
      <c r="E74" s="35"/>
      <c r="F74" s="35"/>
      <c r="G74" s="581"/>
      <c r="H74" s="581"/>
      <c r="I74" s="581"/>
      <c r="J74" s="581"/>
      <c r="K74" s="581"/>
      <c r="L74" s="581"/>
      <c r="M74" s="581"/>
      <c r="N74" s="581"/>
      <c r="O74" s="581"/>
      <c r="P74" s="581"/>
      <c r="Q74" s="581"/>
      <c r="R74" s="581"/>
      <c r="S74" s="581"/>
      <c r="T74" s="35"/>
      <c r="U74" s="35"/>
    </row>
    <row r="75" spans="1:21" s="39" customFormat="1" ht="11.25">
      <c r="A75" s="33"/>
      <c r="B75" s="33"/>
      <c r="C75" s="33"/>
      <c r="D75" s="35"/>
      <c r="E75" s="35"/>
      <c r="F75" s="35"/>
      <c r="G75" s="581"/>
      <c r="H75" s="581"/>
      <c r="I75" s="581"/>
      <c r="J75" s="581"/>
      <c r="K75" s="581"/>
      <c r="L75" s="581"/>
      <c r="M75" s="581"/>
      <c r="N75" s="581"/>
      <c r="O75" s="581"/>
      <c r="P75" s="581"/>
      <c r="Q75" s="581"/>
      <c r="R75" s="581"/>
      <c r="S75" s="581"/>
      <c r="T75" s="35"/>
      <c r="U75" s="35"/>
    </row>
    <row r="76" spans="1:21" s="39" customFormat="1" ht="11.25">
      <c r="A76" s="33"/>
      <c r="B76" s="33"/>
      <c r="C76" s="33"/>
      <c r="D76" s="35"/>
      <c r="E76" s="35"/>
      <c r="F76" s="35"/>
      <c r="G76" s="581"/>
      <c r="H76" s="581"/>
      <c r="I76" s="581"/>
      <c r="J76" s="581"/>
      <c r="K76" s="581"/>
      <c r="L76" s="581"/>
      <c r="M76" s="581"/>
      <c r="N76" s="581"/>
      <c r="O76" s="581"/>
      <c r="P76" s="581"/>
      <c r="Q76" s="581"/>
      <c r="R76" s="581"/>
      <c r="S76" s="581"/>
      <c r="T76" s="35"/>
      <c r="U76" s="35"/>
    </row>
    <row r="77" spans="1:21" s="39" customFormat="1" ht="11.25">
      <c r="A77" s="33"/>
      <c r="B77" s="33"/>
      <c r="C77" s="33"/>
      <c r="D77" s="35"/>
      <c r="E77" s="35"/>
      <c r="F77" s="35"/>
      <c r="G77" s="581"/>
      <c r="H77" s="581"/>
      <c r="I77" s="581"/>
      <c r="J77" s="581"/>
      <c r="K77" s="581"/>
      <c r="L77" s="581"/>
      <c r="M77" s="581"/>
      <c r="N77" s="581"/>
      <c r="O77" s="581"/>
      <c r="P77" s="581"/>
      <c r="Q77" s="581"/>
      <c r="R77" s="581"/>
      <c r="S77" s="581"/>
      <c r="T77" s="35"/>
      <c r="U77" s="35"/>
    </row>
    <row r="78" spans="1:21" s="39" customFormat="1" ht="11.25">
      <c r="A78" s="33"/>
      <c r="B78" s="33"/>
      <c r="C78" s="33"/>
      <c r="D78" s="35"/>
      <c r="E78" s="35"/>
      <c r="F78" s="35"/>
      <c r="G78" s="581"/>
      <c r="H78" s="581"/>
      <c r="I78" s="581"/>
      <c r="J78" s="581"/>
      <c r="K78" s="581"/>
      <c r="L78" s="581"/>
      <c r="M78" s="581"/>
      <c r="N78" s="581"/>
      <c r="O78" s="581"/>
      <c r="P78" s="581"/>
      <c r="Q78" s="581"/>
      <c r="R78" s="581"/>
      <c r="S78" s="581"/>
      <c r="T78" s="35"/>
      <c r="U78" s="35"/>
    </row>
    <row r="79" spans="1:21" s="39" customFormat="1" ht="11.25">
      <c r="A79" s="33"/>
      <c r="B79" s="33"/>
      <c r="C79" s="33"/>
      <c r="D79" s="35"/>
      <c r="E79" s="35"/>
      <c r="F79" s="35"/>
      <c r="G79" s="581"/>
      <c r="H79" s="581"/>
      <c r="I79" s="581"/>
      <c r="J79" s="581"/>
      <c r="K79" s="581"/>
      <c r="L79" s="581"/>
      <c r="M79" s="581"/>
      <c r="N79" s="581"/>
      <c r="O79" s="581"/>
      <c r="P79" s="581"/>
      <c r="Q79" s="581"/>
      <c r="R79" s="581"/>
      <c r="S79" s="581"/>
      <c r="T79" s="35"/>
      <c r="U79" s="35"/>
    </row>
    <row r="80" spans="1:21" s="39" customFormat="1" ht="11.25">
      <c r="A80" s="33"/>
      <c r="B80" s="33"/>
      <c r="C80" s="33"/>
      <c r="D80" s="35"/>
      <c r="E80" s="35"/>
      <c r="F80" s="35"/>
      <c r="G80" s="581"/>
      <c r="H80" s="581"/>
      <c r="I80" s="581"/>
      <c r="J80" s="581"/>
      <c r="K80" s="581"/>
      <c r="L80" s="581"/>
      <c r="M80" s="581"/>
      <c r="N80" s="581"/>
      <c r="O80" s="581"/>
      <c r="P80" s="581"/>
      <c r="Q80" s="581"/>
      <c r="R80" s="581"/>
      <c r="S80" s="581"/>
      <c r="T80" s="35"/>
      <c r="U80" s="35"/>
    </row>
    <row r="81" spans="1:21" s="39" customFormat="1" ht="11.25">
      <c r="A81" s="33"/>
      <c r="B81" s="33"/>
      <c r="C81" s="33"/>
      <c r="D81" s="35"/>
      <c r="E81" s="35"/>
      <c r="F81" s="35"/>
      <c r="G81" s="581"/>
      <c r="H81" s="581"/>
      <c r="I81" s="581"/>
      <c r="J81" s="581"/>
      <c r="K81" s="581"/>
      <c r="L81" s="581"/>
      <c r="M81" s="581"/>
      <c r="N81" s="581"/>
      <c r="O81" s="581"/>
      <c r="P81" s="581"/>
      <c r="Q81" s="581"/>
      <c r="R81" s="581"/>
      <c r="S81" s="581"/>
      <c r="T81" s="35"/>
      <c r="U81" s="35"/>
    </row>
    <row r="82" spans="1:21" s="39" customFormat="1" ht="11.25">
      <c r="A82" s="33"/>
      <c r="B82" s="33"/>
      <c r="C82" s="33"/>
      <c r="D82" s="35"/>
      <c r="E82" s="35"/>
      <c r="F82" s="35"/>
      <c r="G82" s="581"/>
      <c r="H82" s="581"/>
      <c r="I82" s="581"/>
      <c r="J82" s="581"/>
      <c r="K82" s="581"/>
      <c r="L82" s="581"/>
      <c r="M82" s="581"/>
      <c r="N82" s="581"/>
      <c r="O82" s="581"/>
      <c r="P82" s="581"/>
      <c r="Q82" s="581"/>
      <c r="R82" s="581"/>
      <c r="S82" s="581"/>
      <c r="T82" s="35"/>
      <c r="U82" s="35"/>
    </row>
    <row r="83" spans="1:21" s="39" customFormat="1" ht="11.25">
      <c r="A83" s="33"/>
      <c r="B83" s="33"/>
      <c r="C83" s="33"/>
      <c r="D83" s="35"/>
      <c r="E83" s="35"/>
      <c r="F83" s="35"/>
      <c r="G83" s="581"/>
      <c r="H83" s="581"/>
      <c r="I83" s="581"/>
      <c r="J83" s="581"/>
      <c r="K83" s="581"/>
      <c r="L83" s="581"/>
      <c r="M83" s="581"/>
      <c r="N83" s="581"/>
      <c r="O83" s="581"/>
      <c r="P83" s="581"/>
      <c r="Q83" s="581"/>
      <c r="R83" s="581"/>
      <c r="S83" s="581"/>
      <c r="T83" s="35"/>
      <c r="U83" s="35"/>
    </row>
    <row r="84" spans="1:21" s="39" customFormat="1" ht="11.25">
      <c r="A84" s="33"/>
      <c r="B84" s="33"/>
      <c r="C84" s="33"/>
      <c r="D84" s="35"/>
      <c r="E84" s="35"/>
      <c r="F84" s="35"/>
      <c r="G84" s="581"/>
      <c r="H84" s="581"/>
      <c r="I84" s="581"/>
      <c r="J84" s="581"/>
      <c r="K84" s="581"/>
      <c r="L84" s="581"/>
      <c r="M84" s="581"/>
      <c r="N84" s="581"/>
      <c r="O84" s="581"/>
      <c r="P84" s="581"/>
      <c r="Q84" s="581"/>
      <c r="R84" s="581"/>
      <c r="S84" s="581"/>
      <c r="T84" s="35"/>
      <c r="U84" s="35"/>
    </row>
    <row r="85" spans="1:21" s="39" customFormat="1" ht="11.25">
      <c r="A85" s="33"/>
      <c r="B85" s="33"/>
      <c r="C85" s="33"/>
      <c r="D85" s="35"/>
      <c r="E85" s="35"/>
      <c r="F85" s="35"/>
      <c r="G85" s="581"/>
      <c r="H85" s="581"/>
      <c r="I85" s="581"/>
      <c r="J85" s="581"/>
      <c r="K85" s="581"/>
      <c r="L85" s="581"/>
      <c r="M85" s="581"/>
      <c r="N85" s="581"/>
      <c r="O85" s="581"/>
      <c r="P85" s="581"/>
      <c r="Q85" s="581"/>
      <c r="R85" s="581"/>
      <c r="S85" s="581"/>
      <c r="T85" s="35"/>
      <c r="U85" s="35"/>
    </row>
    <row r="86" spans="1:21" s="39" customFormat="1" ht="11.25">
      <c r="A86" s="33"/>
      <c r="B86" s="33"/>
      <c r="C86" s="33"/>
      <c r="D86" s="35"/>
      <c r="E86" s="35"/>
      <c r="F86" s="35"/>
      <c r="G86" s="581"/>
      <c r="H86" s="581"/>
      <c r="I86" s="581"/>
      <c r="J86" s="581"/>
      <c r="K86" s="581"/>
      <c r="L86" s="581"/>
      <c r="M86" s="581"/>
      <c r="N86" s="581"/>
      <c r="O86" s="581"/>
      <c r="P86" s="581"/>
      <c r="Q86" s="581"/>
      <c r="R86" s="581"/>
      <c r="S86" s="581"/>
      <c r="T86" s="35"/>
      <c r="U86" s="35"/>
    </row>
    <row r="87" spans="1:21" s="39" customFormat="1" ht="11.25">
      <c r="A87" s="33"/>
      <c r="B87" s="33"/>
      <c r="C87" s="33"/>
      <c r="D87" s="35"/>
      <c r="E87" s="35"/>
      <c r="F87" s="35"/>
      <c r="G87" s="581"/>
      <c r="H87" s="581"/>
      <c r="I87" s="581"/>
      <c r="J87" s="581"/>
      <c r="K87" s="581"/>
      <c r="L87" s="581"/>
      <c r="M87" s="581"/>
      <c r="N87" s="581"/>
      <c r="O87" s="581"/>
      <c r="P87" s="581"/>
      <c r="Q87" s="581"/>
      <c r="R87" s="581"/>
      <c r="S87" s="581"/>
      <c r="T87" s="35"/>
      <c r="U87" s="35"/>
    </row>
    <row r="88" spans="1:21" s="39" customFormat="1" ht="11.25">
      <c r="A88" s="33"/>
      <c r="B88" s="33"/>
      <c r="C88" s="33"/>
      <c r="D88" s="35"/>
      <c r="E88" s="35"/>
      <c r="F88" s="35"/>
      <c r="G88" s="581"/>
      <c r="H88" s="581"/>
      <c r="I88" s="581"/>
      <c r="J88" s="581"/>
      <c r="K88" s="581"/>
      <c r="L88" s="581"/>
      <c r="M88" s="581"/>
      <c r="N88" s="581"/>
      <c r="O88" s="581"/>
      <c r="P88" s="581"/>
      <c r="Q88" s="581"/>
      <c r="R88" s="581"/>
      <c r="S88" s="581"/>
      <c r="T88" s="35"/>
      <c r="U88" s="35"/>
    </row>
    <row r="89" spans="1:21" s="39" customFormat="1" ht="11.25">
      <c r="A89" s="33"/>
      <c r="B89" s="33"/>
      <c r="C89" s="33"/>
      <c r="D89" s="35"/>
      <c r="E89" s="35"/>
      <c r="F89" s="35"/>
      <c r="G89" s="581"/>
      <c r="H89" s="581"/>
      <c r="I89" s="581"/>
      <c r="J89" s="581"/>
      <c r="K89" s="581"/>
      <c r="L89" s="581"/>
      <c r="M89" s="581"/>
      <c r="N89" s="581"/>
      <c r="O89" s="581"/>
      <c r="P89" s="581"/>
      <c r="Q89" s="581"/>
      <c r="R89" s="581"/>
      <c r="S89" s="581"/>
      <c r="T89" s="35"/>
      <c r="U89" s="35"/>
    </row>
    <row r="90" spans="1:21" s="39" customFormat="1" ht="11.25">
      <c r="A90" s="33"/>
      <c r="B90" s="33"/>
      <c r="C90" s="33"/>
      <c r="D90" s="35"/>
      <c r="E90" s="35"/>
      <c r="F90" s="35"/>
      <c r="G90" s="581"/>
      <c r="H90" s="581"/>
      <c r="I90" s="581"/>
      <c r="J90" s="581"/>
      <c r="K90" s="581"/>
      <c r="L90" s="581"/>
      <c r="M90" s="581"/>
      <c r="N90" s="581"/>
      <c r="O90" s="581"/>
      <c r="P90" s="581"/>
      <c r="Q90" s="581"/>
      <c r="R90" s="581"/>
      <c r="S90" s="581"/>
      <c r="T90" s="35"/>
      <c r="U90" s="35"/>
    </row>
    <row r="91" spans="1:21" s="39" customFormat="1" ht="11.25">
      <c r="A91" s="33"/>
      <c r="B91" s="33"/>
      <c r="C91" s="33"/>
      <c r="D91" s="35"/>
      <c r="E91" s="35"/>
      <c r="F91" s="35"/>
      <c r="G91" s="581"/>
      <c r="H91" s="581"/>
      <c r="I91" s="581"/>
      <c r="J91" s="581"/>
      <c r="K91" s="581"/>
      <c r="L91" s="581"/>
      <c r="M91" s="581"/>
      <c r="N91" s="581"/>
      <c r="O91" s="581"/>
      <c r="P91" s="581"/>
      <c r="Q91" s="581"/>
      <c r="R91" s="581"/>
      <c r="S91" s="581"/>
      <c r="T91" s="35"/>
      <c r="U91" s="35"/>
    </row>
    <row r="92" spans="1:21" s="39" customFormat="1" ht="11.25">
      <c r="A92" s="33"/>
      <c r="B92" s="33"/>
      <c r="C92" s="33"/>
      <c r="D92" s="35"/>
      <c r="E92" s="35"/>
      <c r="F92" s="35"/>
      <c r="G92" s="581"/>
      <c r="H92" s="581"/>
      <c r="I92" s="581"/>
      <c r="J92" s="581"/>
      <c r="K92" s="581"/>
      <c r="L92" s="581"/>
      <c r="M92" s="581"/>
      <c r="N92" s="581"/>
      <c r="O92" s="581"/>
      <c r="P92" s="581"/>
      <c r="Q92" s="581"/>
      <c r="R92" s="581"/>
      <c r="S92" s="581"/>
      <c r="T92" s="35"/>
      <c r="U92" s="35"/>
    </row>
    <row r="93" spans="1:21" s="39" customFormat="1" ht="11.25">
      <c r="A93" s="33"/>
      <c r="B93" s="33"/>
      <c r="C93" s="33"/>
      <c r="D93" s="35"/>
      <c r="E93" s="35"/>
      <c r="F93" s="35"/>
      <c r="G93" s="581"/>
      <c r="H93" s="581"/>
      <c r="I93" s="581"/>
      <c r="J93" s="581"/>
      <c r="K93" s="581"/>
      <c r="L93" s="581"/>
      <c r="M93" s="581"/>
      <c r="N93" s="581"/>
      <c r="O93" s="581"/>
      <c r="P93" s="581"/>
      <c r="Q93" s="581"/>
      <c r="R93" s="581"/>
      <c r="S93" s="581"/>
      <c r="T93" s="35"/>
      <c r="U93" s="35"/>
    </row>
    <row r="94" spans="1:21" s="39" customFormat="1" ht="11.25">
      <c r="A94" s="33"/>
      <c r="B94" s="33"/>
      <c r="C94" s="33"/>
      <c r="D94" s="35"/>
      <c r="E94" s="35"/>
      <c r="F94" s="35"/>
      <c r="G94" s="581"/>
      <c r="H94" s="581"/>
      <c r="I94" s="581"/>
      <c r="J94" s="581"/>
      <c r="K94" s="581"/>
      <c r="L94" s="581"/>
      <c r="M94" s="581"/>
      <c r="N94" s="581"/>
      <c r="O94" s="581"/>
      <c r="P94" s="581"/>
      <c r="Q94" s="581"/>
      <c r="R94" s="581"/>
      <c r="S94" s="581"/>
      <c r="T94" s="35"/>
      <c r="U94" s="35"/>
    </row>
    <row r="95" spans="1:21" s="39" customFormat="1" ht="11.25">
      <c r="A95" s="33"/>
      <c r="B95" s="33"/>
      <c r="C95" s="33"/>
      <c r="D95" s="35"/>
      <c r="E95" s="35"/>
      <c r="F95" s="35"/>
      <c r="G95" s="581"/>
      <c r="H95" s="581"/>
      <c r="I95" s="581"/>
      <c r="J95" s="581"/>
      <c r="K95" s="581"/>
      <c r="L95" s="581"/>
      <c r="M95" s="581"/>
      <c r="N95" s="581"/>
      <c r="O95" s="581"/>
      <c r="P95" s="581"/>
      <c r="Q95" s="581"/>
      <c r="R95" s="581"/>
      <c r="S95" s="581"/>
      <c r="T95" s="35"/>
      <c r="U95" s="35"/>
    </row>
    <row r="96" spans="1:21" s="39" customFormat="1" ht="11.25">
      <c r="A96" s="33"/>
      <c r="B96" s="33"/>
      <c r="C96" s="33"/>
      <c r="D96" s="35"/>
      <c r="E96" s="35"/>
      <c r="F96" s="35"/>
      <c r="G96" s="581"/>
      <c r="H96" s="581"/>
      <c r="I96" s="581"/>
      <c r="J96" s="581"/>
      <c r="K96" s="581"/>
      <c r="L96" s="581"/>
      <c r="M96" s="581"/>
      <c r="N96" s="581"/>
      <c r="O96" s="581"/>
      <c r="P96" s="581"/>
      <c r="Q96" s="581"/>
      <c r="R96" s="581"/>
      <c r="S96" s="581"/>
      <c r="T96" s="35"/>
      <c r="U96" s="35"/>
    </row>
    <row r="97" spans="1:21" s="39" customFormat="1" ht="11.25">
      <c r="A97" s="33"/>
      <c r="B97" s="33"/>
      <c r="C97" s="33"/>
      <c r="D97" s="35"/>
      <c r="E97" s="35"/>
      <c r="F97" s="35"/>
      <c r="G97" s="581"/>
      <c r="H97" s="581"/>
      <c r="I97" s="581"/>
      <c r="J97" s="581"/>
      <c r="K97" s="581"/>
      <c r="L97" s="581"/>
      <c r="M97" s="581"/>
      <c r="N97" s="581"/>
      <c r="O97" s="581"/>
      <c r="P97" s="581"/>
      <c r="Q97" s="581"/>
      <c r="R97" s="581"/>
      <c r="S97" s="581"/>
      <c r="T97" s="35"/>
      <c r="U97" s="35"/>
    </row>
    <row r="98" spans="1:21" s="39" customFormat="1" ht="11.25">
      <c r="A98" s="33"/>
      <c r="B98" s="33"/>
      <c r="C98" s="33"/>
      <c r="D98" s="35"/>
      <c r="E98" s="35"/>
      <c r="F98" s="35"/>
      <c r="G98" s="581"/>
      <c r="H98" s="581"/>
      <c r="I98" s="581"/>
      <c r="J98" s="581"/>
      <c r="K98" s="581"/>
      <c r="L98" s="581"/>
      <c r="M98" s="581"/>
      <c r="N98" s="581"/>
      <c r="O98" s="581"/>
      <c r="P98" s="581"/>
      <c r="Q98" s="581"/>
      <c r="R98" s="581"/>
      <c r="S98" s="581"/>
      <c r="T98" s="35"/>
      <c r="U98" s="35"/>
    </row>
    <row r="99" spans="1:21" s="39" customFormat="1" ht="11.25">
      <c r="A99" s="33"/>
      <c r="B99" s="33"/>
      <c r="C99" s="33"/>
      <c r="D99" s="35"/>
      <c r="E99" s="35"/>
      <c r="F99" s="35"/>
      <c r="G99" s="581"/>
      <c r="H99" s="581"/>
      <c r="I99" s="581"/>
      <c r="J99" s="581"/>
      <c r="K99" s="581"/>
      <c r="L99" s="581"/>
      <c r="M99" s="581"/>
      <c r="N99" s="581"/>
      <c r="O99" s="581"/>
      <c r="P99" s="581"/>
      <c r="Q99" s="581"/>
      <c r="R99" s="581"/>
      <c r="S99" s="581"/>
      <c r="T99" s="35"/>
      <c r="U99" s="35"/>
    </row>
    <row r="100" spans="1:21" s="39" customFormat="1" ht="11.25">
      <c r="A100" s="33"/>
      <c r="B100" s="33"/>
      <c r="C100" s="33"/>
      <c r="D100" s="35"/>
      <c r="E100" s="35"/>
      <c r="F100" s="35"/>
      <c r="G100" s="581"/>
      <c r="H100" s="581"/>
      <c r="I100" s="581"/>
      <c r="J100" s="581"/>
      <c r="K100" s="581"/>
      <c r="L100" s="581"/>
      <c r="M100" s="581"/>
      <c r="N100" s="581"/>
      <c r="O100" s="581"/>
      <c r="P100" s="581"/>
      <c r="Q100" s="581"/>
      <c r="R100" s="581"/>
      <c r="S100" s="581"/>
      <c r="T100" s="35"/>
      <c r="U100" s="35"/>
    </row>
    <row r="101" spans="1:21" s="39" customFormat="1" ht="11.25">
      <c r="A101" s="33"/>
      <c r="B101" s="33"/>
      <c r="C101" s="33"/>
      <c r="D101" s="35"/>
      <c r="E101" s="35"/>
      <c r="F101" s="35"/>
      <c r="G101" s="581"/>
      <c r="H101" s="581"/>
      <c r="I101" s="581"/>
      <c r="J101" s="581"/>
      <c r="K101" s="581"/>
      <c r="L101" s="581"/>
      <c r="M101" s="581"/>
      <c r="N101" s="581"/>
      <c r="O101" s="581"/>
      <c r="P101" s="581"/>
      <c r="Q101" s="581"/>
      <c r="R101" s="581"/>
      <c r="S101" s="581"/>
      <c r="T101" s="35"/>
      <c r="U101" s="35"/>
    </row>
    <row r="102" spans="1:21" s="39" customFormat="1" ht="11.25">
      <c r="A102" s="33"/>
      <c r="B102" s="33"/>
      <c r="C102" s="33"/>
      <c r="D102" s="35"/>
      <c r="E102" s="35"/>
      <c r="F102" s="35"/>
      <c r="G102" s="581"/>
      <c r="H102" s="581"/>
      <c r="I102" s="581"/>
      <c r="J102" s="581"/>
      <c r="K102" s="581"/>
      <c r="L102" s="581"/>
      <c r="M102" s="581"/>
      <c r="N102" s="581"/>
      <c r="O102" s="581"/>
      <c r="P102" s="581"/>
      <c r="Q102" s="581"/>
      <c r="R102" s="581"/>
      <c r="S102" s="581"/>
      <c r="T102" s="35"/>
      <c r="U102" s="35"/>
    </row>
    <row r="103" spans="1:21" s="39" customFormat="1" ht="11.25">
      <c r="A103" s="33"/>
      <c r="B103" s="33"/>
      <c r="C103" s="33"/>
      <c r="D103" s="35"/>
      <c r="E103" s="35"/>
      <c r="F103" s="35"/>
      <c r="G103" s="581"/>
      <c r="H103" s="581"/>
      <c r="I103" s="581"/>
      <c r="J103" s="581"/>
      <c r="K103" s="581"/>
      <c r="L103" s="581"/>
      <c r="M103" s="581"/>
      <c r="N103" s="581"/>
      <c r="O103" s="581"/>
      <c r="P103" s="581"/>
      <c r="Q103" s="581"/>
      <c r="R103" s="581"/>
      <c r="S103" s="581"/>
      <c r="T103" s="35"/>
      <c r="U103" s="35"/>
    </row>
  </sheetData>
  <sheetProtection selectLockedCells="1"/>
  <mergeCells count="59">
    <mergeCell ref="Q3:U3"/>
    <mergeCell ref="A4:H4"/>
    <mergeCell ref="D6:D9"/>
    <mergeCell ref="E7:E9"/>
    <mergeCell ref="G6:H6"/>
    <mergeCell ref="M7:M9"/>
    <mergeCell ref="N7:N9"/>
    <mergeCell ref="E6:F6"/>
    <mergeCell ref="L6:N6"/>
    <mergeCell ref="U6:U9"/>
    <mergeCell ref="I3:P3"/>
    <mergeCell ref="L7:L9"/>
    <mergeCell ref="F7:F9"/>
    <mergeCell ref="G7:G9"/>
    <mergeCell ref="A3:H3"/>
    <mergeCell ref="S6:T6"/>
    <mergeCell ref="S7:S9"/>
    <mergeCell ref="T7:T9"/>
    <mergeCell ref="O6:P6"/>
    <mergeCell ref="A36:B36"/>
    <mergeCell ref="A29:B29"/>
    <mergeCell ref="A6:C9"/>
    <mergeCell ref="P7:P9"/>
    <mergeCell ref="Q6:R6"/>
    <mergeCell ref="Q7:Q9"/>
    <mergeCell ref="A20:B20"/>
    <mergeCell ref="A14:C14"/>
    <mergeCell ref="A10:C10"/>
    <mergeCell ref="R7:R9"/>
    <mergeCell ref="H7:H9"/>
    <mergeCell ref="J7:J9"/>
    <mergeCell ref="I6:I9"/>
    <mergeCell ref="A38:B38"/>
    <mergeCell ref="A34:B34"/>
    <mergeCell ref="A35:B35"/>
    <mergeCell ref="A22:B22"/>
    <mergeCell ref="A23:B23"/>
    <mergeCell ref="A37:B37"/>
    <mergeCell ref="A30:B30"/>
    <mergeCell ref="A31:B31"/>
    <mergeCell ref="A32:B32"/>
    <mergeCell ref="A33:B33"/>
    <mergeCell ref="A28:B28"/>
    <mergeCell ref="A24:B24"/>
    <mergeCell ref="A25:B25"/>
    <mergeCell ref="A26:B26"/>
    <mergeCell ref="A27:B27"/>
    <mergeCell ref="J6:K6"/>
    <mergeCell ref="K7:K9"/>
    <mergeCell ref="O7:O9"/>
    <mergeCell ref="A21:B21"/>
    <mergeCell ref="A15:B15"/>
    <mergeCell ref="A18:B18"/>
    <mergeCell ref="A19:B19"/>
    <mergeCell ref="A16:B16"/>
    <mergeCell ref="A17:B17"/>
    <mergeCell ref="A11:C11"/>
    <mergeCell ref="A12:C12"/>
    <mergeCell ref="A13:C13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39" man="1"/>
    <brk id="16" max="3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03"/>
  <sheetViews>
    <sheetView tabSelected="1" view="pageBreakPreview" topLeftCell="A22" zoomScaleNormal="100" zoomScaleSheetLayoutView="100" workbookViewId="0">
      <selection activeCell="I32" sqref="I32"/>
    </sheetView>
  </sheetViews>
  <sheetFormatPr defaultRowHeight="14.25"/>
  <cols>
    <col min="1" max="1" width="3.625" style="88" customWidth="1"/>
    <col min="2" max="2" width="3.25" style="88" customWidth="1"/>
    <col min="3" max="3" width="10.5" style="88" customWidth="1"/>
    <col min="4" max="6" width="21.625" style="89" customWidth="1"/>
    <col min="7" max="16384" width="9" style="90"/>
  </cols>
  <sheetData>
    <row r="1" spans="1:7" s="436" customFormat="1" ht="14.1" customHeight="1">
      <c r="A1" s="434" t="s">
        <v>585</v>
      </c>
      <c r="B1" s="434"/>
      <c r="C1" s="434"/>
      <c r="D1" s="435"/>
      <c r="E1" s="435"/>
      <c r="F1" s="435"/>
    </row>
    <row r="2" spans="1:7" s="63" customFormat="1" ht="14.1" customHeight="1">
      <c r="A2" s="61"/>
      <c r="B2" s="61"/>
      <c r="C2" s="61"/>
      <c r="D2" s="62"/>
      <c r="E2" s="62"/>
      <c r="F2" s="62"/>
    </row>
    <row r="3" spans="1:7" s="519" customFormat="1" ht="20.100000000000001" customHeight="1">
      <c r="A3" s="799" t="s">
        <v>679</v>
      </c>
      <c r="B3" s="799"/>
      <c r="C3" s="799"/>
      <c r="D3" s="799"/>
      <c r="E3" s="799"/>
      <c r="F3" s="799"/>
    </row>
    <row r="4" spans="1:7" s="520" customFormat="1" ht="24" customHeight="1">
      <c r="A4" s="1029" t="s">
        <v>680</v>
      </c>
      <c r="B4" s="1029"/>
      <c r="C4" s="1029"/>
      <c r="D4" s="1029"/>
      <c r="E4" s="1029"/>
      <c r="F4" s="1029"/>
    </row>
    <row r="5" spans="1:7" s="67" customFormat="1" ht="18" customHeight="1" thickBot="1">
      <c r="A5" s="64" t="s">
        <v>681</v>
      </c>
      <c r="B5" s="64"/>
      <c r="C5" s="64"/>
      <c r="D5" s="65"/>
      <c r="E5" s="65"/>
      <c r="F5" s="66" t="s">
        <v>682</v>
      </c>
    </row>
    <row r="6" spans="1:7" s="63" customFormat="1" ht="50.1" customHeight="1">
      <c r="A6" s="1030" t="s">
        <v>683</v>
      </c>
      <c r="B6" s="1030"/>
      <c r="C6" s="1031"/>
      <c r="D6" s="68" t="s">
        <v>528</v>
      </c>
      <c r="E6" s="69" t="s">
        <v>529</v>
      </c>
      <c r="F6" s="70" t="s">
        <v>530</v>
      </c>
    </row>
    <row r="7" spans="1:7" s="72" customFormat="1" ht="17.100000000000001" customHeight="1">
      <c r="A7" s="709" t="s">
        <v>423</v>
      </c>
      <c r="B7" s="709"/>
      <c r="C7" s="708"/>
      <c r="D7" s="73">
        <v>29.17</v>
      </c>
      <c r="E7" s="73">
        <v>73.39</v>
      </c>
      <c r="F7" s="73">
        <v>27.9</v>
      </c>
    </row>
    <row r="8" spans="1:7" s="72" customFormat="1" ht="17.100000000000001" customHeight="1">
      <c r="A8" s="709" t="s">
        <v>517</v>
      </c>
      <c r="B8" s="709"/>
      <c r="C8" s="708"/>
      <c r="D8" s="73">
        <v>29.9</v>
      </c>
      <c r="E8" s="73">
        <v>74</v>
      </c>
      <c r="F8" s="73">
        <v>24.6</v>
      </c>
    </row>
    <row r="9" spans="1:7" s="72" customFormat="1" ht="17.100000000000001" customHeight="1">
      <c r="A9" s="709" t="s">
        <v>519</v>
      </c>
      <c r="B9" s="709"/>
      <c r="C9" s="708"/>
      <c r="D9" s="73">
        <v>31.7</v>
      </c>
      <c r="E9" s="73">
        <v>74.400000000000006</v>
      </c>
      <c r="F9" s="73">
        <v>28.2</v>
      </c>
    </row>
    <row r="10" spans="1:7" s="72" customFormat="1" ht="17.100000000000001" customHeight="1">
      <c r="A10" s="709" t="s">
        <v>558</v>
      </c>
      <c r="B10" s="709"/>
      <c r="C10" s="708"/>
      <c r="D10" s="73">
        <v>34.5</v>
      </c>
      <c r="E10" s="73">
        <v>72.7</v>
      </c>
      <c r="F10" s="73">
        <v>31.7</v>
      </c>
    </row>
    <row r="11" spans="1:7" s="72" customFormat="1" ht="17.100000000000001" customHeight="1">
      <c r="A11" s="1017" t="s">
        <v>599</v>
      </c>
      <c r="B11" s="1017"/>
      <c r="C11" s="706"/>
      <c r="D11" s="367">
        <v>35</v>
      </c>
      <c r="E11" s="367">
        <v>73.400000000000006</v>
      </c>
      <c r="F11" s="367">
        <v>33.200000000000003</v>
      </c>
    </row>
    <row r="12" spans="1:7" s="72" customFormat="1" ht="10.5" customHeight="1">
      <c r="A12" s="530"/>
      <c r="B12" s="530"/>
      <c r="C12" s="521"/>
      <c r="D12" s="74"/>
      <c r="E12" s="74"/>
      <c r="F12" s="74"/>
    </row>
    <row r="13" spans="1:7" s="63" customFormat="1" ht="16.5" customHeight="1">
      <c r="A13" s="1000" t="s">
        <v>76</v>
      </c>
      <c r="B13" s="1001"/>
      <c r="C13" s="75" t="s">
        <v>84</v>
      </c>
      <c r="D13" s="499">
        <v>30</v>
      </c>
      <c r="E13" s="499">
        <v>43.5</v>
      </c>
      <c r="F13" s="499">
        <v>55.6</v>
      </c>
      <c r="G13" s="76"/>
    </row>
    <row r="14" spans="1:7" s="72" customFormat="1" ht="16.5" customHeight="1">
      <c r="A14" s="708" t="s">
        <v>33</v>
      </c>
      <c r="B14" s="999" t="s">
        <v>18</v>
      </c>
      <c r="C14" s="77" t="s">
        <v>18</v>
      </c>
      <c r="D14" s="500">
        <v>35.15</v>
      </c>
      <c r="E14" s="500">
        <v>66.239999999999995</v>
      </c>
      <c r="F14" s="500">
        <v>42.5</v>
      </c>
    </row>
    <row r="15" spans="1:7" s="72" customFormat="1" ht="16.5" customHeight="1">
      <c r="A15" s="708" t="s">
        <v>34</v>
      </c>
      <c r="B15" s="999" t="s">
        <v>19</v>
      </c>
      <c r="C15" s="77" t="s">
        <v>19</v>
      </c>
      <c r="D15" s="500">
        <v>32</v>
      </c>
      <c r="E15" s="500">
        <v>63.7</v>
      </c>
      <c r="F15" s="500">
        <v>36.799999999999997</v>
      </c>
    </row>
    <row r="16" spans="1:7" s="72" customFormat="1" ht="16.5" customHeight="1">
      <c r="A16" s="708" t="s">
        <v>35</v>
      </c>
      <c r="B16" s="999" t="s">
        <v>20</v>
      </c>
      <c r="C16" s="77" t="s">
        <v>20</v>
      </c>
      <c r="D16" s="500">
        <v>26.9</v>
      </c>
      <c r="E16" s="500">
        <v>69.599999999999994</v>
      </c>
      <c r="F16" s="500">
        <v>20.3</v>
      </c>
    </row>
    <row r="17" spans="1:7" s="72" customFormat="1" ht="16.5" customHeight="1">
      <c r="A17" s="708" t="s">
        <v>36</v>
      </c>
      <c r="B17" s="999" t="s">
        <v>21</v>
      </c>
      <c r="C17" s="77" t="s">
        <v>21</v>
      </c>
      <c r="D17" s="500">
        <v>18.8</v>
      </c>
      <c r="E17" s="500">
        <v>68.8</v>
      </c>
      <c r="F17" s="500">
        <v>17.100000000000001</v>
      </c>
    </row>
    <row r="18" spans="1:7" s="72" customFormat="1" ht="16.5" customHeight="1">
      <c r="A18" s="708" t="s">
        <v>37</v>
      </c>
      <c r="B18" s="999" t="s">
        <v>22</v>
      </c>
      <c r="C18" s="77" t="s">
        <v>22</v>
      </c>
      <c r="D18" s="500">
        <v>46.53</v>
      </c>
      <c r="E18" s="500">
        <v>62.77</v>
      </c>
      <c r="F18" s="500">
        <v>74</v>
      </c>
    </row>
    <row r="19" spans="1:7" s="614" customFormat="1" ht="16.5" customHeight="1">
      <c r="A19" s="1027" t="s">
        <v>38</v>
      </c>
      <c r="B19" s="1028" t="s">
        <v>23</v>
      </c>
      <c r="C19" s="612" t="s">
        <v>23</v>
      </c>
      <c r="D19" s="613">
        <v>23.1</v>
      </c>
      <c r="E19" s="613">
        <v>64.099999999999994</v>
      </c>
      <c r="F19" s="613">
        <v>18.5</v>
      </c>
    </row>
    <row r="20" spans="1:7" s="72" customFormat="1" ht="16.5" customHeight="1">
      <c r="A20" s="708" t="s">
        <v>39</v>
      </c>
      <c r="B20" s="999" t="s">
        <v>40</v>
      </c>
      <c r="C20" s="77" t="s">
        <v>40</v>
      </c>
      <c r="D20" s="500">
        <v>19.600000000000001</v>
      </c>
      <c r="E20" s="500">
        <v>64.2</v>
      </c>
      <c r="F20" s="500">
        <v>20.399999999999999</v>
      </c>
    </row>
    <row r="21" spans="1:7" s="72" customFormat="1" ht="16.5" customHeight="1">
      <c r="A21" s="708" t="s">
        <v>41</v>
      </c>
      <c r="B21" s="999" t="s">
        <v>24</v>
      </c>
      <c r="C21" s="77" t="s">
        <v>24</v>
      </c>
      <c r="D21" s="500">
        <v>16.22</v>
      </c>
      <c r="E21" s="500">
        <v>69.69</v>
      </c>
      <c r="F21" s="500">
        <v>11.7</v>
      </c>
      <c r="G21" s="368"/>
    </row>
    <row r="22" spans="1:7" s="72" customFormat="1" ht="16.5" customHeight="1">
      <c r="A22" s="708" t="s">
        <v>42</v>
      </c>
      <c r="B22" s="999" t="s">
        <v>43</v>
      </c>
      <c r="C22" s="77" t="s">
        <v>43</v>
      </c>
      <c r="D22" s="500">
        <v>17.93</v>
      </c>
      <c r="E22" s="500">
        <v>67.959999999999994</v>
      </c>
      <c r="F22" s="500">
        <v>14.36</v>
      </c>
    </row>
    <row r="23" spans="1:7" s="72" customFormat="1" ht="16.5" customHeight="1">
      <c r="A23" s="708" t="s">
        <v>44</v>
      </c>
      <c r="B23" s="999" t="s">
        <v>25</v>
      </c>
      <c r="C23" s="77" t="s">
        <v>25</v>
      </c>
      <c r="D23" s="500">
        <v>32.01</v>
      </c>
      <c r="E23" s="500">
        <v>65.11</v>
      </c>
      <c r="F23" s="500">
        <v>40.4</v>
      </c>
    </row>
    <row r="24" spans="1:7" s="72" customFormat="1" ht="16.5" customHeight="1">
      <c r="A24" s="708" t="s">
        <v>45</v>
      </c>
      <c r="B24" s="999" t="s">
        <v>46</v>
      </c>
      <c r="C24" s="77" t="s">
        <v>46</v>
      </c>
      <c r="D24" s="500">
        <v>15.02</v>
      </c>
      <c r="E24" s="500">
        <v>62.1</v>
      </c>
      <c r="F24" s="500">
        <v>14</v>
      </c>
    </row>
    <row r="25" spans="1:7" s="72" customFormat="1" ht="16.5" customHeight="1">
      <c r="A25" s="708" t="s">
        <v>47</v>
      </c>
      <c r="B25" s="999" t="s">
        <v>48</v>
      </c>
      <c r="C25" s="77" t="s">
        <v>48</v>
      </c>
      <c r="D25" s="500">
        <v>19.760000000000002</v>
      </c>
      <c r="E25" s="500">
        <v>70.64</v>
      </c>
      <c r="F25" s="500">
        <v>10.8</v>
      </c>
    </row>
    <row r="26" spans="1:7" s="72" customFormat="1" ht="16.5" customHeight="1">
      <c r="A26" s="708" t="s">
        <v>49</v>
      </c>
      <c r="B26" s="999" t="s">
        <v>50</v>
      </c>
      <c r="C26" s="77" t="s">
        <v>50</v>
      </c>
      <c r="D26" s="500">
        <v>13.16</v>
      </c>
      <c r="E26" s="500">
        <v>68.27</v>
      </c>
      <c r="F26" s="500">
        <v>13.6</v>
      </c>
    </row>
    <row r="27" spans="1:7" s="72" customFormat="1" ht="16.5" customHeight="1">
      <c r="A27" s="708" t="s">
        <v>51</v>
      </c>
      <c r="B27" s="999" t="s">
        <v>52</v>
      </c>
      <c r="C27" s="77" t="s">
        <v>52</v>
      </c>
      <c r="D27" s="500">
        <v>18.23</v>
      </c>
      <c r="E27" s="500">
        <v>70.41</v>
      </c>
      <c r="F27" s="500">
        <v>11.2</v>
      </c>
    </row>
    <row r="28" spans="1:7" s="72" customFormat="1" ht="16.5" customHeight="1">
      <c r="A28" s="708" t="s">
        <v>53</v>
      </c>
      <c r="B28" s="999" t="s">
        <v>26</v>
      </c>
      <c r="C28" s="77" t="s">
        <v>26</v>
      </c>
      <c r="D28" s="500">
        <v>14.9</v>
      </c>
      <c r="E28" s="500">
        <v>63.4</v>
      </c>
      <c r="F28" s="500">
        <v>16.8</v>
      </c>
    </row>
    <row r="29" spans="1:7" s="72" customFormat="1" ht="16.5" customHeight="1">
      <c r="A29" s="708" t="s">
        <v>54</v>
      </c>
      <c r="B29" s="999" t="s">
        <v>55</v>
      </c>
      <c r="C29" s="77" t="s">
        <v>55</v>
      </c>
      <c r="D29" s="500">
        <v>15.99</v>
      </c>
      <c r="E29" s="500">
        <v>65.290000000000006</v>
      </c>
      <c r="F29" s="500">
        <v>16.5</v>
      </c>
    </row>
    <row r="30" spans="1:7" s="72" customFormat="1" ht="16.5" customHeight="1">
      <c r="A30" s="708" t="s">
        <v>56</v>
      </c>
      <c r="B30" s="999" t="s">
        <v>57</v>
      </c>
      <c r="C30" s="77" t="s">
        <v>57</v>
      </c>
      <c r="D30" s="500">
        <v>19.100000000000001</v>
      </c>
      <c r="E30" s="500">
        <v>61.6</v>
      </c>
      <c r="F30" s="500">
        <v>19.8</v>
      </c>
    </row>
    <row r="31" spans="1:7" s="72" customFormat="1" ht="16.5" customHeight="1">
      <c r="A31" s="708" t="s">
        <v>58</v>
      </c>
      <c r="B31" s="999" t="s">
        <v>59</v>
      </c>
      <c r="C31" s="77" t="s">
        <v>59</v>
      </c>
      <c r="D31" s="500">
        <v>20</v>
      </c>
      <c r="E31" s="500">
        <v>63.5</v>
      </c>
      <c r="F31" s="500">
        <v>16.399999999999999</v>
      </c>
    </row>
    <row r="32" spans="1:7" s="72" customFormat="1" ht="16.5" customHeight="1">
      <c r="A32" s="708" t="s">
        <v>60</v>
      </c>
      <c r="B32" s="999" t="s">
        <v>61</v>
      </c>
      <c r="C32" s="77" t="s">
        <v>61</v>
      </c>
      <c r="D32" s="500">
        <v>31.98</v>
      </c>
      <c r="E32" s="500">
        <v>67.040000000000006</v>
      </c>
      <c r="F32" s="500">
        <v>40.4</v>
      </c>
    </row>
    <row r="33" spans="1:6" s="72" customFormat="1" ht="16.5" customHeight="1">
      <c r="A33" s="708" t="s">
        <v>62</v>
      </c>
      <c r="B33" s="999" t="s">
        <v>63</v>
      </c>
      <c r="C33" s="77" t="s">
        <v>63</v>
      </c>
      <c r="D33" s="500">
        <v>12.16</v>
      </c>
      <c r="E33" s="500">
        <v>63.02</v>
      </c>
      <c r="F33" s="500">
        <v>12.9</v>
      </c>
    </row>
    <row r="34" spans="1:6" s="72" customFormat="1" ht="16.5" customHeight="1">
      <c r="A34" s="708" t="s">
        <v>64</v>
      </c>
      <c r="B34" s="999" t="s">
        <v>65</v>
      </c>
      <c r="C34" s="77" t="s">
        <v>65</v>
      </c>
      <c r="D34" s="500">
        <v>13.29</v>
      </c>
      <c r="E34" s="500">
        <v>70.34</v>
      </c>
      <c r="F34" s="500">
        <v>8.5</v>
      </c>
    </row>
    <row r="35" spans="1:6" s="72" customFormat="1" ht="16.5" customHeight="1">
      <c r="A35" s="1005" t="s">
        <v>66</v>
      </c>
      <c r="B35" s="1006" t="s">
        <v>67</v>
      </c>
      <c r="C35" s="78" t="s">
        <v>67</v>
      </c>
      <c r="D35" s="500">
        <v>22.1</v>
      </c>
      <c r="E35" s="500">
        <v>64.7</v>
      </c>
      <c r="F35" s="500">
        <v>18</v>
      </c>
    </row>
    <row r="36" spans="1:6" s="72" customFormat="1" ht="16.5" customHeight="1" thickBot="1">
      <c r="A36" s="1025" t="s">
        <v>68</v>
      </c>
      <c r="B36" s="1026" t="s">
        <v>69</v>
      </c>
      <c r="C36" s="537" t="s">
        <v>69</v>
      </c>
      <c r="D36" s="517">
        <v>16.05</v>
      </c>
      <c r="E36" s="517">
        <v>62.08</v>
      </c>
      <c r="F36" s="517">
        <v>19.3</v>
      </c>
    </row>
    <row r="37" spans="1:6" s="81" customFormat="1" ht="11.1" customHeight="1">
      <c r="A37" s="51" t="s">
        <v>684</v>
      </c>
      <c r="B37" s="51"/>
      <c r="C37" s="51"/>
      <c r="D37" s="80"/>
      <c r="E37" s="80"/>
      <c r="F37" s="80" t="s">
        <v>595</v>
      </c>
    </row>
    <row r="38" spans="1:6" s="81" customFormat="1" ht="11.1" customHeight="1">
      <c r="A38" s="51" t="s">
        <v>685</v>
      </c>
      <c r="B38" s="51"/>
      <c r="C38" s="51"/>
      <c r="D38" s="80"/>
      <c r="E38" s="80"/>
      <c r="F38" s="80"/>
    </row>
    <row r="39" spans="1:6" s="81" customFormat="1" ht="11.1" customHeight="1">
      <c r="A39" s="51" t="s">
        <v>495</v>
      </c>
      <c r="B39" s="82"/>
      <c r="C39" s="82"/>
      <c r="D39" s="51"/>
      <c r="E39" s="83"/>
    </row>
    <row r="40" spans="1:6" s="86" customFormat="1" ht="11.1" customHeight="1">
      <c r="A40" s="53" t="s">
        <v>496</v>
      </c>
      <c r="B40" s="84"/>
      <c r="C40" s="84"/>
      <c r="D40" s="62"/>
      <c r="E40" s="62"/>
      <c r="F40" s="85"/>
    </row>
    <row r="41" spans="1:6" s="86" customFormat="1" ht="11.1" customHeight="1">
      <c r="A41" s="53" t="s">
        <v>497</v>
      </c>
      <c r="B41" s="84"/>
      <c r="C41" s="84"/>
      <c r="D41" s="62"/>
      <c r="E41" s="62"/>
      <c r="F41" s="62"/>
    </row>
    <row r="42" spans="1:6" s="63" customFormat="1" ht="11.25">
      <c r="A42" s="87"/>
      <c r="B42" s="84"/>
      <c r="C42" s="84"/>
      <c r="D42" s="62"/>
      <c r="E42" s="62"/>
      <c r="F42" s="62"/>
    </row>
    <row r="43" spans="1:6" s="63" customFormat="1" ht="11.25">
      <c r="A43" s="84"/>
      <c r="B43" s="84"/>
      <c r="C43" s="84"/>
      <c r="D43" s="62"/>
      <c r="E43" s="62"/>
      <c r="F43" s="62"/>
    </row>
    <row r="44" spans="1:6" s="63" customFormat="1" ht="11.25">
      <c r="A44" s="84"/>
      <c r="B44" s="84"/>
      <c r="C44" s="84"/>
      <c r="D44" s="62"/>
      <c r="E44" s="62"/>
      <c r="F44" s="62"/>
    </row>
    <row r="45" spans="1:6" s="63" customFormat="1" ht="11.25">
      <c r="A45" s="84"/>
      <c r="B45" s="84"/>
      <c r="C45" s="84"/>
      <c r="D45" s="62"/>
      <c r="E45" s="62"/>
      <c r="F45" s="62"/>
    </row>
    <row r="46" spans="1:6" s="63" customFormat="1" ht="11.25">
      <c r="A46" s="84"/>
      <c r="B46" s="84"/>
      <c r="C46" s="84"/>
      <c r="D46" s="62"/>
      <c r="E46" s="62"/>
      <c r="F46" s="62"/>
    </row>
    <row r="47" spans="1:6" s="63" customFormat="1" ht="11.25">
      <c r="A47" s="84"/>
      <c r="B47" s="84"/>
      <c r="C47" s="84"/>
      <c r="D47" s="62"/>
      <c r="E47" s="62"/>
      <c r="F47" s="62"/>
    </row>
    <row r="48" spans="1:6" s="63" customFormat="1" ht="11.25">
      <c r="A48" s="84"/>
      <c r="B48" s="84"/>
      <c r="C48" s="84"/>
      <c r="D48" s="62"/>
      <c r="E48" s="62"/>
      <c r="F48" s="62"/>
    </row>
    <row r="49" spans="1:6" s="63" customFormat="1" ht="11.25">
      <c r="A49" s="84"/>
      <c r="B49" s="84"/>
      <c r="C49" s="84"/>
      <c r="D49" s="62"/>
      <c r="E49" s="62"/>
      <c r="F49" s="62"/>
    </row>
    <row r="50" spans="1:6" s="63" customFormat="1" ht="11.25">
      <c r="A50" s="84"/>
      <c r="B50" s="84"/>
      <c r="C50" s="84"/>
      <c r="D50" s="62"/>
      <c r="E50" s="62"/>
      <c r="F50" s="62"/>
    </row>
    <row r="51" spans="1:6" s="63" customFormat="1" ht="11.25">
      <c r="A51" s="84"/>
      <c r="B51" s="84"/>
      <c r="C51" s="84"/>
      <c r="D51" s="62"/>
      <c r="E51" s="62"/>
      <c r="F51" s="62"/>
    </row>
    <row r="52" spans="1:6" s="63" customFormat="1" ht="11.25">
      <c r="A52" s="84"/>
      <c r="B52" s="84"/>
      <c r="C52" s="84"/>
      <c r="D52" s="62"/>
      <c r="E52" s="62"/>
      <c r="F52" s="62"/>
    </row>
    <row r="53" spans="1:6" s="63" customFormat="1" ht="11.25">
      <c r="A53" s="84"/>
      <c r="B53" s="84"/>
      <c r="C53" s="84"/>
      <c r="D53" s="62"/>
      <c r="E53" s="62"/>
      <c r="F53" s="62"/>
    </row>
    <row r="54" spans="1:6" s="63" customFormat="1" ht="11.25">
      <c r="A54" s="84"/>
      <c r="B54" s="84"/>
      <c r="C54" s="84"/>
      <c r="D54" s="62"/>
      <c r="E54" s="62"/>
      <c r="F54" s="62"/>
    </row>
    <row r="55" spans="1:6" s="63" customFormat="1" ht="11.25">
      <c r="A55" s="84"/>
      <c r="B55" s="84"/>
      <c r="C55" s="84"/>
      <c r="D55" s="62"/>
      <c r="E55" s="62"/>
      <c r="F55" s="62"/>
    </row>
    <row r="56" spans="1:6" s="63" customFormat="1" ht="11.25">
      <c r="A56" s="84"/>
      <c r="B56" s="84"/>
      <c r="C56" s="84"/>
      <c r="D56" s="62"/>
      <c r="E56" s="62"/>
      <c r="F56" s="62"/>
    </row>
    <row r="57" spans="1:6" s="63" customFormat="1" ht="11.25">
      <c r="A57" s="84"/>
      <c r="B57" s="84"/>
      <c r="C57" s="84"/>
      <c r="D57" s="62"/>
      <c r="E57" s="62"/>
      <c r="F57" s="62"/>
    </row>
    <row r="58" spans="1:6" s="63" customFormat="1" ht="11.25">
      <c r="A58" s="84"/>
      <c r="B58" s="84"/>
      <c r="C58" s="84"/>
      <c r="D58" s="62"/>
      <c r="E58" s="62"/>
      <c r="F58" s="62"/>
    </row>
    <row r="59" spans="1:6" s="63" customFormat="1" ht="11.25">
      <c r="A59" s="84"/>
      <c r="B59" s="84"/>
      <c r="C59" s="84"/>
      <c r="D59" s="62"/>
      <c r="E59" s="62"/>
      <c r="F59" s="62"/>
    </row>
    <row r="60" spans="1:6" s="63" customFormat="1" ht="11.25">
      <c r="A60" s="84"/>
      <c r="B60" s="84"/>
      <c r="C60" s="84"/>
      <c r="D60" s="62"/>
      <c r="E60" s="62"/>
      <c r="F60" s="62"/>
    </row>
    <row r="61" spans="1:6" s="63" customFormat="1" ht="11.25">
      <c r="A61" s="84"/>
      <c r="B61" s="84"/>
      <c r="C61" s="84"/>
      <c r="D61" s="62"/>
      <c r="E61" s="62"/>
      <c r="F61" s="62"/>
    </row>
    <row r="62" spans="1:6" s="63" customFormat="1" ht="11.25">
      <c r="A62" s="84"/>
      <c r="B62" s="84"/>
      <c r="C62" s="84"/>
      <c r="D62" s="62"/>
      <c r="E62" s="62"/>
      <c r="F62" s="62"/>
    </row>
    <row r="63" spans="1:6" s="63" customFormat="1" ht="11.25">
      <c r="A63" s="84"/>
      <c r="B63" s="84"/>
      <c r="C63" s="84"/>
      <c r="D63" s="62"/>
      <c r="E63" s="62"/>
      <c r="F63" s="62"/>
    </row>
    <row r="64" spans="1:6" s="63" customFormat="1" ht="11.25">
      <c r="A64" s="84"/>
      <c r="B64" s="84"/>
      <c r="C64" s="84"/>
      <c r="D64" s="62"/>
      <c r="E64" s="62"/>
      <c r="F64" s="62"/>
    </row>
    <row r="65" spans="1:6" s="63" customFormat="1" ht="11.25">
      <c r="A65" s="84"/>
      <c r="B65" s="84"/>
      <c r="C65" s="84"/>
      <c r="D65" s="62"/>
      <c r="E65" s="62"/>
      <c r="F65" s="62"/>
    </row>
    <row r="66" spans="1:6" s="63" customFormat="1" ht="11.25">
      <c r="A66" s="84"/>
      <c r="B66" s="84"/>
      <c r="C66" s="84"/>
      <c r="D66" s="62"/>
      <c r="E66" s="62"/>
      <c r="F66" s="62"/>
    </row>
    <row r="67" spans="1:6" s="63" customFormat="1" ht="11.25">
      <c r="A67" s="84"/>
      <c r="B67" s="84"/>
      <c r="C67" s="84"/>
      <c r="D67" s="62"/>
      <c r="E67" s="62"/>
      <c r="F67" s="62"/>
    </row>
    <row r="68" spans="1:6" s="63" customFormat="1" ht="11.25">
      <c r="A68" s="84"/>
      <c r="B68" s="84"/>
      <c r="C68" s="84"/>
      <c r="D68" s="62"/>
      <c r="E68" s="62"/>
      <c r="F68" s="62"/>
    </row>
    <row r="69" spans="1:6" s="63" customFormat="1" ht="11.25">
      <c r="A69" s="84"/>
      <c r="B69" s="84"/>
      <c r="C69" s="84"/>
      <c r="D69" s="62"/>
      <c r="E69" s="62"/>
      <c r="F69" s="62"/>
    </row>
    <row r="70" spans="1:6" s="63" customFormat="1" ht="11.25">
      <c r="A70" s="84"/>
      <c r="B70" s="84"/>
      <c r="C70" s="84"/>
      <c r="D70" s="62"/>
      <c r="E70" s="62"/>
      <c r="F70" s="62"/>
    </row>
    <row r="71" spans="1:6" s="63" customFormat="1" ht="11.25">
      <c r="A71" s="84"/>
      <c r="B71" s="84"/>
      <c r="C71" s="84"/>
      <c r="D71" s="62"/>
      <c r="E71" s="62"/>
      <c r="F71" s="62"/>
    </row>
    <row r="72" spans="1:6" s="63" customFormat="1" ht="11.25">
      <c r="A72" s="84"/>
      <c r="B72" s="84"/>
      <c r="C72" s="84"/>
      <c r="D72" s="62"/>
      <c r="E72" s="62"/>
      <c r="F72" s="62"/>
    </row>
    <row r="73" spans="1:6" s="63" customFormat="1" ht="11.25">
      <c r="A73" s="84"/>
      <c r="B73" s="84"/>
      <c r="C73" s="84"/>
      <c r="D73" s="62"/>
      <c r="E73" s="62"/>
      <c r="F73" s="62"/>
    </row>
    <row r="74" spans="1:6" s="63" customFormat="1" ht="11.25">
      <c r="A74" s="84"/>
      <c r="B74" s="84"/>
      <c r="C74" s="84"/>
      <c r="D74" s="62"/>
      <c r="E74" s="62"/>
      <c r="F74" s="62"/>
    </row>
    <row r="75" spans="1:6" s="63" customFormat="1" ht="11.25">
      <c r="A75" s="84"/>
      <c r="B75" s="84"/>
      <c r="C75" s="84"/>
      <c r="D75" s="62"/>
      <c r="E75" s="62"/>
      <c r="F75" s="62"/>
    </row>
    <row r="76" spans="1:6" s="63" customFormat="1" ht="11.25">
      <c r="A76" s="84"/>
      <c r="B76" s="84"/>
      <c r="C76" s="84"/>
      <c r="D76" s="62"/>
      <c r="E76" s="62"/>
      <c r="F76" s="62"/>
    </row>
    <row r="77" spans="1:6" s="63" customFormat="1" ht="11.25">
      <c r="A77" s="84"/>
      <c r="B77" s="84"/>
      <c r="C77" s="84"/>
      <c r="D77" s="62"/>
      <c r="E77" s="62"/>
      <c r="F77" s="62"/>
    </row>
    <row r="78" spans="1:6" s="63" customFormat="1" ht="11.25">
      <c r="A78" s="84"/>
      <c r="B78" s="84"/>
      <c r="C78" s="84"/>
      <c r="D78" s="62"/>
      <c r="E78" s="62"/>
      <c r="F78" s="62"/>
    </row>
    <row r="79" spans="1:6" s="63" customFormat="1" ht="11.25">
      <c r="A79" s="84"/>
      <c r="B79" s="84"/>
      <c r="C79" s="84"/>
      <c r="D79" s="62"/>
      <c r="E79" s="62"/>
      <c r="F79" s="62"/>
    </row>
    <row r="80" spans="1:6" s="63" customFormat="1" ht="11.25">
      <c r="A80" s="84"/>
      <c r="B80" s="84"/>
      <c r="C80" s="84"/>
      <c r="D80" s="62"/>
      <c r="E80" s="62"/>
      <c r="F80" s="62"/>
    </row>
    <row r="81" spans="1:6" s="63" customFormat="1" ht="11.25">
      <c r="A81" s="84"/>
      <c r="B81" s="84"/>
      <c r="C81" s="84"/>
      <c r="D81" s="62"/>
      <c r="E81" s="62"/>
      <c r="F81" s="62"/>
    </row>
    <row r="82" spans="1:6" s="63" customFormat="1" ht="11.25">
      <c r="A82" s="84"/>
      <c r="B82" s="84"/>
      <c r="C82" s="84"/>
      <c r="D82" s="62"/>
      <c r="E82" s="62"/>
      <c r="F82" s="62"/>
    </row>
    <row r="83" spans="1:6" s="63" customFormat="1" ht="11.25">
      <c r="A83" s="84"/>
      <c r="B83" s="84"/>
      <c r="C83" s="84"/>
      <c r="D83" s="62"/>
      <c r="E83" s="62"/>
      <c r="F83" s="62"/>
    </row>
    <row r="84" spans="1:6" s="63" customFormat="1" ht="11.25">
      <c r="A84" s="84"/>
      <c r="B84" s="84"/>
      <c r="C84" s="84"/>
      <c r="D84" s="62"/>
      <c r="E84" s="62"/>
      <c r="F84" s="62"/>
    </row>
    <row r="85" spans="1:6" s="63" customFormat="1" ht="11.25">
      <c r="A85" s="84"/>
      <c r="B85" s="84"/>
      <c r="C85" s="84"/>
      <c r="D85" s="62"/>
      <c r="E85" s="62"/>
      <c r="F85" s="62"/>
    </row>
    <row r="86" spans="1:6" s="63" customFormat="1" ht="11.25">
      <c r="A86" s="84"/>
      <c r="B86" s="84"/>
      <c r="C86" s="84"/>
      <c r="D86" s="62"/>
      <c r="E86" s="62"/>
      <c r="F86" s="62"/>
    </row>
    <row r="87" spans="1:6" s="63" customFormat="1" ht="11.25">
      <c r="A87" s="84"/>
      <c r="B87" s="84"/>
      <c r="C87" s="84"/>
      <c r="D87" s="62"/>
      <c r="E87" s="62"/>
      <c r="F87" s="62"/>
    </row>
    <row r="88" spans="1:6" s="63" customFormat="1" ht="11.25">
      <c r="A88" s="84"/>
      <c r="B88" s="84"/>
      <c r="C88" s="84"/>
      <c r="D88" s="62"/>
      <c r="E88" s="62"/>
      <c r="F88" s="62"/>
    </row>
    <row r="89" spans="1:6" s="63" customFormat="1" ht="11.25">
      <c r="A89" s="84"/>
      <c r="B89" s="84"/>
      <c r="C89" s="84"/>
      <c r="D89" s="62"/>
      <c r="E89" s="62"/>
      <c r="F89" s="62"/>
    </row>
    <row r="90" spans="1:6" s="63" customFormat="1" ht="11.25">
      <c r="A90" s="84"/>
      <c r="B90" s="84"/>
      <c r="C90" s="84"/>
      <c r="D90" s="62"/>
      <c r="E90" s="62"/>
      <c r="F90" s="62"/>
    </row>
    <row r="91" spans="1:6" s="63" customFormat="1" ht="11.25">
      <c r="A91" s="84"/>
      <c r="B91" s="84"/>
      <c r="C91" s="84"/>
      <c r="D91" s="62"/>
      <c r="E91" s="62"/>
      <c r="F91" s="62"/>
    </row>
    <row r="92" spans="1:6" s="63" customFormat="1" ht="11.25">
      <c r="A92" s="84"/>
      <c r="B92" s="84"/>
      <c r="C92" s="84"/>
      <c r="D92" s="62"/>
      <c r="E92" s="62"/>
      <c r="F92" s="62"/>
    </row>
    <row r="93" spans="1:6" s="63" customFormat="1" ht="11.25">
      <c r="A93" s="84"/>
      <c r="B93" s="84"/>
      <c r="C93" s="84"/>
      <c r="D93" s="62"/>
      <c r="E93" s="62"/>
      <c r="F93" s="62"/>
    </row>
    <row r="94" spans="1:6" s="63" customFormat="1" ht="11.25">
      <c r="A94" s="84"/>
      <c r="B94" s="84"/>
      <c r="C94" s="84"/>
      <c r="D94" s="62"/>
      <c r="E94" s="62"/>
      <c r="F94" s="62"/>
    </row>
    <row r="95" spans="1:6" s="63" customFormat="1" ht="11.25">
      <c r="A95" s="84"/>
      <c r="B95" s="84"/>
      <c r="C95" s="84"/>
      <c r="D95" s="62"/>
      <c r="E95" s="62"/>
      <c r="F95" s="62"/>
    </row>
    <row r="96" spans="1:6" s="63" customFormat="1" ht="11.25">
      <c r="A96" s="84"/>
      <c r="B96" s="84"/>
      <c r="C96" s="84"/>
      <c r="D96" s="62"/>
      <c r="E96" s="62"/>
      <c r="F96" s="62"/>
    </row>
    <row r="97" spans="1:6" s="63" customFormat="1" ht="11.25">
      <c r="A97" s="84"/>
      <c r="B97" s="84"/>
      <c r="C97" s="84"/>
      <c r="D97" s="62"/>
      <c r="E97" s="62"/>
      <c r="F97" s="62"/>
    </row>
    <row r="98" spans="1:6" s="63" customFormat="1" ht="11.25">
      <c r="A98" s="84"/>
      <c r="B98" s="84"/>
      <c r="C98" s="84"/>
      <c r="D98" s="62"/>
      <c r="E98" s="62"/>
      <c r="F98" s="62"/>
    </row>
    <row r="99" spans="1:6" s="63" customFormat="1" ht="11.25">
      <c r="A99" s="84"/>
      <c r="B99" s="84"/>
      <c r="C99" s="84"/>
      <c r="D99" s="62"/>
      <c r="E99" s="62"/>
      <c r="F99" s="62"/>
    </row>
    <row r="100" spans="1:6" s="63" customFormat="1" ht="11.25">
      <c r="A100" s="84"/>
      <c r="B100" s="84"/>
      <c r="C100" s="84"/>
      <c r="D100" s="62"/>
      <c r="E100" s="62"/>
      <c r="F100" s="62"/>
    </row>
    <row r="101" spans="1:6" s="63" customFormat="1" ht="11.25">
      <c r="A101" s="84"/>
      <c r="B101" s="84"/>
      <c r="C101" s="84"/>
      <c r="D101" s="62"/>
      <c r="E101" s="62"/>
      <c r="F101" s="62"/>
    </row>
    <row r="102" spans="1:6" s="63" customFormat="1" ht="11.25">
      <c r="A102" s="84"/>
      <c r="B102" s="84"/>
      <c r="C102" s="84"/>
      <c r="D102" s="62"/>
      <c r="E102" s="62"/>
      <c r="F102" s="62"/>
    </row>
    <row r="103" spans="1:6" s="63" customFormat="1" ht="11.25">
      <c r="A103" s="84"/>
      <c r="B103" s="84"/>
      <c r="C103" s="84"/>
      <c r="D103" s="62"/>
      <c r="E103" s="62"/>
      <c r="F103" s="62"/>
    </row>
  </sheetData>
  <sheetProtection selectLockedCells="1"/>
  <mergeCells count="32">
    <mergeCell ref="A16:B16"/>
    <mergeCell ref="A3:F3"/>
    <mergeCell ref="A4:F4"/>
    <mergeCell ref="A6:C6"/>
    <mergeCell ref="A7:C7"/>
    <mergeCell ref="A8:C8"/>
    <mergeCell ref="A9:C9"/>
    <mergeCell ref="A10:C10"/>
    <mergeCell ref="A11:C11"/>
    <mergeCell ref="A13:B13"/>
    <mergeCell ref="A14:B14"/>
    <mergeCell ref="A15:B15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35:B35"/>
    <mergeCell ref="A36:B36"/>
    <mergeCell ref="A29:B29"/>
    <mergeCell ref="A30:B30"/>
    <mergeCell ref="A31:B31"/>
    <mergeCell ref="A32:B32"/>
    <mergeCell ref="A33:B33"/>
    <mergeCell ref="A34:B3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18</vt:i4>
      </vt:variant>
    </vt:vector>
  </HeadingPairs>
  <TitlesOfParts>
    <vt:vector size="36" baseType="lpstr">
      <vt:lpstr>0.간지</vt:lpstr>
      <vt:lpstr>0-1.이면</vt:lpstr>
      <vt:lpstr>1.국세징수</vt:lpstr>
      <vt:lpstr>2.지방세부담</vt:lpstr>
      <vt:lpstr>3.지방세징수</vt:lpstr>
      <vt:lpstr>4.예산결산총괄</vt:lpstr>
      <vt:lpstr>5.일반회계세입예산개요</vt:lpstr>
      <vt:lpstr>6.일반회계세입결산</vt:lpstr>
      <vt:lpstr>6-1.시군별일반회계 세입결산</vt:lpstr>
      <vt:lpstr>7.일반회계세출예산개요</vt:lpstr>
      <vt:lpstr>8.일반회계세출결산</vt:lpstr>
      <vt:lpstr>8-1.시군별일반회계세출결산</vt:lpstr>
      <vt:lpstr>9.특별회계예산결산</vt:lpstr>
      <vt:lpstr>10.교육비특별회계세입결산</vt:lpstr>
      <vt:lpstr>11.교육비특별회계세출결산</vt:lpstr>
      <vt:lpstr>12.도공유재산</vt:lpstr>
      <vt:lpstr>13.시군공유재산</vt:lpstr>
      <vt:lpstr>14.지방재정자립지표</vt:lpstr>
      <vt:lpstr>'0.간지'!Print_Area</vt:lpstr>
      <vt:lpstr>'0-1.이면'!Print_Area</vt:lpstr>
      <vt:lpstr>'1.국세징수'!Print_Area</vt:lpstr>
      <vt:lpstr>'10.교육비특별회계세입결산'!Print_Area</vt:lpstr>
      <vt:lpstr>'11.교육비특별회계세출결산'!Print_Area</vt:lpstr>
      <vt:lpstr>'12.도공유재산'!Print_Area</vt:lpstr>
      <vt:lpstr>'13.시군공유재산'!Print_Area</vt:lpstr>
      <vt:lpstr>'14.지방재정자립지표'!Print_Area</vt:lpstr>
      <vt:lpstr>'2.지방세부담'!Print_Area</vt:lpstr>
      <vt:lpstr>'3.지방세징수'!Print_Area</vt:lpstr>
      <vt:lpstr>'4.예산결산총괄'!Print_Area</vt:lpstr>
      <vt:lpstr>'5.일반회계세입예산개요'!Print_Area</vt:lpstr>
      <vt:lpstr>'6.일반회계세입결산'!Print_Area</vt:lpstr>
      <vt:lpstr>'6-1.시군별일반회계 세입결산'!Print_Area</vt:lpstr>
      <vt:lpstr>'7.일반회계세출예산개요'!Print_Area</vt:lpstr>
      <vt:lpstr>'8.일반회계세출결산'!Print_Area</vt:lpstr>
      <vt:lpstr>'8-1.시군별일반회계세출결산'!Print_Area</vt:lpstr>
      <vt:lpstr>'9.특별회계예산결산'!Print_Area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2017-05-15T06:40:06Z</cp:lastPrinted>
  <dcterms:created xsi:type="dcterms:W3CDTF">2011-12-22T04:08:00Z</dcterms:created>
  <dcterms:modified xsi:type="dcterms:W3CDTF">2018-05-30T05:20:39Z</dcterms:modified>
</cp:coreProperties>
</file>