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90" yWindow="-345" windowWidth="19440" windowHeight="12450" tabRatio="732" firstSheet="2" activeTab="7"/>
  </bookViews>
  <sheets>
    <sheet name="0.간지" sheetId="1" r:id="rId1"/>
    <sheet name="0-1.이면" sheetId="2" r:id="rId2"/>
    <sheet name="1.주택현황및보급률" sheetId="3" r:id="rId3"/>
    <sheet name="2.건축연도별주택" sheetId="26" r:id="rId4"/>
    <sheet name="3.연면적별주택" sheetId="7" r:id="rId5"/>
    <sheet name="4.건축허가" sheetId="27" r:id="rId6"/>
    <sheet name="5.시군별건축허가" sheetId="28" r:id="rId7"/>
    <sheet name="6.아파트건립" sheetId="4" r:id="rId8"/>
    <sheet name="Sheet1" sheetId="31" r:id="rId9"/>
    <sheet name="7.무허가건축물" sheetId="29" r:id="rId10"/>
    <sheet name="8.토지거래허가" sheetId="9" r:id="rId11"/>
    <sheet name="9.지가변동률" sheetId="25" r:id="rId12"/>
    <sheet name="10.토지거래현황" sheetId="10" r:id="rId13"/>
    <sheet name="11.용도지역" sheetId="11" r:id="rId14"/>
    <sheet name="12.용도지구" sheetId="12" r:id="rId15"/>
    <sheet name="13.개발제한구역" sheetId="13" r:id="rId16"/>
    <sheet name="14.공원(주1조성기준 삭제)" sheetId="14" r:id="rId17"/>
    <sheet name="15.하천" sheetId="15" r:id="rId18"/>
    <sheet name="16.하천부지점용" sheetId="16" r:id="rId19"/>
    <sheet name="17.댐현황" sheetId="30" r:id="rId20"/>
    <sheet name="18.도로" sheetId="18" r:id="rId21"/>
    <sheet name="19.도로시설물" sheetId="19" r:id="rId22"/>
    <sheet name="20.교량" sheetId="20" r:id="rId23"/>
    <sheet name="21.건설장비" sheetId="21" r:id="rId24"/>
  </sheets>
  <externalReferences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a" localSheetId="2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4">{"Book1"}</definedName>
    <definedName name="a" localSheetId="5">{"Book1"}</definedName>
    <definedName name="a" localSheetId="9">{"Book1"}</definedName>
    <definedName name="a" localSheetId="10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2">'[3]18.농업용기계보유 '!$A$18:$K$1275</definedName>
    <definedName name="AAA" localSheetId="13">'[4]18.농업용기계보유 '!$A$18:$K$1275</definedName>
    <definedName name="AAA" localSheetId="14">'[4]18.농업용기계보유 '!$A$18:$K$1275</definedName>
    <definedName name="AAA" localSheetId="15">'[4]18.농업용기계보유 '!$A$18:$K$1275</definedName>
    <definedName name="AAA" localSheetId="16">'[5]18.농업용기계보유 '!$A$18:$K$1275</definedName>
    <definedName name="AAA" localSheetId="17">'[6]18.농업용기계보유 '!$A$18:$K$1275</definedName>
    <definedName name="AAA" localSheetId="18">'[7]18.농업용기계보유 '!$A$18:$K$1275</definedName>
    <definedName name="AAA" localSheetId="19">'[6]18.농업용기계보유 '!$A$18:$K$1275</definedName>
    <definedName name="AAA" localSheetId="20">'[8]18.농업용기계보유 '!$A$18:$K$1275</definedName>
    <definedName name="AAA" localSheetId="21">'[8]18.농업용기계보유 '!$A$18:$K$1275</definedName>
    <definedName name="AAA" localSheetId="22">'[8]18.농업용기계보유 '!$A$18:$K$1275</definedName>
    <definedName name="AAA" localSheetId="23">'[8]18.농업용기계보유 '!$A$18:$K$1275</definedName>
    <definedName name="AAA" localSheetId="4">'[9]18.농업용기계보유 '!$A$18:$K$1275</definedName>
    <definedName name="AAA" localSheetId="5">'[10]18.농업용기계보유 '!$A$18:$K$1275</definedName>
    <definedName name="AAA" localSheetId="9">'[10]18.농업용기계보유 '!$A$18:$K$1275</definedName>
    <definedName name="AAA" localSheetId="10">'[11]18.농업용기계보유 '!$A$18:$K$1275</definedName>
    <definedName name="AAA">'[12]18.농업용기계보유 '!$A$18:$K$1275</definedName>
    <definedName name="aaaa">{"Book1"}</definedName>
    <definedName name="dddddddddddddddddddd">#REF!</definedName>
    <definedName name="Document_array" localSheetId="2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4">{"Book1"}</definedName>
    <definedName name="Document_array" localSheetId="5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'0-1.이면'!$A$1:$I$33</definedName>
    <definedName name="_xlnm.Print_Area" localSheetId="2">'1.주택현황및보급률'!$A$1:$J$45</definedName>
    <definedName name="_xlnm.Print_Area" localSheetId="12">'10.토지거래현황'!$A$1:$AL$43</definedName>
    <definedName name="_xlnm.Print_Area" localSheetId="13">'11.용도지역'!$A$1:$AP$43</definedName>
    <definedName name="_xlnm.Print_Area" localSheetId="14">'12.용도지구'!$A$1:$T$26</definedName>
    <definedName name="_xlnm.Print_Area" localSheetId="15">'13.개발제한구역'!$A$1:$W$42</definedName>
    <definedName name="_xlnm.Print_Area" localSheetId="16">'14.공원(주1조성기준 삭제)'!$A$1:$AN$43</definedName>
    <definedName name="_xlnm.Print_Area" localSheetId="17">'15.하천'!$A$1:$G$19</definedName>
    <definedName name="_xlnm.Print_Area" localSheetId="18">'16.하천부지점용'!$A$1:$G$40</definedName>
    <definedName name="_xlnm.Print_Area" localSheetId="19">'17.댐현황'!$A$1:$F$26</definedName>
    <definedName name="_xlnm.Print_Area" localSheetId="20">'18.도로'!$A$1:$AA$41</definedName>
    <definedName name="_xlnm.Print_Area" localSheetId="21">'19.도로시설물'!$A$1:$AH$42</definedName>
    <definedName name="_xlnm.Print_Area" localSheetId="3">'2.건축연도별주택'!$A$1:$K$43</definedName>
    <definedName name="_xlnm.Print_Area" localSheetId="22">'20.교량'!$A$1:$N$40</definedName>
    <definedName name="_xlnm.Print_Area" localSheetId="23">'21.건설장비'!$A$1:$P$25</definedName>
    <definedName name="_xlnm.Print_Area" localSheetId="4">'3.연면적별주택'!$A$1:$H$25</definedName>
    <definedName name="_xlnm.Print_Area" localSheetId="5">'4.건축허가'!$A$1:$AJ$36</definedName>
    <definedName name="_xlnm.Print_Area" localSheetId="6">'5.시군별건축허가'!$A$1:$T$39</definedName>
    <definedName name="_xlnm.Print_Area" localSheetId="7">'6.아파트건립'!$A$1:$S$40</definedName>
    <definedName name="_xlnm.Print_Area" localSheetId="9">'7.무허가건축물'!$A$1:$P$40</definedName>
    <definedName name="_xlnm.Print_Area" localSheetId="10">'8.토지거래허가'!$A$1:$K$14</definedName>
    <definedName name="_xlnm.Print_Area" localSheetId="11">'9.지가변동률'!$A$1:$U$42</definedName>
    <definedName name="qqq" localSheetId="2">'[2]18.농업용기계보유 '!$A$18:$K$1275</definedName>
    <definedName name="qqq" localSheetId="12">'[3]18.농업용기계보유 '!$A$18:$K$1275</definedName>
    <definedName name="qqq" localSheetId="13">'[4]18.농업용기계보유 '!$A$18:$K$1275</definedName>
    <definedName name="qqq" localSheetId="14">'[4]18.농업용기계보유 '!$A$18:$K$1275</definedName>
    <definedName name="qqq" localSheetId="15">'[4]18.농업용기계보유 '!$A$18:$K$1275</definedName>
    <definedName name="qqq" localSheetId="16">'[5]18.농업용기계보유 '!$A$18:$K$1275</definedName>
    <definedName name="qqq" localSheetId="17">'[6]18.농업용기계보유 '!$A$18:$K$1275</definedName>
    <definedName name="qqq" localSheetId="18">'[7]18.농업용기계보유 '!$A$18:$K$1275</definedName>
    <definedName name="qqq" localSheetId="19">'[6]18.농업용기계보유 '!$A$18:$K$1275</definedName>
    <definedName name="qqq" localSheetId="20">'[8]18.농업용기계보유 '!$A$18:$K$1275</definedName>
    <definedName name="qqq" localSheetId="21">'[8]18.농업용기계보유 '!$A$18:$K$1275</definedName>
    <definedName name="qqq" localSheetId="22">'[8]18.농업용기계보유 '!$A$18:$K$1275</definedName>
    <definedName name="qqq" localSheetId="23">'[8]18.농업용기계보유 '!$A$18:$K$1275</definedName>
    <definedName name="qqq" localSheetId="4">'[9]18.농업용기계보유 '!$A$18:$K$1275</definedName>
    <definedName name="qqq" localSheetId="5">'[10]18.농업용기계보유 '!$A$18:$K$1275</definedName>
    <definedName name="qqq" localSheetId="9">'[10]18.농업용기계보유 '!$A$18:$K$1275</definedName>
    <definedName name="qqq" localSheetId="10">'[11]18.농업용기계보유 '!$A$18:$K$1275</definedName>
    <definedName name="qqq">'[12]18.농업용기계보유 '!$A$18:$K$1275</definedName>
    <definedName name="sss" localSheetId="2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4">{"Book1"}</definedName>
    <definedName name="sss" localSheetId="5">{"Book1"}</definedName>
    <definedName name="sss" localSheetId="9">{"Book1"}</definedName>
    <definedName name="sss" localSheetId="10">{"Book1"}</definedName>
    <definedName name="sss">{"Book1"}</definedName>
    <definedName name="공공">'[13]15.농업용기계보유 '!$A$19:$K$1279</definedName>
    <definedName name="ㅁ1" localSheetId="19">#REF!</definedName>
    <definedName name="ㅁ1" localSheetId="3">#REF!</definedName>
    <definedName name="ㅁ1" localSheetId="9">#REF!</definedName>
    <definedName name="ㅁ1">#REF!</definedName>
    <definedName name="무" localSheetId="19" hidden="1">{"'6.강수량'!$A$1:$O$37","'6.강수량'!$A$1:$C$1"}</definedName>
    <definedName name="무" localSheetId="9" hidden="1">{"'6.강수량'!$A$1:$O$37","'6.강수량'!$A$1:$C$1"}</definedName>
    <definedName name="무" hidden="1">{"'6.강수량'!$A$1:$O$37","'6.강수량'!$A$1:$C$1"}</definedName>
    <definedName name="토" localSheetId="19" hidden="1">{"'6.강수량'!$A$1:$O$37","'6.강수량'!$A$1:$C$1"}</definedName>
    <definedName name="토" localSheetId="9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C17" i="20" l="1"/>
  <c r="M17" i="13" l="1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D37" i="3" l="1"/>
  <c r="D38" i="3"/>
  <c r="F13" i="30" l="1"/>
  <c r="E13" i="30"/>
  <c r="D13" i="30"/>
  <c r="C13" i="30"/>
  <c r="B13" i="30"/>
  <c r="C14" i="29" l="1"/>
  <c r="D14" i="29"/>
  <c r="E14" i="29"/>
  <c r="F14" i="29"/>
  <c r="G14" i="29"/>
  <c r="H14" i="29"/>
  <c r="K14" i="29"/>
  <c r="L14" i="29"/>
  <c r="M14" i="29"/>
  <c r="N14" i="29"/>
  <c r="O14" i="29"/>
  <c r="P14" i="29"/>
  <c r="D16" i="29"/>
  <c r="G16" i="29"/>
  <c r="P16" i="29"/>
  <c r="D17" i="29"/>
  <c r="G17" i="29"/>
  <c r="P17" i="29"/>
  <c r="D18" i="29"/>
  <c r="G18" i="29"/>
  <c r="P18" i="29"/>
  <c r="D19" i="29"/>
  <c r="G19" i="29"/>
  <c r="P19" i="29"/>
  <c r="D20" i="29"/>
  <c r="G20" i="29"/>
  <c r="P20" i="29"/>
  <c r="D21" i="29"/>
  <c r="G21" i="29"/>
  <c r="P21" i="29"/>
  <c r="D22" i="29"/>
  <c r="G22" i="29"/>
  <c r="P22" i="29"/>
  <c r="D23" i="29"/>
  <c r="G23" i="29"/>
  <c r="P23" i="29"/>
  <c r="D24" i="29"/>
  <c r="G24" i="29"/>
  <c r="P24" i="29"/>
  <c r="D25" i="29"/>
  <c r="G25" i="29"/>
  <c r="P25" i="29"/>
  <c r="D26" i="29"/>
  <c r="G26" i="29"/>
  <c r="P26" i="29"/>
  <c r="D27" i="29"/>
  <c r="G27" i="29"/>
  <c r="P27" i="29"/>
  <c r="D28" i="29"/>
  <c r="G28" i="29"/>
  <c r="P28" i="29"/>
  <c r="D29" i="29"/>
  <c r="G29" i="29"/>
  <c r="P29" i="29"/>
  <c r="D30" i="29"/>
  <c r="G30" i="29"/>
  <c r="P30" i="29"/>
  <c r="D31" i="29"/>
  <c r="G31" i="29"/>
  <c r="P31" i="29"/>
  <c r="D32" i="29"/>
  <c r="G32" i="29"/>
  <c r="P32" i="29"/>
  <c r="D33" i="29"/>
  <c r="G33" i="29"/>
  <c r="P33" i="29"/>
  <c r="D34" i="29"/>
  <c r="G34" i="29"/>
  <c r="P34" i="29"/>
  <c r="D35" i="29"/>
  <c r="G35" i="29"/>
  <c r="P35" i="29"/>
  <c r="D36" i="29"/>
  <c r="G36" i="29"/>
  <c r="P36" i="29"/>
  <c r="D37" i="29"/>
  <c r="G37" i="29"/>
  <c r="P37" i="29"/>
  <c r="D38" i="29"/>
  <c r="G38" i="29"/>
  <c r="P38" i="29"/>
  <c r="C14" i="28"/>
  <c r="D14" i="28"/>
  <c r="E14" i="28"/>
  <c r="F14" i="28"/>
  <c r="G14" i="28"/>
  <c r="H14" i="28"/>
  <c r="I14" i="28"/>
  <c r="J14" i="28"/>
  <c r="M14" i="28"/>
  <c r="N14" i="28"/>
  <c r="O14" i="28"/>
  <c r="P14" i="28"/>
  <c r="Q14" i="28"/>
  <c r="R14" i="28"/>
  <c r="S14" i="28"/>
  <c r="T14" i="28"/>
  <c r="C16" i="28"/>
  <c r="D16" i="28"/>
  <c r="C17" i="28"/>
  <c r="D17" i="28"/>
  <c r="C18" i="28"/>
  <c r="D18" i="28"/>
  <c r="C19" i="28"/>
  <c r="D19" i="28"/>
  <c r="C20" i="28"/>
  <c r="D20" i="28"/>
  <c r="C21" i="28"/>
  <c r="D21" i="28"/>
  <c r="C22" i="28"/>
  <c r="D22" i="28"/>
  <c r="C23" i="28"/>
  <c r="D23" i="28"/>
  <c r="C24" i="28"/>
  <c r="D24" i="28"/>
  <c r="C25" i="28"/>
  <c r="D25" i="28"/>
  <c r="C26" i="28"/>
  <c r="D26" i="28"/>
  <c r="C27" i="28"/>
  <c r="D27" i="28"/>
  <c r="C28" i="28"/>
  <c r="D28" i="28"/>
  <c r="C29" i="28"/>
  <c r="D29" i="28"/>
  <c r="C30" i="28"/>
  <c r="D30" i="28"/>
  <c r="C31" i="28"/>
  <c r="D31" i="28"/>
  <c r="C32" i="28"/>
  <c r="D32" i="28"/>
  <c r="C33" i="28"/>
  <c r="D33" i="28"/>
  <c r="C34" i="28"/>
  <c r="D34" i="28"/>
  <c r="C35" i="28"/>
  <c r="D35" i="28"/>
  <c r="C36" i="28"/>
  <c r="D36" i="28"/>
  <c r="C37" i="28"/>
  <c r="D37" i="28"/>
  <c r="C38" i="28"/>
  <c r="D38" i="28"/>
  <c r="C42" i="28"/>
  <c r="D18" i="27"/>
  <c r="E18" i="27"/>
  <c r="F18" i="27"/>
  <c r="G18" i="27"/>
  <c r="H18" i="27"/>
  <c r="I18" i="27"/>
  <c r="L18" i="27"/>
  <c r="M18" i="27"/>
  <c r="N18" i="27"/>
  <c r="O18" i="27"/>
  <c r="P18" i="27"/>
  <c r="Q18" i="27"/>
  <c r="R18" i="27"/>
  <c r="S18" i="27"/>
  <c r="T18" i="27"/>
  <c r="U18" i="27"/>
  <c r="V18" i="27"/>
  <c r="W18" i="27"/>
  <c r="X18" i="27"/>
  <c r="Y18" i="27"/>
  <c r="AD18" i="27"/>
  <c r="AE18" i="27"/>
  <c r="AF18" i="27"/>
  <c r="AG18" i="27"/>
  <c r="AH18" i="27"/>
  <c r="AI18" i="27"/>
  <c r="AJ18" i="27"/>
  <c r="D19" i="27"/>
  <c r="E19" i="27"/>
  <c r="F19" i="27"/>
  <c r="G19" i="27"/>
  <c r="H19" i="27"/>
  <c r="I19" i="27"/>
  <c r="L19" i="27"/>
  <c r="M19" i="27"/>
  <c r="N19" i="27"/>
  <c r="O19" i="27"/>
  <c r="P19" i="27"/>
  <c r="Q19" i="27"/>
  <c r="R19" i="27"/>
  <c r="S19" i="27"/>
  <c r="T19" i="27"/>
  <c r="U19" i="27"/>
  <c r="V19" i="27"/>
  <c r="W19" i="27"/>
  <c r="X19" i="27"/>
  <c r="Y19" i="27"/>
  <c r="AD19" i="27"/>
  <c r="AE19" i="27"/>
  <c r="AF19" i="27"/>
  <c r="AG19" i="27"/>
  <c r="AH19" i="27"/>
  <c r="AI19" i="27"/>
  <c r="AJ19" i="27"/>
  <c r="C21" i="27"/>
  <c r="D21" i="27"/>
  <c r="E21" i="27"/>
  <c r="F21" i="27"/>
  <c r="G21" i="27"/>
  <c r="H21" i="27"/>
  <c r="I21" i="27"/>
  <c r="L21" i="27"/>
  <c r="S21" i="27"/>
  <c r="AD21" i="27"/>
  <c r="C22" i="27"/>
  <c r="C19" i="27" s="1"/>
  <c r="D22" i="27"/>
  <c r="E22" i="27"/>
  <c r="F22" i="27"/>
  <c r="G22" i="27"/>
  <c r="H22" i="27"/>
  <c r="I22" i="27"/>
  <c r="L22" i="27"/>
  <c r="S22" i="27"/>
  <c r="AD22" i="27"/>
  <c r="C23" i="27"/>
  <c r="C18" i="27" s="1"/>
  <c r="D23" i="27"/>
  <c r="E23" i="27"/>
  <c r="F23" i="27"/>
  <c r="G23" i="27"/>
  <c r="H23" i="27"/>
  <c r="I23" i="27"/>
  <c r="L23" i="27"/>
  <c r="S23" i="27"/>
  <c r="AD23" i="27"/>
  <c r="C24" i="27"/>
  <c r="D24" i="27"/>
  <c r="E24" i="27"/>
  <c r="F24" i="27"/>
  <c r="G24" i="27"/>
  <c r="H24" i="27"/>
  <c r="I24" i="27"/>
  <c r="L24" i="27"/>
  <c r="S24" i="27"/>
  <c r="AD24" i="27"/>
  <c r="C25" i="27"/>
  <c r="D25" i="27"/>
  <c r="E25" i="27"/>
  <c r="F25" i="27"/>
  <c r="G25" i="27"/>
  <c r="H25" i="27"/>
  <c r="I25" i="27"/>
  <c r="L25" i="27"/>
  <c r="S25" i="27"/>
  <c r="AD25" i="27"/>
  <c r="C26" i="27"/>
  <c r="D26" i="27"/>
  <c r="E26" i="27"/>
  <c r="F26" i="27"/>
  <c r="G26" i="27"/>
  <c r="H26" i="27"/>
  <c r="I26" i="27"/>
  <c r="L26" i="27"/>
  <c r="S26" i="27"/>
  <c r="AD26" i="27"/>
  <c r="C27" i="27"/>
  <c r="D27" i="27"/>
  <c r="E27" i="27"/>
  <c r="F27" i="27"/>
  <c r="G27" i="27"/>
  <c r="H27" i="27"/>
  <c r="I27" i="27"/>
  <c r="L27" i="27"/>
  <c r="S27" i="27"/>
  <c r="AD27" i="27"/>
  <c r="C28" i="27"/>
  <c r="D28" i="27"/>
  <c r="E28" i="27"/>
  <c r="F28" i="27"/>
  <c r="G28" i="27"/>
  <c r="H28" i="27"/>
  <c r="I28" i="27"/>
  <c r="L28" i="27"/>
  <c r="S28" i="27"/>
  <c r="AD28" i="27"/>
  <c r="C29" i="27"/>
  <c r="D29" i="27"/>
  <c r="E29" i="27"/>
  <c r="F29" i="27"/>
  <c r="G29" i="27"/>
  <c r="H29" i="27"/>
  <c r="I29" i="27"/>
  <c r="L29" i="27"/>
  <c r="S29" i="27"/>
  <c r="AD29" i="27"/>
  <c r="C30" i="27"/>
  <c r="D30" i="27"/>
  <c r="E30" i="27"/>
  <c r="F30" i="27"/>
  <c r="G30" i="27"/>
  <c r="H30" i="27"/>
  <c r="I30" i="27"/>
  <c r="L30" i="27"/>
  <c r="S30" i="27"/>
  <c r="AD30" i="27"/>
  <c r="C31" i="27"/>
  <c r="D31" i="27"/>
  <c r="E31" i="27"/>
  <c r="F31" i="27"/>
  <c r="G31" i="27"/>
  <c r="H31" i="27"/>
  <c r="I31" i="27"/>
  <c r="L31" i="27"/>
  <c r="S31" i="27"/>
  <c r="AD31" i="27"/>
  <c r="C32" i="27"/>
  <c r="D32" i="27"/>
  <c r="E32" i="27"/>
  <c r="F32" i="27"/>
  <c r="G32" i="27"/>
  <c r="H32" i="27"/>
  <c r="I32" i="27"/>
  <c r="L32" i="27"/>
  <c r="S32" i="27"/>
  <c r="AD32" i="27"/>
  <c r="C33" i="27"/>
  <c r="D33" i="27"/>
  <c r="E33" i="27"/>
  <c r="F33" i="27"/>
  <c r="G33" i="27"/>
  <c r="H33" i="27"/>
  <c r="I33" i="27"/>
  <c r="L33" i="27"/>
  <c r="S33" i="27"/>
  <c r="AD33" i="27"/>
  <c r="C34" i="27"/>
  <c r="D34" i="27"/>
  <c r="E34" i="27"/>
  <c r="F34" i="27"/>
  <c r="G34" i="27"/>
  <c r="H34" i="27"/>
  <c r="I34" i="27"/>
  <c r="L34" i="27"/>
  <c r="S34" i="27"/>
  <c r="AD34" i="27"/>
  <c r="G17" i="15" l="1"/>
  <c r="G16" i="15"/>
  <c r="G15" i="15"/>
  <c r="L17" i="14"/>
  <c r="M17" i="14"/>
  <c r="B17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O15" i="14"/>
  <c r="N15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D15" i="14"/>
  <c r="E15" i="14"/>
  <c r="F15" i="14"/>
  <c r="G15" i="14"/>
  <c r="H15" i="14"/>
  <c r="I15" i="14"/>
  <c r="J15" i="14"/>
  <c r="K15" i="14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L15" i="14" l="1"/>
  <c r="M15" i="14"/>
  <c r="B15" i="14"/>
  <c r="C15" i="14"/>
  <c r="D17" i="3"/>
  <c r="D33" i="3"/>
  <c r="J33" i="3" s="1"/>
  <c r="D34" i="3"/>
  <c r="AO11" i="11" l="1"/>
  <c r="AO12" i="11"/>
  <c r="AO13" i="11"/>
  <c r="AI17" i="11"/>
  <c r="C11" i="26" l="1"/>
  <c r="D11" i="26"/>
  <c r="E11" i="26"/>
  <c r="F11" i="26"/>
  <c r="G11" i="26"/>
  <c r="H11" i="26"/>
  <c r="I11" i="26"/>
  <c r="J11" i="26"/>
  <c r="B11" i="26"/>
  <c r="D16" i="4" l="1"/>
  <c r="C16" i="4"/>
  <c r="J17" i="3"/>
  <c r="P15" i="14" l="1"/>
  <c r="D39" i="3" l="1"/>
  <c r="D36" i="3"/>
  <c r="D35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B14" i="21" l="1"/>
  <c r="Q15" i="14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17" i="13"/>
  <c r="AI18" i="11"/>
  <c r="AI19" i="11"/>
  <c r="AH19" i="11" s="1"/>
  <c r="AO19" i="11" s="1"/>
  <c r="AI20" i="11"/>
  <c r="AH20" i="11" s="1"/>
  <c r="AO20" i="11" s="1"/>
  <c r="AI21" i="11"/>
  <c r="AI22" i="11"/>
  <c r="AI23" i="11"/>
  <c r="AI24" i="11"/>
  <c r="AH24" i="11" s="1"/>
  <c r="AO24" i="11" s="1"/>
  <c r="AI25" i="11"/>
  <c r="AH25" i="11" s="1"/>
  <c r="AO25" i="11" s="1"/>
  <c r="AI26" i="11"/>
  <c r="AI27" i="11"/>
  <c r="AI28" i="11"/>
  <c r="AH28" i="11" s="1"/>
  <c r="AO28" i="11" s="1"/>
  <c r="AI29" i="11"/>
  <c r="AH29" i="11" s="1"/>
  <c r="AO29" i="11" s="1"/>
  <c r="AI30" i="11"/>
  <c r="AI31" i="11"/>
  <c r="AI32" i="11"/>
  <c r="AH32" i="11" s="1"/>
  <c r="AO32" i="11" s="1"/>
  <c r="AI33" i="11"/>
  <c r="AH33" i="11" s="1"/>
  <c r="AO33" i="11" s="1"/>
  <c r="AI34" i="11"/>
  <c r="AI35" i="11"/>
  <c r="AH35" i="11" s="1"/>
  <c r="AO35" i="11" s="1"/>
  <c r="AI36" i="11"/>
  <c r="AH36" i="11" s="1"/>
  <c r="AO36" i="11" s="1"/>
  <c r="AI37" i="11"/>
  <c r="AH37" i="11" s="1"/>
  <c r="AO37" i="11" s="1"/>
  <c r="AI38" i="11"/>
  <c r="AI39" i="11"/>
  <c r="AH17" i="11"/>
  <c r="AO17" i="11" s="1"/>
  <c r="AH21" i="11"/>
  <c r="AO21" i="11" s="1"/>
  <c r="AH22" i="11"/>
  <c r="AO22" i="11" s="1"/>
  <c r="AH26" i="11"/>
  <c r="AO26" i="11" s="1"/>
  <c r="AH30" i="11"/>
  <c r="AO30" i="11" s="1"/>
  <c r="R17" i="11"/>
  <c r="W17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R39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17" i="11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17" i="10"/>
  <c r="AH38" i="11" l="1"/>
  <c r="AO38" i="11" s="1"/>
  <c r="G35" i="11"/>
  <c r="F35" i="11" s="1"/>
  <c r="E35" i="11" s="1"/>
  <c r="G31" i="11"/>
  <c r="F31" i="11" s="1"/>
  <c r="G27" i="11"/>
  <c r="F27" i="11" s="1"/>
  <c r="G19" i="11"/>
  <c r="F19" i="11" s="1"/>
  <c r="E19" i="11" s="1"/>
  <c r="AH27" i="11"/>
  <c r="AO27" i="11" s="1"/>
  <c r="AH31" i="11"/>
  <c r="AO31" i="11" s="1"/>
  <c r="G39" i="11"/>
  <c r="F39" i="11" s="1"/>
  <c r="G23" i="11"/>
  <c r="F23" i="11" s="1"/>
  <c r="AH39" i="11"/>
  <c r="AO39" i="11" s="1"/>
  <c r="AH34" i="11"/>
  <c r="AO34" i="11" s="1"/>
  <c r="AH23" i="11"/>
  <c r="AO23" i="11" s="1"/>
  <c r="AH18" i="11"/>
  <c r="AO18" i="11" s="1"/>
  <c r="G38" i="11"/>
  <c r="F38" i="11" s="1"/>
  <c r="G34" i="11"/>
  <c r="F34" i="11" s="1"/>
  <c r="G30" i="11"/>
  <c r="F30" i="11" s="1"/>
  <c r="E30" i="11" s="1"/>
  <c r="G26" i="11"/>
  <c r="F26" i="11" s="1"/>
  <c r="E26" i="11" s="1"/>
  <c r="G22" i="11"/>
  <c r="F22" i="11" s="1"/>
  <c r="E22" i="11" s="1"/>
  <c r="G18" i="11"/>
  <c r="F18" i="11" s="1"/>
  <c r="G17" i="11"/>
  <c r="F17" i="11" s="1"/>
  <c r="E17" i="11" s="1"/>
  <c r="G36" i="11"/>
  <c r="F36" i="11" s="1"/>
  <c r="E36" i="11" s="1"/>
  <c r="G32" i="11"/>
  <c r="F32" i="11" s="1"/>
  <c r="E32" i="11" s="1"/>
  <c r="G28" i="11"/>
  <c r="F28" i="11" s="1"/>
  <c r="E28" i="11" s="1"/>
  <c r="G24" i="11"/>
  <c r="F24" i="11" s="1"/>
  <c r="E24" i="11" s="1"/>
  <c r="G20" i="11"/>
  <c r="F20" i="11" s="1"/>
  <c r="E20" i="11" s="1"/>
  <c r="G37" i="11"/>
  <c r="F37" i="11" s="1"/>
  <c r="E37" i="11" s="1"/>
  <c r="G33" i="11"/>
  <c r="F33" i="11" s="1"/>
  <c r="E33" i="11" s="1"/>
  <c r="G29" i="11"/>
  <c r="F29" i="11" s="1"/>
  <c r="E29" i="11" s="1"/>
  <c r="G25" i="11"/>
  <c r="F25" i="11" s="1"/>
  <c r="E25" i="11" s="1"/>
  <c r="G21" i="11"/>
  <c r="F21" i="11" s="1"/>
  <c r="E21" i="11" s="1"/>
  <c r="E38" i="11" l="1"/>
  <c r="E27" i="11"/>
  <c r="E34" i="11"/>
  <c r="E23" i="11"/>
  <c r="E39" i="11"/>
  <c r="E31" i="11"/>
  <c r="E18" i="11"/>
  <c r="C14" i="12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3" i="4"/>
  <c r="D34" i="4"/>
  <c r="D35" i="4"/>
  <c r="D37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3" i="4"/>
  <c r="C34" i="4"/>
  <c r="C35" i="4"/>
  <c r="C37" i="4"/>
  <c r="J24" i="12" l="1"/>
  <c r="C14" i="19"/>
  <c r="G13" i="9"/>
  <c r="C13" i="9" s="1"/>
  <c r="F13" i="9"/>
  <c r="B13" i="9" s="1"/>
  <c r="D14" i="20"/>
  <c r="E14" i="20"/>
  <c r="F14" i="20"/>
  <c r="G14" i="20"/>
  <c r="H14" i="20"/>
  <c r="I14" i="20"/>
  <c r="J14" i="20"/>
  <c r="K14" i="20"/>
  <c r="L14" i="20"/>
  <c r="M14" i="20"/>
  <c r="B16" i="20"/>
  <c r="C16" i="20"/>
  <c r="B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D14" i="19"/>
  <c r="E14" i="19"/>
  <c r="F14" i="19"/>
  <c r="G14" i="19"/>
  <c r="H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X14" i="19"/>
  <c r="Y14" i="19"/>
  <c r="Z14" i="19"/>
  <c r="AA14" i="19"/>
  <c r="AB14" i="19"/>
  <c r="AC14" i="19"/>
  <c r="AD14" i="19"/>
  <c r="AE14" i="19"/>
  <c r="AF14" i="19"/>
  <c r="AG14" i="19"/>
  <c r="H15" i="18"/>
  <c r="K15" i="18"/>
  <c r="M15" i="18"/>
  <c r="N15" i="18"/>
  <c r="P15" i="18"/>
  <c r="R15" i="18"/>
  <c r="S15" i="18"/>
  <c r="X15" i="18"/>
  <c r="Z15" i="18"/>
  <c r="AA15" i="18"/>
  <c r="D17" i="18"/>
  <c r="F17" i="18"/>
  <c r="G17" i="18"/>
  <c r="J17" i="18"/>
  <c r="O17" i="18"/>
  <c r="W17" i="18"/>
  <c r="D18" i="18"/>
  <c r="F18" i="18"/>
  <c r="G18" i="18"/>
  <c r="J18" i="18"/>
  <c r="L18" i="18" s="1"/>
  <c r="O18" i="18"/>
  <c r="Q18" i="18" s="1"/>
  <c r="W18" i="18"/>
  <c r="Y18" i="18" s="1"/>
  <c r="D19" i="18"/>
  <c r="F19" i="18"/>
  <c r="G19" i="18"/>
  <c r="J19" i="18"/>
  <c r="L19" i="18" s="1"/>
  <c r="O19" i="18"/>
  <c r="Q19" i="18" s="1"/>
  <c r="W19" i="18"/>
  <c r="Y19" i="18" s="1"/>
  <c r="D20" i="18"/>
  <c r="F20" i="18"/>
  <c r="G20" i="18"/>
  <c r="J20" i="18"/>
  <c r="L20" i="18" s="1"/>
  <c r="O20" i="18"/>
  <c r="Q20" i="18" s="1"/>
  <c r="W20" i="18"/>
  <c r="Y20" i="18" s="1"/>
  <c r="D21" i="18"/>
  <c r="F21" i="18"/>
  <c r="G21" i="18"/>
  <c r="J21" i="18"/>
  <c r="L21" i="18" s="1"/>
  <c r="O21" i="18"/>
  <c r="Q21" i="18" s="1"/>
  <c r="W21" i="18"/>
  <c r="Y21" i="18" s="1"/>
  <c r="D22" i="18"/>
  <c r="F22" i="18"/>
  <c r="G22" i="18"/>
  <c r="J22" i="18"/>
  <c r="L22" i="18" s="1"/>
  <c r="O22" i="18"/>
  <c r="Q22" i="18" s="1"/>
  <c r="W22" i="18"/>
  <c r="Y22" i="18" s="1"/>
  <c r="D23" i="18"/>
  <c r="F23" i="18"/>
  <c r="G23" i="18"/>
  <c r="J23" i="18"/>
  <c r="L23" i="18" s="1"/>
  <c r="O23" i="18"/>
  <c r="Q23" i="18" s="1"/>
  <c r="W23" i="18"/>
  <c r="Y23" i="18" s="1"/>
  <c r="D24" i="18"/>
  <c r="F24" i="18"/>
  <c r="G24" i="18"/>
  <c r="J24" i="18"/>
  <c r="L24" i="18" s="1"/>
  <c r="O24" i="18"/>
  <c r="Q24" i="18" s="1"/>
  <c r="W24" i="18"/>
  <c r="Y24" i="18" s="1"/>
  <c r="D25" i="18"/>
  <c r="F25" i="18"/>
  <c r="G25" i="18"/>
  <c r="J25" i="18"/>
  <c r="L25" i="18" s="1"/>
  <c r="O25" i="18"/>
  <c r="Q25" i="18" s="1"/>
  <c r="W25" i="18"/>
  <c r="Y25" i="18" s="1"/>
  <c r="D26" i="18"/>
  <c r="F26" i="18"/>
  <c r="G26" i="18"/>
  <c r="J26" i="18"/>
  <c r="L26" i="18" s="1"/>
  <c r="O26" i="18"/>
  <c r="Q26" i="18" s="1"/>
  <c r="W26" i="18"/>
  <c r="Y26" i="18" s="1"/>
  <c r="D27" i="18"/>
  <c r="F27" i="18"/>
  <c r="G27" i="18"/>
  <c r="J27" i="18"/>
  <c r="L27" i="18" s="1"/>
  <c r="O27" i="18"/>
  <c r="Q27" i="18" s="1"/>
  <c r="W27" i="18"/>
  <c r="Y27" i="18" s="1"/>
  <c r="D28" i="18"/>
  <c r="F28" i="18"/>
  <c r="G28" i="18"/>
  <c r="J28" i="18"/>
  <c r="L28" i="18" s="1"/>
  <c r="O28" i="18"/>
  <c r="Q28" i="18" s="1"/>
  <c r="W28" i="18"/>
  <c r="Y28" i="18" s="1"/>
  <c r="D29" i="18"/>
  <c r="F29" i="18"/>
  <c r="G29" i="18"/>
  <c r="J29" i="18"/>
  <c r="L29" i="18" s="1"/>
  <c r="O29" i="18"/>
  <c r="Q29" i="18" s="1"/>
  <c r="W29" i="18"/>
  <c r="Y29" i="18" s="1"/>
  <c r="D30" i="18"/>
  <c r="F30" i="18"/>
  <c r="G30" i="18"/>
  <c r="J30" i="18"/>
  <c r="L30" i="18" s="1"/>
  <c r="O30" i="18"/>
  <c r="Q30" i="18" s="1"/>
  <c r="W30" i="18"/>
  <c r="Y30" i="18" s="1"/>
  <c r="D31" i="18"/>
  <c r="F31" i="18"/>
  <c r="G31" i="18"/>
  <c r="J31" i="18"/>
  <c r="L31" i="18" s="1"/>
  <c r="O31" i="18"/>
  <c r="Q31" i="18" s="1"/>
  <c r="W31" i="18"/>
  <c r="Y31" i="18" s="1"/>
  <c r="D32" i="18"/>
  <c r="F32" i="18"/>
  <c r="G32" i="18"/>
  <c r="J32" i="18"/>
  <c r="L32" i="18" s="1"/>
  <c r="O32" i="18"/>
  <c r="Q32" i="18" s="1"/>
  <c r="W32" i="18"/>
  <c r="Y32" i="18" s="1"/>
  <c r="D33" i="18"/>
  <c r="F33" i="18"/>
  <c r="G33" i="18"/>
  <c r="J33" i="18"/>
  <c r="L33" i="18" s="1"/>
  <c r="O33" i="18"/>
  <c r="Q33" i="18" s="1"/>
  <c r="W33" i="18"/>
  <c r="Y33" i="18" s="1"/>
  <c r="D34" i="18"/>
  <c r="F34" i="18"/>
  <c r="G34" i="18"/>
  <c r="J34" i="18"/>
  <c r="L34" i="18" s="1"/>
  <c r="O34" i="18"/>
  <c r="Q34" i="18" s="1"/>
  <c r="W34" i="18"/>
  <c r="Y34" i="18" s="1"/>
  <c r="D35" i="18"/>
  <c r="F35" i="18"/>
  <c r="G35" i="18"/>
  <c r="J35" i="18"/>
  <c r="L35" i="18" s="1"/>
  <c r="O35" i="18"/>
  <c r="Q35" i="18" s="1"/>
  <c r="W35" i="18"/>
  <c r="Y35" i="18" s="1"/>
  <c r="D36" i="18"/>
  <c r="F36" i="18"/>
  <c r="G36" i="18"/>
  <c r="J36" i="18"/>
  <c r="L36" i="18" s="1"/>
  <c r="O36" i="18"/>
  <c r="Q36" i="18" s="1"/>
  <c r="W36" i="18"/>
  <c r="Y36" i="18" s="1"/>
  <c r="D37" i="18"/>
  <c r="F37" i="18"/>
  <c r="G37" i="18"/>
  <c r="J37" i="18"/>
  <c r="L37" i="18" s="1"/>
  <c r="O37" i="18"/>
  <c r="Q37" i="18" s="1"/>
  <c r="W37" i="18"/>
  <c r="Y37" i="18" s="1"/>
  <c r="D38" i="18"/>
  <c r="F38" i="18"/>
  <c r="G38" i="18"/>
  <c r="J38" i="18"/>
  <c r="L38" i="18" s="1"/>
  <c r="O38" i="18"/>
  <c r="Q38" i="18" s="1"/>
  <c r="W38" i="18"/>
  <c r="Y38" i="18" s="1"/>
  <c r="D39" i="18"/>
  <c r="F39" i="18"/>
  <c r="G39" i="18"/>
  <c r="J39" i="18"/>
  <c r="L39" i="18" s="1"/>
  <c r="O39" i="18"/>
  <c r="Q39" i="18" s="1"/>
  <c r="W39" i="18"/>
  <c r="Y39" i="18" s="1"/>
  <c r="B14" i="16"/>
  <c r="C14" i="16"/>
  <c r="D14" i="16"/>
  <c r="E14" i="16"/>
  <c r="F14" i="16"/>
  <c r="B13" i="15"/>
  <c r="C13" i="15"/>
  <c r="D13" i="15"/>
  <c r="E13" i="15"/>
  <c r="F13" i="15"/>
  <c r="T15" i="14"/>
  <c r="U15" i="14"/>
  <c r="V15" i="14"/>
  <c r="W15" i="14"/>
  <c r="X15" i="14"/>
  <c r="Y15" i="14"/>
  <c r="Z15" i="14"/>
  <c r="AA15" i="14"/>
  <c r="AB15" i="14"/>
  <c r="AC15" i="14"/>
  <c r="AD15" i="14"/>
  <c r="AE15" i="14"/>
  <c r="AI15" i="14"/>
  <c r="AJ15" i="14"/>
  <c r="AK15" i="14"/>
  <c r="AL15" i="14"/>
  <c r="AM15" i="14"/>
  <c r="AN15" i="14"/>
  <c r="N15" i="13"/>
  <c r="O15" i="13"/>
  <c r="P15" i="13"/>
  <c r="Q15" i="13"/>
  <c r="R15" i="13"/>
  <c r="S15" i="13"/>
  <c r="T15" i="13"/>
  <c r="U15" i="13"/>
  <c r="V15" i="13"/>
  <c r="G14" i="12"/>
  <c r="K14" i="12"/>
  <c r="P14" i="12"/>
  <c r="B24" i="12"/>
  <c r="G24" i="12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M15" i="11"/>
  <c r="AN15" i="11"/>
  <c r="AF45" i="11"/>
  <c r="C46" i="11"/>
  <c r="C47" i="11"/>
  <c r="F47" i="11"/>
  <c r="C48" i="11"/>
  <c r="F48" i="11"/>
  <c r="F49" i="11"/>
  <c r="F50" i="11"/>
  <c r="E15" i="10"/>
  <c r="F15" i="10"/>
  <c r="G15" i="10"/>
  <c r="H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D13" i="7"/>
  <c r="E13" i="7"/>
  <c r="F13" i="7"/>
  <c r="G13" i="7"/>
  <c r="H13" i="7"/>
  <c r="C15" i="7"/>
  <c r="C16" i="7"/>
  <c r="C17" i="7"/>
  <c r="C18" i="7"/>
  <c r="C19" i="7"/>
  <c r="C20" i="7"/>
  <c r="C21" i="7"/>
  <c r="C22" i="7"/>
  <c r="C23" i="7"/>
  <c r="C15" i="3"/>
  <c r="E15" i="3"/>
  <c r="F15" i="3"/>
  <c r="G15" i="3"/>
  <c r="H15" i="3"/>
  <c r="I15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4" i="3"/>
  <c r="J35" i="3"/>
  <c r="J36" i="3"/>
  <c r="J37" i="3"/>
  <c r="J38" i="3"/>
  <c r="J39" i="3"/>
  <c r="I15" i="13" l="1"/>
  <c r="L15" i="13"/>
  <c r="H15" i="13"/>
  <c r="K15" i="13"/>
  <c r="J15" i="13"/>
  <c r="E15" i="13"/>
  <c r="F15" i="13"/>
  <c r="AI15" i="11"/>
  <c r="G13" i="15"/>
  <c r="B14" i="12"/>
  <c r="C13" i="7"/>
  <c r="AA15" i="11"/>
  <c r="W15" i="11"/>
  <c r="R15" i="11"/>
  <c r="M15" i="13"/>
  <c r="C20" i="18"/>
  <c r="E20" i="18" s="1"/>
  <c r="AH15" i="11"/>
  <c r="AO15" i="11" s="1"/>
  <c r="G15" i="13"/>
  <c r="H15" i="11"/>
  <c r="B15" i="11"/>
  <c r="D15" i="10"/>
  <c r="C15" i="10"/>
  <c r="K15" i="11"/>
  <c r="C14" i="20"/>
  <c r="C23" i="18"/>
  <c r="E23" i="18" s="1"/>
  <c r="B14" i="20"/>
  <c r="C24" i="18"/>
  <c r="E24" i="18" s="1"/>
  <c r="W15" i="18"/>
  <c r="Y15" i="18" s="1"/>
  <c r="C29" i="18"/>
  <c r="E29" i="18" s="1"/>
  <c r="Y17" i="18"/>
  <c r="F15" i="18"/>
  <c r="C39" i="18"/>
  <c r="E39" i="18" s="1"/>
  <c r="C36" i="18"/>
  <c r="E36" i="18" s="1"/>
  <c r="C35" i="18"/>
  <c r="E35" i="18" s="1"/>
  <c r="C19" i="18"/>
  <c r="E19" i="18" s="1"/>
  <c r="C37" i="18"/>
  <c r="E37" i="18" s="1"/>
  <c r="O15" i="18"/>
  <c r="Q15" i="18" s="1"/>
  <c r="C25" i="18"/>
  <c r="E25" i="18" s="1"/>
  <c r="Q17" i="18"/>
  <c r="C33" i="18"/>
  <c r="E33" i="18" s="1"/>
  <c r="C21" i="18"/>
  <c r="G15" i="18"/>
  <c r="C32" i="18"/>
  <c r="E32" i="18" s="1"/>
  <c r="C31" i="18"/>
  <c r="E31" i="18" s="1"/>
  <c r="C28" i="18"/>
  <c r="E28" i="18" s="1"/>
  <c r="C27" i="18"/>
  <c r="E27" i="18" s="1"/>
  <c r="J15" i="18"/>
  <c r="L15" i="18" s="1"/>
  <c r="C17" i="18"/>
  <c r="E17" i="18" s="1"/>
  <c r="E21" i="18"/>
  <c r="L17" i="18"/>
  <c r="C38" i="18"/>
  <c r="E38" i="18" s="1"/>
  <c r="C34" i="18"/>
  <c r="E34" i="18" s="1"/>
  <c r="C30" i="18"/>
  <c r="E30" i="18" s="1"/>
  <c r="C26" i="18"/>
  <c r="E26" i="18" s="1"/>
  <c r="C22" i="18"/>
  <c r="E22" i="18" s="1"/>
  <c r="C18" i="18"/>
  <c r="E18" i="18" s="1"/>
  <c r="D15" i="18"/>
  <c r="D15" i="13" l="1"/>
  <c r="B15" i="13"/>
  <c r="C15" i="13"/>
  <c r="G15" i="11"/>
  <c r="C15" i="18"/>
  <c r="E15" i="18" s="1"/>
  <c r="E15" i="11" l="1"/>
  <c r="F15" i="11"/>
  <c r="D15" i="3"/>
  <c r="J15" i="3" s="1"/>
</calcChain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<sst xmlns="http://schemas.openxmlformats.org/spreadsheetml/2006/main" count="2776" uniqueCount="840">
  <si>
    <t>1. 주택현황 및 보급률</t>
    <phoneticPr fontId="57" type="noConversion"/>
  </si>
  <si>
    <t>2. 건축연도별 주택</t>
    <phoneticPr fontId="57" type="noConversion"/>
  </si>
  <si>
    <t>4. 건축허가</t>
    <phoneticPr fontId="57" type="noConversion"/>
  </si>
  <si>
    <t>5. 시군별 건축허가</t>
    <phoneticPr fontId="57" type="noConversion"/>
  </si>
  <si>
    <t>6. 아파트 건립</t>
    <phoneticPr fontId="57" type="noConversion"/>
  </si>
  <si>
    <t>7. 무허가건축물</t>
    <phoneticPr fontId="57" type="noConversion"/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</si>
  <si>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</si>
  <si>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</si>
  <si>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</si>
  <si>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</si>
  <si>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</si>
  <si>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</si>
  <si>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</si>
  <si>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</si>
  <si>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</si>
  <si>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</si>
  <si>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</si>
  <si>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</si>
  <si>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</si>
  <si>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</si>
  <si>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</si>
  <si>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</si>
  <si>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</si>
  <si>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</si>
  <si>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</si>
  <si>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</si>
  <si>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</si>
  <si>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</si>
  <si>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</si>
  <si>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</si>
  <si>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</si>
  <si>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</si>
  <si>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</si>
  <si>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</si>
  <si>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</si>
  <si>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</si>
  <si>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</si>
  <si>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</si>
  <si>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</si>
  <si>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</si>
  <si>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</si>
  <si>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</si>
  <si>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</si>
  <si>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</si>
  <si>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</si>
  <si>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</si>
  <si>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</si>
  <si>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</si>
  <si>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</si>
  <si>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</si>
  <si>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</si>
  <si>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</si>
  <si>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</si>
  <si>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57" type="noConversion"/>
  </si>
  <si>
    <t>1. 주택 현황 및 보급률</t>
    <phoneticPr fontId="57" type="noConversion"/>
  </si>
  <si>
    <t>단위 : 가구, 호</t>
    <phoneticPr fontId="57" type="noConversion"/>
  </si>
  <si>
    <t>Unit : households, house</t>
    <phoneticPr fontId="57" type="noConversion"/>
  </si>
  <si>
    <t>연별 및 시군별
Year &amp; Si, Gun</t>
    <phoneticPr fontId="57" type="noConversion"/>
  </si>
  <si>
    <t>참고사항 : 국토해양부 새로운 산정방식 적용, 다가구 단독주택 산정방식이 변경(동→호), 2005년부터~게재</t>
    <phoneticPr fontId="57" type="noConversion"/>
  </si>
  <si>
    <t xml:space="preserve">주택수
No. of 
Houses </t>
  </si>
  <si>
    <t>단위 : 개수</t>
    <phoneticPr fontId="57" type="noConversion"/>
  </si>
  <si>
    <t>Unit : number</t>
    <phoneticPr fontId="57" type="noConversion"/>
  </si>
  <si>
    <t>연별 및 시군별
Year &amp; Si, Gun</t>
    <phoneticPr fontId="57" type="noConversion"/>
  </si>
  <si>
    <t>동수
number of buildings</t>
    <phoneticPr fontId="57" type="noConversion"/>
  </si>
  <si>
    <t xml:space="preserve">주택수
No. of 
Houses </t>
    <phoneticPr fontId="57" type="noConversion"/>
  </si>
  <si>
    <t>규모별 주택수 House by Size</t>
    <phoneticPr fontId="57" type="noConversion"/>
  </si>
  <si>
    <t>층수별 주택수 House by floor number</t>
    <phoneticPr fontId="57" type="noConversion"/>
  </si>
  <si>
    <t>40㎡
이하</t>
    <phoneticPr fontId="57" type="noConversion"/>
  </si>
  <si>
    <t>40~60㎡
이하</t>
    <phoneticPr fontId="57" type="noConversion"/>
  </si>
  <si>
    <t>60~85㎡
이하</t>
    <phoneticPr fontId="57" type="noConversion"/>
  </si>
  <si>
    <t>85~135㎡
이하</t>
    <phoneticPr fontId="57" type="noConversion"/>
  </si>
  <si>
    <t>135㎡
초과</t>
    <phoneticPr fontId="57" type="noConversion"/>
  </si>
  <si>
    <t>5층 이하 floor or less</t>
    <phoneticPr fontId="57" type="noConversion"/>
  </si>
  <si>
    <t>6∼10층</t>
    <phoneticPr fontId="57" type="noConversion"/>
  </si>
  <si>
    <t>11∼20층</t>
    <phoneticPr fontId="57" type="noConversion"/>
  </si>
  <si>
    <t>21층 이상 floor or higher</t>
    <phoneticPr fontId="57" type="noConversion"/>
  </si>
  <si>
    <t>동수
Building</t>
    <phoneticPr fontId="57" type="noConversion"/>
  </si>
  <si>
    <t>포항시</t>
    <phoneticPr fontId="57" type="noConversion"/>
  </si>
  <si>
    <t xml:space="preserve"> Pohang</t>
    <phoneticPr fontId="57" type="noConversion"/>
  </si>
  <si>
    <t xml:space="preserve">주 : 1) 사업승인기준  </t>
    <phoneticPr fontId="57" type="noConversion"/>
  </si>
  <si>
    <t>주 : 1) 사업승인기준</t>
    <phoneticPr fontId="57" type="noConversion"/>
  </si>
  <si>
    <t>단위 : 호수</t>
    <phoneticPr fontId="63" type="noConversion"/>
  </si>
  <si>
    <t>Unit : house</t>
    <phoneticPr fontId="57" type="noConversion"/>
  </si>
  <si>
    <t>연별,
주택유형별,
시군별</t>
    <phoneticPr fontId="63" type="noConversion"/>
  </si>
  <si>
    <t>Year, Type &amp;
Si, Gun</t>
    <phoneticPr fontId="63" type="noConversion"/>
  </si>
  <si>
    <t>Apartment</t>
    <phoneticPr fontId="57" type="noConversion"/>
  </si>
  <si>
    <t>Row house</t>
    <phoneticPr fontId="57" type="noConversion"/>
  </si>
  <si>
    <t>다세대주택</t>
    <phoneticPr fontId="57" type="noConversion"/>
  </si>
  <si>
    <t>영업용건물내</t>
    <phoneticPr fontId="57" type="noConversion"/>
  </si>
  <si>
    <t>…</t>
  </si>
  <si>
    <t>...</t>
  </si>
  <si>
    <t>단위 : 호수</t>
    <phoneticPr fontId="63" type="noConversion"/>
  </si>
  <si>
    <t>Unit : house</t>
    <phoneticPr fontId="57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</si>
  <si>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</si>
  <si>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</si>
  <si>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</si>
  <si>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</si>
  <si>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</si>
  <si>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</si>
  <si>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</si>
  <si>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단위 : 동수, ㎡</t>
  </si>
  <si>
    <t>합계 Total</t>
  </si>
  <si>
    <t>기타
Others</t>
    <phoneticPr fontId="57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</si>
  <si>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</si>
  <si>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</si>
  <si>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</si>
  <si>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</si>
  <si>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</si>
  <si>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</si>
  <si>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</si>
  <si>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</si>
  <si>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건 수Cases</t>
  </si>
  <si>
    <t>단위 : 건, 천㎡</t>
    <phoneticPr fontId="57" type="noConversion"/>
  </si>
  <si>
    <t>Unit : case, 1,000㎡</t>
    <phoneticPr fontId="57" type="noConversion"/>
  </si>
  <si>
    <t>연별
Year</t>
    <phoneticPr fontId="57" type="noConversion"/>
  </si>
  <si>
    <t>합  계 
Total</t>
    <phoneticPr fontId="57" type="noConversion"/>
  </si>
  <si>
    <t>허  가 
Permit</t>
    <phoneticPr fontId="57" type="noConversion"/>
  </si>
  <si>
    <t>이용목적
 Land use</t>
    <phoneticPr fontId="57" type="noConversion"/>
  </si>
  <si>
    <t>기  타
 Others</t>
    <phoneticPr fontId="57" type="noConversion"/>
  </si>
  <si>
    <t>단위 : 필지수, 천㎡</t>
  </si>
  <si>
    <t>용도지역별 By use</t>
  </si>
  <si>
    <t>지목별 By purpose</t>
  </si>
  <si>
    <t>연별 및
시군별</t>
    <phoneticPr fontId="57" type="noConversion"/>
  </si>
  <si>
    <t>면적
Area</t>
    <phoneticPr fontId="57" type="noConversion"/>
  </si>
  <si>
    <t>연별 및
시군별</t>
  </si>
  <si>
    <t>인구 Population</t>
  </si>
  <si>
    <t>미지정
Undesign-ated</t>
  </si>
  <si>
    <t>준공업
Mixed</t>
  </si>
  <si>
    <t>단위 : 1,000㎡, 명</t>
    <phoneticPr fontId="60" type="noConversion"/>
  </si>
  <si>
    <t>Unit : 1,000㎡, person</t>
    <phoneticPr fontId="60" type="noConversion"/>
  </si>
  <si>
    <t>용도지역
총 합 계
Grand total</t>
    <phoneticPr fontId="60" type="noConversion"/>
  </si>
  <si>
    <t>도시지역   Urban Area</t>
    <phoneticPr fontId="60" type="noConversion"/>
  </si>
  <si>
    <t>도시지역  Urban Area</t>
    <phoneticPr fontId="60" type="noConversion"/>
  </si>
  <si>
    <t>도 시 지 역 Urban Area</t>
    <phoneticPr fontId="60" type="noConversion"/>
  </si>
  <si>
    <t>주거지역 Residential zone</t>
    <phoneticPr fontId="60" type="noConversion"/>
  </si>
  <si>
    <t>상업지역 Commercial zone</t>
    <phoneticPr fontId="60" type="noConversion"/>
  </si>
  <si>
    <t>공업지역  Industrial zone</t>
    <phoneticPr fontId="60" type="noConversion"/>
  </si>
  <si>
    <t>녹지지역 Green zone</t>
    <phoneticPr fontId="60" type="noConversion"/>
  </si>
  <si>
    <t>전용주거지역
Residential only</t>
    <phoneticPr fontId="62" type="noConversion"/>
  </si>
  <si>
    <t>일반주거지역 
General residential</t>
    <phoneticPr fontId="61" type="noConversion"/>
  </si>
  <si>
    <t>준주거지역
Semi residential</t>
    <phoneticPr fontId="61" type="noConversion"/>
  </si>
  <si>
    <t>중 심
Central</t>
    <phoneticPr fontId="60" type="noConversion"/>
  </si>
  <si>
    <t>일 반
General</t>
    <phoneticPr fontId="60" type="noConversion"/>
  </si>
  <si>
    <t>근 린
Neighborhood</t>
    <phoneticPr fontId="60" type="noConversion"/>
  </si>
  <si>
    <t>유 통
Distributional</t>
    <phoneticPr fontId="60" type="noConversion"/>
  </si>
  <si>
    <t>보전
Preserved</t>
    <phoneticPr fontId="61" type="noConversion"/>
  </si>
  <si>
    <t>자연
Natural</t>
    <phoneticPr fontId="60" type="noConversion"/>
  </si>
  <si>
    <t>제1종전용
1st Exclusive</t>
    <phoneticPr fontId="61" type="noConversion"/>
  </si>
  <si>
    <t>제2종전용
2nd Exclusive</t>
    <phoneticPr fontId="61" type="noConversion"/>
  </si>
  <si>
    <t>제1종일반
1st General</t>
    <phoneticPr fontId="61" type="noConversion"/>
  </si>
  <si>
    <t>제2종일반
2nd General</t>
    <phoneticPr fontId="61" type="noConversion"/>
  </si>
  <si>
    <t xml:space="preserve"> </t>
    <phoneticPr fontId="60" type="noConversion"/>
  </si>
  <si>
    <t>단위 : ㎢</t>
  </si>
  <si>
    <t>Unit : ㎢</t>
  </si>
  <si>
    <t>연별</t>
  </si>
  <si>
    <t>합계
Total</t>
  </si>
  <si>
    <t>중심지
Central</t>
  </si>
  <si>
    <t>역사문화
Historical culture</t>
  </si>
  <si>
    <t>일반
General</t>
  </si>
  <si>
    <t>최고
Max</t>
  </si>
  <si>
    <t>최저
Min</t>
  </si>
  <si>
    <t>문화자원
Cultural resources</t>
  </si>
  <si>
    <t>중요시설물
Major facilities</t>
  </si>
  <si>
    <t>생태계
Ecosystem</t>
  </si>
  <si>
    <t>개발진흥지구
Development Promotion</t>
  </si>
  <si>
    <t>학교
School</t>
  </si>
  <si>
    <t>공용
Public</t>
  </si>
  <si>
    <t>항만
Port</t>
  </si>
  <si>
    <t>공항
Airport</t>
  </si>
  <si>
    <t>자연
Natural</t>
  </si>
  <si>
    <t>집단
Group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</si>
  <si>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</si>
  <si>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</si>
  <si>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</si>
  <si>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</si>
  <si>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</si>
  <si>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</si>
  <si>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주택 및 근린
생활시설
house &amp; neighboring convenience facilities</t>
  </si>
  <si>
    <t>국방군사에 
관한 시설
National defense&amp;military facilities</t>
  </si>
  <si>
    <t>학교및 전기공급시설등 공익시설
Public beneficial facilities</t>
  </si>
  <si>
    <t>면적(㎢) Area</t>
    <phoneticPr fontId="60" type="noConversion"/>
  </si>
  <si>
    <t>가구
House- 
holds</t>
    <phoneticPr fontId="60" type="noConversion"/>
  </si>
  <si>
    <t>주민공동
이용시설
Common use facilities for residents</t>
    <phoneticPr fontId="60" type="noConversion"/>
  </si>
  <si>
    <t>자료 : 도시계획과</t>
    <phoneticPr fontId="60" type="noConversion"/>
  </si>
  <si>
    <t xml:space="preserve"> 주 : 1) 잡종지 포함, 2) 무허가건물 포함.</t>
    <phoneticPr fontId="60" type="noConversion"/>
  </si>
  <si>
    <t>단위 : 개소, 천㎡</t>
  </si>
  <si>
    <t>Unit : number, 1,000㎡</t>
    <phoneticPr fontId="57" type="noConversion"/>
  </si>
  <si>
    <t>연별 및 시군별</t>
    <phoneticPr fontId="57" type="noConversion"/>
  </si>
  <si>
    <t>자연공원 Natural parks</t>
  </si>
  <si>
    <t>도시공원 Urban parks</t>
    <phoneticPr fontId="57" type="noConversion"/>
  </si>
  <si>
    <t>Year &amp; Si, Gun</t>
    <phoneticPr fontId="57" type="noConversion"/>
  </si>
  <si>
    <t>도시공원 Urban parks</t>
  </si>
  <si>
    <t>도시자연
공원구역 2)
Urban natural
park zone</t>
    <phoneticPr fontId="57" type="noConversion"/>
  </si>
  <si>
    <t>계
Total</t>
    <phoneticPr fontId="57" type="noConversion"/>
  </si>
  <si>
    <t xml:space="preserve">  국립 공원
National park</t>
    <phoneticPr fontId="57" type="noConversion"/>
  </si>
  <si>
    <t>도립공원
Provincial</t>
    <phoneticPr fontId="57" type="noConversion"/>
  </si>
  <si>
    <t>시·군립공원
Si &amp; Gun</t>
    <phoneticPr fontId="57" type="noConversion"/>
  </si>
  <si>
    <t>어린이공원
Children's</t>
    <phoneticPr fontId="57" type="noConversion"/>
  </si>
  <si>
    <t>소공원
Mini</t>
    <phoneticPr fontId="57" type="noConversion"/>
  </si>
  <si>
    <t>근린공원
Neigh borhood</t>
    <phoneticPr fontId="57" type="noConversion"/>
  </si>
  <si>
    <t>역사공원
Historical</t>
    <phoneticPr fontId="57" type="noConversion"/>
  </si>
  <si>
    <t>문화공원
Culturall</t>
    <phoneticPr fontId="57" type="noConversion"/>
  </si>
  <si>
    <t>수변공원
Waterside</t>
    <phoneticPr fontId="57" type="noConversion"/>
  </si>
  <si>
    <t>묘지공원
Grave yard</t>
    <phoneticPr fontId="57" type="noConversion"/>
  </si>
  <si>
    <t>체육공원
Sports</t>
    <phoneticPr fontId="57" type="noConversion"/>
  </si>
  <si>
    <t>기타공원
Others</t>
    <phoneticPr fontId="57" type="noConversion"/>
  </si>
  <si>
    <t>개소
Number</t>
    <phoneticPr fontId="57" type="noConversion"/>
  </si>
  <si>
    <t>단위 : ㎞</t>
  </si>
  <si>
    <t>Unit : ㎞</t>
  </si>
  <si>
    <t>총연장
Total length</t>
    <phoneticPr fontId="57" type="noConversion"/>
  </si>
  <si>
    <t>미개수
Yet to be improved</t>
    <phoneticPr fontId="57" type="noConversion"/>
  </si>
  <si>
    <t>개수율(%)
Improvement rate</t>
    <phoneticPr fontId="57" type="noConversion"/>
  </si>
  <si>
    <t>주 : 2002년부터 기타 하천도 집계에 포함.</t>
    <phoneticPr fontId="57" type="noConversion"/>
  </si>
  <si>
    <t>단위 : ㎡, 천원</t>
  </si>
  <si>
    <t>건 수
Number of cases</t>
  </si>
  <si>
    <t xml:space="preserve"> collection of use fees</t>
  </si>
  <si>
    <t>토사채취(㎥)
 Collection of
 gravels and sand</t>
    <phoneticPr fontId="57" type="noConversion"/>
  </si>
  <si>
    <t>자료 : 시, 군</t>
    <phoneticPr fontId="57" type="noConversion"/>
  </si>
  <si>
    <t>일반국도 General national road</t>
  </si>
  <si>
    <t>지방도 Provincial road</t>
  </si>
  <si>
    <t>단위 : m, ㎡, %</t>
    <phoneticPr fontId="57" type="noConversion"/>
  </si>
  <si>
    <t>Unit : m, ㎡, %</t>
    <phoneticPr fontId="57" type="noConversion"/>
  </si>
  <si>
    <t>주 : 시군 도시계획상의 미개통 도로는 미포함,  2006년 자료부터 서식변경</t>
    <phoneticPr fontId="57" type="noConversion"/>
  </si>
  <si>
    <t>단위 : 개소, m, ㎡</t>
  </si>
  <si>
    <t>Unit : number, m, ㎡</t>
  </si>
  <si>
    <t>단위 : 개소, m</t>
  </si>
  <si>
    <t>Unit : number, m</t>
  </si>
  <si>
    <t>연별 및 
시군별</t>
    <phoneticPr fontId="57" type="noConversion"/>
  </si>
  <si>
    <t xml:space="preserve"> 합 계 
Grand total</t>
    <phoneticPr fontId="57" type="noConversion"/>
  </si>
  <si>
    <t>일 반 국 도
General National road</t>
    <phoneticPr fontId="57" type="noConversion"/>
  </si>
  <si>
    <t xml:space="preserve"> 지 방 도
 Prorincial road </t>
    <phoneticPr fontId="57" type="noConversion"/>
  </si>
  <si>
    <t xml:space="preserve"> 시 군 도
 Si &amp; Gun's road</t>
    <phoneticPr fontId="57" type="noConversion"/>
  </si>
  <si>
    <t>개 소
Place</t>
    <phoneticPr fontId="57" type="noConversion"/>
  </si>
  <si>
    <t>연 장
Length</t>
    <phoneticPr fontId="57" type="noConversion"/>
  </si>
  <si>
    <t>단위 : 대</t>
  </si>
  <si>
    <t>Unit : each</t>
  </si>
  <si>
    <t>아스팔트 Asphalt</t>
  </si>
  <si>
    <t>기 타
Others</t>
  </si>
  <si>
    <t>펌 프
Pumps</t>
  </si>
  <si>
    <t>2. Housing Units by Year of Construction</t>
    <phoneticPr fontId="62" type="noConversion"/>
  </si>
  <si>
    <t>Unit : building, ㎡</t>
  </si>
  <si>
    <t>주거용
Dwelling</t>
  </si>
  <si>
    <t>상업용
Commercial</t>
  </si>
  <si>
    <t>동수
Building</t>
  </si>
  <si>
    <t>연면적
Gross coverage</t>
  </si>
  <si>
    <t>지정비율(B/A)*100
Designation rate</t>
    <phoneticPr fontId="60" type="noConversion"/>
  </si>
  <si>
    <t xml:space="preserve">      2) 2011년 자료부터 서식 변경 (자연환경보전지역 "지정비율" 항목 추가)</t>
    <phoneticPr fontId="60" type="noConversion"/>
  </si>
  <si>
    <t xml:space="preserve">면  적
Area </t>
    <phoneticPr fontId="57" type="noConversion"/>
  </si>
  <si>
    <t>고속국도
Expressway</t>
    <phoneticPr fontId="57" type="noConversion"/>
  </si>
  <si>
    <t>국가지원지방도
Govt-funded provincial road</t>
    <phoneticPr fontId="57" type="noConversion"/>
  </si>
  <si>
    <t>주 : 2011년 자료부터 서식 변경("가설","미가설" 항목 삭제, "국가지원 지방도" 항목 추가)</t>
    <phoneticPr fontId="57" type="noConversion"/>
  </si>
  <si>
    <t>단위 : %</t>
    <phoneticPr fontId="57" type="noConversion"/>
  </si>
  <si>
    <t>Unit : %</t>
    <phoneticPr fontId="35" type="noConversion"/>
  </si>
  <si>
    <t>자료 : 토지정보과, 2007년 자료부터 수록</t>
    <phoneticPr fontId="57" type="noConversion"/>
  </si>
  <si>
    <t>Unit : parcel, 1,000㎡</t>
  </si>
  <si>
    <t>연별 및 시군별
Year &amp;  Si, Gun</t>
  </si>
  <si>
    <t>합  계
Total</t>
  </si>
  <si>
    <t>Year &amp;
 Si, Gun</t>
  </si>
  <si>
    <t>도시계획구역내 Subject to urban planning zone</t>
  </si>
  <si>
    <t>전
Dry paddy</t>
  </si>
  <si>
    <t>답
Rice paddy</t>
  </si>
  <si>
    <t>대  지
building    land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</si>
  <si>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</si>
  <si>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</si>
  <si>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</si>
  <si>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</si>
  <si>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</si>
  <si>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</si>
  <si>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</si>
  <si>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개발제한구역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</si>
  <si>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</si>
  <si>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</si>
  <si>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</si>
  <si>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</si>
  <si>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</si>
  <si>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</si>
  <si>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</si>
  <si>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</si>
  <si>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</si>
  <si>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</si>
  <si>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</si>
  <si>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</si>
  <si>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</si>
  <si>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</si>
  <si>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</si>
  <si>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</si>
  <si>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</si>
  <si>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</si>
  <si>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</si>
  <si>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</si>
  <si>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</si>
  <si>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</si>
  <si>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</si>
  <si>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</si>
  <si>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</si>
  <si>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</si>
  <si>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</si>
  <si>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 xml:space="preserve"> Yecheon</t>
    <phoneticPr fontId="57" type="noConversion"/>
  </si>
  <si>
    <t xml:space="preserve"> Uljin</t>
    <phoneticPr fontId="57" type="noConversion"/>
  </si>
  <si>
    <t>Source : Urban Planning Division</t>
    <phoneticPr fontId="64" type="noConversion"/>
  </si>
  <si>
    <t>자료 : 통계청,「인구주택총조사」, 2000년 자료부터 수록</t>
    <phoneticPr fontId="63" type="noConversion"/>
  </si>
  <si>
    <t>Source : Statistics Korea, 「Population and Housing Census Report」</t>
    <phoneticPr fontId="63" type="noConversion"/>
  </si>
  <si>
    <t>8. 토지거래 허가</t>
    <phoneticPr fontId="57" type="noConversion"/>
  </si>
  <si>
    <t>8. Permits for Land Transaction</t>
    <phoneticPr fontId="57" type="noConversion"/>
  </si>
  <si>
    <t>9. 지가변동률</t>
    <phoneticPr fontId="57" type="noConversion"/>
  </si>
  <si>
    <t>9. Land Price Changing Rate</t>
    <phoneticPr fontId="35" type="noConversion"/>
  </si>
  <si>
    <t>10. Land Transactions by Use and Purpose(Cont'd)</t>
  </si>
  <si>
    <t>10. 토지거래 현황(계속)</t>
  </si>
  <si>
    <t>12. 용도지구</t>
  </si>
  <si>
    <t>12. Land by Purpose</t>
  </si>
  <si>
    <t>13. 개발제한구역</t>
  </si>
  <si>
    <t>13. Areas of Restricted Development(Green Belts)</t>
  </si>
  <si>
    <t>14. Parks</t>
  </si>
  <si>
    <t>14. Parks(Cont'd)</t>
  </si>
  <si>
    <t>15. 하  천</t>
  </si>
  <si>
    <t>15. Rivers and Streams</t>
  </si>
  <si>
    <t>16. 하천부지 점용</t>
  </si>
  <si>
    <t>17. 댐현황</t>
  </si>
  <si>
    <t>17. Dams</t>
  </si>
  <si>
    <t>18. 도  로</t>
  </si>
  <si>
    <t>18. 도  로(계속)</t>
  </si>
  <si>
    <t>18. Roads(Cont'd)</t>
  </si>
  <si>
    <t>18. Roads</t>
  </si>
  <si>
    <t>19. 도로시설물</t>
  </si>
  <si>
    <t>19. Road Facilities</t>
  </si>
  <si>
    <t xml:space="preserve">20. 교  량 </t>
  </si>
  <si>
    <t>20. Bridges(Cont'd)</t>
  </si>
  <si>
    <t>21. 건설장비</t>
  </si>
  <si>
    <t>21. Construction Machinery and Equipments</t>
  </si>
  <si>
    <t>10. 토지거래 현황</t>
    <phoneticPr fontId="57" type="noConversion"/>
  </si>
  <si>
    <t>11. 용도지역</t>
    <phoneticPr fontId="57" type="noConversion"/>
  </si>
  <si>
    <t>12. 용도지구</t>
    <phoneticPr fontId="57" type="noConversion"/>
  </si>
  <si>
    <t>13. 개발제한구역</t>
    <phoneticPr fontId="57" type="noConversion"/>
  </si>
  <si>
    <t>14. 공원</t>
    <phoneticPr fontId="57" type="noConversion"/>
  </si>
  <si>
    <t>15. 하천</t>
    <phoneticPr fontId="57" type="noConversion"/>
  </si>
  <si>
    <t>16. 하천부지점용</t>
    <phoneticPr fontId="57" type="noConversion"/>
  </si>
  <si>
    <t>17. 댐현황</t>
    <phoneticPr fontId="57" type="noConversion"/>
  </si>
  <si>
    <t>18. 도로</t>
    <phoneticPr fontId="57" type="noConversion"/>
  </si>
  <si>
    <t>19. 도로시설물</t>
    <phoneticPr fontId="57" type="noConversion"/>
  </si>
  <si>
    <t>20. 교량</t>
    <phoneticPr fontId="57" type="noConversion"/>
  </si>
  <si>
    <t>21. 건설장비</t>
    <phoneticPr fontId="57" type="noConversion"/>
  </si>
  <si>
    <t>합  계
Total</t>
    <phoneticPr fontId="63" type="noConversion"/>
  </si>
  <si>
    <t>단독주택</t>
    <phoneticPr fontId="57" type="noConversion"/>
  </si>
  <si>
    <t>Detached dwelling</t>
    <phoneticPr fontId="57" type="noConversion"/>
  </si>
  <si>
    <t>아파트</t>
    <phoneticPr fontId="57" type="noConversion"/>
  </si>
  <si>
    <t>연립주택</t>
    <phoneticPr fontId="57" type="noConversion"/>
  </si>
  <si>
    <t xml:space="preserve">  Pohang</t>
    <phoneticPr fontId="63" type="noConversion"/>
  </si>
  <si>
    <t xml:space="preserve">  Gyeongju</t>
    <phoneticPr fontId="63" type="noConversion"/>
  </si>
  <si>
    <t xml:space="preserve">  Gimcheon</t>
    <phoneticPr fontId="63" type="noConversion"/>
  </si>
  <si>
    <t xml:space="preserve">  Andong</t>
    <phoneticPr fontId="63" type="noConversion"/>
  </si>
  <si>
    <t xml:space="preserve">  Gumi</t>
    <phoneticPr fontId="63" type="noConversion"/>
  </si>
  <si>
    <t xml:space="preserve">  Yeongju</t>
    <phoneticPr fontId="63" type="noConversion"/>
  </si>
  <si>
    <t xml:space="preserve">  Yeongcheon</t>
    <phoneticPr fontId="63" type="noConversion"/>
  </si>
  <si>
    <t xml:space="preserve">  Sangju</t>
    <phoneticPr fontId="63" type="noConversion"/>
  </si>
  <si>
    <t xml:space="preserve">  Mungyeong</t>
    <phoneticPr fontId="63" type="noConversion"/>
  </si>
  <si>
    <t xml:space="preserve">  Gyeongsan</t>
    <phoneticPr fontId="63" type="noConversion"/>
  </si>
  <si>
    <t xml:space="preserve">  Gunwi</t>
    <phoneticPr fontId="63" type="noConversion"/>
  </si>
  <si>
    <t xml:space="preserve">  Uiseong</t>
    <phoneticPr fontId="63" type="noConversion"/>
  </si>
  <si>
    <t xml:space="preserve">  Cheongsong</t>
    <phoneticPr fontId="63" type="noConversion"/>
  </si>
  <si>
    <t xml:space="preserve">  Yeongyang</t>
    <phoneticPr fontId="63" type="noConversion"/>
  </si>
  <si>
    <t xml:space="preserve">  Yeongdeok</t>
    <phoneticPr fontId="63" type="noConversion"/>
  </si>
  <si>
    <t xml:space="preserve">  Cheongdo</t>
    <phoneticPr fontId="63" type="noConversion"/>
  </si>
  <si>
    <t xml:space="preserve">  Goryeong</t>
    <phoneticPr fontId="63" type="noConversion"/>
  </si>
  <si>
    <t xml:space="preserve">  Seongju</t>
    <phoneticPr fontId="63" type="noConversion"/>
  </si>
  <si>
    <t xml:space="preserve">  Chilgok</t>
    <phoneticPr fontId="63" type="noConversion"/>
  </si>
  <si>
    <t xml:space="preserve">  Yecheon</t>
    <phoneticPr fontId="63" type="noConversion"/>
  </si>
  <si>
    <t xml:space="preserve">  Bonghwa</t>
    <phoneticPr fontId="63" type="noConversion"/>
  </si>
  <si>
    <t xml:space="preserve">  Uljin</t>
    <phoneticPr fontId="63" type="noConversion"/>
  </si>
  <si>
    <t xml:space="preserve">  Ulleung</t>
    <phoneticPr fontId="63" type="noConversion"/>
  </si>
  <si>
    <t>1995</t>
    <phoneticPr fontId="57" type="noConversion"/>
  </si>
  <si>
    <t>2000</t>
    <phoneticPr fontId="57" type="noConversion"/>
  </si>
  <si>
    <t>2005</t>
    <phoneticPr fontId="57" type="noConversion"/>
  </si>
  <si>
    <t>20㎡ &amp; under</t>
    <phoneticPr fontId="57" type="noConversion"/>
  </si>
  <si>
    <t>5년별 및 건평별
5 Year &amp; total area
of floor space</t>
    <phoneticPr fontId="63" type="noConversion"/>
  </si>
  <si>
    <t>합  계
Total</t>
    <phoneticPr fontId="63" type="noConversion"/>
  </si>
  <si>
    <t>단독주택
Detached dwelling</t>
    <phoneticPr fontId="63" type="noConversion"/>
  </si>
  <si>
    <t>아파트
Apartment</t>
    <phoneticPr fontId="63" type="noConversion"/>
  </si>
  <si>
    <t>연립주택
Row house</t>
    <phoneticPr fontId="63" type="noConversion"/>
  </si>
  <si>
    <t>다세대주택
Apartment units in a private house</t>
    <phoneticPr fontId="63" type="noConversion"/>
  </si>
  <si>
    <t>비거주용건물내
Non-housing units</t>
    <phoneticPr fontId="63" type="noConversion"/>
  </si>
  <si>
    <t>20㎡  이하</t>
    <phoneticPr fontId="57" type="noConversion"/>
  </si>
  <si>
    <t>Based on business shares approved</t>
    <phoneticPr fontId="57" type="noConversion"/>
  </si>
  <si>
    <t xml:space="preserve"> Andong</t>
    <phoneticPr fontId="57" type="noConversion"/>
  </si>
  <si>
    <t xml:space="preserve"> Uiseong</t>
    <phoneticPr fontId="57" type="noConversion"/>
  </si>
  <si>
    <t xml:space="preserve"> Cheongdo</t>
    <phoneticPr fontId="57" type="noConversion"/>
  </si>
  <si>
    <t xml:space="preserve"> Goryeong</t>
    <phoneticPr fontId="57" type="noConversion"/>
  </si>
  <si>
    <t xml:space="preserve"> Chilgok</t>
    <phoneticPr fontId="57" type="noConversion"/>
  </si>
  <si>
    <t xml:space="preserve"> Ulleung</t>
    <phoneticPr fontId="57" type="noConversion"/>
  </si>
  <si>
    <t>계 
Sub-total</t>
    <phoneticPr fontId="57" type="noConversion"/>
  </si>
  <si>
    <t>면 적
Area</t>
    <phoneticPr fontId="57" type="noConversion"/>
  </si>
  <si>
    <t>주거지역 Residential zone</t>
    <phoneticPr fontId="60" type="noConversion"/>
  </si>
  <si>
    <t>도시지역  Urban Area</t>
    <phoneticPr fontId="60" type="noConversion"/>
  </si>
  <si>
    <t>도 시 지 역 Urban Area</t>
    <phoneticPr fontId="60" type="noConversion"/>
  </si>
  <si>
    <t>녹지지역 Green zone</t>
    <phoneticPr fontId="60" type="noConversion"/>
  </si>
  <si>
    <t>비도시지역 Rural Area</t>
    <phoneticPr fontId="60" type="noConversion"/>
  </si>
  <si>
    <t>일반주거지역  
General residential</t>
    <phoneticPr fontId="60" type="noConversion"/>
  </si>
  <si>
    <t>Years &amp;
Si, Gun</t>
    <phoneticPr fontId="60" type="noConversion"/>
  </si>
  <si>
    <t>계획관리지역
Plan management Area</t>
    <phoneticPr fontId="60" type="noConversion"/>
  </si>
  <si>
    <t>생산관리지역
Production management Area</t>
    <phoneticPr fontId="60" type="noConversion"/>
  </si>
  <si>
    <t>보전관리지역
Preservation management Area</t>
    <phoneticPr fontId="60" type="noConversion"/>
  </si>
  <si>
    <t>농림지역
Agricultural ＆ Forest Area</t>
    <phoneticPr fontId="60" type="noConversion"/>
  </si>
  <si>
    <t>자연환경 보전지역(B)
Natural Environment Preservation Area</t>
    <phoneticPr fontId="60" type="noConversion"/>
  </si>
  <si>
    <t>전 용
Exclusive</t>
    <phoneticPr fontId="60" type="noConversion"/>
  </si>
  <si>
    <t>생산
Agricultural</t>
    <phoneticPr fontId="60" type="noConversion"/>
  </si>
  <si>
    <t>제3종일반
3rd General</t>
    <phoneticPr fontId="61" type="noConversion"/>
  </si>
  <si>
    <t>주 : 1) 도시지역인구는 읍·동 인구, 비도시지역인구는 면 인구</t>
    <phoneticPr fontId="60" type="noConversion"/>
  </si>
  <si>
    <t>11. Specific Use Area(Cont'd)</t>
    <phoneticPr fontId="60" type="noConversion"/>
  </si>
  <si>
    <t>11. 용도지역</t>
    <phoneticPr fontId="60" type="noConversion"/>
  </si>
  <si>
    <t>11. Specific Use Area</t>
    <phoneticPr fontId="60" type="noConversion"/>
  </si>
  <si>
    <t>10. 토지거래 현황</t>
    <phoneticPr fontId="57" type="noConversion"/>
  </si>
  <si>
    <t>10. Land Transactions by Use and Purpose</t>
    <phoneticPr fontId="57" type="noConversion"/>
  </si>
  <si>
    <t>10. 토지거래 현황(계속)</t>
    <phoneticPr fontId="57" type="noConversion"/>
  </si>
  <si>
    <t>경관지구
Scenery</t>
    <phoneticPr fontId="64" type="noConversion"/>
  </si>
  <si>
    <t>미관지구
Landscape</t>
    <phoneticPr fontId="64" type="noConversion"/>
  </si>
  <si>
    <t>고도지구
Height</t>
    <phoneticPr fontId="64" type="noConversion"/>
  </si>
  <si>
    <t>방화지구
Fire-
fighting</t>
    <phoneticPr fontId="64" type="noConversion"/>
  </si>
  <si>
    <t>보존지구
Reservation</t>
    <phoneticPr fontId="64" type="noConversion"/>
  </si>
  <si>
    <t>Year</t>
    <phoneticPr fontId="64" type="noConversion"/>
  </si>
  <si>
    <t>자연
Natural</t>
    <phoneticPr fontId="35" type="noConversion"/>
  </si>
  <si>
    <t>수변
River side</t>
    <phoneticPr fontId="35" type="noConversion"/>
  </si>
  <si>
    <t>시가지
Urban</t>
    <phoneticPr fontId="35" type="noConversion"/>
  </si>
  <si>
    <t>연별 및
시군별</t>
    <phoneticPr fontId="60" type="noConversion"/>
  </si>
  <si>
    <t>건축물(동수) Number of Buildings</t>
    <phoneticPr fontId="60" type="noConversion"/>
  </si>
  <si>
    <t>읍면동수
No. of Eup, Myeon &amp; Dong</t>
    <phoneticPr fontId="60" type="noConversion"/>
  </si>
  <si>
    <t>도로및
상하수도 등 
공공용시설
Public facilities</t>
    <phoneticPr fontId="60" type="noConversion"/>
  </si>
  <si>
    <t>실외체육
시설
Outdoor sports facilities</t>
    <phoneticPr fontId="60" type="noConversion"/>
  </si>
  <si>
    <t>도시민의 
여가활용시설
Citizen's Leisure facilities</t>
    <phoneticPr fontId="60" type="noConversion"/>
  </si>
  <si>
    <t>Pohang</t>
    <phoneticPr fontId="60" type="noConversion"/>
  </si>
  <si>
    <t>Chilgok</t>
    <phoneticPr fontId="60" type="noConversion"/>
  </si>
  <si>
    <t>농림수산업용
시설
Agriculture forestry and fishing facilities</t>
    <phoneticPr fontId="61" type="noConversion"/>
  </si>
  <si>
    <t>주 : 1) 조성기준,  2) 2005년 이전은 '도시자연공원' 자료임.</t>
    <phoneticPr fontId="57" type="noConversion"/>
  </si>
  <si>
    <t xml:space="preserve">      자연공원의 개소는 공원이 인근 시군에 겹쳐있는 경우가 있어 시군합계와 전체합계가 일치하지 않는 경우가 있음.</t>
    <phoneticPr fontId="57" type="noConversion"/>
  </si>
  <si>
    <t>연별 및 하천별
Year &amp; Rivers</t>
    <phoneticPr fontId="57" type="noConversion"/>
  </si>
  <si>
    <t>하천수(개소)
Number of rivers and streams</t>
    <phoneticPr fontId="57" type="noConversion"/>
  </si>
  <si>
    <t>요개수 Cases of improvements needed</t>
    <phoneticPr fontId="57" type="noConversion"/>
  </si>
  <si>
    <t>기개수
Already improved</t>
    <phoneticPr fontId="57" type="noConversion"/>
  </si>
  <si>
    <t>Source : Si &amp; Gun</t>
    <phoneticPr fontId="57" type="noConversion"/>
  </si>
  <si>
    <t xml:space="preserve">사용료징수 </t>
    <phoneticPr fontId="57" type="noConversion"/>
  </si>
  <si>
    <t>Year &amp;
Si, Gun</t>
    <phoneticPr fontId="57" type="noConversion"/>
  </si>
  <si>
    <t>부과  Imposition</t>
    <phoneticPr fontId="57" type="noConversion"/>
  </si>
  <si>
    <t>징 수  Collected</t>
    <phoneticPr fontId="57" type="noConversion"/>
  </si>
  <si>
    <t>16. Use of River Sites</t>
    <phoneticPr fontId="57" type="noConversion"/>
  </si>
  <si>
    <t>Unit : ㎡, 1,000 won</t>
    <phoneticPr fontId="57" type="noConversion"/>
  </si>
  <si>
    <t>Note : Excludes the roads on the Si planningmap of Si and Gun</t>
    <phoneticPr fontId="57" type="noConversion"/>
  </si>
  <si>
    <t>연별 및 시군별
Years &amp; Si, Gun</t>
    <phoneticPr fontId="57" type="noConversion"/>
  </si>
  <si>
    <t>연장
Length</t>
    <phoneticPr fontId="57" type="noConversion"/>
  </si>
  <si>
    <t>고속도로
Highway</t>
    <phoneticPr fontId="57" type="noConversion"/>
  </si>
  <si>
    <t>Year &amp; 
Si, Gun</t>
    <phoneticPr fontId="57" type="noConversion"/>
  </si>
  <si>
    <t>시군도 Si &amp; Gun's road</t>
    <phoneticPr fontId="57" type="noConversion"/>
  </si>
  <si>
    <t>포장
Paved</t>
    <phoneticPr fontId="57" type="noConversion"/>
  </si>
  <si>
    <t>미포장
Unpaved</t>
    <phoneticPr fontId="57" type="noConversion"/>
  </si>
  <si>
    <t>미개통
Unimproved</t>
    <phoneticPr fontId="57" type="noConversion"/>
  </si>
  <si>
    <t>포장률
Rate</t>
    <phoneticPr fontId="57" type="noConversion"/>
  </si>
  <si>
    <t>230㎡ 초과</t>
    <phoneticPr fontId="57" type="noConversion"/>
  </si>
  <si>
    <t>230㎡&amp;over</t>
    <phoneticPr fontId="57" type="noConversion"/>
  </si>
  <si>
    <t>자료 : 통계청,「인구주택총조사」</t>
    <phoneticPr fontId="63" type="noConversion"/>
  </si>
  <si>
    <t>1. Type of Housing Units and Hosing supply Rate</t>
    <phoneticPr fontId="57" type="noConversion"/>
  </si>
  <si>
    <t>11. 용도지역(계속)</t>
    <phoneticPr fontId="60" type="noConversion"/>
  </si>
  <si>
    <t>11. 용도지역(계속)</t>
    <phoneticPr fontId="60" type="noConversion"/>
  </si>
  <si>
    <t>「Population and Housing Census Report」</t>
    <phoneticPr fontId="63" type="noConversion"/>
  </si>
  <si>
    <t>Source : Statistics Korea</t>
    <phoneticPr fontId="63" type="noConversion"/>
  </si>
  <si>
    <t>2012</t>
  </si>
  <si>
    <t>주 : 2012년 자료부터 서식 변경 ("면적"부분 통합, 사용료 징수 "조정"→"징수" 항목 변경)</t>
  </si>
  <si>
    <t>3. Housing Units by Floor Space</t>
    <phoneticPr fontId="57" type="noConversion"/>
  </si>
  <si>
    <t>3. 연면적별 주택</t>
    <phoneticPr fontId="57" type="noConversion"/>
  </si>
  <si>
    <t>주 : 2012년부터 명칭변경 (연건평별 주택 → 연면적별 주택)</t>
    <phoneticPr fontId="57" type="noConversion"/>
  </si>
  <si>
    <t xml:space="preserve">      3) 2012년 자료부터 "미지정"항목을 "도시지역"에 포함</t>
    <phoneticPr fontId="60" type="noConversion"/>
  </si>
  <si>
    <t xml:space="preserve"> Cheongsong</t>
    <phoneticPr fontId="57" type="noConversion"/>
  </si>
  <si>
    <t>19. 도로시설물(계속)</t>
    <phoneticPr fontId="57" type="noConversion"/>
  </si>
  <si>
    <t>19. Road Facilities(Cont'd)</t>
    <phoneticPr fontId="57" type="noConversion"/>
  </si>
  <si>
    <t>Unit : number, m, ㎡</t>
    <phoneticPr fontId="57" type="noConversion"/>
  </si>
  <si>
    <t>단위 : 개소, m, ㎡</t>
    <phoneticPr fontId="57" type="noConversion"/>
  </si>
  <si>
    <t>Unit : number, m, ㎡</t>
    <phoneticPr fontId="57" type="noConversion"/>
  </si>
  <si>
    <t>단위 : 개소, m, ㎡</t>
    <phoneticPr fontId="57" type="noConversion"/>
  </si>
  <si>
    <t>연별 및 시군별
Years &amp; Si, Gun</t>
    <phoneticPr fontId="57" type="noConversion"/>
  </si>
  <si>
    <t>보도육교
Pedestrian overpass</t>
    <phoneticPr fontId="57" type="noConversion"/>
  </si>
  <si>
    <t>지하보도
Pedestrian underpass</t>
    <phoneticPr fontId="57" type="noConversion"/>
  </si>
  <si>
    <t>연별 및
시군별</t>
    <phoneticPr fontId="57" type="noConversion"/>
  </si>
  <si>
    <t>지하차도
Underground roadway</t>
    <phoneticPr fontId="57" type="noConversion"/>
  </si>
  <si>
    <t>고가도로
Elevated road</t>
    <phoneticPr fontId="57" type="noConversion"/>
  </si>
  <si>
    <t>지하상가
Underground shopping arcade</t>
    <phoneticPr fontId="57" type="noConversion"/>
  </si>
  <si>
    <t>터널
Tunnels</t>
    <phoneticPr fontId="57" type="noConversion"/>
  </si>
  <si>
    <t>Year &amp; Si, Gun</t>
    <phoneticPr fontId="57" type="noConversion"/>
  </si>
  <si>
    <t>입체교차로</t>
    <phoneticPr fontId="57" type="noConversion"/>
  </si>
  <si>
    <t>복개구조물</t>
    <phoneticPr fontId="57" type="noConversion"/>
  </si>
  <si>
    <t>언더패스
Underpass</t>
    <phoneticPr fontId="57" type="noConversion"/>
  </si>
  <si>
    <t>가로등
Street lamps</t>
    <phoneticPr fontId="57" type="noConversion"/>
  </si>
  <si>
    <t>개소
Number</t>
    <phoneticPr fontId="57" type="noConversion"/>
  </si>
  <si>
    <t>연장
Length</t>
    <phoneticPr fontId="57" type="noConversion"/>
  </si>
  <si>
    <t>면적
Area</t>
    <phoneticPr fontId="57" type="noConversion"/>
  </si>
  <si>
    <t>포항시</t>
    <phoneticPr fontId="57" type="noConversion"/>
  </si>
  <si>
    <t>주 : 2008년 자료부터 서식 변경("차도육교" 항목 삭제)</t>
    <phoneticPr fontId="57" type="noConversion"/>
  </si>
  <si>
    <t>연 별
Year</t>
    <phoneticPr fontId="57" type="noConversion"/>
  </si>
  <si>
    <t>합   계
Total</t>
    <phoneticPr fontId="57" type="noConversion"/>
  </si>
  <si>
    <t>불도저
Bulldozers</t>
    <phoneticPr fontId="57" type="noConversion"/>
  </si>
  <si>
    <t>굴삭기
Excavators</t>
    <phoneticPr fontId="57" type="noConversion"/>
  </si>
  <si>
    <t>로더
Loaders</t>
    <phoneticPr fontId="57" type="noConversion"/>
  </si>
  <si>
    <t>지게차
Forklifts</t>
    <phoneticPr fontId="57" type="noConversion"/>
  </si>
  <si>
    <t>스크레이퍼
Scrapers</t>
    <phoneticPr fontId="57" type="noConversion"/>
  </si>
  <si>
    <t>연 별
Year</t>
    <phoneticPr fontId="57" type="noConversion"/>
  </si>
  <si>
    <t>덤프트럭
Dump 
trucks</t>
    <phoneticPr fontId="57" type="noConversion"/>
  </si>
  <si>
    <t>기 중 기
Cranes</t>
    <phoneticPr fontId="57" type="noConversion"/>
  </si>
  <si>
    <t>모터
그레이더
Motor Graders</t>
    <phoneticPr fontId="57" type="noConversion"/>
  </si>
  <si>
    <t>롤 러
Rollers</t>
    <phoneticPr fontId="57" type="noConversion"/>
  </si>
  <si>
    <t>콘크리트 Concrete</t>
    <phoneticPr fontId="57" type="noConversion"/>
  </si>
  <si>
    <t>배칭프렌트
Betching plant</t>
    <phoneticPr fontId="57" type="noConversion"/>
  </si>
  <si>
    <t>휘니셔
Finishers</t>
    <phoneticPr fontId="57" type="noConversion"/>
  </si>
  <si>
    <t>살포기
Distributors</t>
    <phoneticPr fontId="57" type="noConversion"/>
  </si>
  <si>
    <t>골재살포기
Aggregate
distributors</t>
    <phoneticPr fontId="57" type="noConversion"/>
  </si>
  <si>
    <t>쇄석기
Crushers</t>
    <phoneticPr fontId="57" type="noConversion"/>
  </si>
  <si>
    <t>공기압축기
Compre
-ssors</t>
    <phoneticPr fontId="57" type="noConversion"/>
  </si>
  <si>
    <t>천공기
Borning
machine</t>
    <phoneticPr fontId="57" type="noConversion"/>
  </si>
  <si>
    <t>사리채취기
Gravel
collectors</t>
    <phoneticPr fontId="57" type="noConversion"/>
  </si>
  <si>
    <t>준설선
Dredgers</t>
    <phoneticPr fontId="57" type="noConversion"/>
  </si>
  <si>
    <t>노상안정기
Road stabilizers</t>
    <phoneticPr fontId="57" type="noConversion"/>
  </si>
  <si>
    <t>항타 및 
항발기
Rock drills</t>
    <phoneticPr fontId="57" type="noConversion"/>
  </si>
  <si>
    <t>믹서트럭
Mixer trucks</t>
    <phoneticPr fontId="57" type="noConversion"/>
  </si>
  <si>
    <t>믹싱프랜트
Mixing plants</t>
    <phoneticPr fontId="57" type="noConversion"/>
  </si>
  <si>
    <t>피니셔
Finishers</t>
    <phoneticPr fontId="57" type="noConversion"/>
  </si>
  <si>
    <t>시설보호지구
Protection of facilities</t>
    <phoneticPr fontId="64" type="noConversion"/>
  </si>
  <si>
    <t>취락지구
Community</t>
    <phoneticPr fontId="64" type="noConversion"/>
  </si>
  <si>
    <t>개발진흥지구
Development Promotion</t>
    <phoneticPr fontId="64" type="noConversion"/>
  </si>
  <si>
    <t>특정용도
제한지구
Protective</t>
    <phoneticPr fontId="64" type="noConversion"/>
  </si>
  <si>
    <t>Year</t>
    <phoneticPr fontId="64" type="noConversion"/>
  </si>
  <si>
    <t>주거
Residen-tial</t>
    <phoneticPr fontId="35" type="noConversion"/>
  </si>
  <si>
    <t>관광휴양
Tourist</t>
    <phoneticPr fontId="35" type="noConversion"/>
  </si>
  <si>
    <t>복합
Complex</t>
    <phoneticPr fontId="35" type="noConversion"/>
  </si>
  <si>
    <t>Source : Urban Planning Division</t>
    <phoneticPr fontId="64" type="noConversion"/>
  </si>
  <si>
    <t>연별 및 시군별
Year &amp; Si, Gun</t>
    <phoneticPr fontId="57" type="noConversion"/>
  </si>
  <si>
    <t>주택수 Number of houses by type of housing unit</t>
    <phoneticPr fontId="57" type="noConversion"/>
  </si>
  <si>
    <t>주택보급률(%)
Housing supply rate
(B)/(A)*100</t>
    <phoneticPr fontId="57" type="noConversion"/>
  </si>
  <si>
    <t>합 계
Total
(B)</t>
    <phoneticPr fontId="57" type="noConversion"/>
  </si>
  <si>
    <t>단독주택
Detached
dwelling</t>
    <phoneticPr fontId="57" type="noConversion"/>
  </si>
  <si>
    <t>아파트
Apartment</t>
    <phoneticPr fontId="57" type="noConversion"/>
  </si>
  <si>
    <t>연립주택
Row
house</t>
    <phoneticPr fontId="57" type="noConversion"/>
  </si>
  <si>
    <t>다가구주택
Multi family
house</t>
    <phoneticPr fontId="57" type="noConversion"/>
  </si>
  <si>
    <t>자료 : 건축디자인과</t>
    <phoneticPr fontId="57" type="noConversion"/>
  </si>
  <si>
    <t>주: "비거주용 건물내 주택" 항목은 「인구주택총조사」 시에만 나오는 자료임.</t>
    <phoneticPr fontId="57" type="noConversion"/>
  </si>
  <si>
    <t xml:space="preserve">주 : 1) 일반가구를 대상으로 집계(비혈연가구, 1인가구 포함), </t>
    <phoneticPr fontId="57" type="noConversion"/>
  </si>
  <si>
    <t xml:space="preserve">          단, 집단가구(6인 이상 비혈연가구, 기숙사, 사회시설 등) 및 외국인 가구는 제외</t>
    <phoneticPr fontId="57" type="noConversion"/>
  </si>
  <si>
    <t xml:space="preserve">      2) 2011년부터 비거주용 건물내 주택을 단독주택에 포함</t>
    <phoneticPr fontId="57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</si>
  <si>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</si>
  <si>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</si>
  <si>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</si>
  <si>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</si>
  <si>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</si>
  <si>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</si>
  <si>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</si>
  <si>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</si>
  <si>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</si>
  <si>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</si>
  <si>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</si>
  <si>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</si>
  <si>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</si>
  <si>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</si>
  <si>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</si>
  <si>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</si>
  <si>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</si>
  <si>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</si>
  <si>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주 : 국토해양부 사업승인분 포함</t>
  </si>
  <si>
    <t>자료 : 건축디자인과</t>
    <phoneticPr fontId="57" type="noConversion"/>
  </si>
  <si>
    <t>자료 : 건축디자인과</t>
    <phoneticPr fontId="35" type="noConversion"/>
  </si>
  <si>
    <t>자료 : 건축디자인과, 2007년 자료부터 수록</t>
    <phoneticPr fontId="57" type="noConversion"/>
  </si>
  <si>
    <t>국가하천
National River</t>
  </si>
  <si>
    <t>지방하천
Regional River</t>
  </si>
  <si>
    <t>기타
Other Rivers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</si>
  <si>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</si>
  <si>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</si>
  <si>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</si>
  <si>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</si>
  <si>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</si>
  <si>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</si>
  <si>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</si>
  <si>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57" type="noConversion"/>
  </si>
  <si>
    <t>자료 : 도시계획과, 환경정책과,  2007년 자료부터 서식 변경</t>
    <phoneticPr fontId="57" type="noConversion"/>
  </si>
  <si>
    <t xml:space="preserve"> Mungyeong</t>
    <phoneticPr fontId="57" type="noConversion"/>
  </si>
  <si>
    <t>8. 토지거래허가</t>
    <phoneticPr fontId="57" type="noConversion"/>
  </si>
  <si>
    <t>비도시</t>
    <phoneticPr fontId="60" type="noConversion"/>
  </si>
  <si>
    <t>도시</t>
    <phoneticPr fontId="60" type="noConversion"/>
  </si>
  <si>
    <t>미지정</t>
    <phoneticPr fontId="60" type="noConversion"/>
  </si>
  <si>
    <t xml:space="preserve">도시지역 </t>
    <phoneticPr fontId="60" type="noConversion"/>
  </si>
  <si>
    <t>녹지</t>
    <phoneticPr fontId="60" type="noConversion"/>
  </si>
  <si>
    <t>주거</t>
    <phoneticPr fontId="60" type="noConversion"/>
  </si>
  <si>
    <t>공업</t>
    <phoneticPr fontId="60" type="noConversion"/>
  </si>
  <si>
    <t>상업</t>
    <phoneticPr fontId="60" type="noConversion"/>
  </si>
  <si>
    <t>2013</t>
  </si>
  <si>
    <t xml:space="preserve"> 주 : 1) 2011년 자료부터 수록</t>
    <phoneticPr fontId="35" type="noConversion"/>
  </si>
  <si>
    <t xml:space="preserve">      2) 지가변동률은 기준시점 가격수준을 100으로 보았을 때 해당시점 가격수준의 변동률을 의미함.</t>
    <phoneticPr fontId="35" type="noConversion"/>
  </si>
  <si>
    <t xml:space="preserve">      3) 2013년 자료부터 항목 세분화, 모든항목 변경</t>
    <phoneticPr fontId="35" type="noConversion"/>
  </si>
  <si>
    <t>자료 : 토지정보과</t>
    <phoneticPr fontId="57" type="noConversion"/>
  </si>
  <si>
    <t xml:space="preserve">       「전국지가변동률조사」한국토지주택공사 지가동향(http://www.onnara.go.kr)</t>
    <phoneticPr fontId="35" type="noConversion"/>
  </si>
  <si>
    <t>이용상황별</t>
  </si>
  <si>
    <t>자연환경보전
Natural Environment
Preservation
Area</t>
    <phoneticPr fontId="35" type="noConversion"/>
  </si>
  <si>
    <t>계획관리
Plan management Area</t>
    <phoneticPr fontId="35" type="noConversion"/>
  </si>
  <si>
    <t>주거용
Residental zone</t>
    <phoneticPr fontId="35" type="noConversion"/>
  </si>
  <si>
    <t>상업용
Commercial
zone</t>
    <phoneticPr fontId="35" type="noConversion"/>
  </si>
  <si>
    <t>Year &amp; Si, Gun</t>
    <phoneticPr fontId="35" type="noConversion"/>
  </si>
  <si>
    <t>용도지역별 By use</t>
    <phoneticPr fontId="35" type="noConversion"/>
  </si>
  <si>
    <t>…</t>
    <phoneticPr fontId="35" type="noConversion"/>
  </si>
  <si>
    <t>주 : "관리지역"항목 - 2003년 6월 이전은 '준도시'와 '준농림'의 합계임.</t>
    <phoneticPr fontId="57" type="noConversion"/>
  </si>
  <si>
    <t xml:space="preserve">      단위에 따른 절사 등으로 세부내용과 합계가 차이날 수 있음.</t>
    <phoneticPr fontId="57" type="noConversion"/>
  </si>
  <si>
    <t>자료 : 도시계획과, 2009년 자료부터 서식 변경( 항목삭제 "위락지구", 리모델링지구" )</t>
    <phoneticPr fontId="35" type="noConversion"/>
  </si>
  <si>
    <t>산업·유통
Industrial</t>
    <phoneticPr fontId="35" type="noConversion"/>
  </si>
  <si>
    <t>특정
Specifi-
cation</t>
    <phoneticPr fontId="35" type="noConversion"/>
  </si>
  <si>
    <t>주 : 2013년 자료부터 개발진흥지구내 '산업','유통'항목-&gt;'산업·유통'으로 통합, '특정' 항목 추가</t>
    <phoneticPr fontId="35" type="noConversion"/>
  </si>
  <si>
    <t>남
Male</t>
    <phoneticPr fontId="60" type="noConversion"/>
  </si>
  <si>
    <t>여
Female</t>
    <phoneticPr fontId="60" type="noConversion"/>
  </si>
  <si>
    <t>인구    Population</t>
    <phoneticPr fontId="60" type="noConversion"/>
  </si>
  <si>
    <t>자료 : 하천과</t>
    <phoneticPr fontId="57" type="noConversion"/>
  </si>
  <si>
    <t>자료 : 도로철도공항과</t>
    <phoneticPr fontId="57" type="noConversion"/>
  </si>
  <si>
    <t>자료 : 도로철도공항과</t>
    <phoneticPr fontId="57" type="noConversion"/>
  </si>
  <si>
    <t>다세대주택
Apartment units
in a private house</t>
    <phoneticPr fontId="57" type="noConversion"/>
  </si>
  <si>
    <t>전
Dry 
paddy</t>
    <phoneticPr fontId="35" type="noConversion"/>
  </si>
  <si>
    <t>답
Rice 
paddy</t>
    <phoneticPr fontId="35" type="noConversion"/>
  </si>
  <si>
    <t>대 지</t>
    <phoneticPr fontId="35" type="noConversion"/>
  </si>
  <si>
    <t>임 야
Forest field</t>
    <phoneticPr fontId="35" type="noConversion"/>
  </si>
  <si>
    <t>공 장
Factory site</t>
    <phoneticPr fontId="35" type="noConversion"/>
  </si>
  <si>
    <t>기 타
Others</t>
    <phoneticPr fontId="35" type="noConversion"/>
  </si>
  <si>
    <t>연별 및 시군별
Year &amp; Si, Gun</t>
    <phoneticPr fontId="35" type="noConversion"/>
  </si>
  <si>
    <t>용도지역별 By use</t>
    <phoneticPr fontId="35" type="noConversion"/>
  </si>
  <si>
    <t>평 균</t>
    <phoneticPr fontId="35" type="noConversion"/>
  </si>
  <si>
    <t>주 거
Residental zone</t>
    <phoneticPr fontId="35" type="noConversion"/>
  </si>
  <si>
    <t>상 업
Commercial
zone</t>
    <phoneticPr fontId="35" type="noConversion"/>
  </si>
  <si>
    <t xml:space="preserve">공 업
Industrial
zone </t>
    <phoneticPr fontId="35" type="noConversion"/>
  </si>
  <si>
    <t>녹 지
Greenbelt</t>
    <phoneticPr fontId="35" type="noConversion"/>
  </si>
  <si>
    <t>농 림
Agricultural &amp;
Forest Area</t>
    <phoneticPr fontId="35" type="noConversion"/>
  </si>
  <si>
    <t>보전관리
Preservation 
management 
Area</t>
    <phoneticPr fontId="35" type="noConversion"/>
  </si>
  <si>
    <t>생산관리
Production 
management 
Area</t>
    <phoneticPr fontId="35" type="noConversion"/>
  </si>
  <si>
    <t>기 타
Other</t>
    <phoneticPr fontId="35" type="noConversion"/>
  </si>
  <si>
    <t>2013</t>
    <phoneticPr fontId="57" type="noConversion"/>
  </si>
  <si>
    <t>2013</t>
    <phoneticPr fontId="35" type="noConversion"/>
  </si>
  <si>
    <t>2013</t>
    <phoneticPr fontId="62" type="noConversion"/>
  </si>
  <si>
    <t>2013</t>
    <phoneticPr fontId="57" type="noConversion"/>
  </si>
  <si>
    <t>2013</t>
    <phoneticPr fontId="35" type="noConversion"/>
  </si>
  <si>
    <t>-</t>
  </si>
  <si>
    <t>지질공원
Geopark</t>
  </si>
  <si>
    <t>개소
Number</t>
  </si>
  <si>
    <t xml:space="preserve"> 칠곡군 </t>
  </si>
  <si>
    <t xml:space="preserve"> Yeongyang </t>
  </si>
  <si>
    <r>
      <t>일반가구수</t>
    </r>
    <r>
      <rPr>
        <vertAlign val="superscript"/>
        <sz val="8"/>
        <color theme="1"/>
        <rFont val="돋움"/>
        <family val="3"/>
        <charset val="129"/>
      </rPr>
      <t xml:space="preserve">1)
</t>
    </r>
    <r>
      <rPr>
        <sz val="8"/>
        <color theme="1"/>
        <rFont val="돋움"/>
        <family val="3"/>
        <charset val="129"/>
      </rPr>
      <t>No.of general
households
(A)</t>
    </r>
    <phoneticPr fontId="57" type="noConversion"/>
  </si>
  <si>
    <r>
      <t xml:space="preserve">방재지구
</t>
    </r>
    <r>
      <rPr>
        <sz val="8"/>
        <color theme="1"/>
        <rFont val="돋움"/>
        <family val="3"/>
        <charset val="129"/>
      </rPr>
      <t>Prevention
of disaster</t>
    </r>
    <phoneticPr fontId="64" type="noConversion"/>
  </si>
  <si>
    <r>
      <t>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Urban</t>
    </r>
    <phoneticPr fontId="60" type="noConversion"/>
  </si>
  <si>
    <r>
      <t>비도시지역인구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Rural</t>
    </r>
    <phoneticPr fontId="60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</si>
  <si>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7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</si>
  <si>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7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</si>
  <si>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phoneticPr fontId="57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</si>
  <si>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r>
      <rPr>
        <b/>
        <sz val="15"/>
        <color theme="1"/>
        <rFont val="굴림"/>
        <family val="3"/>
        <charset val="129"/>
      </rPr>
      <t>(Cont'd)</t>
    </r>
    <phoneticPr fontId="57" type="noConversion"/>
  </si>
  <si>
    <t>Ⅹ. Housing and Construction / 439</t>
    <phoneticPr fontId="57" type="noConversion"/>
  </si>
  <si>
    <t>442 / Ⅹ. 주택, 건설</t>
    <phoneticPr fontId="57" type="noConversion"/>
  </si>
  <si>
    <t>450 / Ⅹ. 주택, 건설</t>
    <phoneticPr fontId="57" type="noConversion"/>
  </si>
  <si>
    <t xml:space="preserve">      2013년 자료부터 인구항목 "남, 여" 추가</t>
    <phoneticPr fontId="60" type="noConversion"/>
  </si>
  <si>
    <t>422 / Ⅹ. 주택, 건설</t>
    <phoneticPr fontId="57" type="noConversion"/>
  </si>
  <si>
    <t>Ⅹ. Housing and Construction / 423</t>
    <phoneticPr fontId="57" type="noConversion"/>
  </si>
  <si>
    <t>444 / Ⅹ. 주택, 건설</t>
    <phoneticPr fontId="57" type="noConversion"/>
  </si>
  <si>
    <t>Ⅹ. Housing and Construction / 445</t>
    <phoneticPr fontId="57" type="noConversion"/>
  </si>
  <si>
    <t>466 / Ⅹ. 주택, 건설</t>
    <phoneticPr fontId="57" type="noConversion"/>
  </si>
  <si>
    <t>Ⅹ. Housing and Construction / 467</t>
    <phoneticPr fontId="57" type="noConversion"/>
  </si>
  <si>
    <t>2014</t>
  </si>
  <si>
    <t>2015</t>
  </si>
  <si>
    <t>도시계획구역내 Subject to urban planning zone</t>
    <phoneticPr fontId="57" type="noConversion"/>
  </si>
  <si>
    <t>도시계획구역 외 Not Subject to urban planning zone</t>
    <phoneticPr fontId="57" type="noConversion"/>
  </si>
  <si>
    <t>관리지역
Management Area</t>
    <phoneticPr fontId="57" type="noConversion"/>
  </si>
  <si>
    <t>농림지역
Agricultural &amp; Forest Area</t>
    <phoneticPr fontId="57" type="noConversion"/>
  </si>
  <si>
    <t>자연환경보전지역
Natural Environment
Preservation Area</t>
    <phoneticPr fontId="57" type="noConversion"/>
  </si>
  <si>
    <t>주 : 2015년 부터 용도지역별-"도시계획구역내"→"도시계획구역내"와 "도시계획구역 외"로 구분</t>
    <phoneticPr fontId="57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</si>
  <si>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  <phoneticPr fontId="60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</si>
  <si>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0" type="noConversion"/>
  </si>
  <si>
    <t>X</t>
    <phoneticPr fontId="57" type="noConversion"/>
  </si>
  <si>
    <t>1985년 이전</t>
    <phoneticPr fontId="62" type="noConversion"/>
  </si>
  <si>
    <t>1986~2000년</t>
    <phoneticPr fontId="62" type="noConversion"/>
  </si>
  <si>
    <t>2001~2010년</t>
    <phoneticPr fontId="35" type="noConversion"/>
  </si>
  <si>
    <t>2011년</t>
    <phoneticPr fontId="35" type="noConversion"/>
  </si>
  <si>
    <t>2012년</t>
    <phoneticPr fontId="35" type="noConversion"/>
  </si>
  <si>
    <t>2013년</t>
    <phoneticPr fontId="35" type="noConversion"/>
  </si>
  <si>
    <t>2014년</t>
    <phoneticPr fontId="35" type="noConversion"/>
  </si>
  <si>
    <t>2015년</t>
    <phoneticPr fontId="35" type="noConversion"/>
  </si>
  <si>
    <t>2010</t>
    <phoneticPr fontId="35" type="noConversion"/>
  </si>
  <si>
    <t>…</t>
    <phoneticPr fontId="35" type="noConversion"/>
  </si>
  <si>
    <t>2005</t>
    <phoneticPr fontId="35" type="noConversion"/>
  </si>
  <si>
    <t>주 : 2015년부터 서식변경</t>
    <phoneticPr fontId="63" type="noConversion"/>
  </si>
  <si>
    <t xml:space="preserve">비도시지역(A)  Rural Area </t>
    <phoneticPr fontId="60" type="noConversion"/>
  </si>
  <si>
    <t>소계
Total</t>
    <phoneticPr fontId="60" type="noConversion"/>
  </si>
  <si>
    <t>420</t>
    <phoneticPr fontId="57" type="noConversion"/>
  </si>
  <si>
    <t>Ⅹ. Housing and Construction / 421</t>
    <phoneticPr fontId="57" type="noConversion"/>
  </si>
  <si>
    <t>424 / Ⅹ. 주택, 건설</t>
    <phoneticPr fontId="57" type="noConversion"/>
  </si>
  <si>
    <t>Ⅹ. Housing and Construction / 431</t>
    <phoneticPr fontId="57" type="noConversion"/>
  </si>
  <si>
    <t>432 / Ⅹ. 주택, 건설</t>
    <phoneticPr fontId="57" type="noConversion"/>
  </si>
  <si>
    <t>Ⅹ. Housing and Construction / 435</t>
    <phoneticPr fontId="57" type="noConversion"/>
  </si>
  <si>
    <t>436 / Ⅹ. 주택, 건설</t>
    <phoneticPr fontId="35" type="noConversion"/>
  </si>
  <si>
    <t>Ⅹ. Housing and Construction / 437</t>
    <phoneticPr fontId="57" type="noConversion"/>
  </si>
  <si>
    <t>438 / Ⅹ. 주택, 건설</t>
    <phoneticPr fontId="35" type="noConversion"/>
  </si>
  <si>
    <t>440 / Ⅹ. 주택, 건설</t>
    <phoneticPr fontId="57" type="noConversion"/>
  </si>
  <si>
    <t>Ⅹ. Housing and Construction / 441</t>
    <phoneticPr fontId="57" type="noConversion"/>
  </si>
  <si>
    <t>Ⅹ. Housing and Construction / 443</t>
    <phoneticPr fontId="57" type="noConversion"/>
  </si>
  <si>
    <t>446 / Ⅹ. 주택, 건설</t>
    <phoneticPr fontId="57" type="noConversion"/>
  </si>
  <si>
    <t>Ⅹ. Housing and Construction / 447</t>
    <phoneticPr fontId="57" type="noConversion"/>
  </si>
  <si>
    <t>448 / Ⅹ. 주택, 건설</t>
    <phoneticPr fontId="57" type="noConversion"/>
  </si>
  <si>
    <t>Ⅹ. Housing and Construction / 449</t>
    <phoneticPr fontId="57" type="noConversion"/>
  </si>
  <si>
    <t>Ⅹ. Housing and Construction / 451</t>
    <phoneticPr fontId="57" type="noConversion"/>
  </si>
  <si>
    <t>452 / Ⅹ. 주택, 건설</t>
    <phoneticPr fontId="57" type="noConversion"/>
  </si>
  <si>
    <t>Ⅹ. Housing and Construction / 453</t>
    <phoneticPr fontId="57" type="noConversion"/>
  </si>
  <si>
    <t>454 / Ⅹ. 주택, 건설</t>
    <phoneticPr fontId="57" type="noConversion"/>
  </si>
  <si>
    <t>Ⅹ. Housing and Construction / 455</t>
    <phoneticPr fontId="57" type="noConversion"/>
  </si>
  <si>
    <t>456 / Ⅹ. 주택, 건설</t>
    <phoneticPr fontId="57" type="noConversion"/>
  </si>
  <si>
    <t>Ⅹ. Housing and Construction / 457</t>
    <phoneticPr fontId="57" type="noConversion"/>
  </si>
  <si>
    <t>458 / Ⅹ. 주택, 건설</t>
    <phoneticPr fontId="57" type="noConversion"/>
  </si>
  <si>
    <t>Ⅹ. Housing and Construction / 459</t>
    <phoneticPr fontId="57" type="noConversion"/>
  </si>
  <si>
    <t>460 / Ⅹ. 주택, 건설</t>
    <phoneticPr fontId="57" type="noConversion"/>
  </si>
  <si>
    <t>Ⅹ. Housing and Construction / 461</t>
    <phoneticPr fontId="57" type="noConversion"/>
  </si>
  <si>
    <t>Ⅹ. Housing and Construction / 463</t>
    <phoneticPr fontId="57" type="noConversion"/>
  </si>
  <si>
    <t>464 / Ⅹ. 주택, 건설</t>
    <phoneticPr fontId="57" type="noConversion"/>
  </si>
  <si>
    <t>Ⅹ. Housing and Construction / 465</t>
    <phoneticPr fontId="57" type="noConversion"/>
  </si>
  <si>
    <t>468 / Ⅹ. 주택, 건설</t>
    <phoneticPr fontId="57" type="noConversion"/>
  </si>
  <si>
    <t>Ⅹ. Housing and Construction / 469</t>
    <phoneticPr fontId="57" type="noConversion"/>
  </si>
  <si>
    <t>470 / Ⅹ. 주택, 건설</t>
    <phoneticPr fontId="57" type="noConversion"/>
  </si>
  <si>
    <t>Ⅹ. Housing and Construction / 471</t>
    <phoneticPr fontId="57" type="noConversion"/>
  </si>
  <si>
    <t>472 / Ⅹ. 주택, 건설</t>
    <phoneticPr fontId="57" type="noConversion"/>
  </si>
  <si>
    <t>Ⅹ. Housing and Construction / 473</t>
    <phoneticPr fontId="57" type="noConversion"/>
  </si>
  <si>
    <t>474 / Ⅹ. 주택, 건설</t>
    <phoneticPr fontId="57" type="noConversion"/>
  </si>
  <si>
    <t>Ⅹ. Housing and Construction / 475</t>
    <phoneticPr fontId="57" type="noConversion"/>
  </si>
  <si>
    <t xml:space="preserve"> Dwelling units in a building not
  intended for human habitation</t>
    <phoneticPr fontId="57" type="noConversion"/>
  </si>
  <si>
    <t xml:space="preserve"> Apartment units in a private house</t>
    <phoneticPr fontId="57" type="noConversion"/>
  </si>
  <si>
    <t>Source : Road, Railroad and Airport Division</t>
    <phoneticPr fontId="57" type="noConversion"/>
  </si>
  <si>
    <t xml:space="preserve"> Source : Road, Railroad and Airport Division</t>
    <phoneticPr fontId="57" type="noConversion"/>
  </si>
  <si>
    <t>Source : Architectural Design Division</t>
    <phoneticPr fontId="57" type="noConversion"/>
  </si>
  <si>
    <t>Source : Land Information Division</t>
    <phoneticPr fontId="57" type="noConversion"/>
  </si>
  <si>
    <t>Source : Urban Planning Division, Environmental Policy Division</t>
    <phoneticPr fontId="64" type="noConversion"/>
  </si>
  <si>
    <t>Source : Urban Planning Division, Environmental Policy Division</t>
    <phoneticPr fontId="64" type="noConversion"/>
  </si>
  <si>
    <t xml:space="preserve">Source : Urban Planning Division, </t>
    <phoneticPr fontId="64" type="noConversion"/>
  </si>
  <si>
    <t>Environmental Policy Division</t>
  </si>
  <si>
    <t>Source : River Division</t>
    <phoneticPr fontId="57" type="noConversion"/>
  </si>
  <si>
    <t>2016</t>
    <phoneticPr fontId="57" type="noConversion"/>
  </si>
  <si>
    <t>2016</t>
  </si>
  <si>
    <t>2016</t>
    <phoneticPr fontId="35" type="noConversion"/>
  </si>
  <si>
    <t>2016</t>
    <phoneticPr fontId="62" type="noConversion"/>
  </si>
  <si>
    <t>2016</t>
    <phoneticPr fontId="57" type="noConversion"/>
  </si>
  <si>
    <t>국가도시공원
National</t>
    <phoneticPr fontId="57" type="noConversion"/>
  </si>
  <si>
    <t>…</t>
    <phoneticPr fontId="57" type="noConversion"/>
  </si>
  <si>
    <t>…</t>
    <phoneticPr fontId="57" type="noConversion"/>
  </si>
  <si>
    <t>주 : 2015년 자료부터 "국가도시공원" 항목 추가</t>
    <phoneticPr fontId="57" type="noConversion"/>
  </si>
  <si>
    <t xml:space="preserve">     2011년 자료부터 서식 변경("입체교차로, 복개구조물, 공동구, 언더패스" 항목 추가)</t>
    <phoneticPr fontId="57" type="noConversion"/>
  </si>
  <si>
    <t xml:space="preserve">     2016년 자료부터 서식 변경("공동구" 항목 삭제)</t>
    <phoneticPr fontId="57" type="noConversion"/>
  </si>
  <si>
    <t>3. 연면적별 주택</t>
    <phoneticPr fontId="57" type="noConversion"/>
  </si>
  <si>
    <t>-</t>
    <phoneticPr fontId="35" type="noConversion"/>
  </si>
  <si>
    <t xml:space="preserve">주 : 국토해양부 사업승인분 포함  </t>
    <phoneticPr fontId="57" type="noConversion"/>
  </si>
  <si>
    <t>공공용
Public</t>
    <phoneticPr fontId="57" type="noConversion"/>
  </si>
  <si>
    <t>교육/사회용
Educational &amp; Social</t>
    <phoneticPr fontId="57" type="noConversion"/>
  </si>
  <si>
    <t>공업용
Industrial</t>
    <phoneticPr fontId="57" type="noConversion"/>
  </si>
  <si>
    <t>농수산용
Agriculture Forestry &amp; Fishery</t>
    <phoneticPr fontId="57" type="noConversion"/>
  </si>
  <si>
    <t>상업용
Commercial</t>
    <phoneticPr fontId="57" type="noConversion"/>
  </si>
  <si>
    <t>주거용
Dwelling</t>
    <phoneticPr fontId="57" type="noConversion"/>
  </si>
  <si>
    <t>2013</t>
    <phoneticPr fontId="57" type="noConversion"/>
  </si>
  <si>
    <t>기타
Others</t>
    <phoneticPr fontId="57" type="noConversion"/>
  </si>
  <si>
    <t>나무
Wooden</t>
    <phoneticPr fontId="57" type="noConversion"/>
  </si>
  <si>
    <t>철골,철근
ferro-concrete</t>
    <phoneticPr fontId="57" type="noConversion"/>
  </si>
  <si>
    <t>조적
Masonry</t>
    <phoneticPr fontId="57" type="noConversion"/>
  </si>
  <si>
    <t>철골
Steelframe</t>
    <phoneticPr fontId="57" type="noConversion"/>
  </si>
  <si>
    <t>콘크리트
Concrete</t>
    <phoneticPr fontId="57" type="noConversion"/>
  </si>
  <si>
    <t>기타
Others</t>
    <phoneticPr fontId="57" type="noConversion"/>
  </si>
  <si>
    <t>나무
Wooden</t>
    <phoneticPr fontId="57" type="noConversion"/>
  </si>
  <si>
    <t>철골,철근
ferro-concrete</t>
    <phoneticPr fontId="57" type="noConversion"/>
  </si>
  <si>
    <t>조적
Masonry</t>
    <phoneticPr fontId="57" type="noConversion"/>
  </si>
  <si>
    <t>용도변경  Change of use</t>
    <phoneticPr fontId="57" type="noConversion"/>
  </si>
  <si>
    <t>연별, 용도별
Year &amp; Purpose</t>
    <phoneticPr fontId="57" type="noConversion"/>
  </si>
  <si>
    <t>Year &amp; Purpose</t>
    <phoneticPr fontId="57" type="noConversion"/>
  </si>
  <si>
    <t>증축.개축.이전.대수선  Extension, Reconstrution</t>
    <phoneticPr fontId="57" type="noConversion"/>
  </si>
  <si>
    <t>신축 New building</t>
    <phoneticPr fontId="57" type="noConversion"/>
  </si>
  <si>
    <t>연별, 용도별</t>
    <phoneticPr fontId="57" type="noConversion"/>
  </si>
  <si>
    <t>연별, 용도별
Year &amp; Purpose</t>
    <phoneticPr fontId="57" type="noConversion"/>
  </si>
  <si>
    <t>Unit : building, ㎡</t>
    <phoneticPr fontId="57" type="noConversion"/>
  </si>
  <si>
    <t xml:space="preserve"> </t>
    <phoneticPr fontId="57" type="noConversion"/>
  </si>
  <si>
    <t>4. Building Construction Permits(Cont'd)</t>
    <phoneticPr fontId="57" type="noConversion"/>
  </si>
  <si>
    <t>4. Building Construction Permits</t>
    <phoneticPr fontId="57" type="noConversion"/>
  </si>
  <si>
    <t>4. 건축허가(계속)</t>
    <phoneticPr fontId="57" type="noConversion"/>
  </si>
  <si>
    <t>4. Building Construction Permits(Cont'd)</t>
    <phoneticPr fontId="57" type="noConversion"/>
  </si>
  <si>
    <t>4. 건축허가(계속)</t>
    <phoneticPr fontId="57" type="noConversion"/>
  </si>
  <si>
    <t>4. 건축허가</t>
    <phoneticPr fontId="57" type="noConversion"/>
  </si>
  <si>
    <t>428 / Ⅹ. 주택, 건설</t>
    <phoneticPr fontId="57" type="noConversion"/>
  </si>
  <si>
    <t>Ⅹ. Housing and Construction / 427</t>
    <phoneticPr fontId="57" type="noConversion"/>
  </si>
  <si>
    <t>426 / Ⅹ. 주택, 건설</t>
    <phoneticPr fontId="57" type="noConversion"/>
  </si>
  <si>
    <t>Ⅹ. Housing and Construction / 425</t>
    <phoneticPr fontId="57" type="noConversion"/>
  </si>
  <si>
    <t>건축허가</t>
    <phoneticPr fontId="35" type="noConversion"/>
  </si>
  <si>
    <t>연면적
Gross coverage</t>
    <phoneticPr fontId="35" type="noConversion"/>
  </si>
  <si>
    <t>기 타
Others</t>
    <phoneticPr fontId="64" type="noConversion"/>
  </si>
  <si>
    <t>교육/사회용
Educational and Social</t>
    <phoneticPr fontId="64" type="noConversion"/>
  </si>
  <si>
    <t>공공용
Public</t>
    <phoneticPr fontId="64" type="noConversion"/>
  </si>
  <si>
    <t>공업용
Industrial</t>
    <phoneticPr fontId="64" type="noConversion"/>
  </si>
  <si>
    <t>연별 및 시군별
Year &amp; Si, Gun</t>
    <phoneticPr fontId="64" type="noConversion"/>
  </si>
  <si>
    <t>농수산용
Agricuture, Forestry &amp; Fishery</t>
    <phoneticPr fontId="64" type="noConversion"/>
  </si>
  <si>
    <t>합 계
Total</t>
    <phoneticPr fontId="35" type="noConversion"/>
  </si>
  <si>
    <t>5. Building Permits by Si, Gun(Cont'd)</t>
    <phoneticPr fontId="64" type="noConversion"/>
  </si>
  <si>
    <t>5. Building Permits by Si, Gun</t>
    <phoneticPr fontId="64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</si>
  <si>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건축허가(계속)</t>
    </r>
    <phoneticPr fontId="64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</si>
  <si>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</t>
    </r>
    <phoneticPr fontId="64" type="noConversion"/>
  </si>
  <si>
    <t>430 / Ⅹ. 주택, 건설</t>
    <phoneticPr fontId="57" type="noConversion"/>
  </si>
  <si>
    <t>Ⅹ. Housing and Construction / 429</t>
    <phoneticPr fontId="57" type="noConversion"/>
  </si>
  <si>
    <t>주 : 2009년 자료부터 서식변경(항목추가 "정리현황(철거, 재개발 등)")</t>
    <phoneticPr fontId="57" type="noConversion"/>
  </si>
  <si>
    <t>보상
Compensated</t>
    <phoneticPr fontId="57" type="noConversion"/>
  </si>
  <si>
    <t>재개발
Redeveloped</t>
    <phoneticPr fontId="57" type="noConversion"/>
  </si>
  <si>
    <t>철거
Demolished</t>
    <phoneticPr fontId="57" type="noConversion"/>
  </si>
  <si>
    <t>주택이외
Non-housing unit</t>
    <phoneticPr fontId="57" type="noConversion"/>
  </si>
  <si>
    <t>주   택
Housing
unit</t>
    <phoneticPr fontId="57" type="noConversion"/>
  </si>
  <si>
    <t>주   택
Housing unit</t>
    <phoneticPr fontId="57" type="noConversion"/>
  </si>
  <si>
    <t>수단별</t>
    <phoneticPr fontId="57" type="noConversion"/>
  </si>
  <si>
    <t>건축물별</t>
    <phoneticPr fontId="57" type="noConversion"/>
  </si>
  <si>
    <t>Disposal of illegal buildings</t>
    <phoneticPr fontId="57" type="noConversion"/>
  </si>
  <si>
    <t>금년말 잔여동수
No. of remaining illegal buildings</t>
    <phoneticPr fontId="57" type="noConversion"/>
  </si>
  <si>
    <t> 정리 현황  Disposal of illegal buildings</t>
    <phoneticPr fontId="57" type="noConversion"/>
  </si>
  <si>
    <t>연별 및 시군별
Year &amp; Si, Gun</t>
    <phoneticPr fontId="57" type="noConversion"/>
  </si>
  <si>
    <t xml:space="preserve"> 정리 현황  </t>
    <phoneticPr fontId="57" type="noConversion"/>
  </si>
  <si>
    <t>신규 발생
Newly built</t>
    <phoneticPr fontId="57" type="noConversion"/>
  </si>
  <si>
    <t>전년도말 잔여동수
No. of remaining illegal buildings
(at the end of Last year)</t>
    <phoneticPr fontId="57" type="noConversion"/>
  </si>
  <si>
    <t>연별 및 시군별
Year &amp; Si, Gun</t>
    <phoneticPr fontId="57" type="noConversion"/>
  </si>
  <si>
    <t>Unit : building</t>
    <phoneticPr fontId="57" type="noConversion"/>
  </si>
  <si>
    <t>단위 : 동수</t>
    <phoneticPr fontId="57" type="noConversion"/>
  </si>
  <si>
    <t>7. Illegal Buildings(Cont'd)</t>
    <phoneticPr fontId="57" type="noConversion"/>
  </si>
  <si>
    <t>7. Illegal Buildings</t>
    <phoneticPr fontId="57" type="noConversion"/>
  </si>
  <si>
    <t>7. 무허가 건축물(계속)</t>
    <phoneticPr fontId="57" type="noConversion"/>
  </si>
  <si>
    <t>7. 무허가 건축물</t>
    <phoneticPr fontId="57" type="noConversion"/>
  </si>
  <si>
    <t>434 / Ⅹ. 주택, 건설</t>
    <phoneticPr fontId="57" type="noConversion"/>
  </si>
  <si>
    <t>Ⅹ. Housing and Construction / 433</t>
    <phoneticPr fontId="57" type="noConversion"/>
  </si>
  <si>
    <t xml:space="preserve"> - </t>
  </si>
  <si>
    <t>462 / Ⅹ. 주택, 건설</t>
    <phoneticPr fontId="57" type="noConversion"/>
  </si>
  <si>
    <t xml:space="preserve">단위 : m, 백만톤    </t>
    <phoneticPr fontId="57" type="noConversion"/>
  </si>
  <si>
    <t>Unit : m, million ton</t>
    <phoneticPr fontId="57" type="noConversion"/>
  </si>
  <si>
    <t>연별 및 댐별
Year &amp; Dams</t>
    <phoneticPr fontId="57" type="noConversion"/>
  </si>
  <si>
    <t>수   량
Number of 
dam(s)</t>
    <phoneticPr fontId="57" type="noConversion"/>
  </si>
  <si>
    <t>높   이
Height of dams</t>
    <phoneticPr fontId="57" type="noConversion"/>
  </si>
  <si>
    <t>길   이
Length of dams</t>
    <phoneticPr fontId="57" type="noConversion"/>
  </si>
  <si>
    <t xml:space="preserve">총  저  수  량
Gross storage </t>
    <phoneticPr fontId="57" type="noConversion"/>
  </si>
  <si>
    <t>만 수 면 적(㎢)
Maximum reservoir area</t>
    <phoneticPr fontId="57" type="noConversion"/>
  </si>
  <si>
    <t>보현산댐</t>
    <phoneticPr fontId="57" type="noConversion"/>
  </si>
  <si>
    <t>성덕댐</t>
    <phoneticPr fontId="35" type="noConversion"/>
  </si>
  <si>
    <t>김천부항댐</t>
    <phoneticPr fontId="57" type="noConversion"/>
  </si>
  <si>
    <t>자료 : 하천과, 2007년 자료부터 수록</t>
    <phoneticPr fontId="57" type="noConversion"/>
  </si>
  <si>
    <t>Source : River Division</t>
    <phoneticPr fontId="57" type="noConversion"/>
  </si>
  <si>
    <t>주 : 농업용수댐은 제외</t>
    <phoneticPr fontId="57" type="noConversion"/>
  </si>
  <si>
    <t>14. 공  원</t>
    <phoneticPr fontId="57" type="noConversion"/>
  </si>
  <si>
    <t>14. 공  원(계속)</t>
    <phoneticPr fontId="57" type="noConversion"/>
  </si>
  <si>
    <r>
      <t xml:space="preserve">주 : </t>
    </r>
    <r>
      <rPr>
        <sz val="8"/>
        <color rgb="FF00B0F0"/>
        <rFont val="돋움"/>
        <family val="3"/>
        <charset val="129"/>
      </rPr>
      <t>1) 조성기준,  2) 2005년 이전은 '도시자연공원' 자료임.-삭제-</t>
    </r>
    <phoneticPr fontId="5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</si>
</sst>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0_);[Red]\(0.00\)"/>
    <numFmt numFmtId="190" formatCode="_ * #,##0.00_ ;_ * \-#,##0.00_ ;_ * &quot;-&quot;??_ ;_ @_ "/>
    <numFmt numFmtId="191" formatCode="0.0_);[Red]\(0.0\)"/>
    <numFmt numFmtId="192" formatCode="_ * #,##0.00_ ;_ * \-#,##0.00_ ;_ * &quot;-&quot;_ ;_ @_ "/>
    <numFmt numFmtId="193" formatCode="&quot;₩&quot;#,##0.00;&quot;₩&quot;\-#,##0.00"/>
    <numFmt numFmtId="194" formatCode="_-[$€-2]* #,##0.00_-;\-[$€-2]* #,##0.00_-;_-[$€-2]* &quot;-&quot;??_-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&quot;R$&quot;#,##0_);[Red]\(&quot;R$&quot;#,##0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_-* #,##0_-;\!\-* #,##0_-;_-* &quot;-&quot;_-;_-@_-"/>
    <numFmt numFmtId="214" formatCode="&quot;₩&quot;#,##0.00;&quot;₩&quot;&quot;₩&quot;&quot;₩&quot;&quot;₩&quot;&quot;₩&quot;&quot;₩&quot;\-#,##0.00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#,##0.000\ ;\-#,##0.000\ ;&quot;-&quot;;@\ \ "/>
    <numFmt numFmtId="218" formatCode="#,##0.0_-;\-#,##0.0_-;&quot;-&quot;_-;@_-"/>
    <numFmt numFmtId="219" formatCode="#,##0.0000\ ;\-#,##0.0000\ ;&quot;-&quot;;@\ \ "/>
    <numFmt numFmtId="220" formatCode="#,##0.0000_-\ ;\-#,##0.0000_-\ ;&quot;-&quot;_-\ ;@\ \ "/>
    <numFmt numFmtId="221" formatCode="_-* #,##0.0_-;&quot;₩&quot;\!\-* #,##0.0_-;_-* &quot;-&quot;_-;_-@_-"/>
    <numFmt numFmtId="222" formatCode="&quot;R$&quot;#,##0_);\(&quot;R$&quot;#,##0\)"/>
    <numFmt numFmtId="223" formatCode="&quot;Ⅵ. Agriculture, Forestry and Fishing / &quot;#,##0"/>
    <numFmt numFmtId="224" formatCode="#,##0&quot; / XⅡ. 보건 및 사회보장&quot;"/>
    <numFmt numFmtId="225" formatCode="_-&quot;₩&quot;* #,##0_-;\!\-&quot;₩&quot;* #,##0_-;_-&quot;₩&quot;* &quot;-&quot;_-;_-@_-"/>
    <numFmt numFmtId="226" formatCode="_-* #,##0_-;\-* #,##0_-;_-* &quot;-&quot;?_-;_-@_-"/>
    <numFmt numFmtId="227" formatCode="#,##0;\-#,##0;&quot;-&quot;;@"/>
    <numFmt numFmtId="228" formatCode="#,##0_-;\-#,##0_-;&quot;-&quot;_-;@_-"/>
    <numFmt numFmtId="229" formatCode="0.000"/>
    <numFmt numFmtId="230" formatCode="#,##0.000;\-#,##0.000;&quot;-&quot;;@"/>
    <numFmt numFmtId="231" formatCode="_-* #,##0.00_-;\-* #,##0.00_-;_-* &quot;-&quot;?_-;_-@_-"/>
    <numFmt numFmtId="232" formatCode="0.0"/>
    <numFmt numFmtId="233" formatCode="_(* #,##0.00_);_(* &quot;₩&quot;&quot;₩&quot;&quot;₩&quot;&quot;₩&quot;\(#,##0.00&quot;₩&quot;&quot;₩&quot;&quot;₩&quot;&quot;₩&quot;\);_(* &quot;-&quot;??_);_(@_)"/>
    <numFmt numFmtId="234" formatCode="mm&quot;월&quot;dd&quot;일&quot;"/>
    <numFmt numFmtId="235" formatCode="&quot;A$&quot;\ #,##0.0;&quot;$&quot;\-#,##0.0"/>
    <numFmt numFmtId="236" formatCode="&quot;$&quot;#,##0;\(&quot;$&quot;#,##0\)"/>
    <numFmt numFmtId="237" formatCode=".000"/>
    <numFmt numFmtId="238" formatCode="@\ &quot;주임&quot;"/>
    <numFmt numFmtId="239" formatCode="#,##0.0;\(#,##0.0\);\ &quot;-&quot;\ "/>
    <numFmt numFmtId="240" formatCode="&quot;₩&quot;#,##0;&quot;₩&quot;&quot;₩&quot;&quot;₩&quot;&quot;₩&quot;\-#,##0"/>
    <numFmt numFmtId="241" formatCode="mm\.dd"/>
    <numFmt numFmtId="242" formatCode="#,##0;[Red]&quot;△&quot;#,##0"/>
    <numFmt numFmtId="243" formatCode="_(&quot;R$&quot;* #,##0.00_);_(&quot;R$&quot;* \(#,##0.00\);_(&quot;R$&quot;* &quot;-&quot;??_);_(@_)"/>
    <numFmt numFmtId="244" formatCode="&quot;R$&quot;#,##0.00;&quot;R$&quot;\-#,##0.00"/>
    <numFmt numFmtId="245" formatCode="_(* #,##0_);_(* \(#,##0\);_(* &quot;-&quot;_);_(@_)"/>
    <numFmt numFmtId="246" formatCode="#,##0&quot; / XⅢ. 환경&quot;"/>
    <numFmt numFmtId="247" formatCode="#,##0&quot; / Ⅹ. 주택, 건설&quot;"/>
    <numFmt numFmtId="248" formatCode="0.00%;[Red]&quot;△&quot;0.00%"/>
    <numFmt numFmtId="249" formatCode="[$-F800]dddd\,\ mmmm\ dd\,\ yyyy"/>
    <numFmt numFmtId="250" formatCode="_-* #,##0.000_-;\-* #,##0.000_-;_-* &quot;-&quot;???_-;_-@_-"/>
    <numFmt numFmtId="251" formatCode="#,##0\ ;\-#,##0\ ;&quot;-&quot;\ ;@"/>
    <numFmt numFmtId="252" formatCode="#,##0\ ;\-#,##0\ ;&quot;-&quot;\ ;@\ "/>
  </numFmts>
  <fonts count="28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.5"/>
      <color theme="1"/>
      <name val="바탕체"/>
      <family val="1"/>
      <charset val="129"/>
    </font>
    <font>
      <sz val="10"/>
      <color theme="1"/>
      <name val="한양신명조"/>
      <family val="3"/>
      <charset val="129"/>
    </font>
    <font>
      <sz val="8"/>
      <color theme="1"/>
      <name val="바탕"/>
      <family val="1"/>
      <charset val="129"/>
    </font>
    <font>
      <sz val="9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vertAlign val="superscript"/>
      <sz val="15"/>
      <color theme="1"/>
      <name val="굴림"/>
      <family val="3"/>
      <charset val="129"/>
    </font>
    <font>
      <b/>
      <sz val="17"/>
      <color theme="1"/>
      <name val="Wingdings 2"/>
      <family val="1"/>
      <charset val="2"/>
    </font>
    <font>
      <sz val="12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sz val="10"/>
      <name val="돋움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b/>
      <sz val="17"/>
      <name val="굴림"/>
      <family val="3"/>
      <charset val="129"/>
    </font>
    <font>
      <sz val="17"/>
      <name val="바탕체"/>
      <family val="1"/>
      <charset val="129"/>
    </font>
    <font>
      <sz val="15"/>
      <name val="바탕체"/>
      <family val="1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12"/>
      <name val="바탕"/>
      <family val="1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6"/>
      <name val="돋움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8"/>
      <color rgb="FF00B0F0"/>
      <name val="돋움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639">
    <xf numFmtId="0" fontId="0" fillId="0" borderId="0"/>
    <xf numFmtId="0" fontId="1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101" fillId="0" borderId="0"/>
    <xf numFmtId="0" fontId="101" fillId="0" borderId="0"/>
    <xf numFmtId="0" fontId="27" fillId="0" borderId="0" applyNumberFormat="0" applyFill="0" applyBorder="0" applyAlignment="0" applyProtection="0"/>
    <xf numFmtId="0" fontId="29" fillId="0" borderId="0"/>
    <xf numFmtId="0" fontId="29" fillId="0" borderId="0"/>
    <xf numFmtId="0" fontId="68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201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3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3" fillId="0" borderId="0"/>
    <xf numFmtId="205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5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206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22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20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0" fontId="20" fillId="0" borderId="0"/>
    <xf numFmtId="0" fontId="88" fillId="20" borderId="1" applyNumberFormat="0" applyAlignment="0" applyProtection="0">
      <alignment vertical="center"/>
    </xf>
    <xf numFmtId="0" fontId="26" fillId="0" borderId="0"/>
    <xf numFmtId="0" fontId="92" fillId="21" borderId="2" applyNumberFormat="0" applyAlignment="0" applyProtection="0">
      <alignment vertical="center"/>
    </xf>
    <xf numFmtId="0" fontId="28" fillId="0" borderId="0"/>
    <xf numFmtId="190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1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104" fillId="0" borderId="0"/>
    <xf numFmtId="0" fontId="27" fillId="0" borderId="0" applyFont="0" applyFill="0" applyBorder="0" applyAlignment="0" applyProtection="0"/>
    <xf numFmtId="0" fontId="104" fillId="0" borderId="0"/>
    <xf numFmtId="194" fontId="29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2" fontId="27" fillId="0" borderId="0" applyFont="0" applyFill="0" applyBorder="0" applyAlignment="0" applyProtection="0"/>
    <xf numFmtId="0" fontId="99" fillId="4" borderId="0" applyNumberFormat="0" applyBorder="0" applyAlignment="0" applyProtection="0">
      <alignment vertical="center"/>
    </xf>
    <xf numFmtId="38" fontId="30" fillId="22" borderId="0" applyNumberFormat="0" applyBorder="0" applyAlignment="0" applyProtection="0"/>
    <xf numFmtId="38" fontId="30" fillId="22" borderId="0" applyNumberFormat="0" applyBorder="0" applyAlignment="0" applyProtection="0"/>
    <xf numFmtId="38" fontId="30" fillId="23" borderId="0" applyNumberFormat="0" applyBorder="0" applyAlignment="0" applyProtection="0"/>
    <xf numFmtId="0" fontId="31" fillId="0" borderId="0">
      <alignment horizontal="left"/>
    </xf>
    <xf numFmtId="0" fontId="32" fillId="0" borderId="3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96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95" fillId="7" borderId="1" applyNumberFormat="0" applyAlignment="0" applyProtection="0">
      <alignment vertical="center"/>
    </xf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4" borderId="8" applyNumberFormat="0" applyBorder="0" applyAlignment="0" applyProtection="0"/>
    <xf numFmtId="0" fontId="93" fillId="0" borderId="9" applyNumberFormat="0" applyFill="0" applyAlignment="0" applyProtection="0">
      <alignment vertical="center"/>
    </xf>
    <xf numFmtId="179" fontId="27" fillId="0" borderId="0" applyFont="0" applyFill="0" applyBorder="0" applyAlignment="0" applyProtection="0"/>
    <xf numFmtId="215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0" fontId="34" fillId="0" borderId="1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90" fillId="25" borderId="0" applyNumberFormat="0" applyBorder="0" applyAlignment="0" applyProtection="0">
      <alignment vertical="center"/>
    </xf>
    <xf numFmtId="0" fontId="29" fillId="0" borderId="0"/>
    <xf numFmtId="0" fontId="29" fillId="0" borderId="0"/>
    <xf numFmtId="214" fontId="29" fillId="0" borderId="0"/>
    <xf numFmtId="0" fontId="27" fillId="0" borderId="0"/>
    <xf numFmtId="0" fontId="28" fillId="26" borderId="11" applyNumberFormat="0" applyFon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10" fontId="27" fillId="0" borderId="0" applyFont="0" applyFill="0" applyBorder="0" applyAlignment="0" applyProtection="0"/>
    <xf numFmtId="0" fontId="34" fillId="0" borderId="0"/>
    <xf numFmtId="0" fontId="50" fillId="0" borderId="0" applyNumberFormat="0" applyFill="0" applyBorder="0" applyAlignment="0" applyProtection="0">
      <alignment vertical="center"/>
    </xf>
    <xf numFmtId="0" fontId="66" fillId="0" borderId="0" applyFill="0" applyBorder="0" applyProtection="0">
      <alignment horizontal="centerContinuous" vertical="center"/>
    </xf>
    <xf numFmtId="0" fontId="67" fillId="22" borderId="0" applyFill="0" applyBorder="0" applyProtection="0">
      <alignment horizontal="center" vertical="center"/>
    </xf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94" fillId="0" borderId="14" applyNumberFormat="0" applyFill="0" applyAlignment="0" applyProtection="0">
      <alignment vertical="center"/>
    </xf>
    <xf numFmtId="0" fontId="35" fillId="0" borderId="15">
      <alignment horizontal="left"/>
    </xf>
    <xf numFmtId="0" fontId="87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195" fontId="29" fillId="0" borderId="0">
      <protection locked="0"/>
    </xf>
    <xf numFmtId="208" fontId="2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41" fillId="0" borderId="0">
      <alignment vertical="center"/>
    </xf>
    <xf numFmtId="9" fontId="65" fillId="2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60" fillId="0" borderId="0">
      <alignment horizontal="center" vertical="center"/>
    </xf>
    <xf numFmtId="0" fontId="64" fillId="0" borderId="0">
      <alignment horizontal="center"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196" fontId="27" fillId="0" borderId="0">
      <alignment vertical="center"/>
    </xf>
    <xf numFmtId="0" fontId="29" fillId="0" borderId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179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7" fillId="0" borderId="0"/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4" fontId="40" fillId="0" borderId="0">
      <protection locked="0"/>
    </xf>
    <xf numFmtId="197" fontId="29" fillId="0" borderId="0">
      <protection locked="0"/>
    </xf>
    <xf numFmtId="209" fontId="28" fillId="0" borderId="0">
      <protection locked="0"/>
    </xf>
    <xf numFmtId="0" fontId="49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Protection="0"/>
    <xf numFmtId="207" fontId="28" fillId="22" borderId="0" applyFill="0" applyBorder="0" applyProtection="0">
      <alignment horizontal="right"/>
    </xf>
    <xf numFmtId="0" fontId="29" fillId="0" borderId="0" applyFont="0" applyFill="0" applyBorder="0" applyAlignment="0" applyProtection="0"/>
    <xf numFmtId="0" fontId="56" fillId="0" borderId="0">
      <alignment vertical="center"/>
    </xf>
    <xf numFmtId="0" fontId="56" fillId="0" borderId="0">
      <alignment vertical="center"/>
    </xf>
    <xf numFmtId="0" fontId="102" fillId="0" borderId="0"/>
    <xf numFmtId="42" fontId="28" fillId="0" borderId="0" applyFont="0" applyFill="0" applyBorder="0" applyAlignment="0" applyProtection="0"/>
    <xf numFmtId="198" fontId="29" fillId="0" borderId="0">
      <protection locked="0"/>
    </xf>
    <xf numFmtId="210" fontId="28" fillId="0" borderId="0">
      <protection locked="0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65" fillId="0" borderId="0"/>
    <xf numFmtId="0" fontId="107" fillId="0" borderId="0"/>
    <xf numFmtId="0" fontId="29" fillId="0" borderId="0"/>
    <xf numFmtId="0" fontId="10" fillId="0" borderId="0">
      <alignment vertical="center"/>
    </xf>
    <xf numFmtId="0" fontId="28" fillId="0" borderId="0">
      <alignment vertical="center"/>
    </xf>
    <xf numFmtId="0" fontId="107" fillId="0" borderId="0"/>
    <xf numFmtId="0" fontId="28" fillId="0" borderId="0"/>
    <xf numFmtId="0" fontId="29" fillId="0" borderId="0"/>
    <xf numFmtId="0" fontId="107" fillId="0" borderId="0"/>
    <xf numFmtId="0" fontId="10" fillId="0" borderId="0">
      <alignment vertical="center"/>
    </xf>
    <xf numFmtId="0" fontId="107" fillId="0" borderId="0"/>
    <xf numFmtId="0" fontId="28" fillId="0" borderId="0">
      <alignment vertical="center"/>
    </xf>
    <xf numFmtId="0" fontId="107" fillId="0" borderId="0"/>
    <xf numFmtId="0" fontId="28" fillId="0" borderId="0">
      <alignment vertical="center"/>
    </xf>
    <xf numFmtId="0" fontId="107" fillId="0" borderId="0"/>
    <xf numFmtId="0" fontId="107" fillId="0" borderId="0"/>
    <xf numFmtId="0" fontId="107" fillId="0" borderId="0"/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7" fillId="0" borderId="0"/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63" fillId="0" borderId="0"/>
    <xf numFmtId="0" fontId="29" fillId="0" borderId="0"/>
    <xf numFmtId="0" fontId="2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40" fillId="0" borderId="13">
      <protection locked="0"/>
    </xf>
    <xf numFmtId="199" fontId="29" fillId="0" borderId="0">
      <protection locked="0"/>
    </xf>
    <xf numFmtId="211" fontId="28" fillId="0" borderId="0">
      <protection locked="0"/>
    </xf>
    <xf numFmtId="200" fontId="29" fillId="0" borderId="0">
      <protection locked="0"/>
    </xf>
    <xf numFmtId="212" fontId="28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8" fillId="0" borderId="0" applyFont="0" applyFill="0" applyBorder="0" applyAlignment="0" applyProtection="0"/>
    <xf numFmtId="0" fontId="119" fillId="2" borderId="0" applyNumberFormat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2" borderId="0" applyNumberFormat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7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11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19" fillId="11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120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5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0" fillId="15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0" fillId="16" borderId="0" applyNumberFormat="0" applyBorder="0" applyAlignment="0" applyProtection="0"/>
    <xf numFmtId="0" fontId="86" fillId="16" borderId="0" applyNumberFormat="0" applyBorder="0" applyAlignment="0" applyProtection="0">
      <alignment vertical="center"/>
    </xf>
    <xf numFmtId="0" fontId="120" fillId="16" borderId="0" applyNumberFormat="0" applyBorder="0" applyAlignment="0" applyProtection="0"/>
    <xf numFmtId="0" fontId="86" fillId="16" borderId="0" applyNumberFormat="0" applyBorder="0" applyAlignment="0" applyProtection="0">
      <alignment vertical="center"/>
    </xf>
    <xf numFmtId="0" fontId="120" fillId="17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17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18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18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9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0" fontId="120" fillId="19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4" fillId="3" borderId="0" applyNumberFormat="0" applyBorder="0" applyAlignment="0" applyProtection="0"/>
    <xf numFmtId="0" fontId="89" fillId="3" borderId="0" applyNumberFormat="0" applyBorder="0" applyAlignment="0" applyProtection="0">
      <alignment vertical="center"/>
    </xf>
    <xf numFmtId="0" fontId="124" fillId="3" borderId="0" applyNumberFormat="0" applyBorder="0" applyAlignment="0" applyProtection="0"/>
    <xf numFmtId="0" fontId="89" fillId="3" borderId="0" applyNumberFormat="0" applyBorder="0" applyAlignment="0" applyProtection="0">
      <alignment vertical="center"/>
    </xf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6" fillId="20" borderId="1" applyNumberFormat="0" applyAlignment="0" applyProtection="0"/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126" fillId="20" borderId="1" applyNumberFormat="0" applyAlignment="0" applyProtection="0"/>
    <xf numFmtId="0" fontId="88" fillId="20" borderId="1" applyNumberFormat="0" applyAlignment="0" applyProtection="0">
      <alignment vertical="center"/>
    </xf>
    <xf numFmtId="0" fontId="127" fillId="0" borderId="0"/>
    <xf numFmtId="0" fontId="128" fillId="21" borderId="2" applyNumberFormat="0" applyAlignment="0" applyProtection="0"/>
    <xf numFmtId="0" fontId="92" fillId="21" borderId="2" applyNumberFormat="0" applyAlignment="0" applyProtection="0">
      <alignment vertical="center"/>
    </xf>
    <xf numFmtId="0" fontId="128" fillId="21" borderId="2" applyNumberFormat="0" applyAlignment="0" applyProtection="0"/>
    <xf numFmtId="0" fontId="92" fillId="21" borderId="2" applyNumberFormat="0" applyAlignment="0" applyProtection="0">
      <alignment vertical="center"/>
    </xf>
    <xf numFmtId="3" fontId="129" fillId="0" borderId="0" applyFont="0" applyFill="0" applyBorder="0" applyAlignment="0" applyProtection="0"/>
    <xf numFmtId="0" fontId="118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3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2" fontId="129" fillId="0" borderId="0" applyFont="0" applyFill="0" applyBorder="0" applyAlignment="0" applyProtection="0"/>
    <xf numFmtId="0" fontId="131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38" fontId="132" fillId="22" borderId="0" applyNumberFormat="0" applyBorder="0" applyAlignment="0" applyProtection="0"/>
    <xf numFmtId="38" fontId="30" fillId="22" borderId="0" applyNumberFormat="0" applyBorder="0" applyAlignment="0" applyProtection="0"/>
    <xf numFmtId="38" fontId="132" fillId="22" borderId="0" applyNumberFormat="0" applyBorder="0" applyAlignment="0" applyProtection="0"/>
    <xf numFmtId="0" fontId="133" fillId="0" borderId="0">
      <alignment horizontal="left"/>
    </xf>
    <xf numFmtId="0" fontId="134" fillId="0" borderId="3" applyNumberFormat="0" applyAlignment="0" applyProtection="0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6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136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136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7" fillId="7" borderId="1" applyNumberFormat="0" applyAlignment="0" applyProtection="0"/>
    <xf numFmtId="10" fontId="132" fillId="22" borderId="8" applyNumberFormat="0" applyBorder="0" applyAlignment="0" applyProtection="0"/>
    <xf numFmtId="10" fontId="132" fillId="22" borderId="8" applyNumberFormat="0" applyBorder="0" applyAlignment="0" applyProtection="0"/>
    <xf numFmtId="10" fontId="30" fillId="24" borderId="8" applyNumberFormat="0" applyBorder="0" applyAlignment="0" applyProtection="0"/>
    <xf numFmtId="10" fontId="132" fillId="22" borderId="8" applyNumberFormat="0" applyBorder="0" applyAlignment="0" applyProtection="0"/>
    <xf numFmtId="10" fontId="132" fillId="22" borderId="8" applyNumberFormat="0" applyBorder="0" applyAlignment="0" applyProtection="0"/>
    <xf numFmtId="10" fontId="30" fillId="24" borderId="8" applyNumberFormat="0" applyBorder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37" fillId="7" borderId="1" applyNumberFormat="0" applyAlignment="0" applyProtection="0"/>
    <xf numFmtId="0" fontId="137" fillId="7" borderId="1" applyNumberFormat="0" applyAlignment="0" applyProtection="0"/>
    <xf numFmtId="0" fontId="95" fillId="7" borderId="1" applyNumberFormat="0" applyAlignment="0" applyProtection="0">
      <alignment vertical="center"/>
    </xf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138" fillId="0" borderId="9" applyNumberFormat="0" applyFill="0" applyAlignment="0" applyProtection="0"/>
    <xf numFmtId="0" fontId="93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/>
    <xf numFmtId="0" fontId="93" fillId="0" borderId="9" applyNumberFormat="0" applyFill="0" applyAlignment="0" applyProtection="0">
      <alignment vertical="center"/>
    </xf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139" fillId="0" borderId="10"/>
    <xf numFmtId="0" fontId="139" fillId="0" borderId="10"/>
    <xf numFmtId="0" fontId="139" fillId="0" borderId="10"/>
    <xf numFmtId="0" fontId="34" fillId="0" borderId="10"/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140" fillId="25" borderId="0" applyNumberFormat="0" applyBorder="0" applyAlignment="0" applyProtection="0"/>
    <xf numFmtId="0" fontId="90" fillId="25" borderId="0" applyNumberFormat="0" applyBorder="0" applyAlignment="0" applyProtection="0">
      <alignment vertical="center"/>
    </xf>
    <xf numFmtId="0" fontId="140" fillId="25" borderId="0" applyNumberFormat="0" applyBorder="0" applyAlignment="0" applyProtection="0"/>
    <xf numFmtId="0" fontId="90" fillId="25" borderId="0" applyNumberFormat="0" applyBorder="0" applyAlignment="0" applyProtection="0">
      <alignment vertical="center"/>
    </xf>
    <xf numFmtId="0" fontId="28" fillId="26" borderId="11" applyNumberFormat="0" applyFont="0" applyAlignment="0" applyProtection="0"/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/>
    <xf numFmtId="0" fontId="141" fillId="20" borderId="12" applyNumberFormat="0" applyAlignment="0" applyProtection="0"/>
    <xf numFmtId="0" fontId="100" fillId="20" borderId="12" applyNumberFormat="0" applyAlignment="0" applyProtection="0">
      <alignment vertical="center"/>
    </xf>
    <xf numFmtId="0" fontId="141" fillId="20" borderId="12" applyNumberFormat="0" applyAlignment="0" applyProtection="0"/>
    <xf numFmtId="0" fontId="100" fillId="20" borderId="12" applyNumberFormat="0" applyAlignment="0" applyProtection="0">
      <alignment vertical="center"/>
    </xf>
    <xf numFmtId="10" fontId="129" fillId="0" borderId="0" applyFont="0" applyFill="0" applyBorder="0" applyAlignment="0" applyProtection="0"/>
    <xf numFmtId="0" fontId="139" fillId="0" borderId="0"/>
    <xf numFmtId="0" fontId="142" fillId="0" borderId="0" applyNumberFormat="0" applyFill="0" applyBorder="0" applyAlignment="0" applyProtection="0"/>
    <xf numFmtId="0" fontId="143" fillId="0" borderId="0" applyFill="0" applyBorder="0" applyProtection="0">
      <alignment horizontal="centerContinuous" vertical="center"/>
    </xf>
    <xf numFmtId="0" fontId="144" fillId="22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129" fillId="0" borderId="13" applyNumberFormat="0" applyFont="0" applyFill="0" applyAlignment="0" applyProtection="0"/>
    <xf numFmtId="0" fontId="145" fillId="0" borderId="15">
      <alignment horizontal="left"/>
    </xf>
    <xf numFmtId="0" fontId="146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208" fontId="1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0" fillId="29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51" fillId="0" borderId="0">
      <protection locked="0"/>
    </xf>
    <xf numFmtId="0" fontId="151" fillId="0" borderId="0">
      <protection locked="0"/>
    </xf>
    <xf numFmtId="0" fontId="29" fillId="24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52" fillId="0" borderId="0">
      <alignment vertical="center"/>
    </xf>
    <xf numFmtId="0" fontId="41" fillId="0" borderId="0">
      <alignment vertical="center"/>
    </xf>
    <xf numFmtId="9" fontId="153" fillId="22" borderId="0" applyFill="0" applyBorder="0" applyProtection="0">
      <alignment horizontal="right"/>
    </xf>
    <xf numFmtId="10" fontId="153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54" fillId="30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196" fontId="129" fillId="0" borderId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22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0" fontId="29" fillId="0" borderId="0" applyProtection="0"/>
    <xf numFmtId="222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179" fontId="29" fillId="0" borderId="0" applyProtection="0"/>
    <xf numFmtId="0" fontId="29" fillId="0" borderId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77" fontId="29" fillId="0" borderId="0" applyProtection="0"/>
    <xf numFmtId="213" fontId="29" fillId="0" borderId="0" applyFont="0" applyFill="0" applyBorder="0" applyAlignment="0" applyProtection="0"/>
    <xf numFmtId="177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2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58" fillId="0" borderId="88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4" fontId="151" fillId="0" borderId="0">
      <protection locked="0"/>
    </xf>
    <xf numFmtId="209" fontId="12" fillId="0" borderId="0">
      <protection locked="0"/>
    </xf>
    <xf numFmtId="0" fontId="161" fillId="0" borderId="0">
      <alignment vertical="center"/>
    </xf>
    <xf numFmtId="0" fontId="49" fillId="0" borderId="0">
      <alignment vertical="center"/>
    </xf>
    <xf numFmtId="0" fontId="162" fillId="0" borderId="83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207" fontId="12" fillId="22" borderId="0" applyFill="0" applyBorder="0" applyProtection="0">
      <alignment horizontal="right"/>
    </xf>
    <xf numFmtId="0" fontId="168" fillId="0" borderId="0">
      <alignment vertical="center"/>
    </xf>
    <xf numFmtId="0" fontId="56" fillId="0" borderId="0">
      <alignment vertical="center"/>
    </xf>
    <xf numFmtId="0" fontId="168" fillId="0" borderId="0">
      <alignment vertical="center"/>
    </xf>
    <xf numFmtId="0" fontId="56" fillId="0" borderId="0">
      <alignment vertical="center"/>
    </xf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210" fontId="12" fillId="0" borderId="0">
      <protection locked="0"/>
    </xf>
    <xf numFmtId="0" fontId="29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7" fillId="0" borderId="0"/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65" fillId="0" borderId="0"/>
    <xf numFmtId="0" fontId="28" fillId="0" borderId="0"/>
    <xf numFmtId="0" fontId="28" fillId="0" borderId="0"/>
    <xf numFmtId="0" fontId="41" fillId="0" borderId="0"/>
    <xf numFmtId="0" fontId="157" fillId="0" borderId="0"/>
    <xf numFmtId="0" fontId="157" fillId="0" borderId="0"/>
    <xf numFmtId="0" fontId="28" fillId="0" borderId="0"/>
    <xf numFmtId="0" fontId="41" fillId="0" borderId="0"/>
    <xf numFmtId="0" fontId="65" fillId="0" borderId="0"/>
    <xf numFmtId="0" fontId="41" fillId="0" borderId="0"/>
    <xf numFmtId="0" fontId="41" fillId="0" borderId="0"/>
    <xf numFmtId="0" fontId="28" fillId="0" borderId="0"/>
    <xf numFmtId="0" fontId="10" fillId="0" borderId="0">
      <alignment vertical="center"/>
    </xf>
    <xf numFmtId="0" fontId="29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1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7" fillId="0" borderId="0"/>
    <xf numFmtId="0" fontId="29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29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29" fillId="0" borderId="0"/>
    <xf numFmtId="0" fontId="29" fillId="0" borderId="0"/>
    <xf numFmtId="0" fontId="10" fillId="0" borderId="0">
      <alignment vertical="center"/>
    </xf>
    <xf numFmtId="0" fontId="29" fillId="0" borderId="0" applyProtection="0"/>
    <xf numFmtId="0" fontId="29" fillId="0" borderId="0" applyProtection="0"/>
    <xf numFmtId="0" fontId="10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29" fillId="0" borderId="0"/>
    <xf numFmtId="0" fontId="29" fillId="0" borderId="0" applyProtection="0"/>
    <xf numFmtId="0" fontId="10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51" fillId="0" borderId="13">
      <protection locked="0"/>
    </xf>
    <xf numFmtId="211" fontId="12" fillId="0" borderId="0">
      <protection locked="0"/>
    </xf>
    <xf numFmtId="212" fontId="12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86" fillId="9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0" fillId="4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86" fillId="16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9" fillId="0" borderId="92"/>
    <xf numFmtId="0" fontId="34" fillId="0" borderId="92"/>
    <xf numFmtId="0" fontId="137" fillId="7" borderId="1" applyNumberFormat="0" applyAlignment="0" applyProtection="0"/>
    <xf numFmtId="0" fontId="7" fillId="0" borderId="0">
      <alignment vertical="center"/>
    </xf>
    <xf numFmtId="0" fontId="10" fillId="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7" fillId="7" borderId="1" applyNumberFormat="0" applyAlignment="0" applyProtection="0"/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86" fillId="12" borderId="0" applyNumberFormat="0" applyBorder="0" applyAlignment="0" applyProtection="0">
      <alignment vertical="center"/>
    </xf>
    <xf numFmtId="0" fontId="137" fillId="7" borderId="1" applyNumberFormat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9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37" fillId="7" borderId="1" applyNumberFormat="0" applyAlignment="0" applyProtection="0"/>
    <xf numFmtId="0" fontId="86" fillId="13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41" fontId="170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0" fillId="0" borderId="0"/>
    <xf numFmtId="0" fontId="170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41" fontId="170" fillId="0" borderId="0" applyFont="0" applyFill="0" applyBorder="0" applyAlignment="0" applyProtection="0"/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70" fillId="0" borderId="0"/>
    <xf numFmtId="0" fontId="170" fillId="0" borderId="0"/>
    <xf numFmtId="0" fontId="86" fillId="9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41" fontId="170" fillId="0" borderId="0" applyFont="0" applyFill="0" applyBorder="0" applyAlignment="0" applyProtection="0"/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70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9" fillId="0" borderId="10"/>
    <xf numFmtId="0" fontId="34" fillId="0" borderId="1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9" fillId="0" borderId="10"/>
    <xf numFmtId="0" fontId="34" fillId="0" borderId="10"/>
    <xf numFmtId="0" fontId="34" fillId="0" borderId="10"/>
    <xf numFmtId="0" fontId="34" fillId="0" borderId="10"/>
    <xf numFmtId="0" fontId="139" fillId="0" borderId="10"/>
    <xf numFmtId="0" fontId="139" fillId="0" borderId="10"/>
    <xf numFmtId="0" fontId="139" fillId="0" borderId="10"/>
    <xf numFmtId="0" fontId="34" fillId="0" borderId="10"/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5" fillId="0" borderId="0">
      <alignment vertical="center"/>
    </xf>
    <xf numFmtId="0" fontId="65" fillId="26" borderId="11" applyNumberFormat="0" applyFont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2" fontId="6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0" fillId="34" borderId="90" applyNumberFormat="0" applyFont="0" applyAlignment="0" applyProtection="0">
      <alignment vertical="center"/>
    </xf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8" fillId="0" borderId="0">
      <alignment vertical="center"/>
    </xf>
    <xf numFmtId="0" fontId="10" fillId="34" borderId="90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2" fillId="0" borderId="83" applyNumberFormat="0" applyFill="0" applyAlignment="0" applyProtection="0">
      <alignment vertical="center"/>
    </xf>
    <xf numFmtId="0" fontId="193" fillId="0" borderId="84" applyNumberFormat="0" applyFill="0" applyAlignment="0" applyProtection="0">
      <alignment vertical="center"/>
    </xf>
    <xf numFmtId="0" fontId="194" fillId="0" borderId="85" applyNumberFormat="0" applyFill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98" fillId="31" borderId="86" applyNumberFormat="0" applyAlignment="0" applyProtection="0">
      <alignment vertical="center"/>
    </xf>
    <xf numFmtId="0" fontId="199" fillId="32" borderId="87" applyNumberFormat="0" applyAlignment="0" applyProtection="0">
      <alignment vertical="center"/>
    </xf>
    <xf numFmtId="0" fontId="200" fillId="32" borderId="86" applyNumberFormat="0" applyAlignment="0" applyProtection="0">
      <alignment vertical="center"/>
    </xf>
    <xf numFmtId="0" fontId="201" fillId="0" borderId="88" applyNumberFormat="0" applyFill="0" applyAlignment="0" applyProtection="0">
      <alignment vertical="center"/>
    </xf>
    <xf numFmtId="0" fontId="202" fillId="33" borderId="89" applyNumberFormat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" fillId="34" borderId="90" applyNumberFormat="0" applyFont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5" fillId="0" borderId="91" applyNumberFormat="0" applyFill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37" fillId="59" borderId="1" applyNumberFormat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22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41" fontId="10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9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69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60" fillId="0" borderId="0"/>
    <xf numFmtId="0" fontId="12" fillId="0" borderId="0">
      <alignment vertical="center"/>
    </xf>
    <xf numFmtId="0" fontId="6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12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12" fillId="0" borderId="0">
      <alignment vertical="center"/>
    </xf>
    <xf numFmtId="0" fontId="27" fillId="0" borderId="0" applyNumberFormat="0" applyFont="0" applyFill="0" applyBorder="0" applyAlignment="0" applyProtection="0"/>
    <xf numFmtId="0" fontId="10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07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9" fontId="11" fillId="0" borderId="100">
      <alignment horizontal="center" vertical="center"/>
    </xf>
    <xf numFmtId="49" fontId="11" fillId="0" borderId="100">
      <alignment horizontal="center" vertical="center"/>
    </xf>
    <xf numFmtId="232" fontId="28" fillId="0" borderId="0" applyFont="0" applyFill="0" applyBorder="0" applyAlignment="0" applyProtection="0">
      <alignment vertical="center"/>
    </xf>
    <xf numFmtId="38" fontId="29" fillId="0" borderId="101">
      <alignment horizontal="right"/>
    </xf>
    <xf numFmtId="0" fontId="27" fillId="0" borderId="0"/>
    <xf numFmtId="0" fontId="101" fillId="0" borderId="0"/>
    <xf numFmtId="0" fontId="11" fillId="0" borderId="0" applyFont="0" applyFill="0" applyBorder="0" applyAlignment="0" applyProtection="0"/>
    <xf numFmtId="0" fontId="27" fillId="0" borderId="0"/>
    <xf numFmtId="0" fontId="11" fillId="0" borderId="0" applyFont="0" applyFill="0" applyBorder="0" applyAlignment="0" applyProtection="0"/>
    <xf numFmtId="0" fontId="10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60" borderId="0" applyNumberFormat="0" applyBorder="0" applyAlignment="0" applyProtection="0"/>
    <xf numFmtId="0" fontId="119" fillId="60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61" borderId="0" applyNumberFormat="0" applyBorder="0" applyAlignment="0" applyProtection="0"/>
    <xf numFmtId="0" fontId="119" fillId="61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62" borderId="0" applyNumberFormat="0" applyBorder="0" applyAlignment="0" applyProtection="0"/>
    <xf numFmtId="0" fontId="119" fillId="62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3" borderId="0" applyNumberFormat="0" applyBorder="0" applyAlignment="0" applyProtection="0"/>
    <xf numFmtId="0" fontId="119" fillId="63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64" borderId="0" applyNumberFormat="0" applyBorder="0" applyAlignment="0" applyProtection="0"/>
    <xf numFmtId="0" fontId="119" fillId="64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19" fillId="59" borderId="0" applyNumberFormat="0" applyBorder="0" applyAlignment="0" applyProtection="0"/>
    <xf numFmtId="0" fontId="119" fillId="59" borderId="0" applyNumberFormat="0" applyBorder="0" applyAlignment="0" applyProtection="0"/>
    <xf numFmtId="0" fontId="12" fillId="6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9" fillId="65" borderId="0" applyNumberFormat="0" applyBorder="0" applyAlignment="0" applyProtection="0"/>
    <xf numFmtId="0" fontId="119" fillId="65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66" borderId="0" applyNumberFormat="0" applyBorder="0" applyAlignment="0" applyProtection="0"/>
    <xf numFmtId="0" fontId="119" fillId="66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67" borderId="0" applyNumberFormat="0" applyBorder="0" applyAlignment="0" applyProtection="0"/>
    <xf numFmtId="0" fontId="119" fillId="67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3" borderId="0" applyNumberFormat="0" applyBorder="0" applyAlignment="0" applyProtection="0"/>
    <xf numFmtId="0" fontId="119" fillId="63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65" borderId="0" applyNumberFormat="0" applyBorder="0" applyAlignment="0" applyProtection="0"/>
    <xf numFmtId="0" fontId="119" fillId="65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19" fillId="68" borderId="0" applyNumberFormat="0" applyBorder="0" applyAlignment="0" applyProtection="0"/>
    <xf numFmtId="0" fontId="119" fillId="68" borderId="0" applyNumberFormat="0" applyBorder="0" applyAlignment="0" applyProtection="0"/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20" fillId="72" borderId="0" applyNumberFormat="0" applyBorder="0" applyAlignment="0" applyProtection="0"/>
    <xf numFmtId="0" fontId="120" fillId="72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66" borderId="0" applyNumberFormat="0" applyBorder="0" applyAlignment="0" applyProtection="0"/>
    <xf numFmtId="0" fontId="120" fillId="66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67" borderId="0" applyNumberFormat="0" applyBorder="0" applyAlignment="0" applyProtection="0"/>
    <xf numFmtId="0" fontId="120" fillId="67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73" borderId="0" applyNumberFormat="0" applyBorder="0" applyAlignment="0" applyProtection="0"/>
    <xf numFmtId="0" fontId="120" fillId="73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74" borderId="0" applyNumberFormat="0" applyBorder="0" applyAlignment="0" applyProtection="0"/>
    <xf numFmtId="0" fontId="120" fillId="74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0" fillId="75" borderId="0" applyNumberFormat="0" applyBorder="0" applyAlignment="0" applyProtection="0"/>
    <xf numFmtId="0" fontId="120" fillId="75" borderId="0" applyNumberFormat="0" applyBorder="0" applyAlignment="0" applyProtection="0"/>
    <xf numFmtId="0" fontId="13" fillId="7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20" fillId="76" borderId="0" applyNumberFormat="0" applyBorder="0" applyAlignment="0" applyProtection="0"/>
    <xf numFmtId="0" fontId="120" fillId="76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77" borderId="0" applyNumberFormat="0" applyBorder="0" applyAlignment="0" applyProtection="0"/>
    <xf numFmtId="0" fontId="120" fillId="77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78" borderId="0" applyNumberFormat="0" applyBorder="0" applyAlignment="0" applyProtection="0"/>
    <xf numFmtId="0" fontId="120" fillId="78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73" borderId="0" applyNumberFormat="0" applyBorder="0" applyAlignment="0" applyProtection="0"/>
    <xf numFmtId="0" fontId="120" fillId="73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74" borderId="0" applyNumberFormat="0" applyBorder="0" applyAlignment="0" applyProtection="0"/>
    <xf numFmtId="0" fontId="120" fillId="74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0" fontId="120" fillId="79" borderId="0" applyNumberFormat="0" applyBorder="0" applyAlignment="0" applyProtection="0"/>
    <xf numFmtId="0" fontId="120" fillId="79" borderId="0" applyNumberFormat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3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124" fillId="61" borderId="0" applyNumberFormat="0" applyBorder="0" applyAlignment="0" applyProtection="0"/>
    <xf numFmtId="0" fontId="124" fillId="61" borderId="0" applyNumberFormat="0" applyBorder="0" applyAlignment="0" applyProtection="0"/>
    <xf numFmtId="0" fontId="233" fillId="80" borderId="21">
      <alignment horizontal="center" vertical="center"/>
    </xf>
    <xf numFmtId="0" fontId="19" fillId="0" borderId="0"/>
    <xf numFmtId="0" fontId="22" fillId="0" borderId="0"/>
    <xf numFmtId="0" fontId="22" fillId="0" borderId="0"/>
    <xf numFmtId="0" fontId="20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7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8" fillId="0" borderId="0" applyFill="0" applyBorder="0" applyAlignment="0"/>
    <xf numFmtId="0" fontId="126" fillId="23" borderId="1" applyNumberFormat="0" applyAlignment="0" applyProtection="0"/>
    <xf numFmtId="0" fontId="92" fillId="21" borderId="2" applyNumberFormat="0" applyAlignment="0" applyProtection="0">
      <alignment vertical="center"/>
    </xf>
    <xf numFmtId="0" fontId="128" fillId="81" borderId="2" applyNumberFormat="0" applyAlignment="0" applyProtection="0"/>
    <xf numFmtId="0" fontId="128" fillId="81" borderId="2" applyNumberFormat="0" applyAlignment="0" applyProtection="0"/>
    <xf numFmtId="38" fontId="103" fillId="0" borderId="0" applyFont="0" applyFill="0" applyBorder="0" applyAlignment="0" applyProtection="0"/>
    <xf numFmtId="233" fontId="28" fillId="0" borderId="0"/>
    <xf numFmtId="233" fontId="28" fillId="0" borderId="0"/>
    <xf numFmtId="234" fontId="28" fillId="0" borderId="0"/>
    <xf numFmtId="235" fontId="28" fillId="0" borderId="0"/>
    <xf numFmtId="202" fontId="103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28" fillId="0" borderId="0"/>
    <xf numFmtId="233" fontId="28" fillId="0" borderId="0"/>
    <xf numFmtId="236" fontId="28" fillId="0" borderId="0"/>
    <xf numFmtId="233" fontId="28" fillId="0" borderId="0"/>
    <xf numFmtId="0" fontId="27" fillId="0" borderId="0"/>
    <xf numFmtId="0" fontId="28" fillId="0" borderId="0"/>
    <xf numFmtId="237" fontId="28" fillId="0" borderId="0"/>
    <xf numFmtId="237" fontId="28" fillId="0" borderId="0"/>
    <xf numFmtId="238" fontId="28" fillId="0" borderId="0"/>
    <xf numFmtId="239" fontId="41" fillId="0" borderId="0"/>
    <xf numFmtId="194" fontId="28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top"/>
      <protection locked="0"/>
    </xf>
    <xf numFmtId="0" fontId="99" fillId="4" borderId="0" applyNumberFormat="0" applyBorder="0" applyAlignment="0" applyProtection="0">
      <alignment vertical="center"/>
    </xf>
    <xf numFmtId="0" fontId="131" fillId="62" borderId="0" applyNumberFormat="0" applyBorder="0" applyAlignment="0" applyProtection="0"/>
    <xf numFmtId="0" fontId="131" fillId="62" borderId="0" applyNumberFormat="0" applyBorder="0" applyAlignment="0" applyProtection="0"/>
    <xf numFmtId="38" fontId="132" fillId="22" borderId="0" applyNumberFormat="0" applyBorder="0" applyAlignment="0" applyProtection="0"/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36" fillId="0" borderId="7" applyNumberFormat="0" applyFill="0" applyAlignment="0" applyProtection="0"/>
    <xf numFmtId="0" fontId="136" fillId="0" borderId="7" applyNumberFormat="0" applyFill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4" borderId="8" applyNumberFormat="0" applyBorder="0" applyAlignment="0" applyProtection="0"/>
    <xf numFmtId="10" fontId="132" fillId="22" borderId="8" applyNumberFormat="0" applyBorder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90" fillId="25" borderId="0" applyNumberFormat="0" applyBorder="0" applyAlignment="0" applyProtection="0">
      <alignment vertical="center"/>
    </xf>
    <xf numFmtId="0" fontId="140" fillId="82" borderId="0" applyNumberFormat="0" applyBorder="0" applyAlignment="0" applyProtection="0"/>
    <xf numFmtId="0" fontId="140" fillId="82" borderId="0" applyNumberFormat="0" applyBorder="0" applyAlignment="0" applyProtection="0"/>
    <xf numFmtId="240" fontId="28" fillId="0" borderId="0"/>
    <xf numFmtId="203" fontId="29" fillId="0" borderId="0"/>
    <xf numFmtId="241" fontId="28" fillId="0" borderId="0"/>
    <xf numFmtId="240" fontId="28" fillId="0" borderId="0"/>
    <xf numFmtId="240" fontId="28" fillId="0" borderId="0"/>
    <xf numFmtId="240" fontId="28" fillId="0" borderId="0"/>
    <xf numFmtId="0" fontId="28" fillId="26" borderId="11" applyNumberFormat="0" applyFont="0" applyAlignment="0" applyProtection="0">
      <alignment vertical="center"/>
    </xf>
    <xf numFmtId="0" fontId="12" fillId="24" borderId="11" applyNumberFormat="0" applyFont="0" applyAlignment="0" applyProtection="0"/>
    <xf numFmtId="0" fontId="12" fillId="24" borderId="11" applyNumberFormat="0" applyFont="0" applyAlignment="0" applyProtection="0"/>
    <xf numFmtId="242" fontId="129" fillId="83" borderId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00" fillId="20" borderId="12" applyNumberFormat="0" applyAlignment="0" applyProtection="0">
      <alignment vertical="center"/>
    </xf>
    <xf numFmtId="0" fontId="141" fillId="23" borderId="12" applyNumberFormat="0" applyAlignment="0" applyProtection="0"/>
    <xf numFmtId="0" fontId="141" fillId="23" borderId="12" applyNumberFormat="0" applyAlignment="0" applyProtection="0"/>
    <xf numFmtId="0" fontId="236" fillId="84" borderId="21">
      <alignment horizontal="center" vertical="center"/>
    </xf>
    <xf numFmtId="0" fontId="129" fillId="0" borderId="13" applyNumberFormat="0" applyFont="0" applyFill="0" applyAlignment="0" applyProtection="0"/>
    <xf numFmtId="0" fontId="35" fillId="0" borderId="15">
      <alignment horizontal="left"/>
    </xf>
    <xf numFmtId="0" fontId="13" fillId="7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88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00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2" fontId="239" fillId="0" borderId="0" applyFont="0" applyFill="0" applyBorder="0" applyAlignment="0" applyProtection="0"/>
    <xf numFmtId="208" fontId="28" fillId="0" borderId="0">
      <protection locked="0"/>
    </xf>
    <xf numFmtId="2" fontId="239" fillId="0" borderId="0" applyFont="0" applyFill="0" applyBorder="0" applyAlignment="0" applyProtection="0"/>
    <xf numFmtId="243" fontId="28" fillId="0" borderId="0">
      <protection locked="0"/>
    </xf>
    <xf numFmtId="0" fontId="240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0" fontId="39" fillId="6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39" fillId="0" borderId="0" applyFont="0" applyFill="0" applyBorder="0" applyAlignment="0" applyProtection="0"/>
    <xf numFmtId="0" fontId="239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/>
    <xf numFmtId="0" fontId="108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119" fillId="34" borderId="90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202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190" fontId="2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8" fillId="0" borderId="0" applyFont="0" applyFill="0" applyBorder="0" applyAlignment="0" applyProtection="0">
      <alignment vertical="center"/>
    </xf>
    <xf numFmtId="245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2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70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195" fontId="29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45" fontId="65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46" fontId="29" fillId="0" borderId="0" applyFont="0" applyFill="0" applyBorder="0" applyAlignment="0" applyProtection="0"/>
    <xf numFmtId="179" fontId="29" fillId="0" borderId="0" applyProtection="0"/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46" fillId="0" borderId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1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29" fillId="0" borderId="0" applyProtection="0"/>
    <xf numFmtId="41" fontId="10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245" fontId="10" fillId="0" borderId="0" applyFont="0" applyFill="0" applyBorder="0" applyAlignment="0" applyProtection="0">
      <alignment vertical="center"/>
    </xf>
    <xf numFmtId="245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45" fontId="246" fillId="0" borderId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95" fontId="29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2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4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18" fillId="0" borderId="0" applyFont="0" applyFill="0" applyBorder="0" applyAlignment="0" applyProtection="0"/>
    <xf numFmtId="0" fontId="248" fillId="0" borderId="69"/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201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205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51" fillId="0" borderId="0">
      <alignment vertical="center"/>
    </xf>
    <xf numFmtId="41" fontId="28" fillId="0" borderId="0" applyFont="0" applyFill="0" applyBorder="0" applyAlignment="0" applyProtection="0"/>
    <xf numFmtId="0" fontId="48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80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198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4" fontId="239" fillId="0" borderId="0" applyFont="0" applyFill="0" applyBorder="0" applyAlignment="0" applyProtection="0"/>
    <xf numFmtId="3" fontId="239" fillId="0" borderId="0" applyFont="0" applyFill="0" applyBorder="0" applyAlignment="0" applyProtection="0"/>
    <xf numFmtId="209" fontId="28" fillId="0" borderId="0">
      <protection locked="0"/>
    </xf>
    <xf numFmtId="3" fontId="239" fillId="0" borderId="0" applyFont="0" applyFill="0" applyBorder="0" applyAlignment="0" applyProtection="0"/>
    <xf numFmtId="183" fontId="28" fillId="0" borderId="0">
      <protection locked="0"/>
    </xf>
    <xf numFmtId="0" fontId="49" fillId="0" borderId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254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19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19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256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56" fillId="0" borderId="85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9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9" fillId="0" borderId="0"/>
    <xf numFmtId="0" fontId="55" fillId="23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99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9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8" fillId="0" borderId="0">
      <alignment vertical="center"/>
    </xf>
    <xf numFmtId="0" fontId="56" fillId="0" borderId="0">
      <alignment vertical="center"/>
    </xf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46" fillId="0" borderId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0" fontId="239" fillId="0" borderId="0" applyFont="0" applyFill="0" applyBorder="0" applyAlignment="0" applyProtection="0"/>
    <xf numFmtId="210" fontId="28" fillId="0" borderId="0">
      <protection locked="0"/>
    </xf>
    <xf numFmtId="10" fontId="239" fillId="0" borderId="0" applyFont="0" applyFill="0" applyBorder="0" applyAlignment="0" applyProtection="0"/>
    <xf numFmtId="248" fontId="129" fillId="83" borderId="0">
      <alignment vertical="center"/>
    </xf>
    <xf numFmtId="0" fontId="29" fillId="0" borderId="0">
      <protection locked="0"/>
    </xf>
    <xf numFmtId="242" fontId="27" fillId="0" borderId="21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2" fillId="0" borderId="0"/>
    <xf numFmtId="0" fontId="108" fillId="0" borderId="0">
      <alignment vertical="center"/>
    </xf>
    <xf numFmtId="0" fontId="12" fillId="0" borderId="0"/>
    <xf numFmtId="0" fontId="260" fillId="0" borderId="0">
      <alignment vertical="center"/>
    </xf>
    <xf numFmtId="0" fontId="29" fillId="0" borderId="0"/>
    <xf numFmtId="0" fontId="28" fillId="0" borderId="0"/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49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7" fillId="0" borderId="0"/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61" fillId="0" borderId="0"/>
    <xf numFmtId="0" fontId="261" fillId="0" borderId="0"/>
    <xf numFmtId="0" fontId="10" fillId="0" borderId="0">
      <alignment vertical="center"/>
    </xf>
    <xf numFmtId="0" fontId="28" fillId="0" borderId="0"/>
    <xf numFmtId="0" fontId="29" fillId="0" borderId="0"/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62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17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57" fillId="0" borderId="0"/>
    <xf numFmtId="0" fontId="28" fillId="0" borderId="0">
      <alignment vertical="center"/>
    </xf>
    <xf numFmtId="0" fontId="65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/>
    <xf numFmtId="0" fontId="260" fillId="0" borderId="0">
      <alignment vertical="center"/>
    </xf>
    <xf numFmtId="0" fontId="28" fillId="0" borderId="0">
      <alignment vertical="center"/>
    </xf>
    <xf numFmtId="0" fontId="41" fillId="0" borderId="0"/>
    <xf numFmtId="0" fontId="28" fillId="0" borderId="0">
      <alignment vertical="center"/>
    </xf>
    <xf numFmtId="0" fontId="157" fillId="0" borderId="0"/>
    <xf numFmtId="0" fontId="67" fillId="0" borderId="0"/>
    <xf numFmtId="0" fontId="28" fillId="0" borderId="0">
      <alignment vertical="center"/>
    </xf>
    <xf numFmtId="0" fontId="65" fillId="0" borderId="0"/>
    <xf numFmtId="0" fontId="28" fillId="0" borderId="0">
      <alignment vertical="center"/>
    </xf>
    <xf numFmtId="0" fontId="28" fillId="0" borderId="0"/>
    <xf numFmtId="0" fontId="263" fillId="0" borderId="0"/>
    <xf numFmtId="0" fontId="28" fillId="0" borderId="0"/>
    <xf numFmtId="0" fontId="17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12" fillId="0" borderId="0"/>
    <xf numFmtId="0" fontId="12" fillId="0" borderId="0"/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64" fillId="0" borderId="0">
      <alignment vertical="center"/>
    </xf>
    <xf numFmtId="0" fontId="10" fillId="0" borderId="0">
      <alignment vertical="center"/>
    </xf>
    <xf numFmtId="0" fontId="26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7" fillId="0" borderId="0"/>
    <xf numFmtId="0" fontId="107" fillId="0" borderId="0"/>
    <xf numFmtId="0" fontId="10" fillId="0" borderId="0">
      <alignment vertical="center"/>
    </xf>
    <xf numFmtId="0" fontId="23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07" fillId="0" borderId="0"/>
    <xf numFmtId="0" fontId="28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27" fillId="0" borderId="0"/>
    <xf numFmtId="0" fontId="10" fillId="0" borderId="0">
      <alignment vertical="center"/>
    </xf>
    <xf numFmtId="0" fontId="10" fillId="0" borderId="0">
      <alignment vertical="center"/>
    </xf>
    <xf numFmtId="0" fontId="6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6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2" fillId="0" borderId="0"/>
    <xf numFmtId="0" fontId="12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8" fillId="0" borderId="0"/>
    <xf numFmtId="0" fontId="265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2" fillId="0" borderId="0">
      <alignment vertical="center"/>
    </xf>
    <xf numFmtId="0" fontId="29" fillId="0" borderId="0"/>
    <xf numFmtId="0" fontId="26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08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0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41" fillId="0" borderId="0"/>
    <xf numFmtId="0" fontId="266" fillId="0" borderId="0">
      <alignment vertical="center"/>
    </xf>
    <xf numFmtId="0" fontId="29" fillId="0" borderId="0"/>
    <xf numFmtId="0" fontId="266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0" fontId="108" fillId="0" borderId="0">
      <alignment vertical="center"/>
    </xf>
    <xf numFmtId="0" fontId="27" fillId="0" borderId="0"/>
    <xf numFmtId="0" fontId="67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29" fillId="0" borderId="0"/>
    <xf numFmtId="0" fontId="108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67" fillId="0" borderId="0"/>
    <xf numFmtId="0" fontId="28" fillId="0" borderId="0"/>
    <xf numFmtId="0" fontId="12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7" fillId="0" borderId="0" applyNumberFormat="0" applyFill="0" applyBorder="0" applyAlignment="0" applyProtection="0"/>
    <xf numFmtId="0" fontId="268" fillId="0" borderId="0" applyNumberFormat="0" applyFill="0" applyBorder="0" applyAlignment="0" applyProtection="0">
      <alignment vertical="top"/>
      <protection locked="0"/>
    </xf>
    <xf numFmtId="0" fontId="239" fillId="0" borderId="13" applyNumberFormat="0" applyFont="0" applyFill="0" applyAlignment="0" applyProtection="0"/>
    <xf numFmtId="0" fontId="29" fillId="0" borderId="0" applyFont="0" applyFill="0" applyBorder="0" applyAlignment="0" applyProtection="0"/>
    <xf numFmtId="211" fontId="28" fillId="0" borderId="0">
      <protection locked="0"/>
    </xf>
    <xf numFmtId="0" fontId="29" fillId="0" borderId="0" applyFont="0" applyFill="0" applyBorder="0" applyAlignment="0" applyProtection="0"/>
    <xf numFmtId="0" fontId="29" fillId="0" borderId="0">
      <protection locked="0"/>
    </xf>
    <xf numFmtId="0" fontId="239" fillId="0" borderId="0" applyFont="0" applyFill="0" applyBorder="0" applyAlignment="0" applyProtection="0"/>
    <xf numFmtId="212" fontId="28" fillId="0" borderId="0">
      <protection locked="0"/>
    </xf>
    <xf numFmtId="0" fontId="239" fillId="0" borderId="0" applyFont="0" applyFill="0" applyBorder="0" applyAlignment="0" applyProtection="0"/>
    <xf numFmtId="250" fontId="28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51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52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</cellStyleXfs>
  <cellXfs count="1554">
    <xf numFmtId="0" fontId="0" fillId="0" borderId="0" xfId="0"/>
    <xf numFmtId="49" fontId="58" fillId="22" borderId="0" xfId="0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9" fillId="22" borderId="0" xfId="0" applyNumberFormat="1" applyFont="1" applyFill="1" applyBorder="1" applyAlignment="1" applyProtection="1">
      <alignment horizontal="left" vertical="center"/>
      <protection hidden="1"/>
    </xf>
    <xf numFmtId="49" fontId="59" fillId="22" borderId="0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0" fontId="109" fillId="27" borderId="0" xfId="668" applyFont="1" applyFill="1" applyAlignment="1" applyProtection="1">
      <alignment horizontal="left" vertical="center"/>
      <protection hidden="1"/>
    </xf>
    <xf numFmtId="1" fontId="109" fillId="27" borderId="0" xfId="665" applyNumberFormat="1" applyFont="1" applyFill="1" applyAlignment="1" applyProtection="1">
      <alignment horizontal="left" vertical="center"/>
      <protection hidden="1"/>
    </xf>
    <xf numFmtId="0" fontId="110" fillId="27" borderId="0" xfId="666" applyFont="1" applyFill="1" applyAlignment="1" applyProtection="1">
      <alignment horizontal="center" vertical="center"/>
      <protection hidden="1"/>
    </xf>
    <xf numFmtId="179" fontId="110" fillId="27" borderId="0" xfId="512" applyFont="1" applyFill="1" applyAlignment="1" applyProtection="1">
      <alignment horizontal="center" vertical="center"/>
      <protection hidden="1"/>
    </xf>
    <xf numFmtId="0" fontId="109" fillId="27" borderId="0" xfId="677" applyFont="1" applyFill="1" applyBorder="1" applyAlignment="1" applyProtection="1">
      <alignment horizontal="right" vertical="center"/>
      <protection hidden="1"/>
    </xf>
    <xf numFmtId="189" fontId="110" fillId="27" borderId="0" xfId="666" applyNumberFormat="1" applyFont="1" applyFill="1" applyAlignment="1" applyProtection="1">
      <alignment horizontal="center" vertical="center"/>
      <protection hidden="1"/>
    </xf>
    <xf numFmtId="0" fontId="110" fillId="27" borderId="0" xfId="666" applyFont="1" applyFill="1" applyBorder="1" applyAlignment="1" applyProtection="1">
      <alignment horizontal="center" vertical="center"/>
      <protection hidden="1"/>
    </xf>
    <xf numFmtId="0" fontId="111" fillId="27" borderId="0" xfId="666" applyFont="1" applyFill="1" applyAlignment="1" applyProtection="1">
      <alignment vertical="center"/>
      <protection hidden="1"/>
    </xf>
    <xf numFmtId="0" fontId="111" fillId="27" borderId="0" xfId="666" applyFont="1" applyFill="1" applyBorder="1" applyAlignment="1" applyProtection="1">
      <alignment horizontal="center" vertical="center"/>
      <protection hidden="1"/>
    </xf>
    <xf numFmtId="0" fontId="112" fillId="27" borderId="0" xfId="666" applyFont="1" applyFill="1" applyBorder="1" applyAlignment="1" applyProtection="1">
      <alignment horizontal="center" vertical="center"/>
      <protection hidden="1"/>
    </xf>
    <xf numFmtId="0" fontId="109" fillId="27" borderId="0" xfId="666" applyFont="1" applyFill="1" applyBorder="1" applyAlignment="1" applyProtection="1">
      <alignment horizontal="left" vertical="center"/>
      <protection hidden="1"/>
    </xf>
    <xf numFmtId="0" fontId="109" fillId="27" borderId="0" xfId="666" applyFont="1" applyFill="1" applyBorder="1" applyAlignment="1" applyProtection="1">
      <alignment horizontal="center" vertical="center"/>
      <protection hidden="1"/>
    </xf>
    <xf numFmtId="179" fontId="109" fillId="27" borderId="0" xfId="512" applyFont="1" applyFill="1" applyBorder="1" applyAlignment="1" applyProtection="1">
      <alignment horizontal="center" vertical="center"/>
      <protection hidden="1"/>
    </xf>
    <xf numFmtId="189" fontId="109" fillId="27" borderId="0" xfId="666" applyNumberFormat="1" applyFont="1" applyFill="1" applyBorder="1" applyAlignment="1" applyProtection="1">
      <alignment horizontal="right" vertical="center"/>
      <protection hidden="1"/>
    </xf>
    <xf numFmtId="41" fontId="113" fillId="27" borderId="0" xfId="666" applyNumberFormat="1" applyFont="1" applyFill="1" applyBorder="1" applyAlignment="1" applyProtection="1">
      <alignment horizontal="right" vertical="center"/>
      <protection hidden="1"/>
    </xf>
    <xf numFmtId="0" fontId="113" fillId="27" borderId="0" xfId="666" applyFont="1" applyFill="1" applyBorder="1" applyAlignment="1" applyProtection="1">
      <alignment horizontal="center" vertical="center"/>
      <protection hidden="1"/>
    </xf>
    <xf numFmtId="41" fontId="109" fillId="27" borderId="0" xfId="666" applyNumberFormat="1" applyFont="1" applyFill="1" applyBorder="1" applyAlignment="1" applyProtection="1">
      <alignment horizontal="center" vertical="center"/>
      <protection hidden="1"/>
    </xf>
    <xf numFmtId="41" fontId="109" fillId="27" borderId="0" xfId="666" applyNumberFormat="1" applyFont="1" applyFill="1" applyBorder="1" applyAlignment="1" applyProtection="1">
      <alignment horizontal="left" vertical="center"/>
      <protection hidden="1"/>
    </xf>
    <xf numFmtId="41" fontId="109" fillId="27" borderId="19" xfId="666" applyNumberFormat="1" applyFont="1" applyFill="1" applyBorder="1" applyAlignment="1" applyProtection="1">
      <alignment horizontal="center" vertical="center"/>
      <protection hidden="1"/>
    </xf>
    <xf numFmtId="179" fontId="109" fillId="27" borderId="0" xfId="511" quotePrefix="1" applyFont="1" applyFill="1" applyBorder="1" applyAlignment="1" applyProtection="1">
      <alignment horizontal="left" vertical="center"/>
      <protection hidden="1"/>
    </xf>
    <xf numFmtId="178" fontId="109" fillId="27" borderId="0" xfId="665" applyNumberFormat="1" applyFont="1" applyFill="1" applyBorder="1" applyAlignment="1" applyProtection="1">
      <alignment horizontal="center" vertical="center"/>
      <protection hidden="1"/>
    </xf>
    <xf numFmtId="0" fontId="109" fillId="27" borderId="0" xfId="665" applyFont="1" applyFill="1" applyBorder="1" applyAlignment="1" applyProtection="1">
      <alignment horizontal="left" vertical="center" shrinkToFit="1"/>
      <protection hidden="1"/>
    </xf>
    <xf numFmtId="178" fontId="109" fillId="27" borderId="10" xfId="665" applyNumberFormat="1" applyFont="1" applyFill="1" applyBorder="1" applyAlignment="1" applyProtection="1">
      <alignment horizontal="center" vertical="center"/>
      <protection hidden="1"/>
    </xf>
    <xf numFmtId="0" fontId="109" fillId="27" borderId="10" xfId="665" applyFont="1" applyFill="1" applyBorder="1" applyAlignment="1" applyProtection="1">
      <alignment horizontal="left" vertical="center" shrinkToFit="1"/>
      <protection hidden="1"/>
    </xf>
    <xf numFmtId="0" fontId="114" fillId="27" borderId="23" xfId="666" applyFont="1" applyFill="1" applyBorder="1" applyAlignment="1" applyProtection="1">
      <alignment horizontal="left"/>
      <protection hidden="1"/>
    </xf>
    <xf numFmtId="178" fontId="114" fillId="27" borderId="23" xfId="666" applyNumberFormat="1" applyFont="1" applyFill="1" applyBorder="1" applyAlignment="1" applyProtection="1">
      <alignment horizontal="left"/>
      <protection hidden="1"/>
    </xf>
    <xf numFmtId="0" fontId="114" fillId="27" borderId="23" xfId="666" applyFont="1" applyFill="1" applyBorder="1" applyAlignment="1" applyProtection="1">
      <alignment horizontal="right"/>
      <protection hidden="1"/>
    </xf>
    <xf numFmtId="0" fontId="114" fillId="27" borderId="0" xfId="666" applyFont="1" applyFill="1" applyBorder="1" applyAlignment="1" applyProtection="1">
      <alignment horizontal="left"/>
      <protection hidden="1"/>
    </xf>
    <xf numFmtId="0" fontId="115" fillId="27" borderId="0" xfId="677" applyFont="1" applyFill="1" applyProtection="1">
      <alignment vertical="center"/>
      <protection hidden="1"/>
    </xf>
    <xf numFmtId="41" fontId="114" fillId="27" borderId="0" xfId="666" applyNumberFormat="1" applyFont="1" applyFill="1" applyBorder="1" applyAlignment="1" applyProtection="1">
      <alignment horizontal="left" vertical="center" wrapText="1" shrinkToFit="1"/>
      <protection hidden="1"/>
    </xf>
    <xf numFmtId="0" fontId="109" fillId="27" borderId="23" xfId="666" applyFont="1" applyFill="1" applyBorder="1" applyAlignment="1" applyProtection="1">
      <alignment horizontal="center" vertical="center"/>
      <protection hidden="1"/>
    </xf>
    <xf numFmtId="0" fontId="116" fillId="27" borderId="0" xfId="666" applyFont="1" applyFill="1" applyBorder="1" applyAlignment="1" applyProtection="1">
      <alignment horizontal="center" vertical="center"/>
      <protection hidden="1"/>
    </xf>
    <xf numFmtId="178" fontId="114" fillId="27" borderId="0" xfId="665" applyNumberFormat="1" applyFont="1" applyFill="1" applyBorder="1" applyAlignment="1" applyProtection="1">
      <alignment horizontal="center" vertical="center"/>
      <protection hidden="1"/>
    </xf>
    <xf numFmtId="0" fontId="114" fillId="27" borderId="0" xfId="666" applyFont="1" applyFill="1" applyBorder="1" applyAlignment="1" applyProtection="1">
      <alignment horizontal="center" vertical="center"/>
      <protection hidden="1"/>
    </xf>
    <xf numFmtId="41" fontId="113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center" vertical="center"/>
      <protection hidden="1"/>
    </xf>
    <xf numFmtId="41" fontId="114" fillId="27" borderId="0" xfId="0" applyNumberFormat="1" applyFont="1" applyFill="1" applyBorder="1" applyAlignment="1" applyProtection="1">
      <alignment horizontal="center" vertical="center"/>
      <protection hidden="1"/>
    </xf>
    <xf numFmtId="41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0" fontId="114" fillId="27" borderId="23" xfId="681" applyFont="1" applyFill="1" applyBorder="1" applyAlignment="1" applyProtection="1">
      <alignment horizontal="left"/>
      <protection hidden="1"/>
    </xf>
    <xf numFmtId="178" fontId="114" fillId="27" borderId="23" xfId="681" applyNumberFormat="1" applyFont="1" applyFill="1" applyBorder="1" applyAlignment="1" applyProtection="1">
      <alignment horizontal="left"/>
      <protection hidden="1"/>
    </xf>
    <xf numFmtId="0" fontId="114" fillId="27" borderId="23" xfId="0" applyFont="1" applyFill="1" applyBorder="1" applyAlignment="1" applyProtection="1">
      <alignment horizontal="right"/>
      <protection hidden="1"/>
    </xf>
    <xf numFmtId="3" fontId="114" fillId="27" borderId="23" xfId="681" applyNumberFormat="1" applyFont="1" applyFill="1" applyBorder="1" applyAlignment="1" applyProtection="1">
      <alignment horizontal="left"/>
      <protection hidden="1"/>
    </xf>
    <xf numFmtId="41" fontId="117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7" fillId="27" borderId="0" xfId="0" applyNumberFormat="1" applyFont="1" applyFill="1" applyBorder="1" applyAlignment="1" applyProtection="1">
      <alignment horizontal="right" vertical="center"/>
      <protection hidden="1"/>
    </xf>
    <xf numFmtId="0" fontId="109" fillId="27" borderId="0" xfId="0" applyFont="1" applyFill="1" applyBorder="1" applyAlignment="1" applyProtection="1">
      <alignment horizontal="left" vertical="center"/>
      <protection hidden="1"/>
    </xf>
    <xf numFmtId="0" fontId="171" fillId="27" borderId="0" xfId="0" applyFont="1" applyFill="1" applyAlignment="1" applyProtection="1">
      <alignment horizontal="left" vertical="center"/>
      <protection hidden="1"/>
    </xf>
    <xf numFmtId="0" fontId="171" fillId="27" borderId="0" xfId="0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right" vertical="center"/>
      <protection hidden="1"/>
    </xf>
    <xf numFmtId="0" fontId="109" fillId="27" borderId="10" xfId="0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 vertical="center" wrapText="1"/>
      <protection hidden="1"/>
    </xf>
    <xf numFmtId="180" fontId="109" fillId="27" borderId="0" xfId="439" applyNumberFormat="1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180" fontId="113" fillId="27" borderId="0" xfId="439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0" fontId="114" fillId="27" borderId="19" xfId="0" applyFont="1" applyFill="1" applyBorder="1" applyAlignment="1" applyProtection="1">
      <alignment horizontal="center" vertical="center"/>
      <protection hidden="1"/>
    </xf>
    <xf numFmtId="178" fontId="114" fillId="27" borderId="0" xfId="0" applyNumberFormat="1" applyFont="1" applyFill="1" applyBorder="1" applyAlignment="1" applyProtection="1">
      <alignment horizontal="center" vertical="center"/>
      <protection hidden="1"/>
    </xf>
    <xf numFmtId="0" fontId="114" fillId="27" borderId="19" xfId="0" applyFont="1" applyFill="1" applyBorder="1" applyAlignment="1" applyProtection="1">
      <alignment horizontal="left" vertical="center" shrinkToFit="1"/>
      <protection hidden="1"/>
    </xf>
    <xf numFmtId="0" fontId="116" fillId="27" borderId="0" xfId="0" applyFont="1" applyFill="1" applyBorder="1" applyAlignment="1" applyProtection="1">
      <alignment horizontal="center" vertical="center"/>
      <protection hidden="1"/>
    </xf>
    <xf numFmtId="178" fontId="114" fillId="27" borderId="10" xfId="0" applyNumberFormat="1" applyFont="1" applyFill="1" applyBorder="1" applyAlignment="1" applyProtection="1">
      <alignment horizontal="center" vertical="center"/>
      <protection hidden="1"/>
    </xf>
    <xf numFmtId="0" fontId="114" fillId="27" borderId="20" xfId="0" applyFont="1" applyFill="1" applyBorder="1" applyAlignment="1" applyProtection="1">
      <alignment horizontal="left" vertical="center" shrinkToFit="1"/>
      <protection hidden="1"/>
    </xf>
    <xf numFmtId="180" fontId="109" fillId="27" borderId="10" xfId="439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left"/>
      <protection hidden="1"/>
    </xf>
    <xf numFmtId="178" fontId="114" fillId="27" borderId="0" xfId="0" applyNumberFormat="1" applyFont="1" applyFill="1" applyBorder="1" applyAlignment="1" applyProtection="1">
      <alignment horizontal="left"/>
      <protection hidden="1"/>
    </xf>
    <xf numFmtId="0" fontId="114" fillId="27" borderId="0" xfId="0" applyFont="1" applyFill="1" applyBorder="1" applyAlignment="1" applyProtection="1">
      <alignment horizontal="right"/>
      <protection hidden="1"/>
    </xf>
    <xf numFmtId="0" fontId="114" fillId="27" borderId="0" xfId="0" applyNumberFormat="1" applyFont="1" applyFill="1" applyBorder="1" applyAlignment="1" applyProtection="1">
      <alignment horizontal="right"/>
      <protection hidden="1"/>
    </xf>
    <xf numFmtId="0" fontId="174" fillId="27" borderId="0" xfId="0" applyFont="1" applyFill="1" applyBorder="1" applyAlignment="1" applyProtection="1">
      <alignment horizontal="left"/>
      <protection hidden="1"/>
    </xf>
    <xf numFmtId="0" fontId="114" fillId="27" borderId="0" xfId="0" applyFont="1" applyFill="1" applyAlignment="1" applyProtection="1">
      <alignment horizontal="left"/>
      <protection hidden="1"/>
    </xf>
    <xf numFmtId="181" fontId="114" fillId="27" borderId="0" xfId="0" applyNumberFormat="1" applyFont="1" applyFill="1" applyBorder="1" applyAlignment="1" applyProtection="1">
      <alignment horizontal="right"/>
      <protection hidden="1"/>
    </xf>
    <xf numFmtId="178" fontId="174" fillId="27" borderId="0" xfId="0" applyNumberFormat="1" applyFont="1" applyFill="1" applyBorder="1" applyAlignment="1" applyProtection="1">
      <alignment horizontal="left"/>
      <protection hidden="1"/>
    </xf>
    <xf numFmtId="0" fontId="174" fillId="27" borderId="0" xfId="0" applyFont="1" applyFill="1" applyBorder="1" applyAlignment="1" applyProtection="1">
      <alignment horizontal="right"/>
      <protection hidden="1"/>
    </xf>
    <xf numFmtId="181" fontId="174" fillId="27" borderId="0" xfId="0" applyNumberFormat="1" applyFont="1" applyFill="1" applyBorder="1" applyAlignment="1" applyProtection="1">
      <alignment horizontal="left"/>
      <protection hidden="1"/>
    </xf>
    <xf numFmtId="0" fontId="109" fillId="27" borderId="0" xfId="0" applyFont="1" applyFill="1" applyAlignment="1" applyProtection="1">
      <alignment horizontal="center" vertical="center"/>
      <protection hidden="1"/>
    </xf>
    <xf numFmtId="181" fontId="109" fillId="27" borderId="0" xfId="0" applyNumberFormat="1" applyFont="1" applyFill="1" applyAlignment="1" applyProtection="1">
      <alignment horizontal="center" vertical="center"/>
      <protection hidden="1"/>
    </xf>
    <xf numFmtId="0" fontId="175" fillId="27" borderId="0" xfId="564" applyFont="1" applyFill="1" applyAlignment="1" applyProtection="1">
      <alignment vertical="center" wrapText="1" shrinkToFit="1"/>
      <protection hidden="1"/>
    </xf>
    <xf numFmtId="0" fontId="176" fillId="27" borderId="0" xfId="0" applyFont="1" applyFill="1" applyAlignment="1" applyProtection="1">
      <alignment horizontal="center" vertical="center"/>
      <protection hidden="1"/>
    </xf>
    <xf numFmtId="181" fontId="171" fillId="27" borderId="0" xfId="0" applyNumberFormat="1" applyFont="1" applyFill="1" applyAlignment="1" applyProtection="1">
      <alignment horizontal="center" vertical="center"/>
      <protection hidden="1"/>
    </xf>
    <xf numFmtId="0" fontId="109" fillId="27" borderId="0" xfId="0" applyFont="1" applyFill="1" applyAlignment="1" applyProtection="1">
      <alignment horizontal="left" vertical="center"/>
      <protection hidden="1"/>
    </xf>
    <xf numFmtId="0" fontId="109" fillId="27" borderId="19" xfId="0" quotePrefix="1" applyFont="1" applyFill="1" applyBorder="1" applyAlignment="1" applyProtection="1">
      <alignment horizontal="center" vertical="center"/>
      <protection hidden="1"/>
    </xf>
    <xf numFmtId="188" fontId="109" fillId="27" borderId="0" xfId="0" applyNumberFormat="1" applyFont="1" applyFill="1" applyAlignment="1" applyProtection="1">
      <alignment horizontal="right" vertical="center"/>
      <protection hidden="1"/>
    </xf>
    <xf numFmtId="43" fontId="109" fillId="27" borderId="0" xfId="0" applyNumberFormat="1" applyFont="1" applyFill="1" applyAlignment="1" applyProtection="1">
      <alignment horizontal="right" vertical="center"/>
      <protection hidden="1"/>
    </xf>
    <xf numFmtId="188" fontId="113" fillId="27" borderId="0" xfId="0" applyNumberFormat="1" applyFont="1" applyFill="1" applyAlignment="1" applyProtection="1">
      <alignment horizontal="right" vertical="center"/>
      <protection hidden="1"/>
    </xf>
    <xf numFmtId="43" fontId="113" fillId="27" borderId="0" xfId="0" applyNumberFormat="1" applyFont="1" applyFill="1" applyAlignment="1" applyProtection="1">
      <alignment horizontal="right" vertical="center"/>
      <protection hidden="1"/>
    </xf>
    <xf numFmtId="0" fontId="117" fillId="27" borderId="0" xfId="0" applyFont="1" applyFill="1" applyBorder="1" applyAlignment="1" applyProtection="1">
      <alignment horizontal="center" vertical="center"/>
      <protection hidden="1"/>
    </xf>
    <xf numFmtId="0" fontId="173" fillId="27" borderId="0" xfId="0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/>
      <protection hidden="1"/>
    </xf>
    <xf numFmtId="4" fontId="114" fillId="27" borderId="0" xfId="0" applyNumberFormat="1" applyFont="1" applyFill="1" applyBorder="1" applyAlignment="1" applyProtection="1">
      <alignment horizontal="center"/>
      <protection hidden="1"/>
    </xf>
    <xf numFmtId="0" fontId="116" fillId="27" borderId="0" xfId="0" applyFont="1" applyFill="1" applyBorder="1" applyAlignment="1" applyProtection="1">
      <alignment horizontal="center"/>
      <protection hidden="1"/>
    </xf>
    <xf numFmtId="0" fontId="114" fillId="27" borderId="0" xfId="0" applyFont="1" applyFill="1" applyAlignment="1" applyProtection="1">
      <alignment horizontal="right"/>
      <protection hidden="1"/>
    </xf>
    <xf numFmtId="0" fontId="114" fillId="27" borderId="0" xfId="0" applyFont="1" applyFill="1" applyAlignment="1" applyProtection="1">
      <alignment horizontal="center" vertical="center"/>
      <protection hidden="1"/>
    </xf>
    <xf numFmtId="4" fontId="109" fillId="27" borderId="0" xfId="0" applyNumberFormat="1" applyFont="1" applyFill="1" applyBorder="1" applyAlignment="1" applyProtection="1">
      <alignment horizontal="center" vertical="center"/>
      <protection hidden="1"/>
    </xf>
    <xf numFmtId="181" fontId="109" fillId="27" borderId="0" xfId="0" applyNumberFormat="1" applyFont="1" applyFill="1" applyBorder="1" applyAlignment="1" applyProtection="1">
      <alignment horizontal="center" vertical="center"/>
      <protection hidden="1"/>
    </xf>
    <xf numFmtId="181" fontId="171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Alignment="1" applyProtection="1">
      <alignment horizontal="left" vertical="center"/>
      <protection hidden="1"/>
    </xf>
    <xf numFmtId="0" fontId="177" fillId="27" borderId="0" xfId="673" applyFont="1" applyFill="1" applyAlignment="1" applyProtection="1">
      <alignment horizontal="center" vertical="center"/>
      <protection hidden="1"/>
    </xf>
    <xf numFmtId="178" fontId="177" fillId="27" borderId="0" xfId="673" applyNumberFormat="1" applyFont="1" applyFill="1" applyBorder="1" applyAlignment="1" applyProtection="1">
      <alignment horizontal="center" vertical="center"/>
      <protection hidden="1"/>
    </xf>
    <xf numFmtId="0" fontId="177" fillId="27" borderId="0" xfId="673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Border="1" applyAlignment="1" applyProtection="1">
      <alignment horizontal="right" vertical="center"/>
      <protection hidden="1"/>
    </xf>
    <xf numFmtId="0" fontId="111" fillId="27" borderId="0" xfId="673" applyFont="1" applyFill="1" applyBorder="1" applyAlignment="1" applyProtection="1">
      <alignment horizontal="center" vertical="center"/>
      <protection hidden="1"/>
    </xf>
    <xf numFmtId="0" fontId="112" fillId="27" borderId="0" xfId="673" applyFont="1" applyFill="1" applyAlignment="1" applyProtection="1">
      <alignment vertical="center"/>
      <protection hidden="1"/>
    </xf>
    <xf numFmtId="0" fontId="112" fillId="27" borderId="0" xfId="673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Border="1" applyAlignment="1" applyProtection="1">
      <alignment horizontal="left" vertical="center"/>
      <protection hidden="1"/>
    </xf>
    <xf numFmtId="178" fontId="109" fillId="27" borderId="0" xfId="673" applyNumberFormat="1" applyFont="1" applyFill="1" applyBorder="1" applyAlignment="1" applyProtection="1">
      <alignment horizontal="left" vertical="center"/>
      <protection hidden="1"/>
    </xf>
    <xf numFmtId="0" fontId="109" fillId="27" borderId="0" xfId="673" applyFont="1" applyFill="1" applyBorder="1" applyAlignment="1" applyProtection="1">
      <alignment horizontal="center" vertical="center"/>
      <protection hidden="1"/>
    </xf>
    <xf numFmtId="0" fontId="109" fillId="27" borderId="23" xfId="673" applyFont="1" applyFill="1" applyBorder="1" applyAlignment="1" applyProtection="1">
      <alignment horizontal="center" vertical="center"/>
      <protection hidden="1"/>
    </xf>
    <xf numFmtId="178" fontId="109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673" applyNumberFormat="1" applyFont="1" applyFill="1" applyAlignment="1" applyProtection="1">
      <alignment horizontal="right" vertical="center"/>
      <protection hidden="1"/>
    </xf>
    <xf numFmtId="178" fontId="109" fillId="27" borderId="21" xfId="673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3" applyFont="1" applyFill="1" applyBorder="1" applyAlignment="1" applyProtection="1">
      <alignment horizontal="center" vertical="center"/>
      <protection hidden="1"/>
    </xf>
    <xf numFmtId="178" fontId="113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73" applyNumberFormat="1" applyFont="1" applyFill="1" applyAlignment="1" applyProtection="1">
      <alignment horizontal="right" vertical="center"/>
      <protection hidden="1"/>
    </xf>
    <xf numFmtId="178" fontId="113" fillId="27" borderId="21" xfId="673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19" xfId="673" applyNumberFormat="1" applyFont="1" applyFill="1" applyBorder="1" applyAlignment="1" applyProtection="1">
      <alignment horizontal="center" vertical="center"/>
      <protection hidden="1"/>
    </xf>
    <xf numFmtId="178" fontId="109" fillId="27" borderId="21" xfId="673" applyNumberFormat="1" applyFont="1" applyFill="1" applyBorder="1" applyAlignment="1" applyProtection="1">
      <alignment horizontal="center" vertical="center"/>
      <protection hidden="1"/>
    </xf>
    <xf numFmtId="0" fontId="109" fillId="27" borderId="21" xfId="673" applyFont="1" applyFill="1" applyBorder="1" applyAlignment="1" applyProtection="1">
      <alignment horizontal="left" vertical="center" indent="1"/>
      <protection hidden="1"/>
    </xf>
    <xf numFmtId="178" fontId="109" fillId="27" borderId="0" xfId="673" applyNumberFormat="1" applyFont="1" applyFill="1" applyBorder="1" applyAlignment="1" applyProtection="1">
      <alignment horizontal="center" vertical="center"/>
      <protection hidden="1"/>
    </xf>
    <xf numFmtId="178" fontId="114" fillId="27" borderId="19" xfId="673" applyNumberFormat="1" applyFont="1" applyFill="1" applyBorder="1" applyAlignment="1" applyProtection="1">
      <alignment horizontal="center" vertical="center"/>
      <protection hidden="1"/>
    </xf>
    <xf numFmtId="0" fontId="116" fillId="27" borderId="0" xfId="673" applyFont="1" applyFill="1" applyBorder="1" applyAlignment="1" applyProtection="1">
      <alignment horizontal="center" vertical="center"/>
      <protection hidden="1"/>
    </xf>
    <xf numFmtId="0" fontId="114" fillId="27" borderId="0" xfId="673" applyFont="1" applyFill="1" applyBorder="1" applyAlignment="1" applyProtection="1">
      <alignment horizontal="center" vertical="center"/>
      <protection hidden="1"/>
    </xf>
    <xf numFmtId="178" fontId="109" fillId="27" borderId="20" xfId="673" applyNumberFormat="1" applyFont="1" applyFill="1" applyBorder="1" applyAlignment="1" applyProtection="1">
      <alignment horizontal="center" vertical="center"/>
      <protection hidden="1"/>
    </xf>
    <xf numFmtId="0" fontId="109" fillId="27" borderId="22" xfId="673" applyFont="1" applyFill="1" applyBorder="1" applyAlignment="1" applyProtection="1">
      <alignment horizontal="left" vertical="center" indent="1"/>
      <protection hidden="1"/>
    </xf>
    <xf numFmtId="0" fontId="114" fillId="27" borderId="0" xfId="673" applyFont="1" applyFill="1" applyBorder="1" applyAlignment="1" applyProtection="1">
      <alignment horizontal="left"/>
      <protection hidden="1"/>
    </xf>
    <xf numFmtId="178" fontId="114" fillId="27" borderId="0" xfId="673" applyNumberFormat="1" applyFont="1" applyFill="1" applyBorder="1" applyAlignment="1" applyProtection="1">
      <alignment horizontal="left"/>
      <protection hidden="1"/>
    </xf>
    <xf numFmtId="0" fontId="114" fillId="27" borderId="0" xfId="673" applyFont="1" applyFill="1" applyAlignment="1" applyProtection="1">
      <alignment horizontal="right"/>
      <protection hidden="1"/>
    </xf>
    <xf numFmtId="0" fontId="114" fillId="27" borderId="0" xfId="673" applyFont="1" applyFill="1" applyAlignment="1" applyProtection="1">
      <alignment horizontal="left" vertical="center"/>
      <protection hidden="1"/>
    </xf>
    <xf numFmtId="178" fontId="114" fillId="27" borderId="0" xfId="673" applyNumberFormat="1" applyFont="1" applyFill="1" applyBorder="1" applyAlignment="1" applyProtection="1">
      <alignment horizontal="left" vertical="center"/>
      <protection hidden="1"/>
    </xf>
    <xf numFmtId="0" fontId="114" fillId="27" borderId="0" xfId="673" applyFont="1" applyFill="1" applyBorder="1" applyAlignment="1" applyProtection="1">
      <alignment horizontal="left" vertical="center"/>
      <protection hidden="1"/>
    </xf>
    <xf numFmtId="0" fontId="109" fillId="27" borderId="0" xfId="673" applyFont="1" applyFill="1" applyAlignment="1" applyProtection="1">
      <alignment horizontal="center" vertical="center"/>
      <protection hidden="1"/>
    </xf>
    <xf numFmtId="0" fontId="176" fillId="27" borderId="0" xfId="673" applyFont="1" applyFill="1" applyAlignment="1" applyProtection="1">
      <alignment horizontal="center" vertical="center"/>
      <protection hidden="1"/>
    </xf>
    <xf numFmtId="0" fontId="171" fillId="27" borderId="0" xfId="673" applyFont="1" applyFill="1" applyAlignment="1" applyProtection="1">
      <alignment horizontal="center" vertical="center"/>
      <protection hidden="1"/>
    </xf>
    <xf numFmtId="178" fontId="171" fillId="27" borderId="0" xfId="673" applyNumberFormat="1" applyFont="1" applyFill="1" applyBorder="1" applyAlignment="1" applyProtection="1">
      <alignment horizontal="center" vertical="center"/>
      <protection hidden="1"/>
    </xf>
    <xf numFmtId="0" fontId="171" fillId="27" borderId="0" xfId="673" applyFont="1" applyFill="1" applyBorder="1" applyAlignment="1" applyProtection="1">
      <alignment horizontal="center" vertical="center"/>
      <protection hidden="1"/>
    </xf>
    <xf numFmtId="0" fontId="114" fillId="27" borderId="23" xfId="678" applyNumberFormat="1" applyFont="1" applyFill="1" applyBorder="1" applyAlignment="1" applyProtection="1">
      <alignment horizontal="right"/>
      <protection hidden="1"/>
    </xf>
    <xf numFmtId="187" fontId="109" fillId="27" borderId="0" xfId="0" applyNumberFormat="1" applyFont="1" applyFill="1" applyBorder="1" applyAlignment="1" applyProtection="1">
      <alignment horizontal="left" vertical="center"/>
      <protection hidden="1"/>
    </xf>
    <xf numFmtId="187" fontId="185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0" xfId="0" applyNumberFormat="1" applyFont="1" applyFill="1" applyBorder="1" applyAlignment="1" applyProtection="1">
      <alignment horizontal="right" vertical="center"/>
      <protection hidden="1"/>
    </xf>
    <xf numFmtId="187" fontId="182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0" xfId="0" applyNumberFormat="1" applyFont="1" applyFill="1" applyAlignment="1" applyProtection="1">
      <alignment horizontal="left" vertical="center"/>
      <protection hidden="1"/>
    </xf>
    <xf numFmtId="187" fontId="182" fillId="27" borderId="0" xfId="509" applyNumberFormat="1" applyFont="1" applyFill="1" applyBorder="1" applyAlignment="1" applyProtection="1">
      <alignment horizontal="center" vertical="center"/>
      <protection hidden="1"/>
    </xf>
    <xf numFmtId="187" fontId="185" fillId="27" borderId="0" xfId="509" applyNumberFormat="1" applyFont="1" applyFill="1" applyBorder="1" applyAlignment="1" applyProtection="1">
      <alignment horizontal="center" vertical="center"/>
      <protection hidden="1"/>
    </xf>
    <xf numFmtId="187" fontId="171" fillId="27" borderId="0" xfId="672" applyNumberFormat="1" applyFont="1" applyFill="1" applyBorder="1" applyAlignment="1" applyProtection="1">
      <alignment horizontal="center" vertical="center"/>
      <protection hidden="1"/>
    </xf>
    <xf numFmtId="0" fontId="109" fillId="27" borderId="0" xfId="672" applyNumberFormat="1" applyFont="1" applyFill="1" applyBorder="1" applyAlignment="1" applyProtection="1">
      <alignment horizontal="left" vertical="center"/>
      <protection hidden="1"/>
    </xf>
    <xf numFmtId="187" fontId="109" fillId="27" borderId="0" xfId="672" applyNumberFormat="1" applyFont="1" applyFill="1" applyBorder="1" applyAlignment="1" applyProtection="1">
      <alignment horizontal="left" vertical="center"/>
      <protection hidden="1"/>
    </xf>
    <xf numFmtId="0" fontId="109" fillId="27" borderId="0" xfId="672" applyNumberFormat="1" applyFont="1" applyFill="1" applyBorder="1" applyAlignment="1" applyProtection="1">
      <alignment horizontal="right" vertical="center"/>
      <protection hidden="1"/>
    </xf>
    <xf numFmtId="187" fontId="109" fillId="27" borderId="0" xfId="509" applyNumberFormat="1" applyFont="1" applyFill="1" applyBorder="1" applyAlignment="1" applyProtection="1">
      <alignment horizontal="left" vertical="center"/>
      <protection hidden="1"/>
    </xf>
    <xf numFmtId="187" fontId="109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1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509" applyNumberFormat="1" applyFont="1" applyFill="1" applyBorder="1" applyAlignment="1" applyProtection="1">
      <alignment vertical="center" wrapText="1"/>
      <protection hidden="1"/>
    </xf>
    <xf numFmtId="187" fontId="109" fillId="27" borderId="26" xfId="509" applyNumberFormat="1" applyFont="1" applyFill="1" applyBorder="1" applyAlignment="1" applyProtection="1">
      <alignment vertical="center" wrapText="1"/>
      <protection hidden="1"/>
    </xf>
    <xf numFmtId="187" fontId="109" fillId="27" borderId="33" xfId="509" applyNumberFormat="1" applyFont="1" applyFill="1" applyBorder="1" applyAlignment="1" applyProtection="1">
      <alignment vertical="center" wrapText="1"/>
      <protection hidden="1"/>
    </xf>
    <xf numFmtId="187" fontId="109" fillId="27" borderId="27" xfId="509" applyNumberFormat="1" applyFont="1" applyFill="1" applyBorder="1" applyAlignment="1" applyProtection="1">
      <alignment vertical="center" wrapText="1"/>
      <protection hidden="1"/>
    </xf>
    <xf numFmtId="41" fontId="109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442" applyNumberFormat="1" applyFont="1" applyFill="1" applyBorder="1" applyAlignment="1" applyProtection="1">
      <alignment horizontal="right" vertical="center"/>
      <protection hidden="1"/>
    </xf>
    <xf numFmtId="188" fontId="109" fillId="27" borderId="0" xfId="442" applyNumberFormat="1" applyFont="1" applyFill="1" applyBorder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09" fillId="27" borderId="21" xfId="0" applyNumberFormat="1" applyFont="1" applyFill="1" applyBorder="1" applyAlignment="1" applyProtection="1">
      <alignment horizontal="right" vertical="center"/>
      <protection hidden="1"/>
    </xf>
    <xf numFmtId="188" fontId="109" fillId="27" borderId="0" xfId="672" applyNumberFormat="1" applyFont="1" applyFill="1" applyBorder="1" applyAlignment="1" applyProtection="1">
      <alignment horizontal="center" vertical="center"/>
      <protection hidden="1"/>
    </xf>
    <xf numFmtId="218" fontId="109" fillId="27" borderId="0" xfId="0" applyNumberFormat="1" applyFont="1" applyFill="1" applyBorder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3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442" applyNumberFormat="1" applyFont="1" applyFill="1" applyBorder="1" applyAlignment="1" applyProtection="1">
      <alignment horizontal="right" vertical="center"/>
      <protection hidden="1"/>
    </xf>
    <xf numFmtId="188" fontId="113" fillId="27" borderId="0" xfId="442" applyNumberFormat="1" applyFont="1" applyFill="1" applyBorder="1" applyAlignment="1" applyProtection="1">
      <alignment horizontal="right" vertical="center"/>
      <protection hidden="1"/>
    </xf>
    <xf numFmtId="188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13" fillId="27" borderId="21" xfId="672" quotePrefix="1" applyNumberFormat="1" applyFont="1" applyFill="1" applyBorder="1" applyAlignment="1" applyProtection="1">
      <alignment horizontal="center" vertical="center"/>
      <protection hidden="1"/>
    </xf>
    <xf numFmtId="188" fontId="113" fillId="27" borderId="21" xfId="0" applyNumberFormat="1" applyFont="1" applyFill="1" applyBorder="1" applyAlignment="1" applyProtection="1">
      <alignment horizontal="right" vertical="center"/>
      <protection hidden="1"/>
    </xf>
    <xf numFmtId="218" fontId="113" fillId="27" borderId="0" xfId="0" applyNumberFormat="1" applyFont="1" applyFill="1" applyBorder="1" applyAlignment="1" applyProtection="1">
      <alignment horizontal="right" vertical="center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41" fontId="109" fillId="27" borderId="19" xfId="672" applyNumberFormat="1" applyFont="1" applyFill="1" applyBorder="1" applyAlignment="1" applyProtection="1">
      <alignment horizontal="center" vertical="center"/>
      <protection hidden="1"/>
    </xf>
    <xf numFmtId="41" fontId="109" fillId="27" borderId="0" xfId="442" applyNumberFormat="1" applyFont="1" applyFill="1" applyBorder="1" applyAlignment="1" applyProtection="1">
      <alignment horizontal="center" vertical="center"/>
      <protection hidden="1"/>
    </xf>
    <xf numFmtId="41" fontId="109" fillId="27" borderId="21" xfId="672" applyNumberFormat="1" applyFont="1" applyFill="1" applyBorder="1" applyAlignment="1" applyProtection="1">
      <alignment horizontal="center" vertical="center" shrinkToFit="1"/>
      <protection hidden="1"/>
    </xf>
    <xf numFmtId="42" fontId="109" fillId="27" borderId="21" xfId="0" applyNumberFormat="1" applyFont="1" applyFill="1" applyBorder="1" applyAlignment="1" applyProtection="1">
      <alignment horizontal="left" vertical="center"/>
      <protection hidden="1"/>
    </xf>
    <xf numFmtId="41" fontId="114" fillId="27" borderId="19" xfId="0" applyNumberFormat="1" applyFont="1" applyFill="1" applyBorder="1" applyAlignment="1" applyProtection="1">
      <alignment horizontal="center" vertical="center"/>
      <protection hidden="1"/>
    </xf>
    <xf numFmtId="42" fontId="114" fillId="27" borderId="21" xfId="0" applyNumberFormat="1" applyFont="1" applyFill="1" applyBorder="1" applyAlignment="1" applyProtection="1">
      <alignment horizontal="left" vertical="center"/>
      <protection hidden="1"/>
    </xf>
    <xf numFmtId="41" fontId="109" fillId="27" borderId="20" xfId="0" applyNumberFormat="1" applyFont="1" applyFill="1" applyBorder="1" applyAlignment="1" applyProtection="1">
      <alignment horizontal="center" vertical="center"/>
      <protection hidden="1"/>
    </xf>
    <xf numFmtId="42" fontId="109" fillId="27" borderId="22" xfId="0" applyNumberFormat="1" applyFont="1" applyFill="1" applyBorder="1" applyAlignment="1" applyProtection="1">
      <alignment horizontal="left" vertical="center"/>
      <protection hidden="1"/>
    </xf>
    <xf numFmtId="188" fontId="109" fillId="27" borderId="10" xfId="0" applyNumberFormat="1" applyFont="1" applyFill="1" applyBorder="1" applyAlignment="1" applyProtection="1">
      <alignment horizontal="right" vertical="center"/>
      <protection hidden="1"/>
    </xf>
    <xf numFmtId="0" fontId="114" fillId="27" borderId="23" xfId="672" applyNumberFormat="1" applyFont="1" applyFill="1" applyBorder="1" applyAlignment="1" applyProtection="1">
      <alignment horizontal="left"/>
      <protection hidden="1"/>
    </xf>
    <xf numFmtId="0" fontId="182" fillId="27" borderId="23" xfId="672" applyNumberFormat="1" applyFont="1" applyFill="1" applyBorder="1" applyAlignment="1" applyProtection="1">
      <alignment horizontal="left"/>
      <protection hidden="1"/>
    </xf>
    <xf numFmtId="187" fontId="114" fillId="27" borderId="23" xfId="672" applyNumberFormat="1" applyFont="1" applyFill="1" applyBorder="1" applyAlignment="1" applyProtection="1">
      <alignment horizontal="left"/>
      <protection hidden="1"/>
    </xf>
    <xf numFmtId="187" fontId="182" fillId="27" borderId="23" xfId="672" applyNumberFormat="1" applyFont="1" applyFill="1" applyBorder="1" applyAlignment="1" applyProtection="1">
      <alignment horizontal="left"/>
      <protection hidden="1"/>
    </xf>
    <xf numFmtId="187" fontId="114" fillId="27" borderId="23" xfId="678" applyNumberFormat="1" applyFont="1" applyFill="1" applyBorder="1" applyAlignment="1" applyProtection="1">
      <alignment horizontal="right"/>
      <protection hidden="1"/>
    </xf>
    <xf numFmtId="187" fontId="114" fillId="27" borderId="23" xfId="509" applyNumberFormat="1" applyFont="1" applyFill="1" applyBorder="1" applyAlignment="1" applyProtection="1">
      <alignment horizontal="left"/>
      <protection hidden="1"/>
    </xf>
    <xf numFmtId="187" fontId="182" fillId="27" borderId="0" xfId="672" applyNumberFormat="1" applyFont="1" applyFill="1" applyBorder="1" applyAlignment="1" applyProtection="1">
      <alignment horizontal="left"/>
      <protection hidden="1"/>
    </xf>
    <xf numFmtId="0" fontId="114" fillId="27" borderId="0" xfId="672" applyNumberFormat="1" applyFont="1" applyFill="1" applyBorder="1" applyAlignment="1" applyProtection="1">
      <alignment vertical="center"/>
      <protection hidden="1"/>
    </xf>
    <xf numFmtId="0" fontId="182" fillId="27" borderId="0" xfId="0" applyNumberFormat="1" applyFont="1" applyFill="1" applyBorder="1" applyAlignment="1" applyProtection="1">
      <protection hidden="1"/>
    </xf>
    <xf numFmtId="187" fontId="182" fillId="27" borderId="0" xfId="672" applyNumberFormat="1" applyFont="1" applyFill="1" applyBorder="1" applyAlignment="1" applyProtection="1">
      <alignment horizontal="center"/>
      <protection hidden="1"/>
    </xf>
    <xf numFmtId="187" fontId="114" fillId="27" borderId="0" xfId="672" applyNumberFormat="1" applyFont="1" applyFill="1" applyBorder="1" applyAlignment="1" applyProtection="1">
      <alignment horizontal="left"/>
      <protection hidden="1"/>
    </xf>
    <xf numFmtId="0" fontId="114" fillId="27" borderId="0" xfId="672" applyNumberFormat="1" applyFont="1" applyFill="1" applyBorder="1" applyAlignment="1" applyProtection="1">
      <protection hidden="1"/>
    </xf>
    <xf numFmtId="187" fontId="182" fillId="27" borderId="0" xfId="509" applyNumberFormat="1" applyFont="1" applyFill="1" applyBorder="1" applyAlignment="1" applyProtection="1">
      <alignment horizontal="left"/>
      <protection hidden="1"/>
    </xf>
    <xf numFmtId="41" fontId="109" fillId="27" borderId="0" xfId="666" applyNumberFormat="1" applyFont="1" applyFill="1" applyBorder="1" applyAlignment="1" applyProtection="1">
      <alignment horizontal="right" vertical="center"/>
      <protection hidden="1"/>
    </xf>
    <xf numFmtId="0" fontId="112" fillId="27" borderId="0" xfId="0" applyFont="1" applyFill="1" applyAlignment="1" applyProtection="1">
      <alignment vertical="center"/>
      <protection hidden="1"/>
    </xf>
    <xf numFmtId="178" fontId="109" fillId="27" borderId="0" xfId="0" applyNumberFormat="1" applyFont="1" applyFill="1" applyBorder="1" applyAlignment="1" applyProtection="1">
      <alignment horizontal="center" vertical="center"/>
      <protection hidden="1"/>
    </xf>
    <xf numFmtId="178" fontId="109" fillId="27" borderId="10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676" applyFont="1" applyFill="1" applyAlignment="1" applyProtection="1">
      <alignment horizontal="center" vertical="center"/>
      <protection hidden="1"/>
    </xf>
    <xf numFmtId="0" fontId="109" fillId="27" borderId="0" xfId="676" applyFont="1" applyFill="1" applyBorder="1" applyAlignment="1" applyProtection="1">
      <alignment horizontal="center" vertical="center"/>
      <protection hidden="1"/>
    </xf>
    <xf numFmtId="0" fontId="109" fillId="27" borderId="0" xfId="676" applyFont="1" applyFill="1" applyBorder="1" applyAlignment="1" applyProtection="1">
      <alignment horizontal="right" vertical="center"/>
      <protection hidden="1"/>
    </xf>
    <xf numFmtId="0" fontId="109" fillId="27" borderId="0" xfId="676" applyFont="1" applyFill="1" applyAlignment="1" applyProtection="1">
      <alignment horizontal="left" vertical="center"/>
      <protection hidden="1"/>
    </xf>
    <xf numFmtId="0" fontId="109" fillId="27" borderId="0" xfId="676" applyFont="1" applyFill="1" applyBorder="1" applyAlignment="1" applyProtection="1">
      <alignment horizontal="left" vertical="center"/>
      <protection hidden="1"/>
    </xf>
    <xf numFmtId="0" fontId="109" fillId="27" borderId="23" xfId="676" applyFont="1" applyFill="1" applyBorder="1" applyAlignment="1" applyProtection="1">
      <alignment horizontal="center" vertical="center"/>
      <protection hidden="1"/>
    </xf>
    <xf numFmtId="41" fontId="109" fillId="27" borderId="0" xfId="676" applyNumberFormat="1" applyFont="1" applyFill="1" applyAlignment="1" applyProtection="1">
      <alignment horizontal="right" vertical="center"/>
      <protection hidden="1"/>
    </xf>
    <xf numFmtId="41" fontId="109" fillId="27" borderId="21" xfId="676" applyNumberFormat="1" applyFont="1" applyFill="1" applyBorder="1" applyAlignment="1" applyProtection="1">
      <alignment horizontal="right" vertical="center"/>
      <protection hidden="1"/>
    </xf>
    <xf numFmtId="41" fontId="109" fillId="27" borderId="0" xfId="676" applyNumberFormat="1" applyFont="1" applyFill="1" applyBorder="1" applyAlignment="1" applyProtection="1">
      <alignment horizontal="right" vertical="center"/>
      <protection hidden="1"/>
    </xf>
    <xf numFmtId="0" fontId="114" fillId="27" borderId="0" xfId="676" applyFont="1" applyFill="1" applyBorder="1" applyAlignment="1" applyProtection="1">
      <alignment horizontal="left"/>
      <protection hidden="1"/>
    </xf>
    <xf numFmtId="178" fontId="114" fillId="27" borderId="0" xfId="676" applyNumberFormat="1" applyFont="1" applyFill="1" applyBorder="1" applyAlignment="1" applyProtection="1">
      <alignment horizontal="left"/>
      <protection hidden="1"/>
    </xf>
    <xf numFmtId="178" fontId="114" fillId="27" borderId="0" xfId="676" applyNumberFormat="1" applyFont="1" applyFill="1" applyBorder="1" applyAlignment="1" applyProtection="1">
      <alignment horizontal="right"/>
      <protection hidden="1"/>
    </xf>
    <xf numFmtId="3" fontId="114" fillId="27" borderId="0" xfId="676" applyNumberFormat="1" applyFont="1" applyFill="1" applyBorder="1" applyAlignment="1" applyProtection="1">
      <alignment horizontal="left"/>
      <protection hidden="1"/>
    </xf>
    <xf numFmtId="0" fontId="114" fillId="27" borderId="0" xfId="676" applyFont="1" applyFill="1" applyAlignment="1" applyProtection="1">
      <alignment horizontal="left"/>
      <protection hidden="1"/>
    </xf>
    <xf numFmtId="0" fontId="114" fillId="27" borderId="0" xfId="676" applyFont="1" applyFill="1" applyAlignment="1" applyProtection="1">
      <protection hidden="1"/>
    </xf>
    <xf numFmtId="0" fontId="114" fillId="27" borderId="0" xfId="676" applyFont="1" applyFill="1" applyAlignment="1" applyProtection="1">
      <alignment horizontal="right"/>
      <protection hidden="1"/>
    </xf>
    <xf numFmtId="0" fontId="114" fillId="27" borderId="0" xfId="676" applyFont="1" applyFill="1" applyBorder="1" applyAlignment="1" applyProtection="1">
      <protection hidden="1"/>
    </xf>
    <xf numFmtId="0" fontId="115" fillId="27" borderId="0" xfId="676" applyFont="1" applyFill="1" applyProtection="1">
      <alignment vertical="center"/>
      <protection hidden="1"/>
    </xf>
    <xf numFmtId="0" fontId="109" fillId="27" borderId="0" xfId="681" applyFont="1" applyFill="1" applyAlignment="1" applyProtection="1">
      <alignment horizontal="center" vertical="center"/>
      <protection hidden="1"/>
    </xf>
    <xf numFmtId="0" fontId="109" fillId="27" borderId="0" xfId="681" applyFont="1" applyFill="1" applyBorder="1" applyAlignment="1" applyProtection="1">
      <alignment horizontal="center" vertical="center"/>
      <protection hidden="1"/>
    </xf>
    <xf numFmtId="0" fontId="111" fillId="27" borderId="0" xfId="681" applyFont="1" applyFill="1" applyBorder="1" applyAlignment="1" applyProtection="1">
      <alignment horizontal="center" vertical="center"/>
      <protection hidden="1"/>
    </xf>
    <xf numFmtId="0" fontId="109" fillId="27" borderId="0" xfId="681" applyFont="1" applyFill="1" applyBorder="1" applyAlignment="1" applyProtection="1">
      <alignment horizontal="left" vertical="center"/>
      <protection hidden="1"/>
    </xf>
    <xf numFmtId="0" fontId="109" fillId="27" borderId="0" xfId="681" applyFont="1" applyFill="1" applyBorder="1" applyAlignment="1" applyProtection="1">
      <alignment horizontal="right" vertical="center"/>
      <protection hidden="1"/>
    </xf>
    <xf numFmtId="0" fontId="109" fillId="27" borderId="23" xfId="681" applyFont="1" applyFill="1" applyBorder="1" applyAlignment="1" applyProtection="1">
      <alignment horizontal="center" vertical="center"/>
      <protection hidden="1"/>
    </xf>
    <xf numFmtId="41" fontId="109" fillId="27" borderId="0" xfId="681" applyNumberFormat="1" applyFont="1" applyFill="1" applyBorder="1" applyAlignment="1" applyProtection="1">
      <alignment horizontal="center" vertical="center"/>
      <protection hidden="1"/>
    </xf>
    <xf numFmtId="41" fontId="113" fillId="27" borderId="0" xfId="681" applyNumberFormat="1" applyFont="1" applyFill="1" applyBorder="1" applyAlignment="1" applyProtection="1">
      <alignment horizontal="center" vertical="center"/>
      <protection hidden="1"/>
    </xf>
    <xf numFmtId="41" fontId="116" fillId="27" borderId="0" xfId="681" applyNumberFormat="1" applyFont="1" applyFill="1" applyBorder="1" applyAlignment="1" applyProtection="1">
      <alignment horizontal="center" vertical="center"/>
      <protection hidden="1"/>
    </xf>
    <xf numFmtId="41" fontId="114" fillId="27" borderId="0" xfId="681" applyNumberFormat="1" applyFont="1" applyFill="1" applyBorder="1" applyAlignment="1" applyProtection="1">
      <alignment horizontal="center" vertical="center"/>
      <protection hidden="1"/>
    </xf>
    <xf numFmtId="0" fontId="114" fillId="27" borderId="0" xfId="681" applyFont="1" applyFill="1" applyBorder="1" applyAlignment="1" applyProtection="1">
      <alignment horizontal="left"/>
      <protection hidden="1"/>
    </xf>
    <xf numFmtId="178" fontId="109" fillId="27" borderId="0" xfId="681" applyNumberFormat="1" applyFont="1" applyFill="1" applyAlignment="1" applyProtection="1">
      <alignment horizontal="center" vertical="center"/>
      <protection hidden="1"/>
    </xf>
    <xf numFmtId="178" fontId="109" fillId="27" borderId="0" xfId="681" applyNumberFormat="1" applyFont="1" applyFill="1" applyBorder="1" applyAlignment="1" applyProtection="1">
      <alignment horizontal="center" vertical="center"/>
      <protection hidden="1"/>
    </xf>
    <xf numFmtId="3" fontId="109" fillId="27" borderId="0" xfId="681" applyNumberFormat="1" applyFont="1" applyFill="1" applyAlignment="1" applyProtection="1">
      <alignment horizontal="center" vertical="center"/>
      <protection hidden="1"/>
    </xf>
    <xf numFmtId="188" fontId="109" fillId="27" borderId="0" xfId="681" applyNumberFormat="1" applyFont="1" applyFill="1" applyAlignment="1" applyProtection="1">
      <alignment horizontal="center" vertical="center"/>
      <protection hidden="1"/>
    </xf>
    <xf numFmtId="43" fontId="109" fillId="27" borderId="0" xfId="681" applyNumberFormat="1" applyFont="1" applyFill="1" applyAlignment="1" applyProtection="1">
      <alignment horizontal="center" vertical="center"/>
      <protection hidden="1"/>
    </xf>
    <xf numFmtId="0" fontId="115" fillId="27" borderId="0" xfId="681" applyFont="1" applyFill="1" applyBorder="1" applyAlignment="1" applyProtection="1">
      <alignment horizontal="center" vertical="center"/>
      <protection hidden="1"/>
    </xf>
    <xf numFmtId="0" fontId="115" fillId="27" borderId="0" xfId="681" applyFont="1" applyFill="1" applyAlignment="1" applyProtection="1">
      <alignment horizontal="center" vertical="center"/>
      <protection hidden="1"/>
    </xf>
    <xf numFmtId="0" fontId="176" fillId="27" borderId="0" xfId="681" applyFont="1" applyFill="1" applyAlignment="1" applyProtection="1">
      <alignment horizontal="center" vertical="center"/>
      <protection hidden="1"/>
    </xf>
    <xf numFmtId="41" fontId="116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left" vertical="center" shrinkToFit="1"/>
      <protection hidden="1"/>
    </xf>
    <xf numFmtId="0" fontId="114" fillId="27" borderId="23" xfId="0" applyFont="1" applyFill="1" applyBorder="1" applyAlignment="1" applyProtection="1">
      <alignment horizontal="left"/>
      <protection hidden="1"/>
    </xf>
    <xf numFmtId="41" fontId="109" fillId="27" borderId="0" xfId="0" applyNumberFormat="1" applyFont="1" applyFill="1" applyAlignment="1" applyProtection="1">
      <alignment horizontal="center" vertical="center"/>
      <protection hidden="1"/>
    </xf>
    <xf numFmtId="41" fontId="109" fillId="27" borderId="21" xfId="666" applyNumberFormat="1" applyFont="1" applyFill="1" applyBorder="1" applyAlignment="1" applyProtection="1">
      <alignment horizontal="right" vertical="center"/>
      <protection hidden="1"/>
    </xf>
    <xf numFmtId="41" fontId="109" fillId="27" borderId="0" xfId="508" applyNumberFormat="1" applyFont="1" applyFill="1" applyBorder="1" applyAlignment="1" applyProtection="1">
      <alignment horizontal="right" vertical="center"/>
      <protection hidden="1"/>
    </xf>
    <xf numFmtId="41" fontId="109" fillId="27" borderId="21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21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21" xfId="666" applyNumberFormat="1" applyFont="1" applyFill="1" applyBorder="1" applyAlignment="1" applyProtection="1">
      <alignment horizontal="center" vertical="center"/>
      <protection hidden="1"/>
    </xf>
    <xf numFmtId="41" fontId="109" fillId="27" borderId="0" xfId="665" applyNumberFormat="1" applyFont="1" applyFill="1" applyBorder="1" applyAlignment="1" applyProtection="1">
      <alignment horizontal="right" vertical="center"/>
      <protection hidden="1"/>
    </xf>
    <xf numFmtId="49" fontId="109" fillId="27" borderId="0" xfId="675" applyNumberFormat="1" applyFont="1" applyFill="1" applyBorder="1" applyAlignment="1" applyProtection="1">
      <alignment horizontal="center" vertical="center" shrinkToFit="1"/>
      <protection hidden="1"/>
    </xf>
    <xf numFmtId="178" fontId="109" fillId="27" borderId="30" xfId="665" applyNumberFormat="1" applyFont="1" applyFill="1" applyBorder="1" applyAlignment="1" applyProtection="1">
      <alignment horizontal="center" vertical="center" shrinkToFit="1"/>
      <protection hidden="1"/>
    </xf>
    <xf numFmtId="41" fontId="109" fillId="27" borderId="24" xfId="666" quotePrefix="1" applyNumberFormat="1" applyFont="1" applyFill="1" applyBorder="1" applyAlignment="1" applyProtection="1">
      <alignment horizontal="center" vertical="center"/>
      <protection hidden="1"/>
    </xf>
    <xf numFmtId="49" fontId="109" fillId="27" borderId="0" xfId="675" applyNumberFormat="1" applyFont="1" applyFill="1" applyBorder="1" applyAlignment="1" applyProtection="1">
      <alignment horizontal="left" vertical="center" shrinkToFit="1"/>
      <protection hidden="1"/>
    </xf>
    <xf numFmtId="49" fontId="109" fillId="27" borderId="10" xfId="675" applyNumberFormat="1" applyFont="1" applyFill="1" applyBorder="1" applyAlignment="1" applyProtection="1">
      <alignment horizontal="left" vertical="center" shrinkToFit="1"/>
      <protection hidden="1"/>
    </xf>
    <xf numFmtId="41" fontId="109" fillId="27" borderId="25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0" xfId="666" quotePrefix="1" applyNumberFormat="1" applyFont="1" applyFill="1" applyBorder="1" applyAlignment="1" applyProtection="1">
      <alignment horizontal="center" vertical="center"/>
      <protection hidden="1"/>
    </xf>
    <xf numFmtId="0" fontId="116" fillId="27" borderId="0" xfId="666" applyFont="1" applyFill="1" applyBorder="1" applyAlignment="1" applyProtection="1">
      <alignment horizontal="left"/>
      <protection hidden="1"/>
    </xf>
    <xf numFmtId="0" fontId="114" fillId="27" borderId="0" xfId="666" applyFont="1" applyFill="1" applyBorder="1" applyAlignment="1" applyProtection="1">
      <alignment horizontal="center"/>
      <protection hidden="1"/>
    </xf>
    <xf numFmtId="189" fontId="114" fillId="27" borderId="0" xfId="666" applyNumberFormat="1" applyFont="1" applyFill="1" applyBorder="1" applyAlignment="1" applyProtection="1">
      <alignment horizontal="right"/>
      <protection hidden="1"/>
    </xf>
    <xf numFmtId="0" fontId="116" fillId="27" borderId="0" xfId="666" applyFont="1" applyFill="1" applyBorder="1" applyAlignment="1" applyProtection="1">
      <alignment horizontal="center"/>
      <protection hidden="1"/>
    </xf>
    <xf numFmtId="0" fontId="114" fillId="27" borderId="0" xfId="666" applyFont="1" applyFill="1" applyAlignment="1" applyProtection="1">
      <alignment horizontal="center" vertical="center"/>
      <protection hidden="1"/>
    </xf>
    <xf numFmtId="0" fontId="109" fillId="27" borderId="0" xfId="666" applyFont="1" applyFill="1" applyAlignment="1" applyProtection="1">
      <alignment horizontal="center" vertical="center"/>
      <protection hidden="1"/>
    </xf>
    <xf numFmtId="189" fontId="109" fillId="27" borderId="0" xfId="666" applyNumberFormat="1" applyFont="1" applyFill="1" applyAlignment="1" applyProtection="1">
      <alignment horizontal="center" vertical="center"/>
      <protection hidden="1"/>
    </xf>
    <xf numFmtId="0" fontId="178" fillId="27" borderId="0" xfId="666" applyFont="1" applyFill="1" applyAlignment="1" applyProtection="1">
      <alignment horizontal="center" vertical="center"/>
      <protection hidden="1"/>
    </xf>
    <xf numFmtId="1" fontId="110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0" xfId="679" applyNumberFormat="1" applyFont="1" applyFill="1" applyBorder="1" applyAlignment="1" applyProtection="1">
      <alignment horizontal="left" vertical="center"/>
      <protection hidden="1"/>
    </xf>
    <xf numFmtId="1" fontId="109" fillId="27" borderId="0" xfId="679" applyNumberFormat="1" applyFont="1" applyFill="1" applyBorder="1" applyAlignment="1" applyProtection="1">
      <alignment horizontal="right" vertical="center"/>
      <protection hidden="1"/>
    </xf>
    <xf numFmtId="1" fontId="109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23" xfId="679" applyNumberFormat="1" applyFont="1" applyFill="1" applyBorder="1" applyAlignment="1" applyProtection="1">
      <alignment horizontal="center" vertical="center"/>
      <protection hidden="1"/>
    </xf>
    <xf numFmtId="179" fontId="109" fillId="27" borderId="0" xfId="441" applyFont="1" applyFill="1" applyBorder="1" applyAlignment="1" applyProtection="1">
      <alignment horizontal="right" vertical="center"/>
      <protection hidden="1"/>
    </xf>
    <xf numFmtId="0" fontId="113" fillId="27" borderId="20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0" fontId="114" fillId="27" borderId="19" xfId="0" quotePrefix="1" applyFont="1" applyFill="1" applyBorder="1" applyAlignment="1" applyProtection="1">
      <alignment horizontal="center" vertical="center"/>
      <protection hidden="1"/>
    </xf>
    <xf numFmtId="179" fontId="114" fillId="27" borderId="0" xfId="441" applyFont="1" applyFill="1" applyBorder="1" applyAlignment="1" applyProtection="1">
      <alignment horizontal="right" vertical="center"/>
      <protection hidden="1"/>
    </xf>
    <xf numFmtId="179" fontId="109" fillId="27" borderId="0" xfId="441" quotePrefix="1" applyFont="1" applyFill="1" applyBorder="1" applyAlignment="1" applyProtection="1">
      <alignment horizontal="right" vertical="center"/>
      <protection hidden="1"/>
    </xf>
    <xf numFmtId="1" fontId="116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center" vertical="center"/>
      <protection hidden="1"/>
    </xf>
    <xf numFmtId="1" fontId="117" fillId="27" borderId="0" xfId="679" applyNumberFormat="1" applyFont="1" applyFill="1" applyBorder="1" applyAlignment="1" applyProtection="1">
      <alignment horizontal="center" vertical="center"/>
      <protection hidden="1"/>
    </xf>
    <xf numFmtId="1" fontId="173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left"/>
      <protection hidden="1"/>
    </xf>
    <xf numFmtId="1" fontId="114" fillId="27" borderId="0" xfId="0" applyNumberFormat="1" applyFont="1" applyFill="1" applyBorder="1" applyAlignment="1" applyProtection="1">
      <alignment horizontal="left"/>
      <protection hidden="1"/>
    </xf>
    <xf numFmtId="1" fontId="116" fillId="27" borderId="0" xfId="679" applyNumberFormat="1" applyFont="1" applyFill="1" applyBorder="1" applyAlignment="1" applyProtection="1">
      <alignment horizontal="left"/>
      <protection hidden="1"/>
    </xf>
    <xf numFmtId="1" fontId="114" fillId="27" borderId="0" xfId="679" applyNumberFormat="1" applyFont="1" applyFill="1" applyAlignment="1" applyProtection="1">
      <alignment horizontal="center" vertical="center"/>
      <protection hidden="1"/>
    </xf>
    <xf numFmtId="1" fontId="109" fillId="27" borderId="0" xfId="679" applyNumberFormat="1" applyFont="1" applyFill="1" applyAlignment="1" applyProtection="1">
      <alignment horizontal="center" vertical="center"/>
      <protection hidden="1"/>
    </xf>
    <xf numFmtId="1" fontId="178" fillId="27" borderId="0" xfId="679" applyNumberFormat="1" applyFont="1" applyFill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vertical="center"/>
      <protection hidden="1"/>
    </xf>
    <xf numFmtId="181" fontId="109" fillId="27" borderId="0" xfId="0" applyNumberFormat="1" applyFont="1" applyFill="1" applyBorder="1" applyAlignment="1" applyProtection="1">
      <alignment horizontal="left" vertical="center"/>
      <protection hidden="1"/>
    </xf>
    <xf numFmtId="188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0" applyNumberFormat="1" applyFont="1" applyFill="1" applyBorder="1" applyAlignment="1" applyProtection="1">
      <alignment horizontal="center" vertical="center"/>
      <protection hidden="1"/>
    </xf>
    <xf numFmtId="185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81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0" applyNumberFormat="1" applyFont="1" applyFill="1" applyBorder="1" applyAlignment="1" applyProtection="1">
      <alignment horizontal="center" vertical="center"/>
      <protection hidden="1"/>
    </xf>
    <xf numFmtId="41" fontId="109" fillId="27" borderId="21" xfId="0" applyNumberFormat="1" applyFont="1" applyFill="1" applyBorder="1" applyAlignment="1" applyProtection="1">
      <alignment horizontal="left" vertical="center"/>
      <protection hidden="1"/>
    </xf>
    <xf numFmtId="41" fontId="109" fillId="27" borderId="22" xfId="0" applyNumberFormat="1" applyFont="1" applyFill="1" applyBorder="1" applyAlignment="1" applyProtection="1">
      <alignment horizontal="right" vertical="center"/>
      <protection hidden="1"/>
    </xf>
    <xf numFmtId="185" fontId="109" fillId="27" borderId="10" xfId="0" applyNumberFormat="1" applyFont="1" applyFill="1" applyBorder="1" applyAlignment="1" applyProtection="1">
      <alignment horizontal="right" vertical="center"/>
      <protection hidden="1"/>
    </xf>
    <xf numFmtId="41" fontId="109" fillId="27" borderId="22" xfId="0" applyNumberFormat="1" applyFont="1" applyFill="1" applyBorder="1" applyAlignment="1" applyProtection="1">
      <alignment horizontal="left" vertical="center"/>
      <protection hidden="1"/>
    </xf>
    <xf numFmtId="41" fontId="114" fillId="27" borderId="0" xfId="0" applyNumberFormat="1" applyFont="1" applyFill="1" applyBorder="1" applyAlignment="1" applyProtection="1">
      <alignment horizontal="right"/>
      <protection hidden="1"/>
    </xf>
    <xf numFmtId="185" fontId="114" fillId="27" borderId="0" xfId="0" applyNumberFormat="1" applyFont="1" applyFill="1" applyBorder="1" applyAlignment="1" applyProtection="1">
      <alignment horizontal="right"/>
      <protection hidden="1"/>
    </xf>
    <xf numFmtId="41" fontId="114" fillId="27" borderId="0" xfId="0" quotePrefix="1" applyNumberFormat="1" applyFont="1" applyFill="1" applyBorder="1" applyAlignment="1" applyProtection="1">
      <alignment horizontal="right"/>
      <protection hidden="1"/>
    </xf>
    <xf numFmtId="185" fontId="114" fillId="27" borderId="0" xfId="0" quotePrefix="1" applyNumberFormat="1" applyFont="1" applyFill="1" applyBorder="1" applyAlignment="1" applyProtection="1">
      <alignment horizontal="right"/>
      <protection hidden="1"/>
    </xf>
    <xf numFmtId="181" fontId="114" fillId="27" borderId="0" xfId="0" applyNumberFormat="1" applyFont="1" applyFill="1" applyBorder="1" applyAlignment="1" applyProtection="1">
      <alignment horizontal="left"/>
      <protection hidden="1"/>
    </xf>
    <xf numFmtId="181" fontId="114" fillId="27" borderId="0" xfId="0" applyNumberFormat="1" applyFont="1" applyFill="1" applyBorder="1" applyAlignment="1" applyProtection="1">
      <alignment horizontal="center" vertical="center"/>
      <protection hidden="1"/>
    </xf>
    <xf numFmtId="181" fontId="111" fillId="27" borderId="0" xfId="0" applyNumberFormat="1" applyFont="1" applyFill="1" applyAlignment="1" applyProtection="1">
      <alignment vertical="center"/>
      <protection hidden="1"/>
    </xf>
    <xf numFmtId="181" fontId="112" fillId="27" borderId="0" xfId="0" applyNumberFormat="1" applyFont="1" applyFill="1" applyAlignment="1" applyProtection="1">
      <alignment vertical="center"/>
      <protection hidden="1"/>
    </xf>
    <xf numFmtId="41" fontId="109" fillId="27" borderId="0" xfId="0" applyNumberFormat="1" applyFont="1" applyFill="1" applyAlignment="1" applyProtection="1">
      <alignment horizontal="right" vertical="center"/>
      <protection hidden="1"/>
    </xf>
    <xf numFmtId="0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0" applyNumberFormat="1" applyFont="1" applyFill="1" applyAlignment="1" applyProtection="1">
      <alignment horizontal="right" vertical="center"/>
      <protection hidden="1"/>
    </xf>
    <xf numFmtId="0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19" xfId="0" applyNumberFormat="1" applyFont="1" applyFill="1" applyBorder="1" applyAlignment="1" applyProtection="1">
      <alignment horizontal="center" vertical="center"/>
      <protection hidden="1"/>
    </xf>
    <xf numFmtId="183" fontId="109" fillId="27" borderId="0" xfId="0" applyNumberFormat="1" applyFont="1" applyFill="1" applyAlignment="1" applyProtection="1">
      <alignment horizontal="right" vertical="center"/>
      <protection hidden="1"/>
    </xf>
    <xf numFmtId="183" fontId="109" fillId="27" borderId="0" xfId="0" applyNumberFormat="1" applyFont="1" applyFill="1" applyBorder="1" applyAlignment="1" applyProtection="1">
      <alignment horizontal="right" vertical="center"/>
      <protection hidden="1"/>
    </xf>
    <xf numFmtId="178" fontId="109" fillId="27" borderId="0" xfId="0" applyNumberFormat="1" applyFont="1" applyFill="1" applyAlignment="1" applyProtection="1">
      <alignment horizontal="right" vertical="center"/>
      <protection hidden="1"/>
    </xf>
    <xf numFmtId="179" fontId="109" fillId="27" borderId="0" xfId="443" applyFont="1" applyFill="1" applyAlignment="1" applyProtection="1">
      <alignment horizontal="right" vertical="center"/>
      <protection hidden="1"/>
    </xf>
    <xf numFmtId="178" fontId="109" fillId="27" borderId="21" xfId="0" applyNumberFormat="1" applyFont="1" applyFill="1" applyBorder="1" applyAlignment="1" applyProtection="1">
      <alignment horizontal="center" vertical="center"/>
      <protection hidden="1"/>
    </xf>
    <xf numFmtId="41" fontId="109" fillId="27" borderId="19" xfId="0" applyNumberFormat="1" applyFont="1" applyFill="1" applyBorder="1" applyAlignment="1" applyProtection="1">
      <alignment horizontal="left" vertical="center"/>
      <protection hidden="1"/>
    </xf>
    <xf numFmtId="41" fontId="114" fillId="27" borderId="19" xfId="0" applyNumberFormat="1" applyFont="1" applyFill="1" applyBorder="1" applyAlignment="1" applyProtection="1">
      <alignment horizontal="left" vertical="center"/>
      <protection hidden="1"/>
    </xf>
    <xf numFmtId="41" fontId="109" fillId="27" borderId="10" xfId="0" applyNumberFormat="1" applyFont="1" applyFill="1" applyBorder="1" applyAlignment="1" applyProtection="1">
      <alignment horizontal="center" vertical="center"/>
      <protection hidden="1"/>
    </xf>
    <xf numFmtId="41" fontId="109" fillId="27" borderId="20" xfId="0" applyNumberFormat="1" applyFont="1" applyFill="1" applyBorder="1" applyAlignment="1" applyProtection="1">
      <alignment horizontal="left" vertical="center"/>
      <protection hidden="1"/>
    </xf>
    <xf numFmtId="0" fontId="114" fillId="27" borderId="23" xfId="0" applyNumberFormat="1" applyFont="1" applyFill="1" applyBorder="1" applyAlignment="1" applyProtection="1">
      <alignment horizontal="right"/>
      <protection hidden="1"/>
    </xf>
    <xf numFmtId="178" fontId="114" fillId="27" borderId="0" xfId="0" applyNumberFormat="1" applyFont="1" applyFill="1" applyAlignment="1" applyProtection="1">
      <alignment horizontal="left"/>
      <protection hidden="1"/>
    </xf>
    <xf numFmtId="178" fontId="114" fillId="27" borderId="0" xfId="0" applyNumberFormat="1" applyFont="1" applyFill="1" applyAlignment="1" applyProtection="1">
      <alignment horizontal="center"/>
      <protection hidden="1"/>
    </xf>
    <xf numFmtId="178" fontId="114" fillId="27" borderId="0" xfId="0" applyNumberFormat="1" applyFont="1" applyFill="1" applyBorder="1" applyAlignment="1" applyProtection="1">
      <alignment horizontal="center"/>
      <protection hidden="1"/>
    </xf>
    <xf numFmtId="0" fontId="111" fillId="27" borderId="0" xfId="0" applyFont="1" applyFill="1" applyAlignment="1" applyProtection="1">
      <alignment vertical="center"/>
      <protection hidden="1"/>
    </xf>
    <xf numFmtId="0" fontId="109" fillId="27" borderId="0" xfId="0" applyFont="1" applyFill="1" applyBorder="1" applyAlignment="1" applyProtection="1">
      <alignment vertical="center"/>
      <protection hidden="1"/>
    </xf>
    <xf numFmtId="181" fontId="109" fillId="27" borderId="0" xfId="0" applyNumberFormat="1" applyFont="1" applyFill="1" applyBorder="1" applyAlignment="1" applyProtection="1">
      <alignment vertical="center"/>
      <protection hidden="1"/>
    </xf>
    <xf numFmtId="185" fontId="109" fillId="27" borderId="0" xfId="0" applyNumberFormat="1" applyFont="1" applyFill="1" applyAlignment="1" applyProtection="1">
      <alignment horizontal="right" vertical="center"/>
      <protection hidden="1"/>
    </xf>
    <xf numFmtId="185" fontId="113" fillId="27" borderId="0" xfId="0" applyNumberFormat="1" applyFont="1" applyFill="1" applyAlignment="1" applyProtection="1">
      <alignment horizontal="right" vertical="center"/>
      <protection hidden="1"/>
    </xf>
    <xf numFmtId="181" fontId="109" fillId="27" borderId="0" xfId="0" applyNumberFormat="1" applyFont="1" applyFill="1" applyAlignment="1" applyProtection="1">
      <alignment horizontal="right" vertical="center"/>
      <protection hidden="1"/>
    </xf>
    <xf numFmtId="41" fontId="109" fillId="27" borderId="10" xfId="0" applyNumberFormat="1" applyFont="1" applyFill="1" applyBorder="1" applyAlignment="1" applyProtection="1">
      <alignment horizontal="right" vertical="center"/>
      <protection hidden="1"/>
    </xf>
    <xf numFmtId="181" fontId="114" fillId="27" borderId="23" xfId="0" applyNumberFormat="1" applyFont="1" applyFill="1" applyBorder="1" applyAlignment="1" applyProtection="1">
      <alignment horizontal="left"/>
      <protection hidden="1"/>
    </xf>
    <xf numFmtId="0" fontId="174" fillId="27" borderId="0" xfId="0" applyFont="1" applyFill="1" applyAlignment="1" applyProtection="1">
      <alignment horizontal="left"/>
      <protection hidden="1"/>
    </xf>
    <xf numFmtId="0" fontId="179" fillId="27" borderId="0" xfId="0" applyFont="1" applyFill="1" applyBorder="1" applyAlignment="1" applyProtection="1">
      <alignment horizontal="right"/>
      <protection hidden="1"/>
    </xf>
    <xf numFmtId="0" fontId="114" fillId="27" borderId="0" xfId="0" applyFont="1" applyFill="1" applyAlignment="1" applyProtection="1">
      <alignment horizontal="left" vertical="center"/>
      <protection hidden="1"/>
    </xf>
    <xf numFmtId="0" fontId="114" fillId="27" borderId="0" xfId="0" applyFont="1" applyFill="1" applyBorder="1" applyAlignment="1" applyProtection="1">
      <alignment horizontal="left" vertical="center"/>
      <protection hidden="1"/>
    </xf>
    <xf numFmtId="181" fontId="114" fillId="27" borderId="0" xfId="0" applyNumberFormat="1" applyFont="1" applyFill="1" applyBorder="1" applyAlignment="1" applyProtection="1">
      <alignment horizontal="left" vertical="center"/>
      <protection hidden="1"/>
    </xf>
    <xf numFmtId="178" fontId="109" fillId="27" borderId="0" xfId="673" quotePrefix="1" applyNumberFormat="1" applyFont="1" applyFill="1" applyBorder="1" applyAlignment="1" applyProtection="1">
      <alignment horizontal="center" vertical="center"/>
      <protection hidden="1"/>
    </xf>
    <xf numFmtId="191" fontId="109" fillId="27" borderId="0" xfId="0" applyNumberFormat="1" applyFont="1" applyFill="1" applyAlignment="1" applyProtection="1">
      <alignment horizontal="right" vertical="center"/>
      <protection hidden="1"/>
    </xf>
    <xf numFmtId="191" fontId="113" fillId="27" borderId="0" xfId="0" applyNumberFormat="1" applyFont="1" applyFill="1" applyBorder="1" applyAlignment="1" applyProtection="1">
      <alignment horizontal="right" vertical="center"/>
      <protection hidden="1"/>
    </xf>
    <xf numFmtId="183" fontId="113" fillId="27" borderId="0" xfId="0" applyNumberFormat="1" applyFont="1" applyFill="1" applyAlignment="1" applyProtection="1">
      <alignment horizontal="right" vertical="center"/>
      <protection hidden="1"/>
    </xf>
    <xf numFmtId="184" fontId="113" fillId="27" borderId="0" xfId="0" applyNumberFormat="1" applyFont="1" applyFill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center" vertical="center"/>
      <protection hidden="1"/>
    </xf>
    <xf numFmtId="188" fontId="109" fillId="27" borderId="0" xfId="0" applyNumberFormat="1" applyFont="1" applyFill="1" applyAlignment="1" applyProtection="1">
      <alignment horizontal="center" vertical="center"/>
      <protection hidden="1"/>
    </xf>
    <xf numFmtId="188" fontId="112" fillId="27" borderId="0" xfId="0" applyNumberFormat="1" applyFont="1" applyFill="1" applyBorder="1" applyAlignment="1" applyProtection="1">
      <alignment vertical="center"/>
      <protection hidden="1"/>
    </xf>
    <xf numFmtId="188" fontId="112" fillId="27" borderId="0" xfId="0" applyNumberFormat="1" applyFont="1" applyFill="1" applyBorder="1" applyAlignment="1" applyProtection="1">
      <alignment horizontal="center" vertical="center"/>
      <protection hidden="1"/>
    </xf>
    <xf numFmtId="188" fontId="112" fillId="27" borderId="0" xfId="0" applyNumberFormat="1" applyFont="1" applyFill="1" applyAlignment="1" applyProtection="1">
      <alignment vertical="center"/>
      <protection hidden="1"/>
    </xf>
    <xf numFmtId="188" fontId="109" fillId="27" borderId="0" xfId="0" applyNumberFormat="1" applyFont="1" applyFill="1" applyBorder="1" applyAlignment="1" applyProtection="1">
      <alignment horizontal="left" vertical="center"/>
      <protection hidden="1"/>
    </xf>
    <xf numFmtId="41" fontId="109" fillId="27" borderId="0" xfId="440" quotePrefix="1" applyNumberFormat="1" applyFont="1" applyFill="1" applyBorder="1" applyAlignment="1" applyProtection="1">
      <alignment vertical="center"/>
      <protection hidden="1"/>
    </xf>
    <xf numFmtId="41" fontId="113" fillId="27" borderId="0" xfId="440" quotePrefix="1" applyNumberFormat="1" applyFont="1" applyFill="1" applyBorder="1" applyAlignment="1" applyProtection="1">
      <alignment vertical="center"/>
      <protection hidden="1"/>
    </xf>
    <xf numFmtId="185" fontId="113" fillId="27" borderId="0" xfId="440" quotePrefix="1" applyNumberFormat="1" applyFont="1" applyFill="1" applyBorder="1" applyAlignment="1" applyProtection="1">
      <alignment vertical="center"/>
      <protection hidden="1"/>
    </xf>
    <xf numFmtId="41" fontId="109" fillId="27" borderId="0" xfId="403" applyNumberFormat="1" applyFont="1" applyFill="1" applyBorder="1" applyAlignment="1" applyProtection="1">
      <alignment vertical="center"/>
      <protection hidden="1"/>
    </xf>
    <xf numFmtId="0" fontId="116" fillId="27" borderId="19" xfId="0" applyNumberFormat="1" applyFont="1" applyFill="1" applyBorder="1" applyAlignment="1" applyProtection="1">
      <alignment horizontal="left" vertical="center"/>
      <protection hidden="1"/>
    </xf>
    <xf numFmtId="41" fontId="114" fillId="27" borderId="21" xfId="0" applyNumberFormat="1" applyFont="1" applyFill="1" applyBorder="1" applyAlignment="1" applyProtection="1">
      <alignment horizontal="left" vertical="center"/>
      <protection hidden="1"/>
    </xf>
    <xf numFmtId="0" fontId="116" fillId="27" borderId="20" xfId="0" applyNumberFormat="1" applyFont="1" applyFill="1" applyBorder="1" applyAlignment="1" applyProtection="1">
      <alignment horizontal="left" vertical="center"/>
      <protection hidden="1"/>
    </xf>
    <xf numFmtId="0" fontId="114" fillId="27" borderId="23" xfId="0" applyNumberFormat="1" applyFont="1" applyFill="1" applyBorder="1" applyAlignment="1" applyProtection="1">
      <alignment horizontal="left"/>
      <protection hidden="1"/>
    </xf>
    <xf numFmtId="188" fontId="114" fillId="27" borderId="23" xfId="0" applyNumberFormat="1" applyFont="1" applyFill="1" applyBorder="1" applyAlignment="1" applyProtection="1">
      <alignment horizontal="left"/>
      <protection hidden="1"/>
    </xf>
    <xf numFmtId="0" fontId="114" fillId="27" borderId="0" xfId="0" applyNumberFormat="1" applyFont="1" applyFill="1" applyBorder="1" applyAlignment="1" applyProtection="1">
      <alignment horizontal="left"/>
      <protection hidden="1"/>
    </xf>
    <xf numFmtId="188" fontId="114" fillId="27" borderId="0" xfId="0" applyNumberFormat="1" applyFont="1" applyFill="1" applyBorder="1" applyAlignment="1" applyProtection="1">
      <alignment horizontal="left"/>
      <protection hidden="1"/>
    </xf>
    <xf numFmtId="0" fontId="114" fillId="27" borderId="0" xfId="0" applyNumberFormat="1" applyFont="1" applyFill="1" applyAlignment="1" applyProtection="1">
      <alignment horizontal="left"/>
      <protection hidden="1"/>
    </xf>
    <xf numFmtId="188" fontId="114" fillId="27" borderId="0" xfId="0" applyNumberFormat="1" applyFont="1" applyFill="1" applyAlignment="1" applyProtection="1">
      <alignment horizontal="left"/>
      <protection hidden="1"/>
    </xf>
    <xf numFmtId="188" fontId="171" fillId="27" borderId="0" xfId="0" applyNumberFormat="1" applyFont="1" applyFill="1" applyAlignment="1" applyProtection="1">
      <alignment horizontal="center" vertical="center"/>
      <protection hidden="1"/>
    </xf>
    <xf numFmtId="188" fontId="171" fillId="27" borderId="0" xfId="0" applyNumberFormat="1" applyFont="1" applyFill="1" applyBorder="1" applyAlignment="1" applyProtection="1">
      <alignment horizontal="center" vertical="center"/>
      <protection hidden="1"/>
    </xf>
    <xf numFmtId="0" fontId="114" fillId="27" borderId="0" xfId="678" applyNumberFormat="1" applyFont="1" applyFill="1" applyBorder="1" applyAlignment="1" applyProtection="1">
      <alignment horizontal="right"/>
      <protection hidden="1"/>
    </xf>
    <xf numFmtId="0" fontId="115" fillId="27" borderId="0" xfId="678" applyFont="1" applyFill="1" applyAlignment="1" applyProtection="1">
      <alignment horizontal="center" vertical="center"/>
      <protection hidden="1"/>
    </xf>
    <xf numFmtId="0" fontId="115" fillId="27" borderId="0" xfId="678" applyFont="1" applyFill="1" applyBorder="1" applyAlignment="1" applyProtection="1">
      <alignment horizontal="center" vertical="center"/>
      <protection hidden="1"/>
    </xf>
    <xf numFmtId="0" fontId="109" fillId="27" borderId="0" xfId="678" applyFont="1" applyFill="1" applyBorder="1" applyAlignment="1" applyProtection="1">
      <alignment horizontal="left" vertical="center"/>
      <protection hidden="1"/>
    </xf>
    <xf numFmtId="0" fontId="109" fillId="27" borderId="0" xfId="678" applyFont="1" applyFill="1" applyBorder="1" applyAlignment="1" applyProtection="1">
      <alignment horizontal="right" vertical="center"/>
      <protection hidden="1"/>
    </xf>
    <xf numFmtId="0" fontId="109" fillId="27" borderId="0" xfId="678" applyFont="1" applyFill="1" applyBorder="1" applyAlignment="1" applyProtection="1">
      <alignment horizontal="center" vertical="center"/>
      <protection hidden="1"/>
    </xf>
    <xf numFmtId="0" fontId="109" fillId="27" borderId="23" xfId="678" applyFont="1" applyFill="1" applyBorder="1" applyAlignment="1" applyProtection="1">
      <alignment horizontal="center" vertical="center"/>
      <protection hidden="1"/>
    </xf>
    <xf numFmtId="41" fontId="109" fillId="27" borderId="19" xfId="678" quotePrefix="1" applyNumberFormat="1" applyFont="1" applyFill="1" applyBorder="1" applyAlignment="1" applyProtection="1">
      <alignment horizontal="center" vertical="center"/>
      <protection hidden="1"/>
    </xf>
    <xf numFmtId="219" fontId="109" fillId="27" borderId="0" xfId="678" applyNumberFormat="1" applyFont="1" applyFill="1" applyAlignment="1" applyProtection="1">
      <alignment horizontal="right" vertical="center"/>
      <protection hidden="1"/>
    </xf>
    <xf numFmtId="219" fontId="109" fillId="27" borderId="0" xfId="678" applyNumberFormat="1" applyFont="1" applyFill="1" applyBorder="1" applyAlignment="1" applyProtection="1">
      <alignment horizontal="right" vertical="center"/>
      <protection hidden="1"/>
    </xf>
    <xf numFmtId="219" fontId="109" fillId="27" borderId="19" xfId="678" applyNumberFormat="1" applyFont="1" applyFill="1" applyBorder="1" applyAlignment="1" applyProtection="1">
      <alignment horizontal="right" vertical="center"/>
      <protection hidden="1"/>
    </xf>
    <xf numFmtId="41" fontId="109" fillId="27" borderId="0" xfId="678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41" fontId="113" fillId="27" borderId="19" xfId="678" quotePrefix="1" applyNumberFormat="1" applyFont="1" applyFill="1" applyBorder="1" applyAlignment="1" applyProtection="1">
      <alignment horizontal="center" vertical="center"/>
      <protection hidden="1"/>
    </xf>
    <xf numFmtId="219" fontId="113" fillId="27" borderId="0" xfId="678" applyNumberFormat="1" applyFont="1" applyFill="1" applyAlignment="1" applyProtection="1">
      <alignment horizontal="right" vertical="center"/>
      <protection hidden="1"/>
    </xf>
    <xf numFmtId="219" fontId="113" fillId="27" borderId="0" xfId="678" applyNumberFormat="1" applyFont="1" applyFill="1" applyBorder="1" applyAlignment="1" applyProtection="1">
      <alignment horizontal="right" vertical="center"/>
      <protection hidden="1"/>
    </xf>
    <xf numFmtId="219" fontId="113" fillId="27" borderId="10" xfId="678" applyNumberFormat="1" applyFont="1" applyFill="1" applyBorder="1" applyAlignment="1" applyProtection="1">
      <alignment horizontal="right" vertical="center"/>
      <protection hidden="1"/>
    </xf>
    <xf numFmtId="41" fontId="113" fillId="27" borderId="10" xfId="678" quotePrefix="1" applyNumberFormat="1" applyFont="1" applyFill="1" applyBorder="1" applyAlignment="1" applyProtection="1">
      <alignment horizontal="center" vertical="center"/>
      <protection hidden="1"/>
    </xf>
    <xf numFmtId="41" fontId="114" fillId="27" borderId="19" xfId="678" quotePrefix="1" applyNumberFormat="1" applyFont="1" applyFill="1" applyBorder="1" applyAlignment="1" applyProtection="1">
      <alignment horizontal="center" vertical="center"/>
      <protection hidden="1"/>
    </xf>
    <xf numFmtId="0" fontId="117" fillId="27" borderId="0" xfId="678" applyFont="1" applyFill="1" applyBorder="1" applyAlignment="1" applyProtection="1">
      <alignment horizontal="center" vertical="center"/>
      <protection hidden="1"/>
    </xf>
    <xf numFmtId="0" fontId="173" fillId="27" borderId="0" xfId="678" applyFont="1" applyFill="1" applyBorder="1" applyAlignment="1" applyProtection="1">
      <alignment horizontal="center" vertical="center"/>
      <protection hidden="1"/>
    </xf>
    <xf numFmtId="41" fontId="114" fillId="27" borderId="0" xfId="678" applyNumberFormat="1" applyFont="1" applyFill="1" applyBorder="1" applyAlignment="1" applyProtection="1">
      <alignment horizontal="left" vertical="center"/>
      <protection hidden="1"/>
    </xf>
    <xf numFmtId="41" fontId="114" fillId="27" borderId="0" xfId="678" applyNumberFormat="1" applyFont="1" applyFill="1" applyBorder="1" applyAlignment="1" applyProtection="1">
      <protection hidden="1"/>
    </xf>
    <xf numFmtId="0" fontId="114" fillId="27" borderId="0" xfId="0" applyFont="1" applyFill="1" applyAlignment="1" applyProtection="1">
      <protection hidden="1"/>
    </xf>
    <xf numFmtId="0" fontId="114" fillId="27" borderId="0" xfId="0" applyFont="1" applyFill="1" applyBorder="1" applyAlignment="1" applyProtection="1">
      <protection hidden="1"/>
    </xf>
    <xf numFmtId="0" fontId="182" fillId="27" borderId="0" xfId="0" applyFont="1" applyFill="1" applyBorder="1" applyAlignment="1" applyProtection="1">
      <protection hidden="1"/>
    </xf>
    <xf numFmtId="0" fontId="183" fillId="27" borderId="0" xfId="0" applyFont="1" applyFill="1" applyBorder="1" applyAlignment="1" applyProtection="1">
      <protection hidden="1"/>
    </xf>
    <xf numFmtId="0" fontId="182" fillId="27" borderId="0" xfId="0" applyFont="1" applyFill="1" applyProtection="1">
      <protection hidden="1"/>
    </xf>
    <xf numFmtId="0" fontId="171" fillId="27" borderId="0" xfId="0" applyFont="1" applyFill="1" applyProtection="1">
      <protection hidden="1"/>
    </xf>
    <xf numFmtId="0" fontId="183" fillId="27" borderId="0" xfId="0" applyFont="1" applyFill="1" applyProtection="1">
      <protection hidden="1"/>
    </xf>
    <xf numFmtId="0" fontId="184" fillId="27" borderId="0" xfId="0" applyFont="1" applyFill="1" applyAlignment="1" applyProtection="1">
      <alignment horizontal="justify"/>
      <protection hidden="1"/>
    </xf>
    <xf numFmtId="0" fontId="109" fillId="27" borderId="21" xfId="0" applyFont="1" applyFill="1" applyBorder="1" applyAlignment="1" applyProtection="1">
      <alignment horizontal="left" vertical="center"/>
      <protection hidden="1"/>
    </xf>
    <xf numFmtId="0" fontId="109" fillId="27" borderId="22" xfId="0" applyFont="1" applyFill="1" applyBorder="1" applyAlignment="1" applyProtection="1">
      <alignment horizontal="left" vertical="center"/>
      <protection hidden="1"/>
    </xf>
    <xf numFmtId="0" fontId="109" fillId="27" borderId="0" xfId="0" applyFont="1" applyFill="1" applyBorder="1" applyAlignment="1" applyProtection="1">
      <alignment horizontal="right" vertical="center" indent="1"/>
      <protection hidden="1"/>
    </xf>
    <xf numFmtId="1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1" xfId="0" applyFont="1" applyFill="1" applyBorder="1" applyAlignment="1" applyProtection="1">
      <alignment horizontal="right" vertical="center"/>
      <protection hidden="1"/>
    </xf>
    <xf numFmtId="217" fontId="109" fillId="27" borderId="0" xfId="0" applyNumberFormat="1" applyFont="1" applyFill="1" applyBorder="1" applyAlignment="1" applyProtection="1">
      <alignment horizontal="right" vertical="center"/>
      <protection hidden="1"/>
    </xf>
    <xf numFmtId="1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14" fillId="27" borderId="19" xfId="0" applyNumberFormat="1" applyFont="1" applyFill="1" applyBorder="1" applyAlignment="1" applyProtection="1">
      <alignment horizontal="center" vertical="center"/>
      <protection hidden="1"/>
    </xf>
    <xf numFmtId="178" fontId="109" fillId="27" borderId="20" xfId="0" applyNumberFormat="1" applyFont="1" applyFill="1" applyBorder="1" applyAlignment="1" applyProtection="1">
      <alignment horizontal="center" vertical="center"/>
      <protection hidden="1"/>
    </xf>
    <xf numFmtId="0" fontId="109" fillId="27" borderId="10" xfId="0" applyFont="1" applyFill="1" applyBorder="1" applyAlignment="1" applyProtection="1">
      <alignment horizontal="left" vertical="center"/>
      <protection hidden="1"/>
    </xf>
    <xf numFmtId="0" fontId="187" fillId="27" borderId="0" xfId="524" applyFont="1" applyFill="1" applyAlignment="1" applyProtection="1">
      <alignment horizontal="right" vertical="center"/>
      <protection hidden="1"/>
    </xf>
    <xf numFmtId="0" fontId="109" fillId="27" borderId="0" xfId="669" applyNumberFormat="1" applyFont="1" applyFill="1" applyBorder="1" applyAlignment="1" applyProtection="1">
      <alignment vertical="center" shrinkToFit="1"/>
      <protection hidden="1"/>
    </xf>
    <xf numFmtId="0" fontId="114" fillId="27" borderId="0" xfId="669" applyNumberFormat="1" applyFont="1" applyFill="1" applyBorder="1" applyAlignment="1" applyProtection="1">
      <alignment vertical="center" shrinkToFit="1"/>
      <protection hidden="1"/>
    </xf>
    <xf numFmtId="0" fontId="109" fillId="27" borderId="16" xfId="0" applyFont="1" applyFill="1" applyBorder="1" applyAlignment="1" applyProtection="1">
      <alignment horizontal="center" vertical="center" wrapText="1"/>
      <protection hidden="1"/>
    </xf>
    <xf numFmtId="0" fontId="109" fillId="27" borderId="17" xfId="0" applyFont="1" applyFill="1" applyBorder="1" applyAlignment="1" applyProtection="1">
      <alignment horizontal="center" vertical="center" wrapText="1"/>
      <protection hidden="1"/>
    </xf>
    <xf numFmtId="0" fontId="109" fillId="27" borderId="18" xfId="0" applyFont="1" applyFill="1" applyBorder="1" applyAlignment="1" applyProtection="1">
      <alignment horizontal="center" vertical="center" wrapText="1"/>
      <protection hidden="1"/>
    </xf>
    <xf numFmtId="41" fontId="113" fillId="27" borderId="10" xfId="0" applyNumberFormat="1" applyFont="1" applyFill="1" applyBorder="1" applyAlignment="1" applyProtection="1">
      <alignment horizontal="right" vertical="center"/>
      <protection hidden="1"/>
    </xf>
    <xf numFmtId="178" fontId="114" fillId="27" borderId="0" xfId="0" applyNumberFormat="1" applyFont="1" applyFill="1" applyBorder="1" applyAlignment="1" applyProtection="1">
      <alignment horizontal="right"/>
      <protection hidden="1"/>
    </xf>
    <xf numFmtId="227" fontId="116" fillId="27" borderId="0" xfId="0" applyNumberFormat="1" applyFont="1" applyFill="1" applyBorder="1" applyAlignment="1" applyProtection="1">
      <alignment horizontal="right" vertical="center"/>
      <protection hidden="1"/>
    </xf>
    <xf numFmtId="227" fontId="117" fillId="27" borderId="0" xfId="0" applyNumberFormat="1" applyFont="1" applyFill="1" applyBorder="1" applyAlignment="1" applyProtection="1">
      <alignment horizontal="right" vertical="center" shrinkToFit="1"/>
      <protection hidden="1"/>
    </xf>
    <xf numFmtId="227" fontId="117" fillId="27" borderId="0" xfId="0" applyNumberFormat="1" applyFont="1" applyFill="1" applyBorder="1" applyAlignment="1" applyProtection="1">
      <alignment horizontal="right" vertical="center"/>
      <protection hidden="1"/>
    </xf>
    <xf numFmtId="227" fontId="109" fillId="27" borderId="0" xfId="0" applyNumberFormat="1" applyFont="1" applyFill="1" applyBorder="1" applyAlignment="1" applyProtection="1">
      <alignment horizontal="right" vertical="center"/>
      <protection hidden="1"/>
    </xf>
    <xf numFmtId="227" fontId="113" fillId="27" borderId="0" xfId="0" applyNumberFormat="1" applyFont="1" applyFill="1" applyBorder="1" applyAlignment="1" applyProtection="1">
      <alignment horizontal="right" vertical="center"/>
      <protection hidden="1"/>
    </xf>
    <xf numFmtId="227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228" fontId="109" fillId="27" borderId="0" xfId="0" applyNumberFormat="1" applyFont="1" applyFill="1" applyAlignment="1" applyProtection="1">
      <alignment horizontal="right" vertical="center"/>
      <protection hidden="1"/>
    </xf>
    <xf numFmtId="228" fontId="113" fillId="27" borderId="0" xfId="0" applyNumberFormat="1" applyFont="1" applyFill="1" applyAlignment="1" applyProtection="1">
      <alignment horizontal="right" vertical="center"/>
      <protection hidden="1"/>
    </xf>
    <xf numFmtId="228" fontId="109" fillId="27" borderId="0" xfId="680" applyNumberFormat="1" applyFont="1" applyFill="1" applyAlignment="1" applyProtection="1">
      <alignment horizontal="right" vertical="center"/>
      <protection hidden="1"/>
    </xf>
    <xf numFmtId="229" fontId="109" fillId="27" borderId="0" xfId="0" applyNumberFormat="1" applyFont="1" applyFill="1" applyBorder="1" applyAlignment="1" applyProtection="1">
      <alignment horizontal="right" vertical="center" indent="1"/>
      <protection hidden="1"/>
    </xf>
    <xf numFmtId="185" fontId="109" fillId="27" borderId="0" xfId="442" applyNumberFormat="1" applyFont="1" applyFill="1" applyBorder="1" applyAlignment="1" applyProtection="1">
      <alignment horizontal="right" vertical="center"/>
      <protection hidden="1"/>
    </xf>
    <xf numFmtId="0" fontId="109" fillId="27" borderId="19" xfId="0" applyFont="1" applyFill="1" applyBorder="1" applyAlignment="1" applyProtection="1">
      <alignment horizontal="center" vertical="center"/>
      <protection hidden="1"/>
    </xf>
    <xf numFmtId="0" fontId="109" fillId="27" borderId="21" xfId="0" applyFont="1" applyFill="1" applyBorder="1" applyAlignment="1" applyProtection="1">
      <alignment horizontal="center" vertical="center"/>
      <protection hidden="1"/>
    </xf>
    <xf numFmtId="228" fontId="109" fillId="27" borderId="21" xfId="666" quotePrefix="1" applyNumberFormat="1" applyFont="1" applyFill="1" applyBorder="1" applyAlignment="1" applyProtection="1">
      <alignment vertical="center"/>
      <protection hidden="1"/>
    </xf>
    <xf numFmtId="228" fontId="109" fillId="27" borderId="0" xfId="666" quotePrefix="1" applyNumberFormat="1" applyFont="1" applyFill="1" applyBorder="1" applyAlignment="1" applyProtection="1">
      <alignment vertical="center"/>
      <protection hidden="1"/>
    </xf>
    <xf numFmtId="228" fontId="109" fillId="27" borderId="0" xfId="508" applyNumberFormat="1" applyFont="1" applyFill="1" applyBorder="1" applyAlignment="1" applyProtection="1">
      <alignment vertical="center"/>
      <protection hidden="1"/>
    </xf>
    <xf numFmtId="228" fontId="109" fillId="27" borderId="0" xfId="674" applyNumberFormat="1" applyFont="1" applyFill="1" applyBorder="1" applyAlignment="1" applyProtection="1">
      <alignment vertical="center"/>
      <protection hidden="1"/>
    </xf>
    <xf numFmtId="230" fontId="109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3" fillId="27" borderId="0" xfId="0" applyFont="1" applyFill="1" applyBorder="1" applyAlignment="1" applyProtection="1">
      <alignment horizontal="right" vertical="center" indent="1"/>
      <protection hidden="1"/>
    </xf>
    <xf numFmtId="230" fontId="113" fillId="27" borderId="0" xfId="0" applyNumberFormat="1" applyFont="1" applyFill="1" applyBorder="1" applyAlignment="1" applyProtection="1">
      <alignment horizontal="right" vertical="center" indent="1"/>
      <protection hidden="1"/>
    </xf>
    <xf numFmtId="229" fontId="113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3" fillId="27" borderId="0" xfId="0" applyFont="1" applyFill="1" applyBorder="1" applyAlignment="1" applyProtection="1">
      <alignment horizontal="right" vertical="center"/>
      <protection hidden="1"/>
    </xf>
    <xf numFmtId="41" fontId="109" fillId="27" borderId="93" xfId="672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93" xfId="0" applyNumberFormat="1" applyFont="1" applyFill="1" applyBorder="1" applyAlignment="1" applyProtection="1">
      <alignment horizontal="center" vertical="center" shrinkToFit="1"/>
      <protection hidden="1"/>
    </xf>
    <xf numFmtId="0" fontId="109" fillId="27" borderId="93" xfId="0" quotePrefix="1" applyFont="1" applyFill="1" applyBorder="1" applyAlignment="1" applyProtection="1">
      <alignment horizontal="center" vertical="center"/>
      <protection hidden="1"/>
    </xf>
    <xf numFmtId="41" fontId="109" fillId="27" borderId="93" xfId="678" quotePrefix="1" applyNumberFormat="1" applyFont="1" applyFill="1" applyBorder="1" applyAlignment="1" applyProtection="1">
      <alignment horizontal="center" vertical="center"/>
      <protection hidden="1"/>
    </xf>
    <xf numFmtId="219" fontId="109" fillId="27" borderId="93" xfId="678" applyNumberFormat="1" applyFont="1" applyFill="1" applyBorder="1" applyAlignment="1" applyProtection="1">
      <alignment horizontal="right" vertical="center"/>
      <protection hidden="1"/>
    </xf>
    <xf numFmtId="41" fontId="114" fillId="27" borderId="93" xfId="678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93" xfId="673" quotePrefix="1" applyNumberFormat="1" applyFont="1" applyFill="1" applyBorder="1" applyAlignment="1" applyProtection="1">
      <alignment horizontal="center" vertical="center"/>
      <protection hidden="1"/>
    </xf>
    <xf numFmtId="0" fontId="114" fillId="27" borderId="93" xfId="0" quotePrefix="1" applyFont="1" applyFill="1" applyBorder="1" applyAlignment="1" applyProtection="1">
      <alignment horizontal="center" vertical="center"/>
      <protection hidden="1"/>
    </xf>
    <xf numFmtId="228" fontId="109" fillId="27" borderId="0" xfId="680" applyNumberFormat="1" applyFont="1" applyFill="1" applyBorder="1" applyAlignment="1" applyProtection="1">
      <alignment horizontal="right" vertical="center"/>
      <protection hidden="1"/>
    </xf>
    <xf numFmtId="228" fontId="109" fillId="27" borderId="92" xfId="680" applyNumberFormat="1" applyFont="1" applyFill="1" applyBorder="1" applyAlignment="1" applyProtection="1">
      <alignment horizontal="right" vertical="center"/>
      <protection hidden="1"/>
    </xf>
    <xf numFmtId="226" fontId="109" fillId="27" borderId="0" xfId="0" applyNumberFormat="1" applyFont="1" applyFill="1" applyBorder="1" applyAlignment="1" applyProtection="1">
      <alignment horizontal="right" vertical="center"/>
      <protection hidden="1"/>
    </xf>
    <xf numFmtId="0" fontId="114" fillId="27" borderId="93" xfId="0" applyNumberFormat="1" applyFont="1" applyFill="1" applyBorder="1" applyAlignment="1" applyProtection="1">
      <alignment horizontal="center" vertical="center"/>
      <protection hidden="1"/>
    </xf>
    <xf numFmtId="0" fontId="114" fillId="27" borderId="96" xfId="0" applyNumberFormat="1" applyFont="1" applyFill="1" applyBorder="1" applyAlignment="1" applyProtection="1">
      <alignment horizontal="center" vertical="center"/>
      <protection hidden="1"/>
    </xf>
    <xf numFmtId="231" fontId="113" fillId="27" borderId="0" xfId="0" applyNumberFormat="1" applyFont="1" applyFill="1" applyAlignment="1" applyProtection="1">
      <alignment horizontal="right" vertical="center"/>
      <protection hidden="1"/>
    </xf>
    <xf numFmtId="226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right" vertical="center"/>
      <protection hidden="1"/>
    </xf>
    <xf numFmtId="0" fontId="171" fillId="27" borderId="0" xfId="0" applyFont="1" applyFill="1" applyAlignment="1" applyProtection="1">
      <alignment horizontal="center" vertical="center"/>
      <protection hidden="1"/>
    </xf>
    <xf numFmtId="41" fontId="109" fillId="27" borderId="19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center" vertical="center"/>
      <protection hidden="1"/>
    </xf>
    <xf numFmtId="180" fontId="60" fillId="27" borderId="0" xfId="439" applyNumberFormat="1" applyFont="1" applyFill="1" applyBorder="1" applyAlignment="1" applyProtection="1">
      <alignment horizontal="right" vertical="center"/>
      <protection hidden="1"/>
    </xf>
    <xf numFmtId="0" fontId="60" fillId="27" borderId="0" xfId="0" applyFont="1" applyFill="1" applyAlignment="1" applyProtection="1">
      <alignment horizontal="left" vertical="center"/>
      <protection hidden="1"/>
    </xf>
    <xf numFmtId="0" fontId="60" fillId="27" borderId="0" xfId="0" applyFont="1" applyFill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right" vertical="center"/>
      <protection hidden="1"/>
    </xf>
    <xf numFmtId="0" fontId="61" fillId="27" borderId="0" xfId="0" applyFont="1" applyFill="1" applyAlignment="1" applyProtection="1">
      <alignment vertical="center"/>
      <protection hidden="1"/>
    </xf>
    <xf numFmtId="0" fontId="61" fillId="27" borderId="0" xfId="0" applyFont="1" applyFill="1" applyBorder="1" applyAlignment="1" applyProtection="1">
      <alignment vertical="center"/>
      <protection hidden="1"/>
    </xf>
    <xf numFmtId="0" fontId="61" fillId="27" borderId="0" xfId="0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vertical="center"/>
      <protection hidden="1"/>
    </xf>
    <xf numFmtId="41" fontId="60" fillId="27" borderId="21" xfId="0" applyNumberFormat="1" applyFont="1" applyFill="1" applyBorder="1" applyAlignment="1" applyProtection="1">
      <alignment horizontal="right" vertical="center"/>
      <protection hidden="1"/>
    </xf>
    <xf numFmtId="41" fontId="60" fillId="27" borderId="0" xfId="0" applyNumberFormat="1" applyFont="1" applyFill="1" applyBorder="1" applyAlignment="1" applyProtection="1">
      <alignment horizontal="right" vertical="center"/>
      <protection hidden="1"/>
    </xf>
    <xf numFmtId="41" fontId="60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666" applyNumberFormat="1" applyFont="1" applyFill="1" applyBorder="1" applyAlignment="1" applyProtection="1">
      <alignment horizontal="right" vertical="center"/>
      <protection hidden="1"/>
    </xf>
    <xf numFmtId="41" fontId="60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0" applyNumberFormat="1" applyFont="1" applyFill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center" vertical="center"/>
      <protection hidden="1"/>
    </xf>
    <xf numFmtId="41" fontId="272" fillId="27" borderId="21" xfId="0" applyNumberFormat="1" applyFont="1" applyFill="1" applyBorder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right" vertical="center"/>
      <protection hidden="1"/>
    </xf>
    <xf numFmtId="41" fontId="272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0" applyNumberFormat="1" applyFont="1" applyFill="1" applyBorder="1" applyAlignment="1" applyProtection="1">
      <alignment horizontal="center" vertical="center"/>
      <protection hidden="1"/>
    </xf>
    <xf numFmtId="41" fontId="60" fillId="27" borderId="21" xfId="0" applyNumberFormat="1" applyFont="1" applyFill="1" applyBorder="1" applyAlignment="1" applyProtection="1">
      <alignment horizontal="center" vertical="center"/>
      <protection hidden="1"/>
    </xf>
    <xf numFmtId="0" fontId="60" fillId="27" borderId="19" xfId="0" applyFont="1" applyFill="1" applyBorder="1" applyAlignment="1" applyProtection="1">
      <alignment horizontal="left" vertical="center" shrinkToFit="1"/>
      <protection hidden="1"/>
    </xf>
    <xf numFmtId="41" fontId="60" fillId="27" borderId="21" xfId="0" applyNumberFormat="1" applyFont="1" applyFill="1" applyBorder="1" applyAlignment="1" applyProtection="1">
      <alignment horizontal="left" vertical="center"/>
      <protection hidden="1"/>
    </xf>
    <xf numFmtId="0" fontId="60" fillId="27" borderId="21" xfId="0" applyFont="1" applyFill="1" applyBorder="1" applyAlignment="1" applyProtection="1">
      <alignment horizontal="left" vertical="center"/>
      <protection hidden="1"/>
    </xf>
    <xf numFmtId="41" fontId="62" fillId="27" borderId="0" xfId="0" applyNumberFormat="1" applyFont="1" applyFill="1" applyBorder="1" applyAlignment="1" applyProtection="1">
      <alignment horizontal="center" vertical="center"/>
      <protection hidden="1"/>
    </xf>
    <xf numFmtId="0" fontId="62" fillId="27" borderId="19" xfId="0" applyFont="1" applyFill="1" applyBorder="1" applyAlignment="1" applyProtection="1">
      <alignment horizontal="left" vertical="center" shrinkToFit="1"/>
      <protection hidden="1"/>
    </xf>
    <xf numFmtId="41" fontId="60" fillId="27" borderId="10" xfId="0" applyNumberFormat="1" applyFont="1" applyFill="1" applyBorder="1" applyAlignment="1" applyProtection="1">
      <alignment horizontal="center" vertical="center"/>
      <protection hidden="1"/>
    </xf>
    <xf numFmtId="0" fontId="60" fillId="27" borderId="20" xfId="0" applyFont="1" applyFill="1" applyBorder="1" applyAlignment="1" applyProtection="1">
      <alignment horizontal="left" vertical="center" shrinkToFit="1"/>
      <protection hidden="1"/>
    </xf>
    <xf numFmtId="41" fontId="60" fillId="27" borderId="20" xfId="0" applyNumberFormat="1" applyFont="1" applyFill="1" applyBorder="1" applyAlignment="1" applyProtection="1">
      <alignment horizontal="center" vertical="center"/>
      <protection hidden="1"/>
    </xf>
    <xf numFmtId="41" fontId="60" fillId="27" borderId="22" xfId="0" applyNumberFormat="1" applyFont="1" applyFill="1" applyBorder="1" applyAlignment="1" applyProtection="1">
      <alignment horizontal="left" vertical="center"/>
      <protection hidden="1"/>
    </xf>
    <xf numFmtId="0" fontId="60" fillId="27" borderId="22" xfId="0" applyFont="1" applyFill="1" applyBorder="1" applyAlignment="1" applyProtection="1">
      <alignment horizontal="left" vertical="center"/>
      <protection hidden="1"/>
    </xf>
    <xf numFmtId="0" fontId="62" fillId="27" borderId="23" xfId="0" applyFont="1" applyFill="1" applyBorder="1" applyAlignment="1" applyProtection="1">
      <protection hidden="1"/>
    </xf>
    <xf numFmtId="0" fontId="62" fillId="27" borderId="23" xfId="0" applyFont="1" applyFill="1" applyBorder="1" applyAlignment="1" applyProtection="1">
      <alignment horizontal="right"/>
      <protection hidden="1"/>
    </xf>
    <xf numFmtId="0" fontId="62" fillId="27" borderId="0" xfId="0" applyFont="1" applyFill="1" applyBorder="1" applyAlignment="1" applyProtection="1">
      <protection hidden="1"/>
    </xf>
    <xf numFmtId="178" fontId="62" fillId="27" borderId="23" xfId="0" applyNumberFormat="1" applyFont="1" applyFill="1" applyBorder="1" applyAlignment="1" applyProtection="1">
      <protection hidden="1"/>
    </xf>
    <xf numFmtId="3" fontId="62" fillId="27" borderId="23" xfId="0" applyNumberFormat="1" applyFont="1" applyFill="1" applyBorder="1" applyAlignment="1" applyProtection="1">
      <protection hidden="1"/>
    </xf>
    <xf numFmtId="0" fontId="62" fillId="27" borderId="0" xfId="0" applyFont="1" applyFill="1" applyAlignment="1" applyProtection="1">
      <alignment horizontal="left"/>
      <protection hidden="1"/>
    </xf>
    <xf numFmtId="0" fontId="62" fillId="27" borderId="0" xfId="0" applyFont="1" applyFill="1" applyBorder="1" applyAlignment="1" applyProtection="1">
      <alignment horizontal="left"/>
      <protection hidden="1"/>
    </xf>
    <xf numFmtId="3" fontId="62" fillId="27" borderId="0" xfId="0" applyNumberFormat="1" applyFont="1" applyFill="1" applyAlignment="1" applyProtection="1">
      <alignment horizontal="left"/>
      <protection hidden="1"/>
    </xf>
    <xf numFmtId="3" fontId="62" fillId="27" borderId="0" xfId="0" applyNumberFormat="1" applyFont="1" applyFill="1" applyBorder="1" applyAlignment="1" applyProtection="1">
      <alignment horizontal="left"/>
      <protection hidden="1"/>
    </xf>
    <xf numFmtId="3" fontId="60" fillId="27" borderId="0" xfId="0" applyNumberFormat="1" applyFont="1" applyFill="1" applyAlignment="1" applyProtection="1">
      <alignment horizontal="center" vertical="center"/>
      <protection hidden="1"/>
    </xf>
    <xf numFmtId="0" fontId="274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Border="1" applyAlignment="1" applyProtection="1">
      <alignment horizontal="center" vertical="center"/>
      <protection hidden="1"/>
    </xf>
    <xf numFmtId="178" fontId="0" fillId="27" borderId="0" xfId="672" applyNumberFormat="1" applyFont="1" applyFill="1" applyAlignment="1" applyProtection="1">
      <alignment horizontal="center" vertical="center"/>
      <protection hidden="1"/>
    </xf>
    <xf numFmtId="178" fontId="0" fillId="27" borderId="0" xfId="672" applyNumberFormat="1" applyFont="1" applyFill="1" applyBorder="1" applyAlignment="1" applyProtection="1">
      <alignment horizontal="center" vertical="center"/>
      <protection hidden="1"/>
    </xf>
    <xf numFmtId="0" fontId="0" fillId="27" borderId="0" xfId="672" applyFont="1" applyFill="1" applyBorder="1" applyAlignment="1" applyProtection="1">
      <alignment horizontal="center" vertical="center"/>
      <protection hidden="1"/>
    </xf>
    <xf numFmtId="0" fontId="60" fillId="27" borderId="0" xfId="681" applyFont="1" applyFill="1" applyBorder="1" applyAlignment="1" applyProtection="1">
      <alignment horizontal="left" vertical="center"/>
      <protection hidden="1"/>
    </xf>
    <xf numFmtId="178" fontId="60" fillId="27" borderId="0" xfId="672" applyNumberFormat="1" applyFont="1" applyFill="1" applyBorder="1" applyAlignment="1" applyProtection="1">
      <alignment horizontal="center" vertical="center"/>
      <protection hidden="1"/>
    </xf>
    <xf numFmtId="0" fontId="60" fillId="27" borderId="0" xfId="672" applyFont="1" applyFill="1" applyBorder="1" applyAlignment="1" applyProtection="1">
      <alignment horizontal="center" vertical="center"/>
      <protection hidden="1"/>
    </xf>
    <xf numFmtId="0" fontId="60" fillId="27" borderId="0" xfId="681" applyFont="1" applyFill="1" applyBorder="1" applyAlignment="1" applyProtection="1">
      <alignment horizontal="right" vertical="center"/>
      <protection hidden="1"/>
    </xf>
    <xf numFmtId="178" fontId="60" fillId="27" borderId="26" xfId="672" applyNumberFormat="1" applyFont="1" applyFill="1" applyBorder="1" applyAlignment="1" applyProtection="1">
      <alignment vertical="center" wrapText="1"/>
      <protection hidden="1"/>
    </xf>
    <xf numFmtId="178" fontId="60" fillId="27" borderId="27" xfId="672" applyNumberFormat="1" applyFont="1" applyFill="1" applyBorder="1" applyAlignment="1" applyProtection="1">
      <alignment vertical="center" wrapText="1"/>
      <protection hidden="1"/>
    </xf>
    <xf numFmtId="41" fontId="60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672" applyNumberFormat="1" applyFont="1" applyFill="1" applyBorder="1" applyAlignment="1" applyProtection="1">
      <alignment horizontal="right" vertical="center"/>
      <protection hidden="1"/>
    </xf>
    <xf numFmtId="186" fontId="60" fillId="27" borderId="0" xfId="672" applyNumberFormat="1" applyFont="1" applyFill="1" applyBorder="1" applyAlignment="1" applyProtection="1">
      <alignment horizontal="right" vertical="center"/>
      <protection hidden="1"/>
    </xf>
    <xf numFmtId="41" fontId="60" fillId="27" borderId="21" xfId="672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2" applyFont="1" applyFill="1" applyBorder="1" applyAlignment="1" applyProtection="1">
      <alignment horizontal="center" vertical="center"/>
      <protection hidden="1"/>
    </xf>
    <xf numFmtId="41" fontId="60" fillId="27" borderId="93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right" vertical="center"/>
      <protection hidden="1"/>
    </xf>
    <xf numFmtId="186" fontId="272" fillId="27" borderId="0" xfId="672" applyNumberFormat="1" applyFont="1" applyFill="1" applyBorder="1" applyAlignment="1" applyProtection="1">
      <alignment horizontal="right" vertical="center"/>
      <protection hidden="1"/>
    </xf>
    <xf numFmtId="43" fontId="272" fillId="27" borderId="0" xfId="672" applyNumberFormat="1" applyFont="1" applyFill="1" applyBorder="1" applyAlignment="1" applyProtection="1">
      <alignment horizontal="right" vertical="center"/>
      <protection hidden="1"/>
    </xf>
    <xf numFmtId="41" fontId="272" fillId="27" borderId="93" xfId="672" applyNumberFormat="1" applyFont="1" applyFill="1" applyBorder="1" applyAlignment="1" applyProtection="1">
      <alignment horizontal="right" vertical="center"/>
      <protection hidden="1"/>
    </xf>
    <xf numFmtId="41" fontId="272" fillId="27" borderId="0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center" vertical="center"/>
      <protection hidden="1"/>
    </xf>
    <xf numFmtId="41" fontId="60" fillId="27" borderId="0" xfId="667" applyNumberFormat="1" applyFont="1" applyFill="1" applyBorder="1" applyAlignment="1" applyProtection="1">
      <alignment horizontal="center" vertical="center"/>
      <protection hidden="1"/>
    </xf>
    <xf numFmtId="41" fontId="60" fillId="27" borderId="21" xfId="672" applyNumberFormat="1" applyFont="1" applyFill="1" applyBorder="1" applyAlignment="1" applyProtection="1">
      <alignment horizontal="right" vertical="center"/>
      <protection hidden="1"/>
    </xf>
    <xf numFmtId="41" fontId="60" fillId="27" borderId="93" xfId="672" applyNumberFormat="1" applyFont="1" applyFill="1" applyBorder="1" applyAlignment="1" applyProtection="1">
      <alignment horizontal="right" vertical="center"/>
      <protection hidden="1"/>
    </xf>
    <xf numFmtId="41" fontId="60" fillId="27" borderId="0" xfId="672" applyNumberFormat="1" applyFont="1" applyFill="1" applyBorder="1" applyAlignment="1" applyProtection="1">
      <alignment horizontal="center" vertical="center"/>
      <protection hidden="1"/>
    </xf>
    <xf numFmtId="41" fontId="60" fillId="27" borderId="93" xfId="667" applyNumberFormat="1" applyFont="1" applyFill="1" applyBorder="1" applyAlignment="1" applyProtection="1">
      <alignment horizontal="center" vertical="center"/>
      <protection hidden="1"/>
    </xf>
    <xf numFmtId="41" fontId="60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60" fillId="27" borderId="0" xfId="672" quotePrefix="1" applyNumberFormat="1" applyFont="1" applyFill="1" applyBorder="1" applyAlignment="1" applyProtection="1">
      <alignment horizontal="right" vertical="center"/>
      <protection hidden="1"/>
    </xf>
    <xf numFmtId="42" fontId="273" fillId="27" borderId="0" xfId="672" applyNumberFormat="1" applyFont="1" applyFill="1" applyBorder="1" applyAlignment="1" applyProtection="1">
      <alignment horizontal="left" vertical="center" shrinkToFit="1"/>
      <protection hidden="1"/>
    </xf>
    <xf numFmtId="41" fontId="62" fillId="27" borderId="93" xfId="667" applyNumberFormat="1" applyFont="1" applyFill="1" applyBorder="1" applyAlignment="1" applyProtection="1">
      <alignment horizontal="center" vertical="center"/>
      <protection hidden="1"/>
    </xf>
    <xf numFmtId="0" fontId="273" fillId="27" borderId="0" xfId="672" applyFont="1" applyFill="1" applyBorder="1" applyAlignment="1" applyProtection="1">
      <alignment horizontal="center" vertical="center"/>
      <protection hidden="1"/>
    </xf>
    <xf numFmtId="0" fontId="62" fillId="27" borderId="0" xfId="672" applyFont="1" applyFill="1" applyBorder="1" applyAlignment="1" applyProtection="1">
      <alignment horizontal="center" vertical="center"/>
      <protection hidden="1"/>
    </xf>
    <xf numFmtId="41" fontId="62" fillId="27" borderId="0" xfId="667" applyNumberFormat="1" applyFont="1" applyFill="1" applyBorder="1" applyAlignment="1" applyProtection="1">
      <alignment horizontal="center" vertical="center"/>
      <protection hidden="1"/>
    </xf>
    <xf numFmtId="41" fontId="60" fillId="27" borderId="10" xfId="667" applyNumberFormat="1" applyFont="1" applyFill="1" applyBorder="1" applyAlignment="1" applyProtection="1">
      <alignment horizontal="center" vertical="center"/>
      <protection hidden="1"/>
    </xf>
    <xf numFmtId="42" fontId="273" fillId="27" borderId="92" xfId="672" applyNumberFormat="1" applyFont="1" applyFill="1" applyBorder="1" applyAlignment="1" applyProtection="1">
      <alignment horizontal="left" vertical="center" shrinkToFit="1"/>
      <protection hidden="1"/>
    </xf>
    <xf numFmtId="41" fontId="62" fillId="27" borderId="23" xfId="672" applyNumberFormat="1" applyFont="1" applyFill="1" applyBorder="1" applyAlignment="1" applyProtection="1">
      <alignment horizontal="left"/>
      <protection hidden="1"/>
    </xf>
    <xf numFmtId="41" fontId="62" fillId="27" borderId="23" xfId="672" applyNumberFormat="1" applyFont="1" applyFill="1" applyBorder="1" applyAlignment="1" applyProtection="1">
      <alignment horizontal="right"/>
      <protection hidden="1"/>
    </xf>
    <xf numFmtId="0" fontId="62" fillId="27" borderId="0" xfId="678" applyNumberFormat="1" applyFont="1" applyFill="1" applyBorder="1" applyAlignment="1" applyProtection="1">
      <alignment horizontal="right"/>
      <protection hidden="1"/>
    </xf>
    <xf numFmtId="0" fontId="62" fillId="27" borderId="0" xfId="672" applyFont="1" applyFill="1" applyBorder="1" applyAlignment="1" applyProtection="1">
      <alignment horizontal="left"/>
      <protection hidden="1"/>
    </xf>
    <xf numFmtId="179" fontId="62" fillId="27" borderId="0" xfId="442" applyFont="1" applyFill="1" applyAlignment="1" applyProtection="1">
      <alignment horizontal="center"/>
      <protection hidden="1"/>
    </xf>
    <xf numFmtId="0" fontId="62" fillId="27" borderId="0" xfId="672" applyFont="1" applyFill="1" applyBorder="1" applyAlignment="1" applyProtection="1">
      <alignment horizontal="center"/>
      <protection hidden="1"/>
    </xf>
    <xf numFmtId="178" fontId="62" fillId="27" borderId="0" xfId="672" applyNumberFormat="1" applyFont="1" applyFill="1" applyBorder="1" applyAlignment="1" applyProtection="1">
      <alignment horizontal="left" vertical="center"/>
      <protection hidden="1"/>
    </xf>
    <xf numFmtId="178" fontId="60" fillId="27" borderId="0" xfId="672" applyNumberFormat="1" applyFont="1" applyFill="1" applyAlignment="1" applyProtection="1">
      <alignment horizontal="center" vertical="center"/>
      <protection hidden="1"/>
    </xf>
    <xf numFmtId="2" fontId="60" fillId="27" borderId="0" xfId="672" applyNumberFormat="1" applyFont="1" applyFill="1" applyBorder="1" applyAlignment="1" applyProtection="1">
      <alignment horizontal="center" vertical="center"/>
      <protection hidden="1"/>
    </xf>
    <xf numFmtId="178" fontId="60" fillId="27" borderId="19" xfId="0" applyNumberFormat="1" applyFont="1" applyFill="1" applyBorder="1" applyAlignment="1" applyProtection="1">
      <alignment horizontal="center" vertical="center" wrapText="1"/>
      <protection hidden="1"/>
    </xf>
    <xf numFmtId="178" fontId="60" fillId="27" borderId="20" xfId="0" applyNumberFormat="1" applyFont="1" applyFill="1" applyBorder="1" applyAlignment="1" applyProtection="1">
      <alignment horizontal="center" vertical="center" wrapText="1"/>
      <protection hidden="1"/>
    </xf>
    <xf numFmtId="178" fontId="60" fillId="27" borderId="19" xfId="673" applyNumberFormat="1" applyFont="1" applyFill="1" applyBorder="1" applyAlignment="1" applyProtection="1">
      <alignment horizontal="center" vertical="center"/>
      <protection hidden="1"/>
    </xf>
    <xf numFmtId="228" fontId="109" fillId="27" borderId="102" xfId="674" applyNumberFormat="1" applyFont="1" applyFill="1" applyBorder="1" applyAlignment="1" applyProtection="1">
      <alignment vertical="center"/>
      <protection hidden="1"/>
    </xf>
    <xf numFmtId="0" fontId="109" fillId="27" borderId="103" xfId="666" quotePrefix="1" applyFont="1" applyFill="1" applyBorder="1" applyAlignment="1" applyProtection="1">
      <alignment horizontal="center" vertical="center" wrapText="1"/>
      <protection hidden="1"/>
    </xf>
    <xf numFmtId="49" fontId="109" fillId="27" borderId="95" xfId="674" applyNumberFormat="1" applyFont="1" applyFill="1" applyBorder="1" applyAlignment="1" applyProtection="1">
      <alignment horizontal="right" vertical="center" wrapText="1"/>
      <protection hidden="1"/>
    </xf>
    <xf numFmtId="0" fontId="114" fillId="27" borderId="23" xfId="666" applyFont="1" applyFill="1" applyBorder="1" applyAlignment="1" applyProtection="1">
      <alignment horizontal="left" vertical="center"/>
      <protection hidden="1"/>
    </xf>
    <xf numFmtId="0" fontId="114" fillId="27" borderId="0" xfId="666" applyFont="1" applyFill="1" applyBorder="1" applyAlignment="1" applyProtection="1">
      <alignment horizontal="left" vertical="center"/>
      <protection hidden="1"/>
    </xf>
    <xf numFmtId="228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left" vertical="top"/>
      <protection hidden="1"/>
    </xf>
    <xf numFmtId="0" fontId="171" fillId="27" borderId="0" xfId="0" applyFont="1" applyFill="1" applyAlignment="1" applyProtection="1">
      <alignment horizontal="left" vertical="top"/>
      <protection hidden="1"/>
    </xf>
    <xf numFmtId="0" fontId="171" fillId="27" borderId="0" xfId="0" applyFont="1" applyFill="1" applyAlignment="1" applyProtection="1">
      <alignment horizontal="center" vertical="top"/>
      <protection hidden="1"/>
    </xf>
    <xf numFmtId="0" fontId="171" fillId="27" borderId="0" xfId="0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Border="1" applyAlignment="1" applyProtection="1">
      <alignment horizontal="right" vertical="top"/>
      <protection hidden="1"/>
    </xf>
    <xf numFmtId="1" fontId="110" fillId="27" borderId="0" xfId="679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Border="1" applyAlignment="1" applyProtection="1">
      <alignment horizontal="center" vertical="top"/>
      <protection hidden="1"/>
    </xf>
    <xf numFmtId="181" fontId="109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left" vertical="top"/>
      <protection hidden="1"/>
    </xf>
    <xf numFmtId="181" fontId="171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right" vertical="top"/>
      <protection hidden="1"/>
    </xf>
    <xf numFmtId="0" fontId="109" fillId="27" borderId="0" xfId="673" applyFont="1" applyFill="1" applyAlignment="1" applyProtection="1">
      <alignment horizontal="left" vertical="top"/>
      <protection hidden="1"/>
    </xf>
    <xf numFmtId="0" fontId="177" fillId="27" borderId="0" xfId="673" applyFont="1" applyFill="1" applyAlignment="1" applyProtection="1">
      <alignment horizontal="center" vertical="top"/>
      <protection hidden="1"/>
    </xf>
    <xf numFmtId="178" fontId="177" fillId="27" borderId="0" xfId="673" applyNumberFormat="1" applyFont="1" applyFill="1" applyBorder="1" applyAlignment="1" applyProtection="1">
      <alignment horizontal="center" vertical="top"/>
      <protection hidden="1"/>
    </xf>
    <xf numFmtId="0" fontId="177" fillId="27" borderId="0" xfId="673" applyFont="1" applyFill="1" applyBorder="1" applyAlignment="1" applyProtection="1">
      <alignment horizontal="center" vertical="top"/>
      <protection hidden="1"/>
    </xf>
    <xf numFmtId="0" fontId="109" fillId="27" borderId="0" xfId="673" applyFont="1" applyFill="1" applyBorder="1" applyAlignment="1" applyProtection="1">
      <alignment horizontal="right" vertical="top"/>
      <protection hidden="1"/>
    </xf>
    <xf numFmtId="188" fontId="109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center" vertical="top"/>
      <protection hidden="1"/>
    </xf>
    <xf numFmtId="188" fontId="109" fillId="27" borderId="0" xfId="0" applyNumberFormat="1" applyFont="1" applyFill="1" applyAlignment="1" applyProtection="1">
      <alignment horizontal="center" vertical="top"/>
      <protection hidden="1"/>
    </xf>
    <xf numFmtId="0" fontId="60" fillId="27" borderId="0" xfId="0" applyFont="1" applyFill="1" applyAlignment="1" applyProtection="1">
      <alignment horizontal="left" vertical="top"/>
      <protection hidden="1"/>
    </xf>
    <xf numFmtId="178" fontId="0" fillId="27" borderId="0" xfId="672" applyNumberFormat="1" applyFont="1" applyFill="1" applyAlignment="1" applyProtection="1">
      <alignment horizontal="center" vertical="top"/>
      <protection hidden="1"/>
    </xf>
    <xf numFmtId="178" fontId="0" fillId="27" borderId="0" xfId="672" applyNumberFormat="1" applyFont="1" applyFill="1" applyBorder="1" applyAlignment="1" applyProtection="1">
      <alignment horizontal="center" vertical="top"/>
      <protection hidden="1"/>
    </xf>
    <xf numFmtId="0" fontId="0" fillId="27" borderId="0" xfId="672" applyFont="1" applyFill="1" applyBorder="1" applyAlignment="1" applyProtection="1">
      <alignment horizontal="center" vertical="top"/>
      <protection hidden="1"/>
    </xf>
    <xf numFmtId="0" fontId="60" fillId="27" borderId="0" xfId="0" applyFont="1" applyFill="1" applyBorder="1" applyAlignment="1" applyProtection="1">
      <alignment horizontal="right" vertical="top"/>
      <protection hidden="1"/>
    </xf>
    <xf numFmtId="0" fontId="115" fillId="27" borderId="0" xfId="678" applyFont="1" applyFill="1" applyAlignment="1" applyProtection="1">
      <alignment horizontal="center" vertical="top"/>
      <protection hidden="1"/>
    </xf>
    <xf numFmtId="0" fontId="115" fillId="27" borderId="0" xfId="678" applyFont="1" applyFill="1" applyBorder="1" applyAlignment="1" applyProtection="1">
      <alignment horizontal="center" vertical="top"/>
      <protection hidden="1"/>
    </xf>
    <xf numFmtId="187" fontId="109" fillId="27" borderId="0" xfId="0" applyNumberFormat="1" applyFont="1" applyFill="1" applyBorder="1" applyAlignment="1" applyProtection="1">
      <alignment horizontal="right" vertical="top"/>
      <protection hidden="1"/>
    </xf>
    <xf numFmtId="187" fontId="109" fillId="27" borderId="0" xfId="0" applyNumberFormat="1" applyFont="1" applyFill="1" applyBorder="1" applyAlignment="1" applyProtection="1">
      <alignment horizontal="left" vertical="top"/>
      <protection hidden="1"/>
    </xf>
    <xf numFmtId="187" fontId="185" fillId="27" borderId="0" xfId="672" applyNumberFormat="1" applyFont="1" applyFill="1" applyBorder="1" applyAlignment="1" applyProtection="1">
      <alignment horizontal="center" vertical="top"/>
      <protection hidden="1"/>
    </xf>
    <xf numFmtId="187" fontId="182" fillId="27" borderId="0" xfId="672" applyNumberFormat="1" applyFont="1" applyFill="1" applyBorder="1" applyAlignment="1" applyProtection="1">
      <alignment horizontal="center" vertical="top"/>
      <protection hidden="1"/>
    </xf>
    <xf numFmtId="187" fontId="109" fillId="27" borderId="0" xfId="0" applyNumberFormat="1" applyFont="1" applyFill="1" applyAlignment="1" applyProtection="1">
      <alignment horizontal="left" vertical="top"/>
      <protection hidden="1"/>
    </xf>
    <xf numFmtId="187" fontId="182" fillId="27" borderId="0" xfId="509" applyNumberFormat="1" applyFont="1" applyFill="1" applyBorder="1" applyAlignment="1" applyProtection="1">
      <alignment horizontal="center" vertical="top"/>
      <protection hidden="1"/>
    </xf>
    <xf numFmtId="187" fontId="185" fillId="27" borderId="0" xfId="509" applyNumberFormat="1" applyFont="1" applyFill="1" applyBorder="1" applyAlignment="1" applyProtection="1">
      <alignment horizontal="center" vertical="top"/>
      <protection hidden="1"/>
    </xf>
    <xf numFmtId="187" fontId="171" fillId="27" borderId="0" xfId="672" applyNumberFormat="1" applyFont="1" applyFill="1" applyBorder="1" applyAlignment="1" applyProtection="1">
      <alignment horizontal="center" vertical="top"/>
      <protection hidden="1"/>
    </xf>
    <xf numFmtId="0" fontId="60" fillId="27" borderId="0" xfId="0" applyFont="1" applyFill="1" applyAlignment="1" applyProtection="1">
      <alignment horizontal="center" vertical="top"/>
      <protection hidden="1"/>
    </xf>
    <xf numFmtId="0" fontId="60" fillId="27" borderId="0" xfId="0" applyFont="1" applyFill="1" applyBorder="1" applyAlignment="1" applyProtection="1">
      <alignment horizontal="center" vertical="top"/>
      <protection hidden="1"/>
    </xf>
    <xf numFmtId="0" fontId="109" fillId="27" borderId="0" xfId="676" applyFont="1" applyFill="1" applyAlignment="1" applyProtection="1">
      <alignment horizontal="center" vertical="top"/>
      <protection hidden="1"/>
    </xf>
    <xf numFmtId="0" fontId="109" fillId="27" borderId="0" xfId="676" applyFont="1" applyFill="1" applyBorder="1" applyAlignment="1" applyProtection="1">
      <alignment horizontal="center" vertical="top"/>
      <protection hidden="1"/>
    </xf>
    <xf numFmtId="0" fontId="109" fillId="27" borderId="0" xfId="676" applyFont="1" applyFill="1" applyBorder="1" applyAlignment="1" applyProtection="1">
      <alignment horizontal="right" vertical="top"/>
      <protection hidden="1"/>
    </xf>
    <xf numFmtId="0" fontId="109" fillId="27" borderId="0" xfId="676" applyFont="1" applyFill="1" applyAlignment="1" applyProtection="1">
      <alignment horizontal="left" vertical="top"/>
      <protection hidden="1"/>
    </xf>
    <xf numFmtId="0" fontId="109" fillId="27" borderId="0" xfId="681" applyFont="1" applyFill="1" applyAlignment="1" applyProtection="1">
      <alignment horizontal="center" vertical="top"/>
      <protection hidden="1"/>
    </xf>
    <xf numFmtId="0" fontId="109" fillId="27" borderId="0" xfId="681" applyFont="1" applyFill="1" applyBorder="1" applyAlignment="1" applyProtection="1">
      <alignment horizontal="center" vertical="top"/>
      <protection hidden="1"/>
    </xf>
    <xf numFmtId="0" fontId="109" fillId="27" borderId="0" xfId="0" applyNumberFormat="1" applyFont="1" applyFill="1" applyBorder="1" applyAlignment="1" applyProtection="1">
      <alignment horizontal="right" vertical="top"/>
      <protection hidden="1"/>
    </xf>
    <xf numFmtId="0" fontId="109" fillId="27" borderId="0" xfId="668" applyFont="1" applyFill="1" applyAlignment="1" applyProtection="1">
      <alignment horizontal="left" vertical="top"/>
      <protection hidden="1"/>
    </xf>
    <xf numFmtId="1" fontId="109" fillId="27" borderId="0" xfId="665" applyNumberFormat="1" applyFont="1" applyFill="1" applyAlignment="1" applyProtection="1">
      <alignment horizontal="left" vertical="top"/>
      <protection hidden="1"/>
    </xf>
    <xf numFmtId="0" fontId="110" fillId="27" borderId="0" xfId="666" applyFont="1" applyFill="1" applyAlignment="1" applyProtection="1">
      <alignment horizontal="center" vertical="top"/>
      <protection hidden="1"/>
    </xf>
    <xf numFmtId="0" fontId="110" fillId="27" borderId="0" xfId="666" applyFont="1" applyFill="1" applyBorder="1" applyAlignment="1" applyProtection="1">
      <alignment horizontal="center" vertical="top"/>
      <protection hidden="1"/>
    </xf>
    <xf numFmtId="179" fontId="110" fillId="27" borderId="0" xfId="512" applyFont="1" applyFill="1" applyAlignment="1" applyProtection="1">
      <alignment horizontal="center" vertical="top"/>
      <protection hidden="1"/>
    </xf>
    <xf numFmtId="0" fontId="109" fillId="27" borderId="0" xfId="677" applyFont="1" applyFill="1" applyBorder="1" applyAlignment="1" applyProtection="1">
      <alignment horizontal="right" vertical="top"/>
      <protection hidden="1"/>
    </xf>
    <xf numFmtId="189" fontId="110" fillId="27" borderId="0" xfId="666" applyNumberFormat="1" applyFont="1" applyFill="1" applyAlignment="1" applyProtection="1">
      <alignment horizontal="center" vertical="top"/>
      <protection hidden="1"/>
    </xf>
    <xf numFmtId="49" fontId="109" fillId="27" borderId="0" xfId="666" applyNumberFormat="1" applyFont="1" applyFill="1" applyBorder="1" applyAlignment="1" applyProtection="1">
      <alignment horizontal="left" vertical="center" shrinkToFit="1"/>
      <protection hidden="1"/>
    </xf>
    <xf numFmtId="228" fontId="109" fillId="27" borderId="95" xfId="674" applyNumberFormat="1" applyFont="1" applyFill="1" applyBorder="1" applyAlignment="1" applyProtection="1">
      <alignment horizontal="right" vertical="center" wrapText="1"/>
      <protection hidden="1"/>
    </xf>
    <xf numFmtId="228" fontId="109" fillId="27" borderId="103" xfId="674" applyNumberFormat="1" applyFont="1" applyFill="1" applyBorder="1" applyAlignment="1" applyProtection="1">
      <alignment horizontal="right" vertical="center" wrapText="1"/>
      <protection hidden="1"/>
    </xf>
    <xf numFmtId="228" fontId="109" fillId="27" borderId="19" xfId="666" quotePrefix="1" applyNumberFormat="1" applyFont="1" applyFill="1" applyBorder="1" applyAlignment="1" applyProtection="1">
      <alignment vertical="center"/>
      <protection hidden="1"/>
    </xf>
    <xf numFmtId="228" fontId="109" fillId="27" borderId="93" xfId="674" applyNumberFormat="1" applyFont="1" applyFill="1" applyBorder="1" applyAlignment="1" applyProtection="1">
      <alignment vertical="center"/>
      <protection hidden="1"/>
    </xf>
    <xf numFmtId="227" fontId="109" fillId="27" borderId="0" xfId="439" applyNumberFormat="1" applyFont="1" applyFill="1" applyAlignment="1" applyProtection="1">
      <alignment horizontal="right" vertical="center"/>
      <protection hidden="1"/>
    </xf>
    <xf numFmtId="227" fontId="60" fillId="27" borderId="0" xfId="439" applyNumberFormat="1" applyFont="1" applyFill="1" applyAlignment="1" applyProtection="1">
      <alignment horizontal="right" vertical="center"/>
      <protection hidden="1"/>
    </xf>
    <xf numFmtId="227" fontId="113" fillId="27" borderId="0" xfId="439" applyNumberFormat="1" applyFont="1" applyFill="1" applyAlignment="1" applyProtection="1">
      <alignment horizontal="right" vertical="center"/>
      <protection hidden="1"/>
    </xf>
    <xf numFmtId="227" fontId="109" fillId="27" borderId="0" xfId="632" applyNumberFormat="1" applyFont="1" applyFill="1" applyBorder="1" applyProtection="1">
      <alignment vertical="center"/>
      <protection hidden="1"/>
    </xf>
    <xf numFmtId="227" fontId="109" fillId="27" borderId="0" xfId="637" applyNumberFormat="1" applyFont="1" applyFill="1" applyBorder="1" applyProtection="1">
      <alignment vertical="center"/>
      <protection locked="0" hidden="1"/>
    </xf>
    <xf numFmtId="227" fontId="109" fillId="27" borderId="0" xfId="645" applyNumberFormat="1" applyFont="1" applyFill="1" applyBorder="1" applyProtection="1">
      <alignment vertical="center"/>
      <protection locked="0" hidden="1"/>
    </xf>
    <xf numFmtId="227" fontId="109" fillId="27" borderId="0" xfId="647" applyNumberFormat="1" applyFont="1" applyFill="1" applyBorder="1" applyProtection="1">
      <alignment vertical="center"/>
      <protection locked="0" hidden="1"/>
    </xf>
    <xf numFmtId="227" fontId="109" fillId="27" borderId="0" xfId="653" applyNumberFormat="1" applyFont="1" applyFill="1" applyBorder="1" applyProtection="1">
      <alignment vertical="center"/>
      <protection locked="0" hidden="1"/>
    </xf>
    <xf numFmtId="227" fontId="109" fillId="27" borderId="0" xfId="522" applyNumberFormat="1" applyFont="1" applyFill="1" applyBorder="1" applyProtection="1">
      <alignment vertical="center"/>
      <protection locked="0" hidden="1"/>
    </xf>
    <xf numFmtId="227" fontId="60" fillId="27" borderId="0" xfId="632" applyNumberFormat="1" applyFont="1" applyFill="1" applyBorder="1" applyProtection="1">
      <alignment vertical="center"/>
      <protection hidden="1"/>
    </xf>
    <xf numFmtId="227" fontId="60" fillId="27" borderId="0" xfId="637" applyNumberFormat="1" applyFont="1" applyFill="1" applyBorder="1" applyProtection="1">
      <alignment vertical="center"/>
      <protection locked="0" hidden="1"/>
    </xf>
    <xf numFmtId="227" fontId="60" fillId="27" borderId="0" xfId="645" applyNumberFormat="1" applyFont="1" applyFill="1" applyBorder="1" applyProtection="1">
      <alignment vertical="center"/>
      <protection locked="0" hidden="1"/>
    </xf>
    <xf numFmtId="227" fontId="60" fillId="27" borderId="0" xfId="647" applyNumberFormat="1" applyFont="1" applyFill="1" applyBorder="1" applyProtection="1">
      <alignment vertical="center"/>
      <protection locked="0" hidden="1"/>
    </xf>
    <xf numFmtId="227" fontId="60" fillId="27" borderId="0" xfId="653" applyNumberFormat="1" applyFont="1" applyFill="1" applyBorder="1" applyProtection="1">
      <alignment vertical="center"/>
      <protection locked="0" hidden="1"/>
    </xf>
    <xf numFmtId="227" fontId="60" fillId="27" borderId="0" xfId="522" applyNumberFormat="1" applyFont="1" applyFill="1" applyBorder="1" applyProtection="1">
      <alignment vertical="center"/>
      <protection locked="0" hidden="1"/>
    </xf>
    <xf numFmtId="227" fontId="109" fillId="27" borderId="22" xfId="439" applyNumberFormat="1" applyFont="1" applyFill="1" applyBorder="1" applyAlignment="1" applyProtection="1">
      <alignment horizontal="right" vertical="center"/>
      <protection locked="0" hidden="1"/>
    </xf>
    <xf numFmtId="227" fontId="109" fillId="27" borderId="92" xfId="632" applyNumberFormat="1" applyFont="1" applyFill="1" applyBorder="1" applyProtection="1">
      <alignment vertical="center"/>
      <protection hidden="1"/>
    </xf>
    <xf numFmtId="227" fontId="109" fillId="27" borderId="92" xfId="637" applyNumberFormat="1" applyFont="1" applyFill="1" applyBorder="1" applyProtection="1">
      <alignment vertical="center"/>
      <protection locked="0" hidden="1"/>
    </xf>
    <xf numFmtId="227" fontId="109" fillId="27" borderId="92" xfId="645" applyNumberFormat="1" applyFont="1" applyFill="1" applyBorder="1" applyProtection="1">
      <alignment vertical="center"/>
      <protection locked="0" hidden="1"/>
    </xf>
    <xf numFmtId="227" fontId="109" fillId="27" borderId="92" xfId="647" applyNumberFormat="1" applyFont="1" applyFill="1" applyBorder="1" applyProtection="1">
      <alignment vertical="center"/>
      <protection locked="0" hidden="1"/>
    </xf>
    <xf numFmtId="227" fontId="109" fillId="27" borderId="92" xfId="653" applyNumberFormat="1" applyFont="1" applyFill="1" applyBorder="1" applyProtection="1">
      <alignment vertical="center"/>
      <protection locked="0" hidden="1"/>
    </xf>
    <xf numFmtId="227" fontId="109" fillId="27" borderId="92" xfId="522" applyNumberFormat="1" applyFont="1" applyFill="1" applyBorder="1" applyProtection="1">
      <alignment vertical="center"/>
      <protection locked="0" hidden="1"/>
    </xf>
    <xf numFmtId="251" fontId="116" fillId="27" borderId="0" xfId="0" applyNumberFormat="1" applyFont="1" applyFill="1" applyBorder="1" applyAlignment="1" applyProtection="1">
      <alignment horizontal="right" vertical="center"/>
      <protection hidden="1"/>
    </xf>
    <xf numFmtId="251" fontId="116" fillId="27" borderId="93" xfId="0" applyNumberFormat="1" applyFont="1" applyFill="1" applyBorder="1" applyAlignment="1" applyProtection="1">
      <alignment horizontal="right" vertical="center"/>
      <protection hidden="1"/>
    </xf>
    <xf numFmtId="251" fontId="117" fillId="27" borderId="0" xfId="0" applyNumberFormat="1" applyFont="1" applyFill="1" applyBorder="1" applyAlignment="1" applyProtection="1">
      <alignment horizontal="right" vertical="center"/>
      <protection hidden="1"/>
    </xf>
    <xf numFmtId="251" fontId="117" fillId="27" borderId="93" xfId="0" applyNumberFormat="1" applyFont="1" applyFill="1" applyBorder="1" applyAlignment="1" applyProtection="1">
      <alignment horizontal="right" vertical="center"/>
      <protection hidden="1"/>
    </xf>
    <xf numFmtId="252" fontId="116" fillId="27" borderId="0" xfId="0" applyNumberFormat="1" applyFont="1" applyFill="1" applyBorder="1" applyAlignment="1" applyProtection="1">
      <alignment horizontal="right" vertical="center"/>
      <protection hidden="1"/>
    </xf>
    <xf numFmtId="252" fontId="117" fillId="27" borderId="0" xfId="0" applyNumberFormat="1" applyFont="1" applyFill="1" applyBorder="1" applyAlignment="1" applyProtection="1">
      <alignment horizontal="right" vertical="center"/>
      <protection hidden="1"/>
    </xf>
    <xf numFmtId="252" fontId="109" fillId="27" borderId="0" xfId="0" applyNumberFormat="1" applyFont="1" applyFill="1" applyBorder="1" applyAlignment="1" applyProtection="1">
      <alignment horizontal="right" vertical="center"/>
      <protection hidden="1"/>
    </xf>
    <xf numFmtId="252" fontId="113" fillId="27" borderId="0" xfId="0" applyNumberFormat="1" applyFont="1" applyFill="1" applyBorder="1" applyAlignment="1" applyProtection="1">
      <alignment horizontal="right" vertical="center"/>
      <protection hidden="1"/>
    </xf>
    <xf numFmtId="0" fontId="62" fillId="27" borderId="0" xfId="0" applyFont="1" applyFill="1" applyAlignment="1" applyProtection="1">
      <alignment horizontal="left" vertical="center"/>
      <protection hidden="1"/>
    </xf>
    <xf numFmtId="41" fontId="109" fillId="27" borderId="10" xfId="666" applyNumberFormat="1" applyFont="1" applyFill="1" applyBorder="1" applyAlignment="1" applyProtection="1">
      <alignment horizontal="right" vertical="center"/>
      <protection hidden="1"/>
    </xf>
    <xf numFmtId="41" fontId="116" fillId="27" borderId="92" xfId="0" applyNumberFormat="1" applyFont="1" applyFill="1" applyBorder="1" applyAlignment="1" applyProtection="1">
      <alignment horizontal="right" vertical="center"/>
      <protection hidden="1"/>
    </xf>
    <xf numFmtId="49" fontId="114" fillId="27" borderId="23" xfId="678" applyNumberFormat="1" applyFont="1" applyFill="1" applyBorder="1" applyAlignment="1" applyProtection="1">
      <alignment horizontal="right"/>
      <protection hidden="1"/>
    </xf>
    <xf numFmtId="49" fontId="114" fillId="27" borderId="0" xfId="0" applyNumberFormat="1" applyFont="1" applyFill="1" applyBorder="1" applyAlignment="1" applyProtection="1">
      <alignment horizontal="right"/>
      <protection hidden="1"/>
    </xf>
    <xf numFmtId="0" fontId="112" fillId="27" borderId="0" xfId="0" applyFont="1" applyFill="1" applyAlignment="1" applyProtection="1">
      <alignment horizontal="center" vertical="center"/>
      <protection hidden="1"/>
    </xf>
    <xf numFmtId="0" fontId="109" fillId="27" borderId="0" xfId="666" applyFont="1" applyFill="1" applyBorder="1" applyAlignment="1" applyProtection="1">
      <alignment horizontal="center" vertical="center" wrapText="1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41" fontId="109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66" quotePrefix="1" applyNumberFormat="1" applyFont="1" applyFill="1" applyBorder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4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3" xfId="0" applyFont="1" applyFill="1" applyBorder="1" applyAlignment="1" applyProtection="1">
      <alignment horizontal="center" vertical="center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31" xfId="624" applyFont="1" applyFill="1" applyBorder="1" applyAlignment="1" applyProtection="1">
      <alignment horizontal="center" vertical="center" wrapText="1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41" fontId="60" fillId="27" borderId="19" xfId="0" applyNumberFormat="1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center" vertical="center"/>
      <protection hidden="1"/>
    </xf>
    <xf numFmtId="41" fontId="60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Alignment="1" applyProtection="1">
      <alignment horizontal="center" vertical="center"/>
      <protection hidden="1"/>
    </xf>
    <xf numFmtId="187" fontId="112" fillId="27" borderId="0" xfId="509" applyNumberFormat="1" applyFont="1" applyFill="1" applyBorder="1" applyAlignment="1" applyProtection="1">
      <alignment horizontal="center" vertical="center"/>
      <protection hidden="1"/>
    </xf>
    <xf numFmtId="187" fontId="111" fillId="27" borderId="0" xfId="672" applyNumberFormat="1" applyFont="1" applyFill="1" applyBorder="1" applyAlignment="1" applyProtection="1">
      <alignment horizontal="center" vertical="center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0" fontId="109" fillId="27" borderId="2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78" applyFont="1" applyFill="1" applyBorder="1" applyAlignment="1" applyProtection="1">
      <alignment horizontal="center" vertical="center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61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60" fillId="27" borderId="23" xfId="672" applyFont="1" applyFill="1" applyBorder="1" applyAlignment="1" applyProtection="1">
      <alignment horizontal="center" vertical="center"/>
      <protection hidden="1"/>
    </xf>
    <xf numFmtId="0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181" fontId="112" fillId="27" borderId="0" xfId="0" applyNumberFormat="1" applyFont="1" applyFill="1" applyBorder="1" applyAlignment="1" applyProtection="1">
      <alignment horizontal="center" vertical="center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93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10" xfId="0" applyNumberFormat="1" applyFont="1" applyFill="1" applyBorder="1" applyAlignment="1" applyProtection="1">
      <alignment horizontal="right" vertical="center"/>
      <protection hidden="1"/>
    </xf>
    <xf numFmtId="3" fontId="279" fillId="27" borderId="102" xfId="17637" applyNumberFormat="1" applyFont="1" applyFill="1" applyBorder="1" applyAlignment="1" applyProtection="1">
      <alignment horizontal="right" vertical="center"/>
      <protection hidden="1"/>
    </xf>
    <xf numFmtId="3" fontId="279" fillId="27" borderId="0" xfId="17637" applyNumberFormat="1" applyFont="1" applyFill="1" applyBorder="1" applyAlignment="1" applyProtection="1">
      <alignment horizontal="right" vertical="center"/>
      <protection hidden="1"/>
    </xf>
    <xf numFmtId="228" fontId="279" fillId="27" borderId="0" xfId="17637" applyNumberFormat="1" applyFont="1" applyFill="1" applyBorder="1" applyAlignment="1" applyProtection="1">
      <alignment horizontal="right" vertical="center"/>
      <protection hidden="1"/>
    </xf>
    <xf numFmtId="228" fontId="279" fillId="27" borderId="93" xfId="17637" applyNumberFormat="1" applyFont="1" applyFill="1" applyBorder="1" applyAlignment="1" applyProtection="1">
      <alignment horizontal="right" vertical="center"/>
      <protection hidden="1"/>
    </xf>
    <xf numFmtId="3" fontId="280" fillId="27" borderId="102" xfId="17637" applyNumberFormat="1" applyFont="1" applyFill="1" applyBorder="1" applyAlignment="1" applyProtection="1">
      <alignment horizontal="right" vertical="center"/>
      <protection hidden="1"/>
    </xf>
    <xf numFmtId="3" fontId="280" fillId="27" borderId="0" xfId="17637" applyNumberFormat="1" applyFont="1" applyFill="1" applyBorder="1" applyAlignment="1" applyProtection="1">
      <alignment horizontal="right" vertical="center"/>
      <protection hidden="1"/>
    </xf>
    <xf numFmtId="228" fontId="280" fillId="27" borderId="0" xfId="17637" applyNumberFormat="1" applyFont="1" applyFill="1" applyBorder="1" applyAlignment="1" applyProtection="1">
      <alignment horizontal="right" vertical="center"/>
      <protection hidden="1"/>
    </xf>
    <xf numFmtId="228" fontId="280" fillId="27" borderId="93" xfId="17637" applyNumberFormat="1" applyFont="1" applyFill="1" applyBorder="1" applyAlignment="1" applyProtection="1">
      <alignment horizontal="right" vertical="center"/>
      <protection hidden="1"/>
    </xf>
    <xf numFmtId="3" fontId="279" fillId="27" borderId="102" xfId="17638" applyNumberFormat="1" applyFont="1" applyFill="1" applyBorder="1" applyAlignment="1" applyProtection="1">
      <alignment horizontal="right" vertical="center"/>
      <protection hidden="1"/>
    </xf>
    <xf numFmtId="3" fontId="279" fillId="27" borderId="0" xfId="17638" applyNumberFormat="1" applyFont="1" applyFill="1" applyBorder="1" applyAlignment="1" applyProtection="1">
      <alignment horizontal="right" vertical="center"/>
      <protection hidden="1"/>
    </xf>
    <xf numFmtId="228" fontId="279" fillId="27" borderId="0" xfId="17638" applyNumberFormat="1" applyFont="1" applyFill="1" applyBorder="1" applyAlignment="1" applyProtection="1">
      <alignment horizontal="right" vertical="center"/>
      <protection hidden="1"/>
    </xf>
    <xf numFmtId="228" fontId="279" fillId="27" borderId="93" xfId="17638" applyNumberFormat="1" applyFont="1" applyFill="1" applyBorder="1" applyAlignment="1" applyProtection="1">
      <alignment horizontal="right" vertical="center"/>
      <protection hidden="1"/>
    </xf>
    <xf numFmtId="3" fontId="279" fillId="27" borderId="22" xfId="17638" applyNumberFormat="1" applyFont="1" applyFill="1" applyBorder="1" applyAlignment="1" applyProtection="1">
      <alignment horizontal="right" vertical="center"/>
      <protection hidden="1"/>
    </xf>
    <xf numFmtId="3" fontId="279" fillId="27" borderId="10" xfId="17638" applyNumberFormat="1" applyFont="1" applyFill="1" applyBorder="1" applyAlignment="1" applyProtection="1">
      <alignment horizontal="right" vertical="center"/>
      <protection hidden="1"/>
    </xf>
    <xf numFmtId="228" fontId="279" fillId="27" borderId="10" xfId="17638" applyNumberFormat="1" applyFont="1" applyFill="1" applyBorder="1" applyAlignment="1" applyProtection="1">
      <alignment horizontal="right" vertical="center"/>
      <protection hidden="1"/>
    </xf>
    <xf numFmtId="228" fontId="279" fillId="27" borderId="20" xfId="17638" applyNumberFormat="1" applyFont="1" applyFill="1" applyBorder="1" applyAlignment="1" applyProtection="1">
      <alignment horizontal="right" vertical="center"/>
      <protection hidden="1"/>
    </xf>
    <xf numFmtId="251" fontId="116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6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6" fillId="27" borderId="92" xfId="0" applyNumberFormat="1" applyFont="1" applyFill="1" applyBorder="1" applyAlignment="1" applyProtection="1">
      <alignment horizontal="right" vertical="center"/>
      <protection locked="0" hidden="1"/>
    </xf>
    <xf numFmtId="227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227" fontId="109" fillId="27" borderId="92" xfId="0" quotePrefix="1" applyNumberFormat="1" applyFont="1" applyFill="1" applyBorder="1" applyAlignment="1" applyProtection="1">
      <alignment horizontal="right" vertical="center"/>
      <protection locked="0" hidden="1"/>
    </xf>
    <xf numFmtId="252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102" xfId="676" applyNumberFormat="1" applyFont="1" applyFill="1" applyBorder="1" applyAlignment="1" applyProtection="1">
      <alignment horizontal="right" vertical="center"/>
      <protection hidden="1"/>
    </xf>
    <xf numFmtId="228" fontId="109" fillId="27" borderId="0" xfId="680" applyNumberFormat="1" applyFont="1" applyFill="1" applyAlignment="1" applyProtection="1">
      <alignment horizontal="right" vertical="center"/>
      <protection locked="0" hidden="1"/>
    </xf>
    <xf numFmtId="228" fontId="113" fillId="27" borderId="0" xfId="680" applyNumberFormat="1" applyFont="1" applyFill="1" applyAlignment="1" applyProtection="1">
      <alignment horizontal="right" vertical="center"/>
      <protection locked="0" hidden="1"/>
    </xf>
    <xf numFmtId="228" fontId="109" fillId="27" borderId="0" xfId="0" applyNumberFormat="1" applyFont="1" applyFill="1" applyAlignment="1" applyProtection="1">
      <alignment horizontal="right" vertical="center"/>
      <protection locked="0" hidden="1"/>
    </xf>
    <xf numFmtId="41" fontId="113" fillId="27" borderId="10" xfId="0" applyNumberFormat="1" applyFont="1" applyFill="1" applyBorder="1" applyAlignment="1" applyProtection="1">
      <alignment horizontal="right" vertical="center"/>
      <protection locked="0" hidden="1"/>
    </xf>
    <xf numFmtId="1" fontId="109" fillId="27" borderId="102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102" xfId="0" applyFont="1" applyFill="1" applyBorder="1" applyAlignment="1" applyProtection="1">
      <alignment horizontal="right" vertical="center"/>
      <protection hidden="1"/>
    </xf>
    <xf numFmtId="0" fontId="109" fillId="27" borderId="0" xfId="0" applyFont="1" applyFill="1" applyBorder="1" applyAlignment="1" applyProtection="1">
      <alignment horizontal="right" vertical="center" indent="1"/>
      <protection locked="0" hidden="1"/>
    </xf>
    <xf numFmtId="230" fontId="109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29" fontId="109" fillId="27" borderId="0" xfId="0" applyNumberFormat="1" applyFont="1" applyFill="1" applyBorder="1" applyAlignment="1" applyProtection="1">
      <alignment horizontal="right" vertical="center" indent="1"/>
      <protection locked="0" hidden="1"/>
    </xf>
    <xf numFmtId="0" fontId="109" fillId="27" borderId="22" xfId="0" applyFont="1" applyFill="1" applyBorder="1" applyAlignment="1" applyProtection="1">
      <alignment horizontal="right" vertical="center" indent="1"/>
      <protection locked="0" hidden="1"/>
    </xf>
    <xf numFmtId="0" fontId="109" fillId="27" borderId="10" xfId="0" applyFont="1" applyFill="1" applyBorder="1" applyAlignment="1" applyProtection="1">
      <alignment horizontal="right" vertical="center" indent="1"/>
      <protection locked="0" hidden="1"/>
    </xf>
    <xf numFmtId="230" fontId="109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229" fontId="109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0" fontId="109" fillId="27" borderId="0" xfId="0" applyFont="1" applyFill="1" applyBorder="1" applyAlignment="1" applyProtection="1">
      <alignment horizontal="right" vertical="center"/>
      <protection locked="0" hidden="1"/>
    </xf>
    <xf numFmtId="229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6" fillId="27" borderId="0" xfId="0" applyFont="1" applyFill="1" applyBorder="1" applyAlignment="1" applyProtection="1">
      <alignment horizontal="right" vertical="center"/>
      <protection locked="0" hidden="1"/>
    </xf>
    <xf numFmtId="0" fontId="109" fillId="27" borderId="22" xfId="0" applyFont="1" applyFill="1" applyBorder="1" applyAlignment="1" applyProtection="1">
      <alignment horizontal="right" vertical="center"/>
      <protection locked="0" hidden="1"/>
    </xf>
    <xf numFmtId="229" fontId="109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09" fillId="27" borderId="10" xfId="0" applyFont="1" applyFill="1" applyBorder="1" applyAlignment="1" applyProtection="1">
      <alignment horizontal="right" vertical="center"/>
      <protection locked="0" hidden="1"/>
    </xf>
    <xf numFmtId="41" fontId="109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0" fillId="27" borderId="102" xfId="0" applyNumberFormat="1" applyFont="1" applyFill="1" applyBorder="1" applyAlignment="1" applyProtection="1">
      <alignment horizontal="right" vertical="center"/>
      <protection hidden="1"/>
    </xf>
    <xf numFmtId="41" fontId="60" fillId="27" borderId="102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0" applyNumberFormat="1" applyFont="1" applyFill="1" applyBorder="1" applyAlignment="1" applyProtection="1">
      <alignment horizontal="right" vertical="center"/>
      <protection locked="0" hidden="1"/>
    </xf>
    <xf numFmtId="3" fontId="60" fillId="27" borderId="0" xfId="4698" applyNumberFormat="1" applyFont="1" applyFill="1" applyBorder="1" applyAlignment="1" applyProtection="1">
      <alignment horizontal="right" vertical="center" wrapText="1"/>
      <protection locked="0" hidden="1"/>
    </xf>
    <xf numFmtId="0" fontId="60" fillId="27" borderId="0" xfId="4698" applyFont="1" applyFill="1" applyBorder="1" applyAlignment="1" applyProtection="1">
      <alignment horizontal="right" vertical="center" wrapText="1"/>
      <protection locked="0" hidden="1"/>
    </xf>
    <xf numFmtId="3" fontId="60" fillId="27" borderId="0" xfId="4861" applyNumberFormat="1" applyFont="1" applyFill="1" applyBorder="1" applyAlignment="1" applyProtection="1">
      <alignment horizontal="right" vertical="center" wrapText="1"/>
      <protection locked="0" hidden="1"/>
    </xf>
    <xf numFmtId="0" fontId="60" fillId="27" borderId="0" xfId="4861" applyFont="1" applyFill="1" applyBorder="1" applyAlignment="1" applyProtection="1">
      <alignment horizontal="right" vertical="center" wrapText="1"/>
      <protection locked="0" hidden="1"/>
    </xf>
    <xf numFmtId="41" fontId="60" fillId="27" borderId="0" xfId="666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3908" applyNumberFormat="1" applyFont="1" applyFill="1" applyBorder="1" applyAlignment="1" applyProtection="1">
      <alignment horizontal="right" vertical="center"/>
      <protection locked="0" hidden="1"/>
    </xf>
    <xf numFmtId="41" fontId="60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0" applyNumberFormat="1" applyFont="1" applyFill="1" applyAlignment="1" applyProtection="1">
      <alignment horizontal="right" vertical="center"/>
      <protection locked="0" hidden="1"/>
    </xf>
    <xf numFmtId="41" fontId="62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3908" applyNumberFormat="1" applyFont="1" applyFill="1" applyAlignment="1" applyProtection="1">
      <alignment horizontal="right" vertical="center"/>
      <protection locked="0" hidden="1"/>
    </xf>
    <xf numFmtId="41" fontId="60" fillId="27" borderId="0" xfId="3908" applyNumberFormat="1" applyFont="1" applyFill="1" applyAlignment="1" applyProtection="1">
      <alignment horizontal="right" vertical="center"/>
      <protection locked="0" hidden="1"/>
    </xf>
    <xf numFmtId="41" fontId="62" fillId="27" borderId="0" xfId="3908" applyNumberFormat="1" applyFont="1" applyFill="1" applyAlignment="1" applyProtection="1">
      <alignment horizontal="right" vertical="center"/>
      <protection locked="0" hidden="1"/>
    </xf>
    <xf numFmtId="41" fontId="109" fillId="27" borderId="102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09" fillId="27" borderId="102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21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21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22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42" applyNumberFormat="1" applyFont="1" applyFill="1" applyBorder="1" applyAlignment="1" applyProtection="1">
      <alignment horizontal="right" vertical="center" shrinkToFit="1"/>
      <protection locked="0" hidden="1"/>
    </xf>
    <xf numFmtId="188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03" applyNumberFormat="1" applyFont="1" applyFill="1" applyAlignment="1" applyProtection="1">
      <alignment horizontal="right" vertical="center"/>
      <protection locked="0" hidden="1"/>
    </xf>
    <xf numFmtId="188" fontId="114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4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113" fillId="27" borderId="20" xfId="678" quotePrefix="1" applyNumberFormat="1" applyFont="1" applyFill="1" applyBorder="1" applyAlignment="1" applyProtection="1">
      <alignment horizontal="center" vertical="center"/>
      <protection hidden="1"/>
    </xf>
    <xf numFmtId="219" fontId="113" fillId="27" borderId="0" xfId="678" applyNumberFormat="1" applyFont="1" applyFill="1" applyBorder="1" applyAlignment="1" applyProtection="1">
      <alignment horizontal="right" vertical="center" wrapText="1"/>
      <protection locked="0" hidden="1"/>
    </xf>
    <xf numFmtId="219" fontId="113" fillId="27" borderId="0" xfId="678" applyNumberFormat="1" applyFont="1" applyFill="1" applyBorder="1" applyAlignment="1" applyProtection="1">
      <alignment horizontal="right" vertical="center"/>
      <protection locked="0" hidden="1"/>
    </xf>
    <xf numFmtId="219" fontId="113" fillId="27" borderId="0" xfId="678" applyNumberFormat="1" applyFont="1" applyFill="1" applyAlignment="1" applyProtection="1">
      <alignment horizontal="right" vertical="center"/>
      <protection locked="0" hidden="1"/>
    </xf>
    <xf numFmtId="219" fontId="113" fillId="27" borderId="10" xfId="678" applyNumberFormat="1" applyFont="1" applyFill="1" applyBorder="1" applyAlignment="1" applyProtection="1">
      <alignment horizontal="right" vertical="center"/>
      <protection locked="0" hidden="1"/>
    </xf>
    <xf numFmtId="219" fontId="113" fillId="27" borderId="20" xfId="678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72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22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10" xfId="672" quotePrefix="1" applyNumberFormat="1" applyFont="1" applyFill="1" applyBorder="1" applyAlignment="1" applyProtection="1">
      <alignment horizontal="right" vertical="center"/>
      <protection locked="0" hidden="1"/>
    </xf>
    <xf numFmtId="186" fontId="6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102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185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09" fillId="27" borderId="10" xfId="440" quotePrefix="1" applyNumberFormat="1" applyFont="1" applyFill="1" applyBorder="1" applyAlignment="1" applyProtection="1">
      <alignment vertical="center"/>
      <protection locked="0" hidden="1"/>
    </xf>
    <xf numFmtId="185" fontId="109" fillId="27" borderId="10" xfId="440" quotePrefix="1" applyNumberFormat="1" applyFont="1" applyFill="1" applyBorder="1" applyAlignment="1" applyProtection="1">
      <alignment vertical="center"/>
      <protection locked="0" hidden="1"/>
    </xf>
    <xf numFmtId="188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09" fillId="27" borderId="0" xfId="666" applyNumberFormat="1" applyFont="1" applyFill="1" applyBorder="1" applyAlignment="1" applyProtection="1">
      <alignment horizontal="right" vertical="center"/>
      <protection locked="0" hidden="1"/>
    </xf>
    <xf numFmtId="218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16" fillId="27" borderId="0" xfId="440" quotePrefix="1" applyNumberFormat="1" applyFont="1" applyFill="1" applyBorder="1" applyAlignment="1" applyProtection="1">
      <alignment vertical="center"/>
      <protection locked="0" hidden="1"/>
    </xf>
    <xf numFmtId="191" fontId="113" fillId="27" borderId="10" xfId="0" applyNumberFormat="1" applyFont="1" applyFill="1" applyBorder="1" applyAlignment="1" applyProtection="1">
      <alignment horizontal="right" vertical="center"/>
      <protection hidden="1"/>
    </xf>
    <xf numFmtId="178" fontId="109" fillId="27" borderId="102" xfId="673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21" xfId="0" applyNumberFormat="1" applyFont="1" applyFill="1" applyBorder="1" applyAlignment="1" applyProtection="1">
      <alignment horizontal="center" vertical="center"/>
      <protection locked="0" hidden="1"/>
    </xf>
    <xf numFmtId="41" fontId="109" fillId="27" borderId="0" xfId="0" applyNumberFormat="1" applyFont="1" applyFill="1" applyBorder="1" applyAlignment="1" applyProtection="1">
      <alignment horizontal="center" vertical="center"/>
      <protection locked="0" hidden="1"/>
    </xf>
    <xf numFmtId="41" fontId="109" fillId="27" borderId="19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73" applyNumberFormat="1" applyFont="1" applyFill="1" applyBorder="1" applyAlignment="1" applyProtection="1">
      <alignment horizontal="left" vertical="center"/>
      <protection locked="0" hidden="1"/>
    </xf>
    <xf numFmtId="41" fontId="114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92" xfId="673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43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09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16" fillId="27" borderId="0" xfId="0" quotePrefix="1" applyNumberFormat="1" applyFont="1" applyFill="1" applyAlignment="1" applyProtection="1">
      <alignment horizontal="right" vertical="center"/>
      <protection locked="0" hidden="1"/>
    </xf>
    <xf numFmtId="0" fontId="109" fillId="27" borderId="102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6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0" fontId="109" fillId="27" borderId="102" xfId="0" applyFont="1" applyFill="1" applyBorder="1" applyAlignment="1" applyProtection="1">
      <alignment horizontal="right" vertical="center"/>
      <protection locked="0" hidden="1"/>
    </xf>
    <xf numFmtId="229" fontId="109" fillId="27" borderId="102" xfId="0" applyNumberFormat="1" applyFont="1" applyFill="1" applyBorder="1" applyAlignment="1" applyProtection="1">
      <alignment horizontal="right" vertical="center"/>
      <protection locked="0" hidden="1"/>
    </xf>
    <xf numFmtId="0" fontId="113" fillId="27" borderId="102" xfId="0" applyFont="1" applyFill="1" applyBorder="1" applyAlignment="1" applyProtection="1">
      <alignment horizontal="right" vertical="center"/>
      <protection hidden="1"/>
    </xf>
    <xf numFmtId="0" fontId="60" fillId="27" borderId="10" xfId="4698" applyFont="1" applyFill="1" applyBorder="1" applyAlignment="1" applyProtection="1">
      <alignment horizontal="right" vertical="center" wrapText="1"/>
      <protection locked="0" hidden="1"/>
    </xf>
    <xf numFmtId="41" fontId="109" fillId="27" borderId="92" xfId="0" quotePrefix="1" applyNumberFormat="1" applyFont="1" applyFill="1" applyBorder="1" applyAlignment="1" applyProtection="1">
      <alignment horizontal="right" vertical="center"/>
      <protection locked="0" hidden="1"/>
    </xf>
    <xf numFmtId="0" fontId="109" fillId="27" borderId="0" xfId="0" applyFont="1" applyFill="1" applyBorder="1" applyAlignment="1" applyProtection="1">
      <alignment horizontal="center" vertical="center"/>
      <protection locked="0" hidden="1"/>
    </xf>
    <xf numFmtId="41" fontId="60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0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0" fillId="22" borderId="0" xfId="0" applyNumberFormat="1" applyFont="1" applyFill="1" applyBorder="1" applyAlignment="1" applyProtection="1">
      <alignment horizontal="right" vertical="center"/>
      <protection locked="0" hidden="1"/>
    </xf>
    <xf numFmtId="188" fontId="60" fillId="22" borderId="0" xfId="0" applyNumberFormat="1" applyFont="1" applyFill="1" applyBorder="1" applyAlignment="1" applyProtection="1">
      <alignment horizontal="right" vertical="center"/>
      <protection locked="0" hidden="1"/>
    </xf>
    <xf numFmtId="185" fontId="60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09" fillId="27" borderId="92" xfId="0" quotePrefix="1" applyNumberFormat="1" applyFont="1" applyFill="1" applyBorder="1" applyAlignment="1" applyProtection="1">
      <alignment horizontal="right" vertical="center"/>
      <protection locked="0" hidden="1"/>
    </xf>
    <xf numFmtId="179" fontId="113" fillId="27" borderId="92" xfId="441" applyFont="1" applyFill="1" applyBorder="1" applyAlignment="1" applyProtection="1">
      <alignment horizontal="right" vertical="center"/>
      <protection locked="0" hidden="1"/>
    </xf>
    <xf numFmtId="179" fontId="173" fillId="27" borderId="92" xfId="441" applyFont="1" applyFill="1" applyBorder="1" applyAlignment="1" applyProtection="1">
      <alignment horizontal="right" vertical="center"/>
      <protection locked="0"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09" fillId="27" borderId="29" xfId="0" applyFont="1" applyFill="1" applyBorder="1" applyAlignment="1" applyProtection="1">
      <alignment horizontal="center" vertical="center" wrapText="1"/>
      <protection hidden="1"/>
    </xf>
    <xf numFmtId="0" fontId="109" fillId="27" borderId="28" xfId="0" applyFont="1" applyFill="1" applyBorder="1" applyAlignment="1" applyProtection="1">
      <alignment horizontal="center" vertical="center" wrapText="1"/>
      <protection hidden="1"/>
    </xf>
    <xf numFmtId="41" fontId="109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2" fillId="27" borderId="0" xfId="681" applyFont="1" applyFill="1" applyBorder="1" applyAlignment="1" applyProtection="1">
      <alignment horizontal="center" vertical="center"/>
      <protection hidden="1"/>
    </xf>
    <xf numFmtId="0" fontId="114" fillId="27" borderId="96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92" xfId="0" applyNumberFormat="1" applyFont="1" applyFill="1" applyBorder="1" applyAlignment="1" applyProtection="1">
      <alignment horizontal="left" vertical="center" shrinkToFit="1"/>
      <protection hidden="1"/>
    </xf>
    <xf numFmtId="41" fontId="109" fillId="27" borderId="96" xfId="0" applyNumberFormat="1" applyFont="1" applyFill="1" applyBorder="1" applyAlignment="1" applyProtection="1">
      <alignment horizontal="center" vertical="center" shrinkToFit="1"/>
      <protection hidden="1"/>
    </xf>
    <xf numFmtId="0" fontId="114" fillId="27" borderId="93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93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93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92" xfId="681" applyNumberFormat="1" applyFont="1" applyFill="1" applyBorder="1" applyAlignment="1" applyProtection="1">
      <alignment horizontal="center" vertical="center"/>
      <protection hidden="1"/>
    </xf>
    <xf numFmtId="0" fontId="109" fillId="27" borderId="96" xfId="0" applyNumberFormat="1" applyFont="1" applyFill="1" applyBorder="1" applyAlignment="1" applyProtection="1">
      <alignment horizontal="left" vertical="center" shrinkToFit="1"/>
      <protection hidden="1"/>
    </xf>
    <xf numFmtId="41" fontId="114" fillId="27" borderId="92" xfId="0" applyNumberFormat="1" applyFont="1" applyFill="1" applyBorder="1" applyAlignment="1" applyProtection="1">
      <alignment horizontal="center" vertical="center"/>
      <protection hidden="1"/>
    </xf>
    <xf numFmtId="0" fontId="109" fillId="27" borderId="93" xfId="0" applyNumberFormat="1" applyFont="1" applyFill="1" applyBorder="1" applyAlignment="1" applyProtection="1">
      <alignment horizontal="left" vertical="center" shrinkToFit="1"/>
      <protection hidden="1"/>
    </xf>
    <xf numFmtId="0" fontId="114" fillId="27" borderId="93" xfId="0" applyNumberFormat="1" applyFont="1" applyFill="1" applyBorder="1" applyAlignment="1" applyProtection="1">
      <alignment horizontal="left" vertical="center" shrinkToFit="1"/>
      <protection hidden="1"/>
    </xf>
    <xf numFmtId="227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252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228" fontId="109" fillId="27" borderId="92" xfId="680" applyNumberFormat="1" applyFont="1" applyFill="1" applyBorder="1" applyAlignment="1" applyProtection="1">
      <alignment horizontal="right" vertical="center"/>
      <protection locked="0" hidden="1"/>
    </xf>
    <xf numFmtId="0" fontId="109" fillId="27" borderId="96" xfId="669" applyNumberFormat="1" applyFont="1" applyFill="1" applyBorder="1" applyAlignment="1" applyProtection="1">
      <alignment vertical="center" shrinkToFit="1"/>
      <protection hidden="1"/>
    </xf>
    <xf numFmtId="178" fontId="109" fillId="27" borderId="92" xfId="0" applyNumberFormat="1" applyFont="1" applyFill="1" applyBorder="1" applyAlignment="1" applyProtection="1">
      <alignment horizontal="center" vertical="center"/>
      <protection hidden="1"/>
    </xf>
    <xf numFmtId="0" fontId="109" fillId="27" borderId="93" xfId="669" applyNumberFormat="1" applyFont="1" applyFill="1" applyBorder="1" applyAlignment="1" applyProtection="1">
      <alignment vertical="center" shrinkToFit="1"/>
      <protection hidden="1"/>
    </xf>
    <xf numFmtId="0" fontId="114" fillId="27" borderId="93" xfId="669" applyNumberFormat="1" applyFont="1" applyFill="1" applyBorder="1" applyAlignment="1" applyProtection="1">
      <alignment vertical="center" shrinkToFit="1"/>
      <protection hidden="1"/>
    </xf>
    <xf numFmtId="0" fontId="109" fillId="27" borderId="93" xfId="0" applyFont="1" applyFill="1" applyBorder="1" applyAlignment="1" applyProtection="1">
      <alignment horizontal="center" vertical="center"/>
      <protection hidden="1"/>
    </xf>
    <xf numFmtId="41" fontId="60" fillId="27" borderId="102" xfId="672" quotePrefix="1" applyNumberFormat="1" applyFont="1" applyFill="1" applyBorder="1" applyAlignment="1" applyProtection="1">
      <alignment horizontal="right" vertical="center"/>
      <protection locked="0"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13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3" xfId="0" applyFont="1" applyFill="1" applyBorder="1" applyAlignment="1" applyProtection="1">
      <alignment horizontal="center" vertical="center"/>
      <protection hidden="1"/>
    </xf>
    <xf numFmtId="0" fontId="109" fillId="27" borderId="93" xfId="0" applyNumberFormat="1" applyFont="1" applyFill="1" applyBorder="1" applyAlignment="1" applyProtection="1">
      <alignment horizontal="center" vertical="center"/>
      <protection hidden="1"/>
    </xf>
    <xf numFmtId="227" fontId="109" fillId="27" borderId="102" xfId="439" applyNumberFormat="1" applyFont="1" applyFill="1" applyBorder="1" applyAlignment="1" applyProtection="1">
      <alignment horizontal="right" vertical="center"/>
      <protection locked="0" hidden="1"/>
    </xf>
    <xf numFmtId="227" fontId="60" fillId="27" borderId="102" xfId="439" applyNumberFormat="1" applyFont="1" applyFill="1" applyBorder="1" applyAlignment="1" applyProtection="1">
      <alignment horizontal="right" vertical="center"/>
      <protection locked="0" hidden="1"/>
    </xf>
    <xf numFmtId="41" fontId="281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281" fillId="27" borderId="93" xfId="672" quotePrefix="1" applyNumberFormat="1" applyFont="1" applyFill="1" applyBorder="1" applyAlignment="1" applyProtection="1">
      <alignment horizontal="right" vertical="center"/>
      <protection locked="0" hidden="1"/>
    </xf>
    <xf numFmtId="41" fontId="281" fillId="27" borderId="20" xfId="672" quotePrefix="1" applyNumberFormat="1" applyFont="1" applyFill="1" applyBorder="1" applyAlignment="1" applyProtection="1">
      <alignment horizontal="right" vertical="center"/>
      <protection locked="0"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41" fontId="60" fillId="27" borderId="19" xfId="0" applyNumberFormat="1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center" vertical="center"/>
      <protection hidden="1"/>
    </xf>
    <xf numFmtId="178" fontId="62" fillId="27" borderId="0" xfId="0" applyNumberFormat="1" applyFont="1" applyFill="1" applyBorder="1" applyAlignment="1" applyProtection="1">
      <alignment horizontal="center" vertical="center"/>
      <protection hidden="1"/>
    </xf>
    <xf numFmtId="0" fontId="273" fillId="27" borderId="0" xfId="0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41" fontId="272" fillId="27" borderId="0" xfId="676" applyNumberFormat="1" applyFont="1" applyFill="1" applyAlignment="1" applyProtection="1">
      <alignment horizontal="right" vertical="center"/>
      <protection hidden="1"/>
    </xf>
    <xf numFmtId="41" fontId="272" fillId="27" borderId="21" xfId="676" applyNumberFormat="1" applyFont="1" applyFill="1" applyBorder="1" applyAlignment="1" applyProtection="1">
      <alignment horizontal="right" vertical="center"/>
      <protection hidden="1"/>
    </xf>
    <xf numFmtId="41" fontId="272" fillId="27" borderId="0" xfId="676" applyNumberFormat="1" applyFont="1" applyFill="1" applyBorder="1" applyAlignment="1" applyProtection="1">
      <alignment horizontal="right" vertical="center"/>
      <protection hidden="1"/>
    </xf>
    <xf numFmtId="0" fontId="272" fillId="27" borderId="0" xfId="676" applyFont="1" applyFill="1" applyBorder="1" applyAlignment="1" applyProtection="1">
      <alignment horizontal="center" vertical="center"/>
      <protection hidden="1"/>
    </xf>
    <xf numFmtId="178" fontId="60" fillId="27" borderId="0" xfId="676" applyNumberFormat="1" applyFont="1" applyFill="1" applyBorder="1" applyAlignment="1" applyProtection="1">
      <alignment horizontal="center" vertical="center"/>
      <protection hidden="1"/>
    </xf>
    <xf numFmtId="178" fontId="60" fillId="27" borderId="19" xfId="676" applyNumberFormat="1" applyFont="1" applyFill="1" applyBorder="1" applyAlignment="1" applyProtection="1">
      <alignment horizontal="center" vertical="center"/>
      <protection hidden="1"/>
    </xf>
    <xf numFmtId="41" fontId="60" fillId="27" borderId="0" xfId="676" applyNumberFormat="1" applyFont="1" applyFill="1" applyAlignment="1" applyProtection="1">
      <alignment horizontal="right" vertical="center"/>
      <protection hidden="1"/>
    </xf>
    <xf numFmtId="41" fontId="60" fillId="27" borderId="21" xfId="676" applyNumberFormat="1" applyFont="1" applyFill="1" applyBorder="1" applyAlignment="1" applyProtection="1">
      <alignment horizontal="right" vertical="center"/>
      <protection hidden="1"/>
    </xf>
    <xf numFmtId="41" fontId="60" fillId="27" borderId="0" xfId="676" applyNumberFormat="1" applyFont="1" applyFill="1" applyBorder="1" applyAlignment="1" applyProtection="1">
      <alignment horizontal="right" vertical="center"/>
      <protection hidden="1"/>
    </xf>
    <xf numFmtId="0" fontId="60" fillId="27" borderId="0" xfId="676" applyFont="1" applyFill="1" applyBorder="1" applyAlignment="1" applyProtection="1">
      <alignment horizontal="center" vertical="center"/>
      <protection hidden="1"/>
    </xf>
    <xf numFmtId="0" fontId="60" fillId="27" borderId="19" xfId="669" applyNumberFormat="1" applyFont="1" applyFill="1" applyBorder="1" applyAlignment="1" applyProtection="1">
      <alignment horizontal="left" vertical="center" shrinkToFit="1"/>
      <protection hidden="1"/>
    </xf>
    <xf numFmtId="41" fontId="60" fillId="27" borderId="0" xfId="680" applyNumberFormat="1" applyFont="1" applyFill="1" applyBorder="1" applyAlignment="1" applyProtection="1">
      <alignment horizontal="right" vertical="center"/>
      <protection hidden="1"/>
    </xf>
    <xf numFmtId="41" fontId="60" fillId="27" borderId="0" xfId="680" applyNumberFormat="1" applyFont="1" applyFill="1" applyBorder="1" applyAlignment="1" applyProtection="1">
      <alignment horizontal="right" vertical="center"/>
      <protection locked="0" hidden="1"/>
    </xf>
    <xf numFmtId="0" fontId="60" fillId="27" borderId="19" xfId="669" applyNumberFormat="1" applyFont="1" applyFill="1" applyBorder="1" applyAlignment="1" applyProtection="1">
      <alignment vertical="center"/>
      <protection hidden="1"/>
    </xf>
    <xf numFmtId="178" fontId="62" fillId="27" borderId="0" xfId="676" applyNumberFormat="1" applyFont="1" applyFill="1" applyBorder="1" applyAlignment="1" applyProtection="1">
      <alignment horizontal="center" vertical="center"/>
      <protection hidden="1"/>
    </xf>
    <xf numFmtId="0" fontId="62" fillId="27" borderId="19" xfId="669" applyNumberFormat="1" applyFont="1" applyFill="1" applyBorder="1" applyAlignment="1" applyProtection="1">
      <alignment horizontal="left" vertical="center" shrinkToFit="1"/>
      <protection hidden="1"/>
    </xf>
    <xf numFmtId="0" fontId="273" fillId="27" borderId="0" xfId="676" applyFont="1" applyFill="1" applyBorder="1" applyAlignment="1" applyProtection="1">
      <alignment horizontal="center" vertical="center"/>
      <protection hidden="1"/>
    </xf>
    <xf numFmtId="0" fontId="62" fillId="27" borderId="0" xfId="676" applyFont="1" applyFill="1" applyBorder="1" applyAlignment="1" applyProtection="1">
      <alignment horizontal="center" vertical="center"/>
      <protection hidden="1"/>
    </xf>
    <xf numFmtId="178" fontId="60" fillId="27" borderId="10" xfId="676" applyNumberFormat="1" applyFont="1" applyFill="1" applyBorder="1" applyAlignment="1" applyProtection="1">
      <alignment horizontal="center" vertical="center"/>
      <protection hidden="1"/>
    </xf>
    <xf numFmtId="0" fontId="60" fillId="27" borderId="20" xfId="669" applyNumberFormat="1" applyFont="1" applyFill="1" applyBorder="1" applyAlignment="1" applyProtection="1">
      <alignment horizontal="left" vertical="center" shrinkToFit="1"/>
      <protection hidden="1"/>
    </xf>
    <xf numFmtId="41" fontId="60" fillId="27" borderId="10" xfId="680" applyNumberFormat="1" applyFont="1" applyFill="1" applyBorder="1" applyAlignment="1" applyProtection="1">
      <alignment horizontal="right" vertical="center"/>
      <protection hidden="1"/>
    </xf>
    <xf numFmtId="41" fontId="60" fillId="27" borderId="10" xfId="680" applyNumberFormat="1" applyFont="1" applyFill="1" applyBorder="1" applyAlignment="1" applyProtection="1">
      <alignment horizontal="right" vertical="center"/>
      <protection locked="0" hidden="1"/>
    </xf>
    <xf numFmtId="0" fontId="60" fillId="27" borderId="20" xfId="669" applyNumberFormat="1" applyFont="1" applyFill="1" applyBorder="1" applyAlignment="1" applyProtection="1">
      <alignment vertical="center"/>
      <protection hidden="1"/>
    </xf>
    <xf numFmtId="41" fontId="60" fillId="27" borderId="0" xfId="442" applyNumberFormat="1" applyFont="1" applyFill="1" applyBorder="1" applyAlignment="1" applyProtection="1">
      <alignment horizontal="right" vertical="center"/>
      <protection hidden="1"/>
    </xf>
    <xf numFmtId="41" fontId="60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0" fillId="27" borderId="0" xfId="442" applyNumberFormat="1" applyFont="1" applyFill="1" applyBorder="1" applyAlignment="1" applyProtection="1">
      <alignment horizontal="right" vertical="center"/>
      <protection hidden="1"/>
    </xf>
    <xf numFmtId="185" fontId="60" fillId="27" borderId="0" xfId="442" applyNumberFormat="1" applyFont="1" applyFill="1" applyBorder="1" applyAlignment="1" applyProtection="1">
      <alignment horizontal="right" vertical="center"/>
      <protection hidden="1"/>
    </xf>
    <xf numFmtId="185" fontId="60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0" fillId="27" borderId="0" xfId="442" applyNumberFormat="1" applyFont="1" applyFill="1" applyBorder="1" applyAlignment="1" applyProtection="1">
      <alignment horizontal="right" vertical="center"/>
      <protection locked="0" hidden="1"/>
    </xf>
    <xf numFmtId="42" fontId="60" fillId="27" borderId="21" xfId="0" applyNumberFormat="1" applyFont="1" applyFill="1" applyBorder="1" applyAlignment="1" applyProtection="1">
      <alignment horizontal="left" vertical="center"/>
      <protection hidden="1"/>
    </xf>
    <xf numFmtId="185" fontId="60" fillId="27" borderId="21" xfId="442" applyNumberFormat="1" applyFont="1" applyFill="1" applyBorder="1" applyAlignment="1" applyProtection="1">
      <alignment horizontal="right" vertical="center"/>
      <protection locked="0" hidden="1"/>
    </xf>
    <xf numFmtId="188" fontId="60" fillId="27" borderId="0" xfId="0" applyNumberFormat="1" applyFont="1" applyFill="1" applyBorder="1" applyAlignment="1" applyProtection="1">
      <alignment horizontal="right" vertical="center"/>
      <protection hidden="1"/>
    </xf>
    <xf numFmtId="188" fontId="60" fillId="27" borderId="0" xfId="672" applyNumberFormat="1" applyFont="1" applyFill="1" applyBorder="1" applyAlignment="1" applyProtection="1">
      <alignment horizontal="center" vertical="center"/>
      <protection hidden="1"/>
    </xf>
    <xf numFmtId="218" fontId="60" fillId="27" borderId="0" xfId="0" applyNumberFormat="1" applyFont="1" applyFill="1" applyBorder="1" applyAlignment="1" applyProtection="1">
      <alignment horizontal="right" vertical="center"/>
      <protection hidden="1"/>
    </xf>
    <xf numFmtId="187" fontId="60" fillId="27" borderId="0" xfId="672" applyNumberFormat="1" applyFont="1" applyFill="1" applyBorder="1" applyAlignment="1" applyProtection="1">
      <alignment horizontal="center" vertical="center"/>
      <protection hidden="1"/>
    </xf>
    <xf numFmtId="41" fontId="272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272" fillId="27" borderId="93" xfId="672" quotePrefix="1" applyNumberFormat="1" applyFont="1" applyFill="1" applyBorder="1" applyAlignment="1" applyProtection="1">
      <alignment horizontal="right" vertical="center"/>
      <protection locked="0" hidden="1"/>
    </xf>
    <xf numFmtId="178" fontId="62" fillId="27" borderId="19" xfId="673" applyNumberFormat="1" applyFont="1" applyFill="1" applyBorder="1" applyAlignment="1" applyProtection="1">
      <alignment horizontal="center" vertical="center"/>
      <protection hidden="1"/>
    </xf>
    <xf numFmtId="41" fontId="62" fillId="27" borderId="0" xfId="673" applyNumberFormat="1" applyFont="1" applyFill="1" applyBorder="1" applyAlignment="1" applyProtection="1">
      <alignment horizontal="right" vertical="center"/>
      <protection locked="0" hidden="1"/>
    </xf>
    <xf numFmtId="0" fontId="60" fillId="27" borderId="21" xfId="673" applyFont="1" applyFill="1" applyBorder="1" applyAlignment="1" applyProtection="1">
      <alignment horizontal="left" vertical="center" indent="1"/>
      <protection hidden="1"/>
    </xf>
    <xf numFmtId="0" fontId="60" fillId="27" borderId="0" xfId="673" applyFont="1" applyFill="1" applyBorder="1" applyAlignment="1" applyProtection="1">
      <alignment horizontal="center" vertical="center"/>
      <protection hidden="1"/>
    </xf>
    <xf numFmtId="0" fontId="273" fillId="27" borderId="0" xfId="673" applyFont="1" applyFill="1" applyBorder="1" applyAlignment="1" applyProtection="1">
      <alignment horizontal="center" vertical="center"/>
      <protection hidden="1"/>
    </xf>
    <xf numFmtId="0" fontId="62" fillId="27" borderId="0" xfId="673" applyFont="1" applyFill="1" applyBorder="1" applyAlignment="1" applyProtection="1">
      <alignment horizontal="center" vertical="center"/>
      <protection hidden="1"/>
    </xf>
    <xf numFmtId="41" fontId="60" fillId="27" borderId="93" xfId="673" applyNumberFormat="1" applyFont="1" applyFill="1" applyBorder="1" applyAlignment="1" applyProtection="1">
      <alignment horizontal="right" vertical="center"/>
      <protection locked="0" hidden="1"/>
    </xf>
    <xf numFmtId="178" fontId="60" fillId="27" borderId="0" xfId="673" applyNumberFormat="1" applyFont="1" applyFill="1" applyBorder="1" applyAlignment="1" applyProtection="1">
      <alignment horizontal="center" vertical="center"/>
      <protection hidden="1"/>
    </xf>
    <xf numFmtId="41" fontId="62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2" fillId="27" borderId="19" xfId="0" applyNumberFormat="1" applyFont="1" applyFill="1" applyBorder="1" applyAlignment="1" applyProtection="1">
      <alignment horizontal="left" vertical="center"/>
      <protection hidden="1"/>
    </xf>
    <xf numFmtId="185" fontId="60" fillId="27" borderId="0" xfId="0" applyNumberFormat="1" applyFont="1" applyFill="1" applyAlignment="1" applyProtection="1">
      <alignment horizontal="right" vertical="center"/>
      <protection hidden="1"/>
    </xf>
    <xf numFmtId="41" fontId="60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19" xfId="0" applyNumberFormat="1" applyFont="1" applyFill="1" applyBorder="1" applyAlignment="1" applyProtection="1">
      <alignment horizontal="left" vertical="center"/>
      <protection hidden="1"/>
    </xf>
    <xf numFmtId="41" fontId="273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0" fillId="27" borderId="92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0" borderId="0" xfId="0" applyNumberFormat="1" applyFont="1" applyFill="1" applyBorder="1" applyAlignment="1" applyProtection="1">
      <alignment horizontal="center" vertical="center"/>
      <protection hidden="1"/>
    </xf>
    <xf numFmtId="41" fontId="62" fillId="0" borderId="19" xfId="0" applyNumberFormat="1" applyFont="1" applyFill="1" applyBorder="1" applyAlignment="1" applyProtection="1">
      <alignment horizontal="left" vertical="center"/>
      <protection hidden="1"/>
    </xf>
    <xf numFmtId="41" fontId="60" fillId="0" borderId="0" xfId="0" quotePrefix="1" applyNumberFormat="1" applyFont="1" applyFill="1" applyAlignment="1" applyProtection="1">
      <alignment horizontal="right" vertical="center"/>
      <protection locked="0" hidden="1"/>
    </xf>
    <xf numFmtId="41" fontId="60" fillId="0" borderId="19" xfId="0" applyNumberFormat="1" applyFont="1" applyFill="1" applyBorder="1" applyAlignment="1" applyProtection="1">
      <alignment horizontal="center" vertical="center"/>
      <protection hidden="1"/>
    </xf>
    <xf numFmtId="41" fontId="60" fillId="0" borderId="0" xfId="0" applyNumberFormat="1" applyFont="1" applyFill="1" applyBorder="1" applyAlignment="1" applyProtection="1">
      <alignment horizontal="right" vertical="center"/>
      <protection locked="0" hidden="1"/>
    </xf>
    <xf numFmtId="41" fontId="60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0" fillId="0" borderId="21" xfId="0" applyNumberFormat="1" applyFont="1" applyFill="1" applyBorder="1" applyAlignment="1" applyProtection="1">
      <alignment horizontal="left" vertical="center"/>
      <protection hidden="1"/>
    </xf>
    <xf numFmtId="41" fontId="273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0" borderId="0" xfId="0" quotePrefix="1" applyNumberFormat="1" applyFont="1" applyFill="1" applyAlignment="1" applyProtection="1">
      <alignment horizontal="right" vertical="center"/>
      <protection locked="0" hidden="1"/>
    </xf>
    <xf numFmtId="0" fontId="60" fillId="0" borderId="0" xfId="0" applyFont="1" applyFill="1" applyBorder="1" applyAlignment="1" applyProtection="1">
      <alignment horizontal="center" vertical="center"/>
      <protection hidden="1"/>
    </xf>
    <xf numFmtId="41" fontId="273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60" fillId="27" borderId="0" xfId="670" quotePrefix="1" applyNumberFormat="1" applyFont="1" applyFill="1" applyAlignment="1" applyProtection="1">
      <alignment horizontal="right" vertical="center"/>
      <protection locked="0" hidden="1"/>
    </xf>
    <xf numFmtId="41" fontId="60" fillId="27" borderId="19" xfId="670" applyNumberFormat="1" applyFont="1" applyFill="1" applyBorder="1" applyAlignment="1" applyProtection="1">
      <alignment horizontal="center" vertical="center"/>
      <protection hidden="1"/>
    </xf>
    <xf numFmtId="41" fontId="60" fillId="27" borderId="0" xfId="670" quotePrefix="1" applyNumberFormat="1" applyFont="1" applyFill="1" applyBorder="1" applyAlignment="1" applyProtection="1">
      <alignment horizontal="right" vertical="center"/>
      <protection locked="0" hidden="1"/>
    </xf>
    <xf numFmtId="185" fontId="60" fillId="27" borderId="0" xfId="0" applyNumberFormat="1" applyFont="1" applyFill="1" applyBorder="1" applyAlignment="1" applyProtection="1">
      <alignment horizontal="right" vertical="center"/>
      <protection hidden="1"/>
    </xf>
    <xf numFmtId="188" fontId="60" fillId="27" borderId="0" xfId="0" applyNumberFormat="1" applyFont="1" applyFill="1" applyBorder="1" applyAlignment="1" applyProtection="1">
      <alignment horizontal="right" vertical="center"/>
      <protection locked="0" hidden="1"/>
    </xf>
    <xf numFmtId="185" fontId="6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19" xfId="0" applyNumberFormat="1" applyFont="1" applyFill="1" applyBorder="1" applyAlignment="1" applyProtection="1">
      <alignment horizontal="center" vertical="center"/>
      <protection hidden="1"/>
    </xf>
    <xf numFmtId="41" fontId="62" fillId="27" borderId="0" xfId="0" applyNumberFormat="1" applyFont="1" applyFill="1" applyBorder="1" applyAlignment="1" applyProtection="1">
      <alignment horizontal="right" vertical="center"/>
      <protection hidden="1"/>
    </xf>
    <xf numFmtId="41" fontId="273" fillId="27" borderId="0" xfId="0" applyNumberFormat="1" applyFont="1" applyFill="1" applyBorder="1" applyAlignment="1" applyProtection="1">
      <alignment horizontal="center" vertical="center"/>
      <protection hidden="1"/>
    </xf>
    <xf numFmtId="185" fontId="60" fillId="27" borderId="0" xfId="671" applyNumberFormat="1" applyFont="1" applyFill="1" applyBorder="1" applyAlignment="1" applyProtection="1">
      <alignment horizontal="center" vertical="center"/>
      <protection locked="0" hidden="1"/>
    </xf>
    <xf numFmtId="1" fontId="173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7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35" xfId="0" applyFont="1" applyFill="1" applyBorder="1" applyAlignment="1" applyProtection="1">
      <alignment horizontal="center" vertical="center" wrapText="1"/>
      <protection hidden="1"/>
    </xf>
    <xf numFmtId="0" fontId="114" fillId="27" borderId="32" xfId="0" applyFont="1" applyFill="1" applyBorder="1" applyAlignment="1" applyProtection="1">
      <alignment horizontal="center" vertical="center" wrapText="1"/>
      <protection hidden="1"/>
    </xf>
    <xf numFmtId="0" fontId="114" fillId="27" borderId="36" xfId="0" applyFont="1" applyFill="1" applyBorder="1" applyAlignment="1" applyProtection="1">
      <alignment horizontal="center" vertical="center" wrapText="1"/>
      <protection hidden="1"/>
    </xf>
    <xf numFmtId="0" fontId="114" fillId="27" borderId="34" xfId="0" applyFont="1" applyFill="1" applyBorder="1" applyAlignment="1" applyProtection="1">
      <alignment horizontal="center" vertical="center" wrapText="1"/>
      <protection hidden="1"/>
    </xf>
    <xf numFmtId="0" fontId="114" fillId="27" borderId="33" xfId="0" applyFont="1" applyFill="1" applyBorder="1" applyAlignment="1" applyProtection="1">
      <alignment horizontal="center" vertical="center" wrapText="1"/>
      <protection hidden="1"/>
    </xf>
    <xf numFmtId="1" fontId="114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37" xfId="0" applyFont="1" applyFill="1" applyBorder="1" applyAlignment="1" applyProtection="1">
      <alignment horizontal="center" vertical="center"/>
      <protection hidden="1"/>
    </xf>
    <xf numFmtId="0" fontId="114" fillId="27" borderId="38" xfId="0" applyFont="1" applyFill="1" applyBorder="1" applyAlignment="1" applyProtection="1">
      <alignment horizontal="center" vertical="center"/>
      <protection hidden="1"/>
    </xf>
    <xf numFmtId="181" fontId="114" fillId="27" borderId="37" xfId="0" applyNumberFormat="1" applyFont="1" applyFill="1" applyBorder="1" applyAlignment="1" applyProtection="1">
      <alignment horizontal="center" vertical="center" wrapText="1"/>
      <protection hidden="1"/>
    </xf>
    <xf numFmtId="181" fontId="114" fillId="27" borderId="34" xfId="0" applyNumberFormat="1" applyFont="1" applyFill="1" applyBorder="1" applyAlignment="1" applyProtection="1">
      <alignment horizontal="center" vertical="center" wrapText="1"/>
      <protection hidden="1"/>
    </xf>
    <xf numFmtId="181" fontId="114" fillId="27" borderId="33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0" applyFont="1" applyFill="1" applyAlignment="1" applyProtection="1">
      <alignment horizontal="center" vertical="center"/>
      <protection hidden="1"/>
    </xf>
    <xf numFmtId="0" fontId="112" fillId="27" borderId="0" xfId="0" applyFont="1" applyFill="1" applyAlignment="1" applyProtection="1">
      <alignment horizontal="center" vertical="center"/>
      <protection hidden="1"/>
    </xf>
    <xf numFmtId="179" fontId="114" fillId="27" borderId="23" xfId="513" applyFont="1" applyFill="1" applyBorder="1" applyAlignment="1" applyProtection="1">
      <alignment horizontal="center" vertical="center" wrapText="1"/>
      <protection hidden="1"/>
    </xf>
    <xf numFmtId="179" fontId="114" fillId="27" borderId="39" xfId="513" applyFont="1" applyFill="1" applyBorder="1" applyAlignment="1" applyProtection="1">
      <alignment horizontal="center" vertical="center" wrapText="1"/>
      <protection hidden="1"/>
    </xf>
    <xf numFmtId="179" fontId="114" fillId="27" borderId="0" xfId="513" applyFont="1" applyFill="1" applyBorder="1" applyAlignment="1" applyProtection="1">
      <alignment horizontal="center" vertical="center" wrapText="1"/>
      <protection hidden="1"/>
    </xf>
    <xf numFmtId="179" fontId="114" fillId="27" borderId="19" xfId="513" applyFont="1" applyFill="1" applyBorder="1" applyAlignment="1" applyProtection="1">
      <alignment horizontal="center" vertical="center" wrapText="1"/>
      <protection hidden="1"/>
    </xf>
    <xf numFmtId="179" fontId="114" fillId="27" borderId="40" xfId="513" applyFont="1" applyFill="1" applyBorder="1" applyAlignment="1" applyProtection="1">
      <alignment horizontal="center" vertical="center" wrapText="1"/>
      <protection hidden="1"/>
    </xf>
    <xf numFmtId="179" fontId="114" fillId="27" borderId="41" xfId="513" applyFont="1" applyFill="1" applyBorder="1" applyAlignment="1" applyProtection="1">
      <alignment horizontal="center" vertical="center" wrapText="1"/>
      <protection hidden="1"/>
    </xf>
    <xf numFmtId="0" fontId="114" fillId="27" borderId="42" xfId="0" applyFont="1" applyFill="1" applyBorder="1" applyAlignment="1" applyProtection="1">
      <alignment horizontal="center" vertical="center" wrapText="1"/>
      <protection hidden="1"/>
    </xf>
    <xf numFmtId="0" fontId="114" fillId="27" borderId="43" xfId="513" applyNumberFormat="1" applyFont="1" applyFill="1" applyBorder="1" applyAlignment="1" applyProtection="1">
      <alignment horizontal="center" vertical="center" wrapText="1"/>
      <protection hidden="1"/>
    </xf>
    <xf numFmtId="0" fontId="114" fillId="27" borderId="29" xfId="513" applyNumberFormat="1" applyFont="1" applyFill="1" applyBorder="1" applyAlignment="1" applyProtection="1">
      <alignment horizontal="center" vertical="center"/>
      <protection hidden="1"/>
    </xf>
    <xf numFmtId="0" fontId="114" fillId="27" borderId="44" xfId="513" applyNumberFormat="1" applyFont="1" applyFill="1" applyBorder="1" applyAlignment="1" applyProtection="1">
      <alignment horizontal="center" vertical="center"/>
      <protection hidden="1"/>
    </xf>
    <xf numFmtId="0" fontId="114" fillId="27" borderId="45" xfId="0" applyFont="1" applyFill="1" applyBorder="1" applyAlignment="1" applyProtection="1">
      <alignment horizontal="center" vertical="center" wrapText="1"/>
      <protection hidden="1"/>
    </xf>
    <xf numFmtId="0" fontId="114" fillId="27" borderId="28" xfId="0" applyFont="1" applyFill="1" applyBorder="1" applyAlignment="1" applyProtection="1">
      <alignment horizontal="center" vertical="center" wrapText="1"/>
      <protection hidden="1"/>
    </xf>
    <xf numFmtId="0" fontId="114" fillId="27" borderId="31" xfId="0" applyFont="1" applyFill="1" applyBorder="1" applyAlignment="1" applyProtection="1">
      <alignment horizontal="center" vertical="center" wrapText="1"/>
      <protection hidden="1"/>
    </xf>
    <xf numFmtId="49" fontId="109" fillId="27" borderId="49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26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27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0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1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2" xfId="674" applyNumberFormat="1" applyFont="1" applyFill="1" applyBorder="1" applyAlignment="1" applyProtection="1">
      <alignment horizontal="center" vertical="center" wrapText="1"/>
      <protection hidden="1"/>
    </xf>
    <xf numFmtId="0" fontId="109" fillId="27" borderId="23" xfId="666" applyFont="1" applyFill="1" applyBorder="1" applyAlignment="1" applyProtection="1">
      <alignment horizontal="center" vertical="center" wrapText="1"/>
      <protection hidden="1"/>
    </xf>
    <xf numFmtId="0" fontId="109" fillId="27" borderId="0" xfId="666" applyFont="1" applyFill="1" applyBorder="1" applyAlignment="1" applyProtection="1">
      <alignment horizontal="center" vertical="center" wrapText="1"/>
      <protection hidden="1"/>
    </xf>
    <xf numFmtId="0" fontId="109" fillId="27" borderId="40" xfId="666" applyFont="1" applyFill="1" applyBorder="1" applyAlignment="1" applyProtection="1">
      <alignment horizontal="center" vertical="center" wrapText="1"/>
      <protection hidden="1"/>
    </xf>
    <xf numFmtId="0" fontId="111" fillId="27" borderId="0" xfId="666" applyFont="1" applyFill="1" applyAlignment="1" applyProtection="1">
      <alignment horizontal="center" vertical="center" wrapText="1"/>
      <protection hidden="1"/>
    </xf>
    <xf numFmtId="0" fontId="111" fillId="27" borderId="0" xfId="666" applyFont="1" applyFill="1" applyAlignment="1" applyProtection="1">
      <alignment horizontal="center" vertical="center"/>
      <protection hidden="1"/>
    </xf>
    <xf numFmtId="0" fontId="109" fillId="27" borderId="39" xfId="666" applyFont="1" applyFill="1" applyBorder="1" applyAlignment="1" applyProtection="1">
      <alignment horizontal="center" vertical="center" wrapText="1"/>
      <protection hidden="1"/>
    </xf>
    <xf numFmtId="0" fontId="109" fillId="27" borderId="19" xfId="666" applyFont="1" applyFill="1" applyBorder="1" applyAlignment="1" applyProtection="1">
      <alignment horizontal="center" vertical="center" wrapText="1"/>
      <protection hidden="1"/>
    </xf>
    <xf numFmtId="0" fontId="109" fillId="27" borderId="41" xfId="666" applyFont="1" applyFill="1" applyBorder="1" applyAlignment="1" applyProtection="1">
      <alignment horizontal="center" vertical="center" wrapText="1"/>
      <protection hidden="1"/>
    </xf>
    <xf numFmtId="0" fontId="109" fillId="27" borderId="46" xfId="666" applyFont="1" applyFill="1" applyBorder="1" applyAlignment="1" applyProtection="1">
      <alignment horizontal="center" vertical="center" wrapText="1"/>
      <protection hidden="1"/>
    </xf>
    <xf numFmtId="0" fontId="109" fillId="27" borderId="47" xfId="666" applyFont="1" applyFill="1" applyBorder="1" applyAlignment="1" applyProtection="1">
      <alignment horizontal="center" vertical="center" wrapText="1"/>
      <protection hidden="1"/>
    </xf>
    <xf numFmtId="0" fontId="109" fillId="27" borderId="48" xfId="666" applyFont="1" applyFill="1" applyBorder="1" applyAlignment="1" applyProtection="1">
      <alignment horizontal="center" vertical="center" wrapText="1"/>
      <protection hidden="1"/>
    </xf>
    <xf numFmtId="49" fontId="109" fillId="27" borderId="37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34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33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3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4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5" xfId="674" applyNumberFormat="1" applyFont="1" applyFill="1" applyBorder="1" applyAlignment="1" applyProtection="1">
      <alignment horizontal="center" vertical="center" wrapText="1"/>
      <protection hidden="1"/>
    </xf>
    <xf numFmtId="0" fontId="109" fillId="27" borderId="37" xfId="666" applyFont="1" applyFill="1" applyBorder="1" applyAlignment="1" applyProtection="1">
      <alignment horizontal="center" vertical="center" wrapText="1"/>
      <protection hidden="1"/>
    </xf>
    <xf numFmtId="0" fontId="109" fillId="27" borderId="34" xfId="666" applyFont="1" applyFill="1" applyBorder="1" applyAlignment="1" applyProtection="1">
      <alignment horizontal="center" vertical="center" wrapText="1"/>
      <protection hidden="1"/>
    </xf>
    <xf numFmtId="0" fontId="109" fillId="27" borderId="33" xfId="666" applyFont="1" applyFill="1" applyBorder="1" applyAlignment="1" applyProtection="1">
      <alignment horizontal="center" vertical="center" wrapText="1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0" fontId="109" fillId="27" borderId="49" xfId="666" applyFont="1" applyFill="1" applyBorder="1" applyAlignment="1" applyProtection="1">
      <alignment horizontal="center" vertical="center" wrapText="1"/>
      <protection hidden="1"/>
    </xf>
    <xf numFmtId="0" fontId="109" fillId="27" borderId="26" xfId="666" applyFont="1" applyFill="1" applyBorder="1" applyAlignment="1" applyProtection="1">
      <alignment horizontal="center" vertical="center" wrapText="1"/>
      <protection hidden="1"/>
    </xf>
    <xf numFmtId="0" fontId="109" fillId="27" borderId="27" xfId="666" applyFont="1" applyFill="1" applyBorder="1" applyAlignment="1" applyProtection="1">
      <alignment horizontal="center" vertical="center" wrapText="1"/>
      <protection hidden="1"/>
    </xf>
    <xf numFmtId="41" fontId="109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19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9" xfId="666" quotePrefix="1" applyNumberFormat="1" applyFont="1" applyFill="1" applyBorder="1" applyAlignment="1" applyProtection="1">
      <alignment horizontal="center" vertical="center"/>
      <protection hidden="1"/>
    </xf>
    <xf numFmtId="0" fontId="109" fillId="27" borderId="35" xfId="0" applyFont="1" applyFill="1" applyBorder="1" applyAlignment="1" applyProtection="1">
      <alignment horizontal="center" vertical="center" wrapText="1"/>
      <protection hidden="1"/>
    </xf>
    <xf numFmtId="0" fontId="109" fillId="27" borderId="32" xfId="0" applyFont="1" applyFill="1" applyBorder="1" applyAlignment="1" applyProtection="1">
      <alignment horizontal="center" vertical="center" wrapText="1"/>
      <protection hidden="1"/>
    </xf>
    <xf numFmtId="0" fontId="109" fillId="27" borderId="28" xfId="0" applyFont="1" applyFill="1" applyBorder="1" applyAlignment="1" applyProtection="1">
      <alignment horizontal="center" vertical="center" wrapText="1"/>
      <protection hidden="1"/>
    </xf>
    <xf numFmtId="0" fontId="109" fillId="27" borderId="31" xfId="0" applyFont="1" applyFill="1" applyBorder="1" applyAlignment="1" applyProtection="1">
      <alignment horizontal="center" vertical="center" wrapText="1"/>
      <protection hidden="1"/>
    </xf>
    <xf numFmtId="0" fontId="109" fillId="27" borderId="58" xfId="0" applyFont="1" applyFill="1" applyBorder="1" applyAlignment="1" applyProtection="1">
      <alignment horizontal="center" vertical="center" wrapText="1"/>
      <protection hidden="1"/>
    </xf>
    <xf numFmtId="0" fontId="109" fillId="27" borderId="29" xfId="0" applyFont="1" applyFill="1" applyBorder="1" applyAlignment="1" applyProtection="1">
      <alignment horizontal="center" vertical="center" wrapText="1"/>
      <protection hidden="1"/>
    </xf>
    <xf numFmtId="0" fontId="109" fillId="27" borderId="44" xfId="0" applyFont="1" applyFill="1" applyBorder="1" applyAlignment="1" applyProtection="1">
      <alignment horizontal="center" vertical="center" wrapText="1"/>
      <protection hidden="1"/>
    </xf>
    <xf numFmtId="179" fontId="109" fillId="27" borderId="43" xfId="513" applyFont="1" applyFill="1" applyBorder="1" applyAlignment="1" applyProtection="1">
      <alignment horizontal="center" vertical="center" wrapText="1"/>
      <protection hidden="1"/>
    </xf>
    <xf numFmtId="179" fontId="109" fillId="27" borderId="59" xfId="513" applyFont="1" applyFill="1" applyBorder="1" applyAlignment="1" applyProtection="1">
      <alignment horizontal="center" vertical="center" wrapText="1"/>
      <protection hidden="1"/>
    </xf>
    <xf numFmtId="179" fontId="109" fillId="27" borderId="29" xfId="513" applyFont="1" applyFill="1" applyBorder="1" applyAlignment="1" applyProtection="1">
      <alignment horizontal="center" vertical="center" wrapText="1"/>
      <protection hidden="1"/>
    </xf>
    <xf numFmtId="179" fontId="109" fillId="27" borderId="60" xfId="513" applyFont="1" applyFill="1" applyBorder="1" applyAlignment="1" applyProtection="1">
      <alignment horizontal="center" vertical="center" wrapText="1"/>
      <protection hidden="1"/>
    </xf>
    <xf numFmtId="179" fontId="109" fillId="27" borderId="44" xfId="513" applyFont="1" applyFill="1" applyBorder="1" applyAlignment="1" applyProtection="1">
      <alignment horizontal="center" vertical="center" wrapText="1"/>
      <protection hidden="1"/>
    </xf>
    <xf numFmtId="179" fontId="109" fillId="27" borderId="61" xfId="513" applyFont="1" applyFill="1" applyBorder="1" applyAlignment="1" applyProtection="1">
      <alignment horizontal="center" vertical="center" wrapText="1"/>
      <protection hidden="1"/>
    </xf>
    <xf numFmtId="0" fontId="109" fillId="27" borderId="60" xfId="0" applyFont="1" applyFill="1" applyBorder="1" applyAlignment="1" applyProtection="1">
      <alignment horizontal="center" vertical="center" wrapText="1"/>
      <protection hidden="1"/>
    </xf>
    <xf numFmtId="0" fontId="109" fillId="27" borderId="61" xfId="0" applyFont="1" applyFill="1" applyBorder="1" applyAlignment="1" applyProtection="1">
      <alignment horizontal="center" vertical="center" wrapText="1"/>
      <protection hidden="1"/>
    </xf>
    <xf numFmtId="179" fontId="109" fillId="27" borderId="38" xfId="513" applyFont="1" applyFill="1" applyBorder="1" applyAlignment="1" applyProtection="1">
      <alignment horizontal="center" vertical="center" wrapText="1"/>
      <protection hidden="1"/>
    </xf>
    <xf numFmtId="179" fontId="109" fillId="27" borderId="65" xfId="513" applyFont="1" applyFill="1" applyBorder="1" applyAlignment="1" applyProtection="1">
      <alignment horizontal="center" vertical="center" wrapText="1"/>
      <protection hidden="1"/>
    </xf>
    <xf numFmtId="179" fontId="109" fillId="27" borderId="67" xfId="513" applyFont="1" applyFill="1" applyBorder="1" applyAlignment="1" applyProtection="1">
      <alignment horizontal="center" vertical="center" wrapText="1"/>
      <protection hidden="1"/>
    </xf>
    <xf numFmtId="0" fontId="109" fillId="27" borderId="53" xfId="0" applyFont="1" applyFill="1" applyBorder="1" applyAlignment="1" applyProtection="1">
      <alignment horizontal="center" vertical="center"/>
      <protection hidden="1"/>
    </xf>
    <xf numFmtId="0" fontId="109" fillId="27" borderId="56" xfId="0" applyFont="1" applyFill="1" applyBorder="1" applyAlignment="1" applyProtection="1">
      <alignment horizontal="center" vertical="center"/>
      <protection hidden="1"/>
    </xf>
    <xf numFmtId="0" fontId="109" fillId="27" borderId="57" xfId="0" applyFont="1" applyFill="1" applyBorder="1" applyAlignment="1" applyProtection="1">
      <alignment horizontal="center" vertical="center"/>
      <protection hidden="1"/>
    </xf>
    <xf numFmtId="41" fontId="114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4" fillId="27" borderId="92" xfId="0" applyNumberFormat="1" applyFont="1" applyFill="1" applyBorder="1" applyAlignment="1" applyProtection="1">
      <alignment horizontal="center" vertical="center" shrinkToFit="1"/>
      <protection hidden="1"/>
    </xf>
    <xf numFmtId="41" fontId="114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09" fillId="27" borderId="92" xfId="0" applyNumberFormat="1" applyFont="1" applyFill="1" applyBorder="1" applyAlignment="1" applyProtection="1">
      <alignment horizontal="center" vertical="center" shrinkToFit="1"/>
      <protection hidden="1"/>
    </xf>
    <xf numFmtId="0" fontId="116" fillId="27" borderId="102" xfId="0" applyNumberFormat="1" applyFont="1" applyFill="1" applyBorder="1" applyAlignment="1" applyProtection="1">
      <alignment horizontal="center" vertical="center" shrinkToFit="1"/>
      <protection hidden="1"/>
    </xf>
    <xf numFmtId="0" fontId="116" fillId="27" borderId="22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6" fillId="27" borderId="102" xfId="0" applyNumberFormat="1" applyFont="1" applyFill="1" applyBorder="1" applyAlignment="1" applyProtection="1">
      <alignment horizontal="center" vertical="center" wrapText="1" shrinkToFit="1"/>
      <protection hidden="1"/>
    </xf>
    <xf numFmtId="41" fontId="109" fillId="27" borderId="102" xfId="0" quotePrefix="1" applyNumberFormat="1" applyFont="1" applyFill="1" applyBorder="1" applyAlignment="1" applyProtection="1">
      <alignment horizontal="center" vertical="center" shrinkToFit="1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09" fillId="27" borderId="59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09" fillId="27" borderId="62" xfId="0" applyFont="1" applyFill="1" applyBorder="1" applyAlignment="1" applyProtection="1">
      <alignment horizontal="center" vertical="center" wrapText="1"/>
      <protection hidden="1"/>
    </xf>
    <xf numFmtId="0" fontId="109" fillId="27" borderId="15" xfId="0" applyFont="1" applyFill="1" applyBorder="1" applyAlignment="1" applyProtection="1">
      <alignment horizontal="center" vertical="center" wrapText="1"/>
      <protection hidden="1"/>
    </xf>
    <xf numFmtId="0" fontId="109" fillId="27" borderId="63" xfId="0" applyFont="1" applyFill="1" applyBorder="1" applyAlignment="1" applyProtection="1">
      <alignment horizontal="center" vertical="center" wrapText="1"/>
      <protection hidden="1"/>
    </xf>
    <xf numFmtId="41" fontId="113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09" fillId="27" borderId="46" xfId="0" applyFont="1" applyFill="1" applyBorder="1" applyAlignment="1" applyProtection="1">
      <alignment horizontal="center" vertical="center"/>
      <protection hidden="1"/>
    </xf>
    <xf numFmtId="179" fontId="109" fillId="27" borderId="64" xfId="513" applyFont="1" applyFill="1" applyBorder="1" applyAlignment="1" applyProtection="1">
      <alignment horizontal="center" vertical="center" wrapText="1"/>
      <protection hidden="1"/>
    </xf>
    <xf numFmtId="179" fontId="109" fillId="27" borderId="66" xfId="513" applyFont="1" applyFill="1" applyBorder="1" applyAlignment="1" applyProtection="1">
      <alignment horizontal="center" vertical="center" wrapText="1"/>
      <protection hidden="1"/>
    </xf>
    <xf numFmtId="179" fontId="109" fillId="27" borderId="68" xfId="513" applyFont="1" applyFill="1" applyBorder="1" applyAlignment="1" applyProtection="1">
      <alignment horizontal="center" vertical="center" wrapText="1"/>
      <protection hidden="1"/>
    </xf>
    <xf numFmtId="41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93" xfId="0" quotePrefix="1" applyNumberFormat="1" applyFont="1" applyFill="1" applyBorder="1" applyAlignment="1" applyProtection="1">
      <alignment horizontal="center" vertical="center"/>
      <protection hidden="1"/>
    </xf>
    <xf numFmtId="179" fontId="109" fillId="27" borderId="23" xfId="513" applyFont="1" applyFill="1" applyBorder="1" applyAlignment="1" applyProtection="1">
      <alignment horizontal="center" vertical="center" wrapText="1"/>
      <protection hidden="1"/>
    </xf>
    <xf numFmtId="0" fontId="190" fillId="27" borderId="39" xfId="0" applyFont="1" applyFill="1" applyBorder="1" applyAlignment="1" applyProtection="1">
      <protection hidden="1"/>
    </xf>
    <xf numFmtId="0" fontId="190" fillId="27" borderId="0" xfId="0" applyFont="1" applyFill="1" applyAlignment="1" applyProtection="1">
      <protection hidden="1"/>
    </xf>
    <xf numFmtId="0" fontId="190" fillId="27" borderId="93" xfId="0" applyFont="1" applyFill="1" applyBorder="1" applyAlignment="1" applyProtection="1">
      <protection hidden="1"/>
    </xf>
    <xf numFmtId="0" fontId="190" fillId="27" borderId="40" xfId="0" applyFont="1" applyFill="1" applyBorder="1" applyAlignment="1" applyProtection="1">
      <protection hidden="1"/>
    </xf>
    <xf numFmtId="0" fontId="190" fillId="27" borderId="41" xfId="0" applyFont="1" applyFill="1" applyBorder="1" applyAlignment="1" applyProtection="1">
      <protection hidden="1"/>
    </xf>
    <xf numFmtId="0" fontId="109" fillId="27" borderId="70" xfId="681" applyFont="1" applyFill="1" applyBorder="1" applyAlignment="1" applyProtection="1">
      <alignment horizontal="center" vertical="center" wrapText="1"/>
      <protection hidden="1"/>
    </xf>
    <xf numFmtId="0" fontId="109" fillId="27" borderId="56" xfId="681" applyFont="1" applyFill="1" applyBorder="1" applyAlignment="1" applyProtection="1">
      <alignment horizontal="center" vertical="center" wrapText="1"/>
      <protection hidden="1"/>
    </xf>
    <xf numFmtId="0" fontId="109" fillId="27" borderId="15" xfId="681" applyFont="1" applyFill="1" applyBorder="1" applyAlignment="1" applyProtection="1">
      <alignment horizontal="center" vertical="center" wrapText="1"/>
      <protection hidden="1"/>
    </xf>
    <xf numFmtId="0" fontId="109" fillId="27" borderId="35" xfId="681" applyFont="1" applyFill="1" applyBorder="1" applyAlignment="1" applyProtection="1">
      <alignment horizontal="center" vertical="center" wrapText="1"/>
      <protection hidden="1"/>
    </xf>
    <xf numFmtId="0" fontId="109" fillId="27" borderId="32" xfId="681" applyFont="1" applyFill="1" applyBorder="1" applyAlignment="1" applyProtection="1">
      <alignment horizontal="center" vertical="center" wrapText="1"/>
      <protection hidden="1"/>
    </xf>
    <xf numFmtId="0" fontId="109" fillId="27" borderId="28" xfId="681" applyFont="1" applyFill="1" applyBorder="1" applyAlignment="1" applyProtection="1">
      <alignment horizontal="center" vertical="center" wrapText="1"/>
      <protection hidden="1"/>
    </xf>
    <xf numFmtId="0" fontId="109" fillId="27" borderId="31" xfId="681" applyFont="1" applyFill="1" applyBorder="1" applyAlignment="1" applyProtection="1">
      <alignment horizontal="center" vertical="center"/>
      <protection hidden="1"/>
    </xf>
    <xf numFmtId="0" fontId="109" fillId="27" borderId="63" xfId="681" applyFont="1" applyFill="1" applyBorder="1" applyAlignment="1" applyProtection="1">
      <alignment horizontal="center" vertical="center" wrapText="1"/>
      <protection hidden="1"/>
    </xf>
    <xf numFmtId="0" fontId="109" fillId="27" borderId="32" xfId="681" applyFont="1" applyFill="1" applyBorder="1" applyAlignment="1" applyProtection="1">
      <alignment horizontal="center" vertical="center"/>
      <protection hidden="1"/>
    </xf>
    <xf numFmtId="0" fontId="109" fillId="27" borderId="29" xfId="681" applyFont="1" applyFill="1" applyBorder="1" applyAlignment="1" applyProtection="1">
      <alignment horizontal="center" vertical="center" wrapText="1"/>
      <protection hidden="1"/>
    </xf>
    <xf numFmtId="0" fontId="109" fillId="27" borderId="44" xfId="681" applyFont="1" applyFill="1" applyBorder="1" applyAlignment="1" applyProtection="1">
      <alignment horizontal="center" vertical="center" wrapText="1"/>
      <protection hidden="1"/>
    </xf>
    <xf numFmtId="0" fontId="111" fillId="27" borderId="0" xfId="681" applyFont="1" applyFill="1" applyAlignment="1" applyProtection="1">
      <alignment horizontal="center" vertical="center"/>
      <protection hidden="1"/>
    </xf>
    <xf numFmtId="0" fontId="112" fillId="27" borderId="0" xfId="681" applyFont="1" applyFill="1" applyBorder="1" applyAlignment="1" applyProtection="1">
      <alignment horizontal="center" vertical="center"/>
      <protection hidden="1"/>
    </xf>
    <xf numFmtId="0" fontId="109" fillId="27" borderId="37" xfId="681" applyFont="1" applyFill="1" applyBorder="1" applyAlignment="1" applyProtection="1">
      <alignment horizontal="center" vertical="center" wrapText="1"/>
      <protection hidden="1"/>
    </xf>
    <xf numFmtId="0" fontId="109" fillId="27" borderId="23" xfId="681" applyFont="1" applyFill="1" applyBorder="1" applyAlignment="1" applyProtection="1">
      <alignment horizontal="center" vertical="center" wrapText="1"/>
      <protection hidden="1"/>
    </xf>
    <xf numFmtId="0" fontId="109" fillId="27" borderId="45" xfId="681" applyFont="1" applyFill="1" applyBorder="1" applyAlignment="1" applyProtection="1">
      <alignment horizontal="center" vertical="center" wrapText="1"/>
      <protection hidden="1"/>
    </xf>
    <xf numFmtId="0" fontId="109" fillId="27" borderId="69" xfId="681" applyFont="1" applyFill="1" applyBorder="1" applyAlignment="1" applyProtection="1">
      <alignment horizontal="center" vertical="center" wrapText="1"/>
      <protection hidden="1"/>
    </xf>
    <xf numFmtId="0" fontId="109" fillId="27" borderId="57" xfId="681" applyFont="1" applyFill="1" applyBorder="1" applyAlignment="1" applyProtection="1">
      <alignment horizontal="center" vertical="center" wrapText="1"/>
      <protection hidden="1"/>
    </xf>
    <xf numFmtId="0" fontId="109" fillId="27" borderId="43" xfId="681" applyFont="1" applyFill="1" applyBorder="1" applyAlignment="1" applyProtection="1">
      <alignment horizontal="center" vertical="center" wrapText="1"/>
      <protection hidden="1"/>
    </xf>
    <xf numFmtId="0" fontId="109" fillId="27" borderId="53" xfId="681" applyFont="1" applyFill="1" applyBorder="1" applyAlignment="1" applyProtection="1">
      <alignment horizontal="center" vertical="center" wrapText="1"/>
      <protection hidden="1"/>
    </xf>
    <xf numFmtId="0" fontId="109" fillId="27" borderId="58" xfId="681" applyFont="1" applyFill="1" applyBorder="1" applyAlignment="1" applyProtection="1">
      <alignment horizontal="center" vertical="center" wrapText="1"/>
      <protection hidden="1"/>
    </xf>
    <xf numFmtId="0" fontId="109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09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179" fontId="109" fillId="27" borderId="39" xfId="513" applyFont="1" applyFill="1" applyBorder="1" applyAlignment="1" applyProtection="1">
      <alignment horizontal="center" vertical="center" wrapText="1"/>
      <protection hidden="1"/>
    </xf>
    <xf numFmtId="179" fontId="109" fillId="27" borderId="0" xfId="513" applyFont="1" applyFill="1" applyBorder="1" applyAlignment="1" applyProtection="1">
      <alignment horizontal="center" vertical="center" wrapText="1"/>
      <protection hidden="1"/>
    </xf>
    <xf numFmtId="179" fontId="109" fillId="27" borderId="19" xfId="513" applyFont="1" applyFill="1" applyBorder="1" applyAlignment="1" applyProtection="1">
      <alignment horizontal="center" vertical="center" wrapText="1"/>
      <protection hidden="1"/>
    </xf>
    <xf numFmtId="179" fontId="109" fillId="27" borderId="40" xfId="513" applyFont="1" applyFill="1" applyBorder="1" applyAlignment="1" applyProtection="1">
      <alignment horizontal="center" vertical="center" wrapText="1"/>
      <protection hidden="1"/>
    </xf>
    <xf numFmtId="179" fontId="109" fillId="27" borderId="41" xfId="513" applyFont="1" applyFill="1" applyBorder="1" applyAlignment="1" applyProtection="1">
      <alignment horizontal="center" vertical="center" wrapText="1"/>
      <protection hidden="1"/>
    </xf>
    <xf numFmtId="0" fontId="109" fillId="27" borderId="35" xfId="676" applyFont="1" applyFill="1" applyBorder="1" applyAlignment="1" applyProtection="1">
      <alignment horizontal="center" vertical="center" wrapText="1"/>
      <protection hidden="1"/>
    </xf>
    <xf numFmtId="0" fontId="109" fillId="27" borderId="32" xfId="676" applyFont="1" applyFill="1" applyBorder="1" applyAlignment="1" applyProtection="1">
      <alignment horizontal="center" vertical="center" wrapText="1"/>
      <protection hidden="1"/>
    </xf>
    <xf numFmtId="0" fontId="109" fillId="27" borderId="15" xfId="676" applyFont="1" applyFill="1" applyBorder="1" applyAlignment="1" applyProtection="1">
      <alignment horizontal="center" vertical="center" wrapText="1"/>
      <protection hidden="1"/>
    </xf>
    <xf numFmtId="0" fontId="109" fillId="27" borderId="63" xfId="676" applyFont="1" applyFill="1" applyBorder="1" applyAlignment="1" applyProtection="1">
      <alignment horizontal="center" vertical="center" wrapText="1"/>
      <protection hidden="1"/>
    </xf>
    <xf numFmtId="0" fontId="109" fillId="27" borderId="71" xfId="676" applyFont="1" applyFill="1" applyBorder="1" applyAlignment="1" applyProtection="1">
      <alignment horizontal="center" vertical="center" shrinkToFit="1"/>
      <protection hidden="1"/>
    </xf>
    <xf numFmtId="0" fontId="109" fillId="27" borderId="29" xfId="676" applyFont="1" applyFill="1" applyBorder="1" applyAlignment="1" applyProtection="1">
      <alignment horizontal="center" vertical="center" shrinkToFit="1"/>
      <protection hidden="1"/>
    </xf>
    <xf numFmtId="0" fontId="109" fillId="27" borderId="43" xfId="676" applyFont="1" applyFill="1" applyBorder="1" applyAlignment="1" applyProtection="1">
      <alignment horizontal="center" vertical="center" wrapText="1"/>
      <protection hidden="1"/>
    </xf>
    <xf numFmtId="0" fontId="109" fillId="27" borderId="29" xfId="676" applyFont="1" applyFill="1" applyBorder="1" applyAlignment="1" applyProtection="1">
      <alignment horizontal="center" vertical="center" wrapText="1"/>
      <protection hidden="1"/>
    </xf>
    <xf numFmtId="0" fontId="109" fillId="27" borderId="44" xfId="676" applyFont="1" applyFill="1" applyBorder="1" applyAlignment="1" applyProtection="1">
      <alignment horizontal="center" vertical="center" wrapText="1"/>
      <protection hidden="1"/>
    </xf>
    <xf numFmtId="0" fontId="109" fillId="27" borderId="35" xfId="676" applyFont="1" applyFill="1" applyBorder="1" applyAlignment="1" applyProtection="1">
      <alignment horizontal="center" vertical="center"/>
      <protection hidden="1"/>
    </xf>
    <xf numFmtId="0" fontId="109" fillId="27" borderId="32" xfId="676" applyFont="1" applyFill="1" applyBorder="1" applyAlignment="1" applyProtection="1">
      <alignment horizontal="center" vertical="center"/>
      <protection hidden="1"/>
    </xf>
    <xf numFmtId="0" fontId="109" fillId="27" borderId="56" xfId="676" applyFont="1" applyFill="1" applyBorder="1" applyAlignment="1" applyProtection="1">
      <alignment horizontal="center" vertical="center" wrapText="1"/>
      <protection hidden="1"/>
    </xf>
    <xf numFmtId="0" fontId="109" fillId="27" borderId="70" xfId="676" applyFont="1" applyFill="1" applyBorder="1" applyAlignment="1" applyProtection="1">
      <alignment horizontal="center" vertical="center"/>
      <protection hidden="1"/>
    </xf>
    <xf numFmtId="0" fontId="109" fillId="27" borderId="56" xfId="676" applyFont="1" applyFill="1" applyBorder="1" applyAlignment="1" applyProtection="1">
      <alignment horizontal="center" vertical="center"/>
      <protection hidden="1"/>
    </xf>
    <xf numFmtId="0" fontId="109" fillId="27" borderId="57" xfId="676" applyFont="1" applyFill="1" applyBorder="1" applyAlignment="1" applyProtection="1">
      <alignment horizontal="center" vertical="center"/>
      <protection hidden="1"/>
    </xf>
    <xf numFmtId="0" fontId="114" fillId="27" borderId="28" xfId="676" applyFont="1" applyFill="1" applyBorder="1" applyAlignment="1" applyProtection="1">
      <alignment horizontal="center" vertical="center" shrinkToFit="1"/>
      <protection hidden="1"/>
    </xf>
    <xf numFmtId="0" fontId="114" fillId="27" borderId="65" xfId="676" applyFont="1" applyFill="1" applyBorder="1" applyAlignment="1" applyProtection="1">
      <alignment horizontal="center" vertical="center" shrinkToFit="1"/>
      <protection hidden="1"/>
    </xf>
    <xf numFmtId="0" fontId="109" fillId="27" borderId="28" xfId="676" applyFont="1" applyFill="1" applyBorder="1" applyAlignment="1" applyProtection="1">
      <alignment horizontal="center" vertical="center" wrapText="1"/>
      <protection hidden="1"/>
    </xf>
    <xf numFmtId="0" fontId="109" fillId="27" borderId="31" xfId="676" applyFont="1" applyFill="1" applyBorder="1" applyAlignment="1" applyProtection="1">
      <alignment horizontal="center" vertical="center" wrapText="1"/>
      <protection hidden="1"/>
    </xf>
    <xf numFmtId="0" fontId="109" fillId="27" borderId="28" xfId="676" applyFont="1" applyFill="1" applyBorder="1" applyAlignment="1" applyProtection="1">
      <alignment horizontal="center" vertical="center"/>
      <protection hidden="1"/>
    </xf>
    <xf numFmtId="0" fontId="109" fillId="27" borderId="31" xfId="676" applyFont="1" applyFill="1" applyBorder="1" applyAlignment="1" applyProtection="1">
      <alignment horizontal="center" vertical="center"/>
      <protection hidden="1"/>
    </xf>
    <xf numFmtId="1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93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6" xfId="0" applyFont="1" applyFill="1" applyBorder="1" applyAlignment="1" applyProtection="1">
      <alignment horizontal="center" vertical="center" wrapText="1"/>
      <protection hidden="1"/>
    </xf>
    <xf numFmtId="0" fontId="109" fillId="27" borderId="27" xfId="0" applyFont="1" applyFill="1" applyBorder="1" applyAlignment="1" applyProtection="1">
      <alignment horizontal="center" vertical="center" wrapText="1"/>
      <protection hidden="1"/>
    </xf>
    <xf numFmtId="0" fontId="109" fillId="27" borderId="26" xfId="0" applyFont="1" applyFill="1" applyBorder="1" applyAlignment="1" applyProtection="1">
      <alignment horizontal="center" vertical="center"/>
      <protection hidden="1"/>
    </xf>
    <xf numFmtId="0" fontId="109" fillId="27" borderId="27" xfId="0" applyFont="1" applyFill="1" applyBorder="1" applyAlignment="1" applyProtection="1">
      <alignment horizontal="center" vertical="center"/>
      <protection hidden="1"/>
    </xf>
    <xf numFmtId="0" fontId="109" fillId="27" borderId="72" xfId="0" applyFont="1" applyFill="1" applyBorder="1" applyAlignment="1" applyProtection="1">
      <alignment horizontal="center" vertical="center" wrapText="1"/>
      <protection hidden="1"/>
    </xf>
    <xf numFmtId="0" fontId="109" fillId="27" borderId="36" xfId="0" applyFont="1" applyFill="1" applyBorder="1" applyAlignment="1" applyProtection="1">
      <alignment horizontal="center" vertical="center" wrapText="1"/>
      <protection hidden="1"/>
    </xf>
    <xf numFmtId="0" fontId="109" fillId="27" borderId="33" xfId="0" applyFont="1" applyFill="1" applyBorder="1" applyAlignment="1" applyProtection="1">
      <alignment horizontal="center" vertical="center" wrapText="1"/>
      <protection hidden="1"/>
    </xf>
    <xf numFmtId="0" fontId="109" fillId="27" borderId="26" xfId="0" applyFont="1" applyFill="1" applyBorder="1" applyAlignment="1" applyProtection="1">
      <alignment horizontal="center" vertical="top" wrapText="1"/>
      <protection hidden="1"/>
    </xf>
    <xf numFmtId="0" fontId="109" fillId="27" borderId="27" xfId="0" applyFont="1" applyFill="1" applyBorder="1" applyAlignment="1" applyProtection="1">
      <alignment horizontal="center" vertical="top" wrapText="1"/>
      <protection hidden="1"/>
    </xf>
    <xf numFmtId="179" fontId="109" fillId="27" borderId="93" xfId="513" applyFont="1" applyFill="1" applyBorder="1" applyAlignment="1" applyProtection="1">
      <alignment horizontal="center" vertical="center" wrapText="1"/>
      <protection hidden="1"/>
    </xf>
    <xf numFmtId="0" fontId="109" fillId="27" borderId="53" xfId="0" applyFont="1" applyFill="1" applyBorder="1" applyAlignment="1" applyProtection="1">
      <alignment horizontal="center" vertical="center" wrapText="1"/>
      <protection hidden="1"/>
    </xf>
    <xf numFmtId="0" fontId="109" fillId="27" borderId="54" xfId="0" applyFont="1" applyFill="1" applyBorder="1" applyAlignment="1" applyProtection="1">
      <alignment horizontal="center" vertical="center" wrapText="1"/>
      <protection hidden="1"/>
    </xf>
    <xf numFmtId="0" fontId="109" fillId="27" borderId="55" xfId="0" applyFont="1" applyFill="1" applyBorder="1" applyAlignment="1" applyProtection="1">
      <alignment horizontal="center" vertical="center" wrapText="1"/>
      <protection hidden="1"/>
    </xf>
    <xf numFmtId="0" fontId="109" fillId="27" borderId="37" xfId="0" applyFont="1" applyFill="1" applyBorder="1" applyAlignment="1" applyProtection="1">
      <alignment horizontal="center" vertical="center" wrapText="1"/>
      <protection hidden="1"/>
    </xf>
    <xf numFmtId="0" fontId="109" fillId="27" borderId="23" xfId="0" applyFont="1" applyFill="1" applyBorder="1" applyAlignment="1" applyProtection="1">
      <alignment horizontal="center" vertical="center"/>
      <protection hidden="1"/>
    </xf>
    <xf numFmtId="0" fontId="109" fillId="27" borderId="34" xfId="0" applyFont="1" applyFill="1" applyBorder="1" applyAlignment="1" applyProtection="1">
      <alignment horizontal="center" vertical="center"/>
      <protection hidden="1"/>
    </xf>
    <xf numFmtId="0" fontId="109" fillId="27" borderId="69" xfId="0" applyFont="1" applyFill="1" applyBorder="1" applyAlignment="1" applyProtection="1">
      <alignment horizontal="center" vertical="center"/>
      <protection hidden="1"/>
    </xf>
    <xf numFmtId="0" fontId="109" fillId="27" borderId="58" xfId="0" applyFont="1" applyFill="1" applyBorder="1" applyAlignment="1" applyProtection="1">
      <alignment horizontal="center" vertical="center"/>
      <protection hidden="1"/>
    </xf>
    <xf numFmtId="0" fontId="109" fillId="27" borderId="23" xfId="0" applyFont="1" applyFill="1" applyBorder="1" applyProtection="1">
      <protection hidden="1"/>
    </xf>
    <xf numFmtId="0" fontId="109" fillId="27" borderId="38" xfId="0" applyFont="1" applyFill="1" applyBorder="1" applyAlignment="1" applyProtection="1">
      <alignment horizontal="center" vertical="center" wrapText="1"/>
      <protection hidden="1"/>
    </xf>
    <xf numFmtId="0" fontId="109" fillId="27" borderId="43" xfId="0" applyFont="1" applyFill="1" applyBorder="1" applyAlignment="1" applyProtection="1">
      <alignment horizontal="center" vertical="center" wrapText="1"/>
      <protection hidden="1"/>
    </xf>
    <xf numFmtId="0" fontId="109" fillId="27" borderId="34" xfId="0" applyFont="1" applyFill="1" applyBorder="1" applyAlignment="1" applyProtection="1">
      <alignment horizontal="center" vertical="center" wrapText="1"/>
      <protection hidden="1"/>
    </xf>
    <xf numFmtId="0" fontId="109" fillId="27" borderId="65" xfId="0" applyFont="1" applyFill="1" applyBorder="1" applyAlignment="1" applyProtection="1">
      <alignment horizontal="center" vertical="center" wrapText="1"/>
      <protection hidden="1"/>
    </xf>
    <xf numFmtId="0" fontId="109" fillId="27" borderId="45" xfId="0" applyFont="1" applyFill="1" applyBorder="1" applyAlignment="1" applyProtection="1">
      <alignment horizontal="center" vertical="center"/>
      <protection hidden="1"/>
    </xf>
    <xf numFmtId="0" fontId="109" fillId="27" borderId="73" xfId="0" applyFont="1" applyFill="1" applyBorder="1" applyAlignment="1" applyProtection="1">
      <alignment horizontal="center" vertical="center" wrapText="1"/>
      <protection hidden="1"/>
    </xf>
    <xf numFmtId="0" fontId="109" fillId="27" borderId="74" xfId="0" applyFont="1" applyFill="1" applyBorder="1" applyAlignment="1" applyProtection="1">
      <alignment horizontal="center" vertical="center"/>
      <protection hidden="1"/>
    </xf>
    <xf numFmtId="179" fontId="109" fillId="27" borderId="66" xfId="513" applyFont="1" applyFill="1" applyBorder="1" applyAlignment="1" applyProtection="1">
      <alignment horizontal="center" vertical="center"/>
      <protection hidden="1"/>
    </xf>
    <xf numFmtId="179" fontId="109" fillId="27" borderId="68" xfId="513" applyFont="1" applyFill="1" applyBorder="1" applyAlignment="1" applyProtection="1">
      <alignment horizontal="center" vertical="center"/>
      <protection hidden="1"/>
    </xf>
    <xf numFmtId="0" fontId="109" fillId="27" borderId="38" xfId="0" applyFont="1" applyFill="1" applyBorder="1" applyAlignment="1" applyProtection="1">
      <alignment horizontal="center" vertical="center"/>
      <protection hidden="1"/>
    </xf>
    <xf numFmtId="0" fontId="186" fillId="27" borderId="35" xfId="624" applyFont="1" applyFill="1" applyBorder="1" applyAlignment="1" applyProtection="1">
      <alignment horizontal="center" vertical="center" wrapText="1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73" xfId="624" applyFont="1" applyFill="1" applyBorder="1" applyAlignment="1" applyProtection="1">
      <alignment horizontal="center" vertical="center" wrapText="1"/>
      <protection hidden="1"/>
    </xf>
    <xf numFmtId="0" fontId="186" fillId="27" borderId="21" xfId="624" applyFont="1" applyFill="1" applyBorder="1" applyAlignment="1" applyProtection="1">
      <alignment horizontal="center" vertical="center" wrapText="1"/>
      <protection hidden="1"/>
    </xf>
    <xf numFmtId="0" fontId="186" fillId="27" borderId="75" xfId="624" applyFont="1" applyFill="1" applyBorder="1" applyAlignment="1" applyProtection="1">
      <alignment horizontal="center" vertical="center" wrapText="1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186" fillId="27" borderId="44" xfId="624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0" fontId="186" fillId="27" borderId="31" xfId="624" applyFont="1" applyFill="1" applyBorder="1" applyAlignment="1" applyProtection="1">
      <alignment horizontal="center" vertical="center" wrapText="1"/>
      <protection hidden="1"/>
    </xf>
    <xf numFmtId="0" fontId="186" fillId="27" borderId="65" xfId="624" applyFont="1" applyFill="1" applyBorder="1" applyAlignment="1" applyProtection="1">
      <alignment horizontal="center" vertical="center" wrapText="1"/>
      <protection hidden="1"/>
    </xf>
    <xf numFmtId="0" fontId="186" fillId="27" borderId="67" xfId="624" applyFont="1" applyFill="1" applyBorder="1" applyAlignment="1" applyProtection="1">
      <alignment horizontal="center" vertical="center" wrapText="1"/>
      <protection hidden="1"/>
    </xf>
    <xf numFmtId="0" fontId="186" fillId="27" borderId="72" xfId="624" applyFont="1" applyFill="1" applyBorder="1" applyAlignment="1" applyProtection="1">
      <alignment horizontal="center" vertical="center" wrapText="1"/>
      <protection hidden="1"/>
    </xf>
    <xf numFmtId="0" fontId="186" fillId="27" borderId="27" xfId="624" applyFont="1" applyFill="1" applyBorder="1" applyAlignment="1" applyProtection="1">
      <alignment horizontal="center" vertical="center" wrapText="1"/>
      <protection hidden="1"/>
    </xf>
    <xf numFmtId="0" fontId="186" fillId="27" borderId="36" xfId="624" applyFont="1" applyFill="1" applyBorder="1" applyAlignment="1" applyProtection="1">
      <alignment horizontal="center" vertical="center" wrapText="1"/>
      <protection hidden="1"/>
    </xf>
    <xf numFmtId="0" fontId="186" fillId="27" borderId="33" xfId="624" applyFont="1" applyFill="1" applyBorder="1" applyAlignment="1" applyProtection="1">
      <alignment horizontal="center" vertical="center" wrapText="1"/>
      <protection hidden="1"/>
    </xf>
    <xf numFmtId="0" fontId="186" fillId="27" borderId="81" xfId="624" applyFont="1" applyFill="1" applyBorder="1" applyAlignment="1" applyProtection="1">
      <alignment horizontal="center" vertical="center" wrapText="1"/>
      <protection hidden="1"/>
    </xf>
    <xf numFmtId="0" fontId="186" fillId="27" borderId="48" xfId="624" applyFont="1" applyFill="1" applyBorder="1" applyAlignment="1" applyProtection="1">
      <alignment horizontal="center" vertical="center" wrapText="1"/>
      <protection hidden="1"/>
    </xf>
    <xf numFmtId="0" fontId="186" fillId="27" borderId="77" xfId="624" applyFont="1" applyFill="1" applyBorder="1" applyAlignment="1" applyProtection="1">
      <alignment horizontal="center" vertical="center" wrapText="1"/>
      <protection hidden="1"/>
    </xf>
    <xf numFmtId="0" fontId="186" fillId="27" borderId="38" xfId="624" applyFont="1" applyFill="1" applyBorder="1" applyAlignment="1" applyProtection="1">
      <alignment horizontal="center" vertical="center" wrapText="1"/>
      <protection hidden="1"/>
    </xf>
    <xf numFmtId="0" fontId="186" fillId="27" borderId="23" xfId="624" applyFont="1" applyFill="1" applyBorder="1" applyAlignment="1" applyProtection="1">
      <alignment horizontal="center" vertical="center" wrapText="1"/>
      <protection hidden="1"/>
    </xf>
    <xf numFmtId="0" fontId="186" fillId="27" borderId="0" xfId="624" applyFont="1" applyFill="1" applyBorder="1" applyAlignment="1" applyProtection="1">
      <alignment horizontal="center" vertical="center" wrapText="1"/>
      <protection hidden="1"/>
    </xf>
    <xf numFmtId="0" fontId="186" fillId="27" borderId="40" xfId="624" applyFont="1" applyFill="1" applyBorder="1" applyAlignment="1" applyProtection="1">
      <alignment horizontal="center" vertical="center" wrapText="1"/>
      <protection hidden="1"/>
    </xf>
    <xf numFmtId="0" fontId="186" fillId="27" borderId="57" xfId="624" applyFont="1" applyFill="1" applyBorder="1" applyAlignment="1" applyProtection="1">
      <alignment horizontal="center" vertical="center" wrapText="1"/>
      <protection hidden="1"/>
    </xf>
    <xf numFmtId="0" fontId="186" fillId="27" borderId="64" xfId="624" applyFont="1" applyFill="1" applyBorder="1" applyAlignment="1" applyProtection="1">
      <alignment horizontal="center" vertical="center" wrapText="1"/>
      <protection hidden="1"/>
    </xf>
    <xf numFmtId="0" fontId="186" fillId="27" borderId="70" xfId="624" applyFont="1" applyFill="1" applyBorder="1" applyAlignment="1" applyProtection="1">
      <alignment horizontal="center" vertical="center" wrapText="1"/>
      <protection hidden="1"/>
    </xf>
    <xf numFmtId="0" fontId="186" fillId="27" borderId="15" xfId="624" applyFont="1" applyFill="1" applyBorder="1" applyAlignment="1" applyProtection="1">
      <alignment horizontal="center" vertical="center" wrapText="1"/>
      <protection hidden="1"/>
    </xf>
    <xf numFmtId="0" fontId="186" fillId="27" borderId="63" xfId="624" applyFont="1" applyFill="1" applyBorder="1" applyAlignment="1" applyProtection="1">
      <alignment horizontal="center" vertical="center" wrapText="1"/>
      <protection hidden="1"/>
    </xf>
    <xf numFmtId="41" fontId="60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27" borderId="19" xfId="0" applyFont="1" applyFill="1" applyBorder="1" applyAlignment="1" applyProtection="1">
      <alignment horizontal="center" vertical="center"/>
      <protection hidden="1"/>
    </xf>
    <xf numFmtId="0" fontId="60" fillId="27" borderId="38" xfId="0" applyFont="1" applyFill="1" applyBorder="1" applyAlignment="1" applyProtection="1">
      <alignment horizontal="center" vertical="center"/>
      <protection hidden="1"/>
    </xf>
    <xf numFmtId="0" fontId="60" fillId="27" borderId="64" xfId="0" applyFont="1" applyFill="1" applyBorder="1" applyAlignment="1" applyProtection="1">
      <alignment horizontal="center" vertical="center"/>
      <protection hidden="1"/>
    </xf>
    <xf numFmtId="0" fontId="60" fillId="27" borderId="35" xfId="0" applyFont="1" applyFill="1" applyBorder="1" applyAlignment="1" applyProtection="1">
      <alignment horizontal="center" vertical="center" wrapText="1"/>
      <protection hidden="1"/>
    </xf>
    <xf numFmtId="0" fontId="60" fillId="27" borderId="32" xfId="0" applyFont="1" applyFill="1" applyBorder="1" applyAlignment="1" applyProtection="1">
      <alignment horizontal="center" vertical="center"/>
      <protection hidden="1"/>
    </xf>
    <xf numFmtId="0" fontId="60" fillId="27" borderId="35" xfId="0" applyFont="1" applyFill="1" applyBorder="1" applyAlignment="1" applyProtection="1">
      <alignment horizontal="center" vertical="center"/>
      <protection hidden="1"/>
    </xf>
    <xf numFmtId="0" fontId="60" fillId="27" borderId="70" xfId="0" applyFont="1" applyFill="1" applyBorder="1" applyAlignment="1" applyProtection="1">
      <alignment horizontal="center" vertical="center" wrapText="1"/>
      <protection hidden="1"/>
    </xf>
    <xf numFmtId="0" fontId="60" fillId="27" borderId="56" xfId="0" applyFont="1" applyFill="1" applyBorder="1" applyAlignment="1" applyProtection="1">
      <alignment horizontal="center" vertical="center"/>
      <protection hidden="1"/>
    </xf>
    <xf numFmtId="0" fontId="60" fillId="27" borderId="15" xfId="0" applyFont="1" applyFill="1" applyBorder="1" applyAlignment="1" applyProtection="1">
      <alignment horizontal="center" vertical="center"/>
      <protection hidden="1"/>
    </xf>
    <xf numFmtId="0" fontId="60" fillId="27" borderId="29" xfId="0" applyFont="1" applyFill="1" applyBorder="1" applyAlignment="1" applyProtection="1">
      <alignment horizontal="center" vertical="center" wrapText="1"/>
      <protection hidden="1"/>
    </xf>
    <xf numFmtId="0" fontId="60" fillId="27" borderId="44" xfId="0" applyFont="1" applyFill="1" applyBorder="1" applyAlignment="1" applyProtection="1">
      <alignment horizontal="center" vertical="center"/>
      <protection hidden="1"/>
    </xf>
    <xf numFmtId="0" fontId="269" fillId="27" borderId="0" xfId="0" applyFont="1" applyFill="1" applyAlignment="1" applyProtection="1">
      <alignment horizontal="center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60" fillId="27" borderId="15" xfId="664" applyFont="1" applyFill="1" applyBorder="1" applyAlignment="1" applyProtection="1">
      <alignment horizontal="center" vertical="center" wrapText="1"/>
      <protection hidden="1"/>
    </xf>
    <xf numFmtId="0" fontId="60" fillId="27" borderId="35" xfId="664" applyFont="1" applyFill="1" applyBorder="1" applyAlignment="1" applyProtection="1">
      <alignment horizontal="center" vertical="center"/>
      <protection hidden="1"/>
    </xf>
    <xf numFmtId="0" fontId="60" fillId="27" borderId="28" xfId="0" applyFont="1" applyFill="1" applyBorder="1" applyAlignment="1" applyProtection="1">
      <alignment horizontal="center" vertical="center"/>
      <protection hidden="1"/>
    </xf>
    <xf numFmtId="0" fontId="60" fillId="27" borderId="35" xfId="664" applyFont="1" applyFill="1" applyBorder="1" applyAlignment="1" applyProtection="1">
      <alignment horizontal="center" vertical="center" wrapText="1"/>
      <protection hidden="1"/>
    </xf>
    <xf numFmtId="0" fontId="60" fillId="27" borderId="77" xfId="0" applyFont="1" applyFill="1" applyBorder="1" applyAlignment="1" applyProtection="1">
      <alignment horizontal="center" vertical="center"/>
      <protection hidden="1"/>
    </xf>
    <xf numFmtId="0" fontId="60" fillId="27" borderId="69" xfId="0" applyFont="1" applyFill="1" applyBorder="1" applyAlignment="1" applyProtection="1">
      <alignment horizontal="center" vertical="center" wrapText="1"/>
      <protection hidden="1"/>
    </xf>
    <xf numFmtId="0" fontId="60" fillId="27" borderId="58" xfId="0" applyFont="1" applyFill="1" applyBorder="1" applyAlignment="1" applyProtection="1">
      <alignment horizontal="center" vertical="center" wrapText="1"/>
      <protection hidden="1"/>
    </xf>
    <xf numFmtId="0" fontId="60" fillId="27" borderId="45" xfId="0" applyFont="1" applyFill="1" applyBorder="1" applyAlignment="1" applyProtection="1">
      <alignment horizontal="center" vertical="center" wrapText="1"/>
      <protection hidden="1"/>
    </xf>
    <xf numFmtId="0" fontId="60" fillId="27" borderId="94" xfId="0" applyFont="1" applyFill="1" applyBorder="1" applyAlignment="1" applyProtection="1">
      <alignment horizontal="center" vertical="center" wrapText="1"/>
      <protection hidden="1"/>
    </xf>
    <xf numFmtId="0" fontId="60" fillId="27" borderId="65" xfId="0" applyFont="1" applyFill="1" applyBorder="1" applyAlignment="1" applyProtection="1">
      <alignment horizontal="center" vertical="center"/>
      <protection hidden="1"/>
    </xf>
    <xf numFmtId="0" fontId="60" fillId="27" borderId="66" xfId="0" applyFont="1" applyFill="1" applyBorder="1" applyAlignment="1" applyProtection="1">
      <alignment horizontal="center" vertical="center"/>
      <protection hidden="1"/>
    </xf>
    <xf numFmtId="41" fontId="60" fillId="27" borderId="19" xfId="0" applyNumberFormat="1" applyFont="1" applyFill="1" applyBorder="1" applyAlignment="1" applyProtection="1">
      <alignment horizontal="center" vertical="center"/>
      <protection hidden="1"/>
    </xf>
    <xf numFmtId="0" fontId="60" fillId="27" borderId="19" xfId="0" applyFont="1" applyFill="1" applyBorder="1" applyAlignment="1" applyProtection="1">
      <alignment horizontal="center" vertical="center"/>
      <protection hidden="1"/>
    </xf>
    <xf numFmtId="41" fontId="272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60" fillId="27" borderId="77" xfId="0" applyFont="1" applyFill="1" applyBorder="1" applyAlignment="1" applyProtection="1">
      <alignment horizontal="center" vertical="center" wrapText="1"/>
      <protection hidden="1"/>
    </xf>
    <xf numFmtId="0" fontId="60" fillId="27" borderId="71" xfId="0" applyFont="1" applyFill="1" applyBorder="1" applyAlignment="1" applyProtection="1">
      <alignment horizontal="center" vertical="center"/>
      <protection hidden="1"/>
    </xf>
    <xf numFmtId="0" fontId="60" fillId="27" borderId="78" xfId="0" applyFont="1" applyFill="1" applyBorder="1" applyAlignment="1" applyProtection="1">
      <alignment horizontal="center" vertical="center"/>
      <protection hidden="1"/>
    </xf>
    <xf numFmtId="179" fontId="60" fillId="27" borderId="23" xfId="513" applyFont="1" applyFill="1" applyBorder="1" applyAlignment="1" applyProtection="1">
      <alignment horizontal="center" vertical="center" wrapText="1"/>
      <protection hidden="1"/>
    </xf>
    <xf numFmtId="0" fontId="60" fillId="27" borderId="39" xfId="0" applyFont="1" applyFill="1" applyBorder="1" applyAlignment="1" applyProtection="1">
      <alignment horizontal="center" vertical="center"/>
      <protection hidden="1"/>
    </xf>
    <xf numFmtId="179" fontId="60" fillId="27" borderId="0" xfId="513" applyFont="1" applyFill="1" applyBorder="1" applyAlignment="1" applyProtection="1">
      <alignment horizontal="center" vertical="center"/>
      <protection hidden="1"/>
    </xf>
    <xf numFmtId="179" fontId="60" fillId="27" borderId="40" xfId="513" applyFont="1" applyFill="1" applyBorder="1" applyAlignment="1" applyProtection="1">
      <alignment horizontal="center" vertical="center"/>
      <protection hidden="1"/>
    </xf>
    <xf numFmtId="0" fontId="60" fillId="27" borderId="41" xfId="0" applyFont="1" applyFill="1" applyBorder="1" applyAlignment="1" applyProtection="1">
      <alignment horizontal="center" vertical="center"/>
      <protection hidden="1"/>
    </xf>
    <xf numFmtId="0" fontId="60" fillId="27" borderId="32" xfId="664" applyFont="1" applyFill="1" applyBorder="1" applyAlignment="1" applyProtection="1">
      <alignment horizontal="center" vertical="center"/>
      <protection hidden="1"/>
    </xf>
    <xf numFmtId="179" fontId="60" fillId="27" borderId="64" xfId="513" applyFont="1" applyFill="1" applyBorder="1" applyAlignment="1" applyProtection="1">
      <alignment horizontal="center" vertical="center" wrapText="1"/>
      <protection hidden="1"/>
    </xf>
    <xf numFmtId="179" fontId="60" fillId="27" borderId="66" xfId="513" applyFont="1" applyFill="1" applyBorder="1" applyAlignment="1" applyProtection="1">
      <alignment horizontal="center" vertical="center"/>
      <protection hidden="1"/>
    </xf>
    <xf numFmtId="179" fontId="60" fillId="27" borderId="68" xfId="513" applyFont="1" applyFill="1" applyBorder="1" applyAlignment="1" applyProtection="1">
      <alignment horizontal="center" vertical="center"/>
      <protection hidden="1"/>
    </xf>
    <xf numFmtId="0" fontId="60" fillId="27" borderId="21" xfId="0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center" vertical="center"/>
      <protection hidden="1"/>
    </xf>
    <xf numFmtId="0" fontId="60" fillId="27" borderId="60" xfId="0" applyFont="1" applyFill="1" applyBorder="1" applyAlignment="1" applyProtection="1">
      <alignment horizontal="center" vertical="center" wrapText="1"/>
      <protection hidden="1"/>
    </xf>
    <xf numFmtId="0" fontId="60" fillId="27" borderId="61" xfId="0" applyFont="1" applyFill="1" applyBorder="1" applyAlignment="1" applyProtection="1">
      <alignment horizontal="center" vertical="center"/>
      <protection hidden="1"/>
    </xf>
    <xf numFmtId="0" fontId="60" fillId="27" borderId="15" xfId="0" applyFont="1" applyFill="1" applyBorder="1" applyAlignment="1" applyProtection="1">
      <alignment horizontal="center" vertical="center" wrapText="1"/>
      <protection hidden="1"/>
    </xf>
    <xf numFmtId="0" fontId="60" fillId="27" borderId="63" xfId="0" applyFont="1" applyFill="1" applyBorder="1" applyAlignment="1" applyProtection="1">
      <alignment horizontal="center" vertical="center"/>
      <protection hidden="1"/>
    </xf>
    <xf numFmtId="0" fontId="60" fillId="27" borderId="28" xfId="0" applyFont="1" applyFill="1" applyBorder="1" applyAlignment="1" applyProtection="1">
      <alignment horizontal="center" vertical="center" wrapText="1"/>
      <protection hidden="1"/>
    </xf>
    <xf numFmtId="0" fontId="60" fillId="27" borderId="31" xfId="0" applyFont="1" applyFill="1" applyBorder="1" applyAlignment="1" applyProtection="1">
      <alignment horizontal="center" vertical="center"/>
      <protection hidden="1"/>
    </xf>
    <xf numFmtId="0" fontId="270" fillId="27" borderId="0" xfId="0" applyFont="1" applyFill="1" applyAlignment="1" applyProtection="1">
      <alignment horizontal="center" vertical="center"/>
      <protection hidden="1"/>
    </xf>
    <xf numFmtId="0" fontId="271" fillId="27" borderId="0" xfId="0" applyFont="1" applyFill="1" applyAlignment="1" applyProtection="1">
      <alignment vertical="center"/>
      <protection hidden="1"/>
    </xf>
    <xf numFmtId="0" fontId="0" fillId="27" borderId="0" xfId="0" applyFont="1" applyFill="1" applyAlignment="1" applyProtection="1">
      <alignment vertical="center"/>
      <protection hidden="1"/>
    </xf>
    <xf numFmtId="0" fontId="60" fillId="27" borderId="60" xfId="0" applyFont="1" applyFill="1" applyBorder="1" applyAlignment="1" applyProtection="1">
      <alignment horizontal="center" vertical="center"/>
      <protection hidden="1"/>
    </xf>
    <xf numFmtId="0" fontId="60" fillId="27" borderId="29" xfId="0" applyFont="1" applyFill="1" applyBorder="1" applyAlignment="1" applyProtection="1">
      <alignment horizontal="center" vertical="center"/>
      <protection hidden="1"/>
    </xf>
    <xf numFmtId="0" fontId="60" fillId="27" borderId="79" xfId="0" applyFont="1" applyFill="1" applyBorder="1" applyAlignment="1" applyProtection="1">
      <alignment horizontal="center" vertical="center" wrapText="1"/>
      <protection hidden="1"/>
    </xf>
    <xf numFmtId="0" fontId="60" fillId="27" borderId="65" xfId="0" applyFont="1" applyFill="1" applyBorder="1" applyAlignment="1" applyProtection="1">
      <alignment horizontal="center" vertical="center" wrapText="1"/>
      <protection hidden="1"/>
    </xf>
    <xf numFmtId="0" fontId="60" fillId="27" borderId="67" xfId="0" applyFont="1" applyFill="1" applyBorder="1" applyAlignment="1" applyProtection="1">
      <alignment horizontal="center" vertical="center"/>
      <protection hidden="1"/>
    </xf>
    <xf numFmtId="41" fontId="60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Alignment="1" applyProtection="1">
      <alignment horizontal="center" vertical="center"/>
      <protection hidden="1"/>
    </xf>
    <xf numFmtId="0" fontId="60" fillId="27" borderId="73" xfId="0" applyFont="1" applyFill="1" applyBorder="1" applyAlignment="1" applyProtection="1">
      <alignment horizontal="center" vertical="center"/>
      <protection hidden="1"/>
    </xf>
    <xf numFmtId="0" fontId="60" fillId="27" borderId="23" xfId="0" applyFont="1" applyFill="1" applyBorder="1" applyAlignment="1" applyProtection="1">
      <alignment horizontal="center" vertical="center"/>
      <protection hidden="1"/>
    </xf>
    <xf numFmtId="0" fontId="60" fillId="27" borderId="28" xfId="664" applyFont="1" applyFill="1" applyBorder="1" applyAlignment="1" applyProtection="1">
      <alignment horizontal="center" vertical="center" wrapText="1"/>
      <protection hidden="1"/>
    </xf>
    <xf numFmtId="0" fontId="60" fillId="27" borderId="31" xfId="664" applyFont="1" applyFill="1" applyBorder="1" applyAlignment="1" applyProtection="1">
      <alignment horizontal="center" vertical="center"/>
      <protection hidden="1"/>
    </xf>
    <xf numFmtId="0" fontId="60" fillId="27" borderId="57" xfId="0" applyFont="1" applyFill="1" applyBorder="1" applyAlignment="1" applyProtection="1">
      <alignment horizontal="center" vertical="center"/>
      <protection hidden="1"/>
    </xf>
    <xf numFmtId="0" fontId="60" fillId="27" borderId="28" xfId="664" applyFont="1" applyFill="1" applyBorder="1" applyAlignment="1" applyProtection="1">
      <alignment horizontal="center" vertical="center"/>
      <protection hidden="1"/>
    </xf>
    <xf numFmtId="187" fontId="109" fillId="27" borderId="7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1" xfId="509" applyNumberFormat="1" applyFont="1" applyFill="1" applyBorder="1" applyAlignment="1" applyProtection="1">
      <alignment horizontal="center" vertical="center"/>
      <protection hidden="1"/>
    </xf>
    <xf numFmtId="187" fontId="109" fillId="27" borderId="75" xfId="509" applyNumberFormat="1" applyFont="1" applyFill="1" applyBorder="1" applyAlignment="1" applyProtection="1">
      <alignment horizontal="center" vertical="center"/>
      <protection hidden="1"/>
    </xf>
    <xf numFmtId="187" fontId="109" fillId="27" borderId="72" xfId="509" applyNumberFormat="1" applyFont="1" applyFill="1" applyBorder="1" applyAlignment="1" applyProtection="1">
      <alignment horizontal="center" vertical="center" wrapText="1"/>
      <protection hidden="1"/>
    </xf>
    <xf numFmtId="0" fontId="0" fillId="0" borderId="26" xfId="0" applyBorder="1" applyProtection="1">
      <protection hidden="1"/>
    </xf>
    <xf numFmtId="0" fontId="0" fillId="0" borderId="27" xfId="0" applyBorder="1" applyProtection="1">
      <protection hidden="1"/>
    </xf>
    <xf numFmtId="187" fontId="109" fillId="27" borderId="36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72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26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27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6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3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1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41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9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9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6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7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6" xfId="509" applyNumberFormat="1" applyFont="1" applyFill="1" applyBorder="1" applyAlignment="1" applyProtection="1">
      <alignment horizontal="center" vertical="center"/>
      <protection hidden="1"/>
    </xf>
    <xf numFmtId="187" fontId="109" fillId="27" borderId="79" xfId="509" applyNumberFormat="1" applyFont="1" applyFill="1" applyBorder="1" applyAlignment="1" applyProtection="1">
      <alignment horizontal="center" vertical="center"/>
      <protection hidden="1"/>
    </xf>
    <xf numFmtId="187" fontId="109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54" xfId="509" applyNumberFormat="1" applyFont="1" applyFill="1" applyBorder="1" applyAlignment="1" applyProtection="1">
      <alignment horizontal="center" vertical="center"/>
      <protection hidden="1"/>
    </xf>
    <xf numFmtId="187" fontId="182" fillId="27" borderId="0" xfId="0" applyNumberFormat="1" applyFont="1" applyFill="1" applyBorder="1" applyAlignment="1" applyProtection="1">
      <alignment horizontal="left"/>
      <protection hidden="1"/>
    </xf>
    <xf numFmtId="187" fontId="109" fillId="27" borderId="54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55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80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81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8" xfId="509" applyNumberFormat="1" applyFont="1" applyFill="1" applyBorder="1" applyAlignment="1" applyProtection="1">
      <alignment horizontal="center" vertical="center" wrapText="1"/>
      <protection hidden="1"/>
    </xf>
    <xf numFmtId="187" fontId="112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3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2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1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8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65" xfId="672" applyNumberFormat="1" applyFont="1" applyFill="1" applyBorder="1" applyAlignment="1" applyProtection="1">
      <alignment horizontal="center" vertical="center"/>
      <protection hidden="1"/>
    </xf>
    <xf numFmtId="187" fontId="109" fillId="27" borderId="29" xfId="672" applyNumberFormat="1" applyFont="1" applyFill="1" applyBorder="1" applyAlignment="1" applyProtection="1">
      <alignment horizontal="center" vertical="center"/>
      <protection hidden="1"/>
    </xf>
    <xf numFmtId="0" fontId="109" fillId="27" borderId="26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2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5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21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6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58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37" xfId="509" applyNumberFormat="1" applyFont="1" applyFill="1" applyBorder="1" applyAlignment="1" applyProtection="1">
      <alignment horizontal="center" vertical="center"/>
      <protection hidden="1"/>
    </xf>
    <xf numFmtId="187" fontId="109" fillId="27" borderId="23" xfId="509" applyNumberFormat="1" applyFont="1" applyFill="1" applyBorder="1" applyAlignment="1" applyProtection="1">
      <alignment horizontal="center" vertical="center"/>
      <protection hidden="1"/>
    </xf>
    <xf numFmtId="187" fontId="109" fillId="27" borderId="47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48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9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8" xfId="509" applyNumberFormat="1" applyFont="1" applyFill="1" applyBorder="1" applyAlignment="1" applyProtection="1">
      <alignment horizontal="center" vertical="center"/>
      <protection hidden="1"/>
    </xf>
    <xf numFmtId="187" fontId="109" fillId="27" borderId="65" xfId="509" applyNumberFormat="1" applyFont="1" applyFill="1" applyBorder="1" applyAlignment="1" applyProtection="1">
      <alignment horizontal="center" vertical="center"/>
      <protection hidden="1"/>
    </xf>
    <xf numFmtId="187" fontId="109" fillId="27" borderId="71" xfId="509" applyNumberFormat="1" applyFont="1" applyFill="1" applyBorder="1" applyAlignment="1" applyProtection="1">
      <alignment horizontal="center" vertical="center"/>
      <protection hidden="1"/>
    </xf>
    <xf numFmtId="187" fontId="109" fillId="27" borderId="29" xfId="509" applyNumberFormat="1" applyFont="1" applyFill="1" applyBorder="1" applyAlignment="1" applyProtection="1">
      <alignment horizontal="center" vertical="center"/>
      <protection hidden="1"/>
    </xf>
    <xf numFmtId="187" fontId="111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80" xfId="509" applyNumberFormat="1" applyFont="1" applyFill="1" applyBorder="1" applyAlignment="1" applyProtection="1">
      <alignment horizontal="center" vertical="center"/>
      <protection hidden="1"/>
    </xf>
    <xf numFmtId="187" fontId="111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3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3" xfId="509" applyNumberFormat="1" applyFont="1" applyFill="1" applyBorder="1" applyAlignment="1" applyProtection="1">
      <alignment horizontal="center" vertical="center" wrapText="1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77" xfId="509" applyNumberFormat="1" applyFont="1" applyFill="1" applyBorder="1" applyAlignment="1" applyProtection="1">
      <alignment horizontal="center" vertical="center"/>
      <protection hidden="1"/>
    </xf>
    <xf numFmtId="187" fontId="109" fillId="27" borderId="49" xfId="509" applyNumberFormat="1" applyFont="1" applyFill="1" applyBorder="1" applyAlignment="1" applyProtection="1">
      <alignment horizontal="center" vertical="center" wrapText="1"/>
      <protection hidden="1"/>
    </xf>
    <xf numFmtId="0" fontId="109" fillId="27" borderId="39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19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41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78" applyFont="1" applyFill="1" applyAlignment="1" applyProtection="1">
      <alignment horizontal="center" vertical="center"/>
      <protection hidden="1"/>
    </xf>
    <xf numFmtId="0" fontId="109" fillId="27" borderId="7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1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6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7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8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4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72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9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19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1" xfId="678" applyNumberFormat="1" applyFont="1" applyFill="1" applyBorder="1" applyAlignment="1" applyProtection="1">
      <alignment horizontal="center" vertical="center" wrapText="1"/>
      <protection hidden="1"/>
    </xf>
    <xf numFmtId="41" fontId="109" fillId="27" borderId="3" xfId="678" applyNumberFormat="1" applyFont="1" applyFill="1" applyBorder="1" applyAlignment="1" applyProtection="1">
      <alignment horizontal="center" vertical="center"/>
      <protection hidden="1"/>
    </xf>
    <xf numFmtId="0" fontId="109" fillId="27" borderId="3" xfId="0" applyFont="1" applyFill="1" applyBorder="1" applyAlignment="1" applyProtection="1">
      <alignment vertical="center"/>
      <protection hidden="1"/>
    </xf>
    <xf numFmtId="0" fontId="109" fillId="27" borderId="3" xfId="0" applyFont="1" applyFill="1" applyBorder="1" applyAlignment="1" applyProtection="1">
      <alignment horizontal="center" vertical="center"/>
      <protection hidden="1"/>
    </xf>
    <xf numFmtId="0" fontId="109" fillId="27" borderId="23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0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40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5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7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8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4" xfId="678" applyNumberFormat="1" applyFont="1" applyFill="1" applyBorder="1" applyAlignment="1" applyProtection="1">
      <alignment horizontal="center" vertical="center"/>
      <protection hidden="1"/>
    </xf>
    <xf numFmtId="0" fontId="109" fillId="27" borderId="55" xfId="678" applyNumberFormat="1" applyFont="1" applyFill="1" applyBorder="1" applyAlignment="1" applyProtection="1">
      <alignment horizontal="center" vertical="center"/>
      <protection hidden="1"/>
    </xf>
    <xf numFmtId="0" fontId="109" fillId="27" borderId="7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1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2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78" applyFont="1" applyFill="1" applyBorder="1" applyAlignment="1" applyProtection="1">
      <alignment horizontal="center" vertical="center"/>
      <protection hidden="1"/>
    </xf>
    <xf numFmtId="0" fontId="109" fillId="27" borderId="54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2" xfId="678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109" fillId="27" borderId="49" xfId="678" applyNumberFormat="1" applyFont="1" applyFill="1" applyBorder="1" applyAlignment="1" applyProtection="1">
      <alignment horizontal="center" vertical="center" wrapText="1"/>
      <protection hidden="1"/>
    </xf>
    <xf numFmtId="220" fontId="109" fillId="27" borderId="0" xfId="678" applyNumberFormat="1" applyFont="1" applyFill="1" applyBorder="1" applyAlignment="1" applyProtection="1">
      <alignment horizontal="right" vertical="center"/>
      <protection hidden="1"/>
    </xf>
    <xf numFmtId="220" fontId="109" fillId="27" borderId="10" xfId="678" applyNumberFormat="1" applyFont="1" applyFill="1" applyBorder="1" applyAlignment="1" applyProtection="1">
      <alignment horizontal="right" vertical="center"/>
      <protection locked="0" hidden="1"/>
    </xf>
    <xf numFmtId="220" fontId="109" fillId="27" borderId="19" xfId="678" applyNumberFormat="1" applyFont="1" applyFill="1" applyBorder="1" applyAlignment="1" applyProtection="1">
      <alignment horizontal="right" vertical="center"/>
      <protection hidden="1"/>
    </xf>
    <xf numFmtId="220" fontId="109" fillId="27" borderId="20" xfId="678" applyNumberFormat="1" applyFont="1" applyFill="1" applyBorder="1" applyAlignment="1" applyProtection="1">
      <alignment horizontal="right" vertical="center"/>
      <protection locked="0" hidden="1"/>
    </xf>
    <xf numFmtId="0" fontId="60" fillId="27" borderId="60" xfId="672" applyFont="1" applyFill="1" applyBorder="1" applyAlignment="1" applyProtection="1">
      <alignment horizontal="center" vertical="center" wrapText="1"/>
      <protection hidden="1"/>
    </xf>
    <xf numFmtId="0" fontId="60" fillId="27" borderId="61" xfId="672" applyFont="1" applyFill="1" applyBorder="1" applyAlignment="1" applyProtection="1">
      <alignment horizontal="center" vertical="center" wrapText="1"/>
      <protection hidden="1"/>
    </xf>
    <xf numFmtId="0" fontId="61" fillId="27" borderId="0" xfId="672" applyFont="1" applyFill="1" applyBorder="1" applyAlignment="1" applyProtection="1">
      <alignment horizontal="center" vertical="center"/>
      <protection hidden="1"/>
    </xf>
    <xf numFmtId="0" fontId="276" fillId="27" borderId="35" xfId="672" applyFont="1" applyFill="1" applyBorder="1" applyAlignment="1" applyProtection="1">
      <alignment horizontal="center" vertical="center" wrapText="1"/>
      <protection hidden="1"/>
    </xf>
    <xf numFmtId="0" fontId="276" fillId="27" borderId="35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/>
      <protection hidden="1"/>
    </xf>
    <xf numFmtId="0" fontId="60" fillId="27" borderId="58" xfId="672" applyFont="1" applyFill="1" applyBorder="1" applyAlignment="1" applyProtection="1">
      <alignment horizontal="center" vertical="center" wrapText="1"/>
      <protection hidden="1"/>
    </xf>
    <xf numFmtId="0" fontId="60" fillId="27" borderId="29" xfId="672" applyFont="1" applyFill="1" applyBorder="1" applyAlignment="1" applyProtection="1">
      <alignment horizontal="center" vertical="center" wrapText="1"/>
      <protection hidden="1"/>
    </xf>
    <xf numFmtId="0" fontId="60" fillId="27" borderId="44" xfId="672" applyFont="1" applyFill="1" applyBorder="1" applyAlignment="1" applyProtection="1">
      <alignment horizontal="center" vertical="center" wrapText="1"/>
      <protection hidden="1"/>
    </xf>
    <xf numFmtId="0" fontId="60" fillId="27" borderId="35" xfId="672" applyFont="1" applyFill="1" applyBorder="1" applyAlignment="1" applyProtection="1">
      <alignment horizontal="center" vertical="center" wrapText="1"/>
      <protection hidden="1"/>
    </xf>
    <xf numFmtId="0" fontId="60" fillId="27" borderId="35" xfId="672" applyFont="1" applyFill="1" applyBorder="1" applyAlignment="1" applyProtection="1">
      <alignment horizontal="center" vertical="center"/>
      <protection hidden="1"/>
    </xf>
    <xf numFmtId="0" fontId="60" fillId="27" borderId="32" xfId="672" applyFont="1" applyFill="1" applyBorder="1" applyAlignment="1" applyProtection="1">
      <alignment horizontal="center" vertical="center"/>
      <protection hidden="1"/>
    </xf>
    <xf numFmtId="178" fontId="60" fillId="27" borderId="15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15" xfId="672" applyNumberFormat="1" applyFont="1" applyFill="1" applyBorder="1" applyAlignment="1" applyProtection="1">
      <alignment horizontal="center" vertical="center"/>
      <protection hidden="1"/>
    </xf>
    <xf numFmtId="178" fontId="60" fillId="27" borderId="63" xfId="672" applyNumberFormat="1" applyFont="1" applyFill="1" applyBorder="1" applyAlignment="1" applyProtection="1">
      <alignment horizontal="center" vertical="center"/>
      <protection hidden="1"/>
    </xf>
    <xf numFmtId="178" fontId="60" fillId="27" borderId="35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32" xfId="672" applyNumberFormat="1" applyFont="1" applyFill="1" applyBorder="1" applyAlignment="1" applyProtection="1">
      <alignment horizontal="center" vertical="center" wrapText="1"/>
      <protection hidden="1"/>
    </xf>
    <xf numFmtId="179" fontId="60" fillId="27" borderId="39" xfId="510" applyFont="1" applyFill="1" applyBorder="1" applyAlignment="1" applyProtection="1">
      <alignment horizontal="center" vertical="center" wrapText="1"/>
      <protection hidden="1"/>
    </xf>
    <xf numFmtId="179" fontId="60" fillId="27" borderId="19" xfId="510" applyFont="1" applyFill="1" applyBorder="1" applyAlignment="1" applyProtection="1">
      <alignment horizontal="center" vertical="center" wrapText="1"/>
      <protection hidden="1"/>
    </xf>
    <xf numFmtId="179" fontId="60" fillId="27" borderId="41" xfId="510" applyFont="1" applyFill="1" applyBorder="1" applyAlignment="1" applyProtection="1">
      <alignment horizontal="center" vertical="center" wrapText="1"/>
      <protection hidden="1"/>
    </xf>
    <xf numFmtId="0" fontId="277" fillId="27" borderId="35" xfId="672" applyFont="1" applyFill="1" applyBorder="1" applyAlignment="1" applyProtection="1">
      <alignment horizontal="center" vertical="center" wrapText="1"/>
      <protection hidden="1"/>
    </xf>
    <xf numFmtId="0" fontId="277" fillId="27" borderId="32" xfId="672" applyFont="1" applyFill="1" applyBorder="1" applyAlignment="1" applyProtection="1">
      <alignment horizontal="center" vertical="center" wrapText="1"/>
      <protection hidden="1"/>
    </xf>
    <xf numFmtId="0" fontId="60" fillId="27" borderId="42" xfId="672" applyFont="1" applyFill="1" applyBorder="1" applyAlignment="1" applyProtection="1">
      <alignment horizontal="center" vertical="center" wrapText="1"/>
      <protection hidden="1"/>
    </xf>
    <xf numFmtId="0" fontId="60" fillId="27" borderId="32" xfId="672" applyFont="1" applyFill="1" applyBorder="1" applyAlignment="1" applyProtection="1">
      <alignment horizontal="center" vertical="center" wrapText="1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Alignment="1" applyProtection="1">
      <alignment horizontal="center" vertical="center"/>
      <protection hidden="1"/>
    </xf>
    <xf numFmtId="0" fontId="60" fillId="27" borderId="23" xfId="672" applyFont="1" applyFill="1" applyBorder="1" applyAlignment="1" applyProtection="1">
      <alignment horizontal="center" vertical="center"/>
      <protection hidden="1"/>
    </xf>
    <xf numFmtId="0" fontId="60" fillId="27" borderId="38" xfId="672" applyFont="1" applyFill="1" applyBorder="1" applyAlignment="1" applyProtection="1">
      <alignment horizontal="center" vertical="center"/>
      <protection hidden="1"/>
    </xf>
    <xf numFmtId="0" fontId="60" fillId="27" borderId="64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 wrapText="1"/>
      <protection hidden="1"/>
    </xf>
    <xf numFmtId="0" fontId="60" fillId="27" borderId="37" xfId="672" applyFont="1" applyFill="1" applyBorder="1" applyAlignment="1" applyProtection="1">
      <alignment horizontal="center" vertical="center"/>
      <protection hidden="1"/>
    </xf>
    <xf numFmtId="178" fontId="60" fillId="27" borderId="36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9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80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34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0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54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2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27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7" xfId="672" applyNumberFormat="1" applyFont="1" applyFill="1" applyBorder="1" applyAlignment="1" applyProtection="1">
      <alignment horizontal="center" vertical="center"/>
      <protection hidden="1"/>
    </xf>
    <xf numFmtId="178" fontId="60" fillId="27" borderId="38" xfId="672" applyNumberFormat="1" applyFont="1" applyFill="1" applyBorder="1" applyAlignment="1" applyProtection="1">
      <alignment horizontal="center" vertical="center"/>
      <protection hidden="1"/>
    </xf>
    <xf numFmtId="178" fontId="60" fillId="27" borderId="43" xfId="672" applyNumberFormat="1" applyFont="1" applyFill="1" applyBorder="1" applyAlignment="1" applyProtection="1">
      <alignment horizontal="center" vertical="center"/>
      <protection hidden="1"/>
    </xf>
    <xf numFmtId="0" fontId="60" fillId="27" borderId="23" xfId="672" applyFont="1" applyFill="1" applyBorder="1" applyAlignment="1" applyProtection="1">
      <alignment horizontal="center" vertical="center" wrapText="1"/>
      <protection hidden="1"/>
    </xf>
    <xf numFmtId="0" fontId="60" fillId="27" borderId="0" xfId="672" applyFont="1" applyFill="1" applyBorder="1" applyAlignment="1" applyProtection="1">
      <alignment horizontal="center" vertical="center" wrapText="1"/>
      <protection hidden="1"/>
    </xf>
    <xf numFmtId="0" fontId="60" fillId="27" borderId="40" xfId="672" applyFont="1" applyFill="1" applyBorder="1" applyAlignment="1" applyProtection="1">
      <alignment horizontal="center" vertical="center" wrapText="1"/>
      <protection hidden="1"/>
    </xf>
    <xf numFmtId="0" fontId="61" fillId="27" borderId="0" xfId="672" applyFont="1" applyFill="1" applyBorder="1" applyAlignment="1" applyProtection="1">
      <alignment horizontal="center" vertical="center" wrapText="1"/>
      <protection hidden="1"/>
    </xf>
    <xf numFmtId="0" fontId="60" fillId="27" borderId="28" xfId="672" applyFont="1" applyFill="1" applyBorder="1" applyAlignment="1" applyProtection="1">
      <alignment horizontal="center" vertical="center" wrapText="1"/>
      <protection hidden="1"/>
    </xf>
    <xf numFmtId="0" fontId="60" fillId="27" borderId="31" xfId="672" applyFont="1" applyFill="1" applyBorder="1" applyAlignment="1" applyProtection="1">
      <alignment horizontal="center" vertical="center" wrapText="1"/>
      <protection hidden="1"/>
    </xf>
    <xf numFmtId="41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77" xfId="0" applyFont="1" applyFill="1" applyBorder="1" applyAlignment="1" applyProtection="1">
      <alignment horizontal="center" vertical="center"/>
      <protection hidden="1"/>
    </xf>
    <xf numFmtId="0" fontId="109" fillId="27" borderId="71" xfId="0" applyFont="1" applyFill="1" applyBorder="1" applyAlignment="1" applyProtection="1">
      <alignment horizontal="center" vertical="center"/>
      <protection hidden="1"/>
    </xf>
    <xf numFmtId="0" fontId="109" fillId="27" borderId="78" xfId="0" applyFont="1" applyFill="1" applyBorder="1" applyAlignment="1" applyProtection="1">
      <alignment horizontal="center" vertical="center"/>
      <protection hidden="1"/>
    </xf>
    <xf numFmtId="188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4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188" fontId="109" fillId="27" borderId="28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31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9" xfId="0" applyFont="1" applyFill="1" applyBorder="1" applyAlignment="1" applyProtection="1">
      <alignment horizontal="center" vertical="center" wrapText="1"/>
      <protection hidden="1"/>
    </xf>
    <xf numFmtId="0" fontId="109" fillId="27" borderId="80" xfId="0" applyFont="1" applyFill="1" applyBorder="1" applyAlignment="1" applyProtection="1">
      <alignment horizontal="center" vertical="center" wrapText="1"/>
      <protection hidden="1"/>
    </xf>
    <xf numFmtId="0" fontId="109" fillId="27" borderId="69" xfId="0" applyFont="1" applyFill="1" applyBorder="1" applyAlignment="1" applyProtection="1">
      <alignment horizontal="center" vertical="center" wrapText="1"/>
      <protection hidden="1"/>
    </xf>
    <xf numFmtId="0" fontId="109" fillId="27" borderId="23" xfId="0" applyFont="1" applyFill="1" applyBorder="1" applyAlignment="1" applyProtection="1">
      <alignment horizontal="center" vertical="center" wrapText="1"/>
      <protection hidden="1"/>
    </xf>
    <xf numFmtId="0" fontId="109" fillId="27" borderId="0" xfId="0" applyFont="1" applyFill="1" applyBorder="1" applyAlignment="1" applyProtection="1">
      <alignment horizontal="center" vertical="center" wrapText="1"/>
      <protection hidden="1"/>
    </xf>
    <xf numFmtId="0" fontId="109" fillId="27" borderId="45" xfId="0" applyFont="1" applyFill="1" applyBorder="1" applyAlignment="1" applyProtection="1">
      <alignment horizontal="center" vertical="center" wrapText="1"/>
      <protection hidden="1"/>
    </xf>
    <xf numFmtId="0" fontId="109" fillId="27" borderId="43" xfId="0" applyFont="1" applyFill="1" applyBorder="1" applyAlignment="1" applyProtection="1">
      <alignment horizontal="center" vertical="center"/>
      <protection hidden="1"/>
    </xf>
    <xf numFmtId="188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64" xfId="0" applyFont="1" applyFill="1" applyBorder="1" applyAlignment="1" applyProtection="1">
      <alignment horizontal="center" vertical="center"/>
      <protection hidden="1"/>
    </xf>
    <xf numFmtId="0" fontId="109" fillId="27" borderId="39" xfId="0" applyFont="1" applyFill="1" applyBorder="1" applyAlignment="1" applyProtection="1">
      <alignment horizontal="center" vertical="center" wrapText="1"/>
      <protection hidden="1"/>
    </xf>
    <xf numFmtId="0" fontId="109" fillId="27" borderId="19" xfId="0" applyFont="1" applyFill="1" applyBorder="1" applyAlignment="1" applyProtection="1">
      <alignment horizontal="center" vertical="center" wrapText="1"/>
      <protection hidden="1"/>
    </xf>
    <xf numFmtId="0" fontId="109" fillId="27" borderId="41" xfId="0" applyFont="1" applyFill="1" applyBorder="1" applyAlignment="1" applyProtection="1">
      <alignment horizontal="center" vertical="center" wrapText="1"/>
      <protection hidden="1"/>
    </xf>
    <xf numFmtId="0" fontId="109" fillId="27" borderId="29" xfId="0" applyFont="1" applyFill="1" applyBorder="1" applyAlignment="1" applyProtection="1">
      <alignment horizontal="center" vertical="center"/>
      <protection hidden="1"/>
    </xf>
    <xf numFmtId="0" fontId="109" fillId="27" borderId="44" xfId="0" applyFont="1" applyFill="1" applyBorder="1" applyAlignment="1" applyProtection="1">
      <alignment horizontal="center" vertical="center"/>
      <protection hidden="1"/>
    </xf>
    <xf numFmtId="0" fontId="109" fillId="27" borderId="56" xfId="0" applyFont="1" applyFill="1" applyBorder="1" applyAlignment="1" applyProtection="1">
      <alignment horizontal="center" vertical="center" wrapText="1"/>
      <protection hidden="1"/>
    </xf>
    <xf numFmtId="0" fontId="109" fillId="27" borderId="35" xfId="0" applyFont="1" applyFill="1" applyBorder="1" applyAlignment="1" applyProtection="1">
      <alignment horizontal="center" vertical="center"/>
      <protection hidden="1"/>
    </xf>
    <xf numFmtId="0" fontId="109" fillId="27" borderId="32" xfId="0" applyFont="1" applyFill="1" applyBorder="1" applyAlignment="1" applyProtection="1">
      <alignment horizontal="center" vertical="center"/>
      <protection hidden="1"/>
    </xf>
    <xf numFmtId="179" fontId="109" fillId="27" borderId="42" xfId="513" applyFont="1" applyFill="1" applyBorder="1" applyAlignment="1" applyProtection="1">
      <alignment horizontal="center" vertical="center" wrapText="1"/>
      <protection hidden="1"/>
    </xf>
    <xf numFmtId="179" fontId="109" fillId="27" borderId="32" xfId="513" applyFont="1" applyFill="1" applyBorder="1" applyAlignment="1" applyProtection="1">
      <alignment horizontal="center" vertical="center" wrapText="1"/>
      <protection hidden="1"/>
    </xf>
    <xf numFmtId="181" fontId="109" fillId="27" borderId="28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31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49" xfId="0" applyFont="1" applyFill="1" applyBorder="1" applyAlignment="1" applyProtection="1">
      <alignment horizontal="center" vertical="center"/>
      <protection hidden="1"/>
    </xf>
    <xf numFmtId="0" fontId="109" fillId="27" borderId="77" xfId="673" applyFont="1" applyFill="1" applyBorder="1" applyAlignment="1" applyProtection="1">
      <alignment horizontal="center" vertical="center" wrapText="1"/>
      <protection hidden="1"/>
    </xf>
    <xf numFmtId="0" fontId="109" fillId="27" borderId="71" xfId="673" applyFont="1" applyFill="1" applyBorder="1" applyAlignment="1" applyProtection="1">
      <alignment horizontal="center" vertical="center" wrapText="1"/>
      <protection hidden="1"/>
    </xf>
    <xf numFmtId="0" fontId="109" fillId="27" borderId="78" xfId="673" applyFont="1" applyFill="1" applyBorder="1" applyAlignment="1" applyProtection="1">
      <alignment horizontal="center" vertical="center" wrapText="1"/>
      <protection hidden="1"/>
    </xf>
    <xf numFmtId="0" fontId="109" fillId="27" borderId="80" xfId="673" applyFont="1" applyFill="1" applyBorder="1" applyAlignment="1" applyProtection="1">
      <alignment horizontal="center" vertical="center"/>
      <protection hidden="1"/>
    </xf>
    <xf numFmtId="0" fontId="109" fillId="27" borderId="55" xfId="673" applyFont="1" applyFill="1" applyBorder="1" applyAlignment="1" applyProtection="1">
      <alignment horizontal="center" vertical="center"/>
      <protection hidden="1"/>
    </xf>
    <xf numFmtId="0" fontId="109" fillId="27" borderId="76" xfId="673" applyFont="1" applyFill="1" applyBorder="1" applyAlignment="1" applyProtection="1">
      <alignment horizontal="center" vertical="center"/>
      <protection hidden="1"/>
    </xf>
    <xf numFmtId="0" fontId="109" fillId="27" borderId="52" xfId="673" applyFont="1" applyFill="1" applyBorder="1" applyAlignment="1" applyProtection="1">
      <alignment horizontal="center" vertical="center"/>
      <protection hidden="1"/>
    </xf>
    <xf numFmtId="178" fontId="111" fillId="27" borderId="0" xfId="673" applyNumberFormat="1" applyFont="1" applyFill="1" applyAlignment="1" applyProtection="1">
      <alignment horizontal="center" vertical="center"/>
      <protection hidden="1"/>
    </xf>
    <xf numFmtId="0" fontId="109" fillId="27" borderId="19" xfId="673" applyFont="1" applyFill="1" applyBorder="1" applyAlignment="1" applyProtection="1">
      <alignment horizontal="center" vertical="center"/>
      <protection hidden="1"/>
    </xf>
    <xf numFmtId="0" fontId="109" fillId="27" borderId="41" xfId="673" applyFont="1" applyFill="1" applyBorder="1" applyAlignment="1" applyProtection="1">
      <alignment horizontal="center" vertical="center"/>
      <protection hidden="1"/>
    </xf>
    <xf numFmtId="178" fontId="109" fillId="27" borderId="49" xfId="673" applyNumberFormat="1" applyFont="1" applyFill="1" applyBorder="1" applyAlignment="1" applyProtection="1">
      <alignment horizontal="center" vertical="center" wrapText="1"/>
      <protection hidden="1"/>
    </xf>
    <xf numFmtId="178" fontId="109" fillId="27" borderId="26" xfId="673" applyNumberFormat="1" applyFont="1" applyFill="1" applyBorder="1" applyAlignment="1" applyProtection="1">
      <alignment horizontal="center" vertical="center"/>
      <protection hidden="1"/>
    </xf>
    <xf numFmtId="178" fontId="109" fillId="27" borderId="27" xfId="673" applyNumberFormat="1" applyFont="1" applyFill="1" applyBorder="1" applyAlignment="1" applyProtection="1">
      <alignment horizontal="center" vertical="center"/>
      <protection hidden="1"/>
    </xf>
    <xf numFmtId="0" fontId="109" fillId="27" borderId="57" xfId="673" applyFont="1" applyFill="1" applyBorder="1" applyAlignment="1" applyProtection="1">
      <alignment horizontal="center" vertical="center" wrapText="1"/>
      <protection hidden="1"/>
    </xf>
    <xf numFmtId="0" fontId="109" fillId="27" borderId="28" xfId="673" applyFont="1" applyFill="1" applyBorder="1" applyAlignment="1" applyProtection="1">
      <alignment horizontal="center" vertical="center" wrapText="1"/>
      <protection hidden="1"/>
    </xf>
    <xf numFmtId="0" fontId="109" fillId="27" borderId="31" xfId="673" applyFont="1" applyFill="1" applyBorder="1" applyAlignment="1" applyProtection="1">
      <alignment horizontal="center" vertical="center" wrapText="1"/>
      <protection hidden="1"/>
    </xf>
    <xf numFmtId="0" fontId="109" fillId="27" borderId="43" xfId="673" applyFont="1" applyFill="1" applyBorder="1" applyAlignment="1" applyProtection="1">
      <alignment horizontal="center" vertical="center" wrapText="1"/>
      <protection hidden="1"/>
    </xf>
    <xf numFmtId="0" fontId="109" fillId="27" borderId="29" xfId="673" applyFont="1" applyFill="1" applyBorder="1" applyAlignment="1" applyProtection="1">
      <alignment horizontal="center" vertical="center" wrapText="1"/>
      <protection hidden="1"/>
    </xf>
    <xf numFmtId="0" fontId="109" fillId="27" borderId="44" xfId="673" applyFont="1" applyFill="1" applyBorder="1" applyAlignment="1" applyProtection="1">
      <alignment horizontal="center" vertical="center" wrapText="1"/>
      <protection hidden="1"/>
    </xf>
    <xf numFmtId="0" fontId="109" fillId="27" borderId="53" xfId="673" applyFont="1" applyFill="1" applyBorder="1" applyAlignment="1" applyProtection="1">
      <alignment horizontal="center" vertical="center"/>
      <protection hidden="1"/>
    </xf>
    <xf numFmtId="0" fontId="109" fillId="27" borderId="50" xfId="673" applyFont="1" applyFill="1" applyBorder="1" applyAlignment="1" applyProtection="1">
      <alignment horizontal="center" vertical="center"/>
      <protection hidden="1"/>
    </xf>
    <xf numFmtId="0" fontId="109" fillId="27" borderId="58" xfId="673" applyFont="1" applyFill="1" applyBorder="1" applyAlignment="1" applyProtection="1">
      <alignment horizontal="center" vertical="center"/>
      <protection hidden="1"/>
    </xf>
    <xf numFmtId="0" fontId="109" fillId="27" borderId="82" xfId="673" applyFont="1" applyFill="1" applyBorder="1" applyAlignment="1" applyProtection="1">
      <alignment horizontal="center" vertical="center"/>
      <protection hidden="1"/>
    </xf>
    <xf numFmtId="0" fontId="109" fillId="27" borderId="46" xfId="0" applyFont="1" applyFill="1" applyBorder="1" applyAlignment="1" applyProtection="1">
      <alignment horizontal="center" vertical="center" wrapText="1"/>
      <protection hidden="1"/>
    </xf>
    <xf numFmtId="0" fontId="109" fillId="27" borderId="47" xfId="0" applyFont="1" applyFill="1" applyBorder="1" applyAlignment="1" applyProtection="1">
      <alignment horizontal="center" vertical="center" wrapText="1"/>
      <protection hidden="1"/>
    </xf>
    <xf numFmtId="0" fontId="109" fillId="27" borderId="48" xfId="0" applyFont="1" applyFill="1" applyBorder="1" applyAlignment="1" applyProtection="1">
      <alignment horizontal="center" vertical="center" wrapText="1"/>
      <protection hidden="1"/>
    </xf>
    <xf numFmtId="0" fontId="109" fillId="27" borderId="49" xfId="0" applyFont="1" applyFill="1" applyBorder="1" applyAlignment="1" applyProtection="1">
      <alignment horizontal="center" vertical="center" wrapText="1"/>
      <protection hidden="1"/>
    </xf>
    <xf numFmtId="0" fontId="109" fillId="27" borderId="42" xfId="0" applyFont="1" applyFill="1" applyBorder="1" applyAlignment="1" applyProtection="1">
      <alignment horizontal="center" vertical="center" wrapText="1"/>
      <protection hidden="1"/>
    </xf>
    <xf numFmtId="0" fontId="109" fillId="27" borderId="72" xfId="0" applyFont="1" applyFill="1" applyBorder="1" applyAlignment="1" applyProtection="1">
      <alignment horizontal="center" vertical="center"/>
      <protection hidden="1"/>
    </xf>
    <xf numFmtId="0" fontId="109" fillId="27" borderId="77" xfId="0" applyFont="1" applyFill="1" applyBorder="1" applyAlignment="1" applyProtection="1">
      <alignment horizontal="center" vertical="center" wrapText="1"/>
      <protection hidden="1"/>
    </xf>
    <xf numFmtId="0" fontId="109" fillId="27" borderId="81" xfId="0" applyFont="1" applyFill="1" applyBorder="1" applyAlignment="1" applyProtection="1">
      <alignment horizontal="center" vertical="center" wrapText="1"/>
      <protection hidden="1"/>
    </xf>
    <xf numFmtId="181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181" fontId="111" fillId="27" borderId="0" xfId="0" applyNumberFormat="1" applyFont="1" applyFill="1" applyAlignment="1" applyProtection="1">
      <alignment horizontal="center" vertical="center"/>
      <protection hidden="1"/>
    </xf>
    <xf numFmtId="181" fontId="111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57" xfId="0" applyFont="1" applyFill="1" applyBorder="1" applyAlignment="1" applyProtection="1">
      <alignment horizontal="center" vertical="center" wrapText="1"/>
      <protection hidden="1"/>
    </xf>
    <xf numFmtId="181" fontId="112" fillId="27" borderId="0" xfId="0" applyNumberFormat="1" applyFont="1" applyFill="1" applyAlignment="1" applyProtection="1">
      <alignment horizontal="center" vertical="center"/>
      <protection hidden="1"/>
    </xf>
    <xf numFmtId="0" fontId="109" fillId="27" borderId="21" xfId="0" applyFont="1" applyFill="1" applyBorder="1" applyAlignment="1" applyProtection="1">
      <alignment horizontal="center" vertical="center" wrapText="1"/>
      <protection hidden="1"/>
    </xf>
    <xf numFmtId="0" fontId="109" fillId="27" borderId="75" xfId="0" applyFont="1" applyFill="1" applyBorder="1" applyAlignment="1" applyProtection="1">
      <alignment horizontal="center" vertical="center" wrapText="1"/>
      <protection hidden="1"/>
    </xf>
    <xf numFmtId="0" fontId="109" fillId="27" borderId="59" xfId="0" applyFont="1" applyFill="1" applyBorder="1" applyAlignment="1" applyProtection="1">
      <alignment horizontal="center" vertical="center" wrapText="1"/>
      <protection hidden="1"/>
    </xf>
    <xf numFmtId="0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181" fontId="112" fillId="27" borderId="0" xfId="0" applyNumberFormat="1" applyFont="1" applyFill="1" applyBorder="1" applyAlignment="1" applyProtection="1">
      <alignment horizontal="center" vertical="center"/>
      <protection hidden="1"/>
    </xf>
    <xf numFmtId="0" fontId="171" fillId="27" borderId="19" xfId="0" applyFont="1" applyFill="1" applyBorder="1" applyAlignment="1" applyProtection="1">
      <alignment horizontal="center" vertical="center" wrapText="1"/>
      <protection hidden="1"/>
    </xf>
    <xf numFmtId="0" fontId="171" fillId="27" borderId="41" xfId="0" applyFont="1" applyFill="1" applyBorder="1" applyAlignment="1" applyProtection="1">
      <alignment horizontal="center" vertical="center" wrapText="1"/>
      <protection hidden="1"/>
    </xf>
    <xf numFmtId="181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179" fontId="109" fillId="27" borderId="73" xfId="513" applyFont="1" applyFill="1" applyBorder="1" applyAlignment="1" applyProtection="1">
      <alignment horizontal="center" vertical="center"/>
      <protection hidden="1"/>
    </xf>
    <xf numFmtId="179" fontId="109" fillId="27" borderId="21" xfId="513" applyFont="1" applyFill="1" applyBorder="1" applyAlignment="1" applyProtection="1">
      <alignment horizontal="center" vertical="center"/>
      <protection hidden="1"/>
    </xf>
    <xf numFmtId="179" fontId="109" fillId="27" borderId="75" xfId="513" applyFont="1" applyFill="1" applyBorder="1" applyAlignment="1" applyProtection="1">
      <alignment horizontal="center" vertical="center"/>
      <protection hidden="1"/>
    </xf>
    <xf numFmtId="182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0" xfId="0" applyFont="1" applyFill="1" applyBorder="1" applyAlignment="1" applyProtection="1">
      <alignment horizontal="center" vertical="center" wrapText="1"/>
      <protection hidden="1"/>
    </xf>
    <xf numFmtId="182" fontId="109" fillId="27" borderId="15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63" xfId="0" applyNumberFormat="1" applyFont="1" applyFill="1" applyBorder="1" applyAlignment="1" applyProtection="1">
      <alignment horizontal="center" vertical="center" wrapText="1"/>
      <protection hidden="1"/>
    </xf>
    <xf numFmtId="1" fontId="109" fillId="27" borderId="56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5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2" xfId="679" applyNumberFormat="1" applyFont="1" applyFill="1" applyBorder="1" applyAlignment="1" applyProtection="1">
      <alignment horizontal="center" vertical="center" wrapText="1"/>
      <protection hidden="1"/>
    </xf>
    <xf numFmtId="0" fontId="109" fillId="27" borderId="3" xfId="0" applyNumberFormat="1" applyFont="1" applyFill="1" applyBorder="1" applyAlignment="1" applyProtection="1">
      <alignment horizontal="center" vertical="center"/>
      <protection hidden="1"/>
    </xf>
    <xf numFmtId="0" fontId="177" fillId="27" borderId="3" xfId="0" applyFont="1" applyFill="1" applyBorder="1" applyAlignment="1" applyProtection="1">
      <alignment horizontal="center" vertical="center"/>
      <protection hidden="1"/>
    </xf>
    <xf numFmtId="1" fontId="109" fillId="27" borderId="64" xfId="441" applyNumberFormat="1" applyFont="1" applyFill="1" applyBorder="1" applyAlignment="1" applyProtection="1">
      <alignment horizontal="center" vertical="center" wrapText="1"/>
      <protection hidden="1"/>
    </xf>
    <xf numFmtId="1" fontId="109" fillId="27" borderId="66" xfId="441" applyNumberFormat="1" applyFont="1" applyFill="1" applyBorder="1" applyAlignment="1" applyProtection="1">
      <alignment horizontal="center" vertical="center"/>
      <protection hidden="1"/>
    </xf>
    <xf numFmtId="1" fontId="109" fillId="27" borderId="68" xfId="441" applyNumberFormat="1" applyFont="1" applyFill="1" applyBorder="1" applyAlignment="1" applyProtection="1">
      <alignment horizontal="center" vertical="center"/>
      <protection hidden="1"/>
    </xf>
    <xf numFmtId="1" fontId="109" fillId="27" borderId="43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29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44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57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28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1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49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26" xfId="0" applyFont="1" applyFill="1" applyBorder="1" applyAlignment="1" applyProtection="1">
      <alignment horizontal="center" vertical="center"/>
      <protection hidden="1"/>
    </xf>
    <xf numFmtId="0" fontId="171" fillId="27" borderId="27" xfId="0" applyFont="1" applyFill="1" applyBorder="1" applyAlignment="1" applyProtection="1">
      <alignment horizontal="center" vertical="center"/>
      <protection hidden="1"/>
    </xf>
    <xf numFmtId="0" fontId="171" fillId="27" borderId="53" xfId="0" applyFont="1" applyFill="1" applyBorder="1" applyAlignment="1" applyProtection="1">
      <alignment horizontal="center" vertical="center"/>
      <protection hidden="1"/>
    </xf>
    <xf numFmtId="0" fontId="171" fillId="27" borderId="54" xfId="0" applyFont="1" applyFill="1" applyBorder="1" applyAlignment="1" applyProtection="1">
      <alignment horizontal="center" vertical="center"/>
      <protection hidden="1"/>
    </xf>
    <xf numFmtId="0" fontId="171" fillId="27" borderId="55" xfId="0" applyFont="1" applyFill="1" applyBorder="1" applyAlignment="1" applyProtection="1">
      <alignment horizontal="center" vertical="center"/>
      <protection hidden="1"/>
    </xf>
    <xf numFmtId="1" fontId="109" fillId="27" borderId="37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34" xfId="0" applyFont="1" applyFill="1" applyBorder="1" applyAlignment="1" applyProtection="1">
      <alignment horizontal="center" vertical="center"/>
      <protection hidden="1"/>
    </xf>
    <xf numFmtId="0" fontId="171" fillId="27" borderId="33" xfId="0" applyFont="1" applyFill="1" applyBorder="1" applyAlignment="1" applyProtection="1">
      <alignment horizontal="center" vertical="center"/>
      <protection hidden="1"/>
    </xf>
    <xf numFmtId="1" fontId="109" fillId="27" borderId="57" xfId="679" applyNumberFormat="1" applyFont="1" applyFill="1" applyBorder="1" applyAlignment="1" applyProtection="1">
      <alignment horizontal="center" vertical="center"/>
      <protection hidden="1"/>
    </xf>
    <xf numFmtId="0" fontId="171" fillId="27" borderId="38" xfId="0" applyFont="1" applyFill="1" applyBorder="1" applyAlignment="1" applyProtection="1">
      <alignment horizontal="center" vertical="center"/>
      <protection hidden="1"/>
    </xf>
    <xf numFmtId="179" fontId="109" fillId="27" borderId="21" xfId="441" applyFont="1" applyFill="1" applyBorder="1" applyAlignment="1" applyProtection="1">
      <alignment horizontal="center" vertical="center"/>
      <protection hidden="1"/>
    </xf>
    <xf numFmtId="179" fontId="109" fillId="27" borderId="0" xfId="441" applyFont="1" applyFill="1" applyBorder="1" applyAlignment="1" applyProtection="1">
      <alignment horizontal="center" vertical="center"/>
      <protection hidden="1"/>
    </xf>
    <xf numFmtId="1" fontId="109" fillId="27" borderId="38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65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67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35" xfId="0" applyFont="1" applyFill="1" applyBorder="1" applyAlignment="1" applyProtection="1">
      <alignment horizontal="center" vertical="center"/>
      <protection hidden="1"/>
    </xf>
    <xf numFmtId="0" fontId="171" fillId="27" borderId="32" xfId="0" applyFont="1" applyFill="1" applyBorder="1" applyAlignment="1" applyProtection="1">
      <alignment horizontal="center" vertical="center"/>
      <protection hidden="1"/>
    </xf>
    <xf numFmtId="1" fontId="109" fillId="27" borderId="72" xfId="679" applyNumberFormat="1" applyFont="1" applyFill="1" applyBorder="1" applyAlignment="1" applyProtection="1">
      <alignment horizontal="center" vertical="center" wrapText="1"/>
      <protection hidden="1"/>
    </xf>
    <xf numFmtId="0" fontId="177" fillId="27" borderId="26" xfId="0" applyFont="1" applyFill="1" applyBorder="1" applyAlignment="1" applyProtection="1">
      <alignment horizontal="center" vertical="center"/>
      <protection hidden="1"/>
    </xf>
    <xf numFmtId="0" fontId="177" fillId="27" borderId="27" xfId="0" applyFont="1" applyFill="1" applyBorder="1" applyAlignment="1" applyProtection="1">
      <alignment horizontal="center" vertical="center"/>
      <protection hidden="1"/>
    </xf>
    <xf numFmtId="0" fontId="171" fillId="27" borderId="26" xfId="0" applyFont="1" applyFill="1" applyBorder="1" applyAlignment="1" applyProtection="1">
      <alignment horizontal="center" vertical="center" wrapText="1"/>
      <protection hidden="1"/>
    </xf>
    <xf numFmtId="0" fontId="171" fillId="27" borderId="27" xfId="0" applyFont="1" applyFill="1" applyBorder="1" applyAlignment="1" applyProtection="1">
      <alignment horizontal="center" vertical="center" wrapText="1"/>
      <protection hidden="1"/>
    </xf>
    <xf numFmtId="179" fontId="109" fillId="27" borderId="102" xfId="441" applyFont="1" applyFill="1" applyBorder="1" applyAlignment="1" applyProtection="1">
      <alignment horizontal="center" vertical="center"/>
      <protection hidden="1"/>
    </xf>
    <xf numFmtId="179" fontId="113" fillId="27" borderId="22" xfId="441" applyFont="1" applyFill="1" applyBorder="1" applyAlignment="1" applyProtection="1">
      <alignment horizontal="center" vertical="center"/>
      <protection hidden="1"/>
    </xf>
    <xf numFmtId="179" fontId="113" fillId="27" borderId="10" xfId="441" applyFont="1" applyFill="1" applyBorder="1" applyAlignment="1" applyProtection="1">
      <alignment horizontal="center" vertical="center"/>
      <protection hidden="1"/>
    </xf>
  </cellXfs>
  <cellStyles count="17639">
    <cellStyle name=" 1" xfId="1"/>
    <cellStyle name=" 1 2" xfId="693"/>
    <cellStyle name="&quot;" xfId="8121"/>
    <cellStyle name="&quot;_도로교통공단(110803)" xfId="8122"/>
    <cellStyle name="(##.00)" xfId="8123"/>
    <cellStyle name="(표준)" xfId="8124"/>
    <cellStyle name="??&amp;O?&amp;H?_x0008__x000f__x0007_?_x0007__x0001__x0001_" xfId="2"/>
    <cellStyle name="??&amp;O?&amp;H?_x0008_??_x0007__x0001__x0001_" xfId="3"/>
    <cellStyle name="?W?_laroux" xfId="8125"/>
    <cellStyle name="_02-수치지도(1년차)" xfId="8126"/>
    <cellStyle name="_3. 인구" xfId="8127"/>
    <cellStyle name="_3인구" xfId="8128"/>
    <cellStyle name="_6. 농림수산업" xfId="8129"/>
    <cellStyle name="_Book1" xfId="4"/>
    <cellStyle name="_Book1 2" xfId="8130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8131"/>
    <cellStyle name="_은행별 점포현황(202011년12월말기준)" xfId="9"/>
    <cellStyle name="_읍면동별 인구이동" xfId="8132"/>
    <cellStyle name="’E‰Y [0.00]_laroux" xfId="8133"/>
    <cellStyle name="’E‰Y_laroux" xfId="8134"/>
    <cellStyle name="¤@?e_TEST-1 " xfId="10"/>
    <cellStyle name="20% - Accent1" xfId="11"/>
    <cellStyle name="20% - Accent1 2" xfId="695"/>
    <cellStyle name="20% - Accent1 2 2" xfId="8135"/>
    <cellStyle name="20% - Accent1 2 2 2" xfId="8136"/>
    <cellStyle name="20% - Accent1 2 3" xfId="8137"/>
    <cellStyle name="20% - Accent1 3" xfId="696"/>
    <cellStyle name="20% - Accent1 4" xfId="694"/>
    <cellStyle name="20% - Accent1_010_주택건설" xfId="697"/>
    <cellStyle name="20% - Accent2" xfId="12"/>
    <cellStyle name="20% - Accent2 2" xfId="699"/>
    <cellStyle name="20% - Accent2 2 2" xfId="8138"/>
    <cellStyle name="20% - Accent2 2 2 2" xfId="8139"/>
    <cellStyle name="20% - Accent2 2 3" xfId="8140"/>
    <cellStyle name="20% - Accent2 3" xfId="700"/>
    <cellStyle name="20% - Accent2 4" xfId="698"/>
    <cellStyle name="20% - Accent2_010_주택건설" xfId="701"/>
    <cellStyle name="20% - Accent3" xfId="13"/>
    <cellStyle name="20% - Accent3 2" xfId="703"/>
    <cellStyle name="20% - Accent3 2 2" xfId="8141"/>
    <cellStyle name="20% - Accent3 2 2 2" xfId="8142"/>
    <cellStyle name="20% - Accent3 2 3" xfId="8143"/>
    <cellStyle name="20% - Accent3 3" xfId="704"/>
    <cellStyle name="20% - Accent3 4" xfId="702"/>
    <cellStyle name="20% - Accent3_010_주택건설" xfId="705"/>
    <cellStyle name="20% - Accent4" xfId="14"/>
    <cellStyle name="20% - Accent4 2" xfId="707"/>
    <cellStyle name="20% - Accent4 2 2" xfId="8144"/>
    <cellStyle name="20% - Accent4 2 2 2" xfId="8145"/>
    <cellStyle name="20% - Accent4 2 3" xfId="8146"/>
    <cellStyle name="20% - Accent4 3" xfId="708"/>
    <cellStyle name="20% - Accent4 4" xfId="706"/>
    <cellStyle name="20% - Accent4_010_주택건설" xfId="709"/>
    <cellStyle name="20% - Accent5" xfId="15"/>
    <cellStyle name="20% - Accent5 2" xfId="711"/>
    <cellStyle name="20% - Accent5 2 2" xfId="8147"/>
    <cellStyle name="20% - Accent5 2 2 2" xfId="8148"/>
    <cellStyle name="20% - Accent5 2 3" xfId="8149"/>
    <cellStyle name="20% - Accent5 3" xfId="712"/>
    <cellStyle name="20% - Accent5 4" xfId="710"/>
    <cellStyle name="20% - Accent5_010_주택건설" xfId="713"/>
    <cellStyle name="20% - Accent6" xfId="16"/>
    <cellStyle name="20% - Accent6 2" xfId="715"/>
    <cellStyle name="20% - Accent6 2 2" xfId="8150"/>
    <cellStyle name="20% - Accent6 2 2 2" xfId="8151"/>
    <cellStyle name="20% - Accent6 2 3" xfId="8152"/>
    <cellStyle name="20% - Accent6 3" xfId="716"/>
    <cellStyle name="20% - Accent6 4" xfId="714"/>
    <cellStyle name="20% - Accent6_010_주택건설" xfId="717"/>
    <cellStyle name="20% - 강조색1" xfId="17" builtinId="30" customBuiltin="1"/>
    <cellStyle name="20% - 강조색1 10" xfId="4422"/>
    <cellStyle name="20% - 강조색1 2" xfId="18"/>
    <cellStyle name="20% - 강조색1 2 10" xfId="5751"/>
    <cellStyle name="20% - 강조색1 2 2" xfId="19"/>
    <cellStyle name="20% - 강조색1 2 2 2" xfId="719"/>
    <cellStyle name="20% - 강조색1 2 2 2 2" xfId="5752"/>
    <cellStyle name="20% - 강조색1 2 2 2 2 2" xfId="8153"/>
    <cellStyle name="20% - 강조색1 2 2 2 3" xfId="8154"/>
    <cellStyle name="20% - 강조색1 2 2 3" xfId="720"/>
    <cellStyle name="20% - 강조색1 2 2 3 2" xfId="721"/>
    <cellStyle name="20% - 강조색1 2 2 3 3" xfId="722"/>
    <cellStyle name="20% - 강조색1 2 2 3 4" xfId="5753"/>
    <cellStyle name="20% - 강조색1 2 2 4" xfId="723"/>
    <cellStyle name="20% - 강조색1 2 2 4 2" xfId="5754"/>
    <cellStyle name="20% - 강조색1 2 2 5" xfId="718"/>
    <cellStyle name="20% - 강조색1 2 2 5 2" xfId="8155"/>
    <cellStyle name="20% - 강조색1 2 2 6" xfId="8156"/>
    <cellStyle name="20% - 강조색1 2 2_012_보건및사회보장" xfId="724"/>
    <cellStyle name="20% - 강조색1 2 3" xfId="725"/>
    <cellStyle name="20% - 강조색1 2 3 2" xfId="726"/>
    <cellStyle name="20% - 강조색1 2 3 2 2" xfId="8157"/>
    <cellStyle name="20% - 강조색1 2 3 3" xfId="5755"/>
    <cellStyle name="20% - 강조색1 2 4" xfId="727"/>
    <cellStyle name="20% - 강조색1 2 4 2" xfId="5756"/>
    <cellStyle name="20% - 강조색1 2 5" xfId="728"/>
    <cellStyle name="20% - 강조색1 2 5 2" xfId="5757"/>
    <cellStyle name="20% - 강조색1 2 6" xfId="729"/>
    <cellStyle name="20% - 강조색1 2 6 2" xfId="5758"/>
    <cellStyle name="20% - 강조색1 2 6 3" xfId="8158"/>
    <cellStyle name="20% - 강조색1 2 6 4" xfId="15873"/>
    <cellStyle name="20% - 강조색1 2 7" xfId="5759"/>
    <cellStyle name="20% - 강조색1 2 8" xfId="5760"/>
    <cellStyle name="20% - 강조색1 2 9" xfId="5761"/>
    <cellStyle name="20% - 강조색1 2_014_교육및문화" xfId="730"/>
    <cellStyle name="20% - 강조색1 3" xfId="20"/>
    <cellStyle name="20% - 강조색1 3 2" xfId="21"/>
    <cellStyle name="20% - 강조색1 3 2 2" xfId="732"/>
    <cellStyle name="20% - 강조색1 3 2 2 2" xfId="5432"/>
    <cellStyle name="20% - 강조색1 3 2 2 2 2" xfId="8159"/>
    <cellStyle name="20% - 강조색1 3 2 2 3" xfId="8160"/>
    <cellStyle name="20% - 강조색1 3 2 2 4" xfId="5400"/>
    <cellStyle name="20% - 강조색1 3 2 3" xfId="733"/>
    <cellStyle name="20% - 강조색1 3 2 4" xfId="731"/>
    <cellStyle name="20% - 강조색1 3 2 5" xfId="8161"/>
    <cellStyle name="20% - 강조색1 3 2_004_노동" xfId="734"/>
    <cellStyle name="20% - 강조색1 3 3" xfId="22"/>
    <cellStyle name="20% - 강조색1 3 3 2" xfId="5433"/>
    <cellStyle name="20% - 강조색1 3 3 2 2" xfId="8162"/>
    <cellStyle name="20% - 강조색1 3 3 3" xfId="5762"/>
    <cellStyle name="20% - 강조색1 3 3 4" xfId="8163"/>
    <cellStyle name="20% - 강조색1 3 3 5" xfId="5401"/>
    <cellStyle name="20% - 강조색1 3 4" xfId="735"/>
    <cellStyle name="20% - 강조색1 3 5" xfId="8164"/>
    <cellStyle name="20% - 강조색1 3 6" xfId="8165"/>
    <cellStyle name="20% - 강조색1 3 7" xfId="8166"/>
    <cellStyle name="20% - 강조색1 4" xfId="23"/>
    <cellStyle name="20% - 강조색1 4 2" xfId="736"/>
    <cellStyle name="20% - 강조색1 4 2 2" xfId="5763"/>
    <cellStyle name="20% - 강조색1 4 3" xfId="5434"/>
    <cellStyle name="20% - 강조색1 4 3 2" xfId="5764"/>
    <cellStyle name="20% - 강조색1 4 3 3" xfId="8167"/>
    <cellStyle name="20% - 강조색1 4 4" xfId="5765"/>
    <cellStyle name="20% - 강조색1 4 5" xfId="5766"/>
    <cellStyle name="20% - 강조색1 4 6" xfId="8168"/>
    <cellStyle name="20% - 강조색1 5" xfId="737"/>
    <cellStyle name="20% - 강조색1 5 2" xfId="5767"/>
    <cellStyle name="20% - 강조색1 5 2 2" xfId="8169"/>
    <cellStyle name="20% - 강조색1 5 3" xfId="8170"/>
    <cellStyle name="20% - 강조색1 5 4" xfId="8171"/>
    <cellStyle name="20% - 강조색1 6" xfId="738"/>
    <cellStyle name="20% - 강조색1 6 2" xfId="739"/>
    <cellStyle name="20% - 강조색1 6 3" xfId="740"/>
    <cellStyle name="20% - 강조색1 6 4" xfId="5768"/>
    <cellStyle name="20% - 강조색1 7" xfId="741"/>
    <cellStyle name="20% - 강조색1 7 2" xfId="5769"/>
    <cellStyle name="20% - 강조색1 8" xfId="4317"/>
    <cellStyle name="20% - 강조색1 8 2" xfId="5388"/>
    <cellStyle name="20% - 강조색1 8 2 2" xfId="5659"/>
    <cellStyle name="20% - 강조색1 8 2 2 2" xfId="6809"/>
    <cellStyle name="20% - 강조색1 8 2 2 2 2" xfId="7671"/>
    <cellStyle name="20% - 강조색1 8 2 2 2 2 2" xfId="17184"/>
    <cellStyle name="20% - 강조색1 8 2 2 2 2 3" xfId="15423"/>
    <cellStyle name="20% - 강조색1 8 2 2 2 3" xfId="16323"/>
    <cellStyle name="20% - 강조색1 8 2 2 2 4" xfId="14562"/>
    <cellStyle name="20% - 강조색1 8 2 2 3" xfId="7097"/>
    <cellStyle name="20% - 강조색1 8 2 2 3 2" xfId="7958"/>
    <cellStyle name="20% - 강조색1 8 2 2 3 2 2" xfId="17471"/>
    <cellStyle name="20% - 강조색1 8 2 2 3 2 3" xfId="15710"/>
    <cellStyle name="20% - 강조색1 8 2 2 3 3" xfId="16610"/>
    <cellStyle name="20% - 강조색1 8 2 2 3 4" xfId="14849"/>
    <cellStyle name="20% - 강조색1 8 2 2 4" xfId="7384"/>
    <cellStyle name="20% - 강조색1 8 2 2 4 2" xfId="16897"/>
    <cellStyle name="20% - 강조색1 8 2 2 4 3" xfId="15136"/>
    <cellStyle name="20% - 강조색1 8 2 2 5" xfId="16036"/>
    <cellStyle name="20% - 강조색1 8 2 2 6" xfId="14275"/>
    <cellStyle name="20% - 강조색1 8 2 3" xfId="6701"/>
    <cellStyle name="20% - 강조색1 8 2 3 2" xfId="7563"/>
    <cellStyle name="20% - 강조색1 8 2 3 2 2" xfId="17076"/>
    <cellStyle name="20% - 강조색1 8 2 3 2 3" xfId="15315"/>
    <cellStyle name="20% - 강조색1 8 2 3 3" xfId="16215"/>
    <cellStyle name="20% - 강조색1 8 2 3 4" xfId="14454"/>
    <cellStyle name="20% - 강조색1 8 2 4" xfId="6989"/>
    <cellStyle name="20% - 강조색1 8 2 4 2" xfId="7850"/>
    <cellStyle name="20% - 강조색1 8 2 4 2 2" xfId="17363"/>
    <cellStyle name="20% - 강조색1 8 2 4 2 3" xfId="15602"/>
    <cellStyle name="20% - 강조색1 8 2 4 3" xfId="16502"/>
    <cellStyle name="20% - 강조색1 8 2 4 4" xfId="14741"/>
    <cellStyle name="20% - 강조색1 8 2 5" xfId="7276"/>
    <cellStyle name="20% - 강조색1 8 2 5 2" xfId="16789"/>
    <cellStyle name="20% - 강조색1 8 2 5 3" xfId="15028"/>
    <cellStyle name="20% - 강조색1 8 2 6" xfId="15926"/>
    <cellStyle name="20% - 강조색1 8 2 7" xfId="14169"/>
    <cellStyle name="20% - 강조색1 8 3" xfId="5645"/>
    <cellStyle name="20% - 강조색1 8 3 2" xfId="6795"/>
    <cellStyle name="20% - 강조색1 8 3 2 2" xfId="7657"/>
    <cellStyle name="20% - 강조색1 8 3 2 2 2" xfId="17170"/>
    <cellStyle name="20% - 강조색1 8 3 2 2 3" xfId="15409"/>
    <cellStyle name="20% - 강조색1 8 3 2 3" xfId="16309"/>
    <cellStyle name="20% - 강조색1 8 3 2 4" xfId="14548"/>
    <cellStyle name="20% - 강조색1 8 3 3" xfId="7083"/>
    <cellStyle name="20% - 강조색1 8 3 3 2" xfId="7944"/>
    <cellStyle name="20% - 강조색1 8 3 3 2 2" xfId="17457"/>
    <cellStyle name="20% - 강조색1 8 3 3 2 3" xfId="15696"/>
    <cellStyle name="20% - 강조색1 8 3 3 3" xfId="16596"/>
    <cellStyle name="20% - 강조색1 8 3 3 4" xfId="14835"/>
    <cellStyle name="20% - 강조색1 8 3 4" xfId="7370"/>
    <cellStyle name="20% - 강조색1 8 3 4 2" xfId="16883"/>
    <cellStyle name="20% - 강조색1 8 3 4 3" xfId="15122"/>
    <cellStyle name="20% - 강조색1 8 3 5" xfId="16022"/>
    <cellStyle name="20% - 강조색1 8 3 6" xfId="14261"/>
    <cellStyle name="20% - 강조색1 8 4" xfId="6687"/>
    <cellStyle name="20% - 강조색1 8 4 2" xfId="7549"/>
    <cellStyle name="20% - 강조색1 8 4 2 2" xfId="17062"/>
    <cellStyle name="20% - 강조색1 8 4 2 3" xfId="15301"/>
    <cellStyle name="20% - 강조색1 8 4 3" xfId="16201"/>
    <cellStyle name="20% - 강조색1 8 4 4" xfId="14440"/>
    <cellStyle name="20% - 강조색1 8 5" xfId="6975"/>
    <cellStyle name="20% - 강조색1 8 5 2" xfId="7836"/>
    <cellStyle name="20% - 강조색1 8 5 2 2" xfId="17349"/>
    <cellStyle name="20% - 강조색1 8 5 2 3" xfId="15588"/>
    <cellStyle name="20% - 강조색1 8 5 3" xfId="16488"/>
    <cellStyle name="20% - 강조색1 8 5 4" xfId="14727"/>
    <cellStyle name="20% - 강조색1 8 6" xfId="7262"/>
    <cellStyle name="20% - 강조색1 8 6 2" xfId="16775"/>
    <cellStyle name="20% - 강조색1 8 6 3" xfId="15014"/>
    <cellStyle name="20% - 강조색1 8 7" xfId="15912"/>
    <cellStyle name="20% - 강조색1 8 8" xfId="14155"/>
    <cellStyle name="20% - 강조색1 8 9" xfId="5361"/>
    <cellStyle name="20% - 강조색1 9" xfId="4380"/>
    <cellStyle name="20% - 강조색1 9 2" xfId="5770"/>
    <cellStyle name="20% - 강조색2" xfId="24" builtinId="34" customBuiltin="1"/>
    <cellStyle name="20% - 강조색2 10" xfId="4421"/>
    <cellStyle name="20% - 강조색2 2" xfId="25"/>
    <cellStyle name="20% - 강조색2 2 10" xfId="5771"/>
    <cellStyle name="20% - 강조색2 2 2" xfId="26"/>
    <cellStyle name="20% - 강조색2 2 2 2" xfId="743"/>
    <cellStyle name="20% - 강조색2 2 2 2 2" xfId="5772"/>
    <cellStyle name="20% - 강조색2 2 2 2 2 2" xfId="8172"/>
    <cellStyle name="20% - 강조색2 2 2 2 3" xfId="8173"/>
    <cellStyle name="20% - 강조색2 2 2 3" xfId="744"/>
    <cellStyle name="20% - 강조색2 2 2 3 2" xfId="745"/>
    <cellStyle name="20% - 강조색2 2 2 3 3" xfId="746"/>
    <cellStyle name="20% - 강조색2 2 2 3 4" xfId="5773"/>
    <cellStyle name="20% - 강조색2 2 2 4" xfId="747"/>
    <cellStyle name="20% - 강조색2 2 2 4 2" xfId="5774"/>
    <cellStyle name="20% - 강조색2 2 2 5" xfId="742"/>
    <cellStyle name="20% - 강조색2 2 2 5 2" xfId="8174"/>
    <cellStyle name="20% - 강조색2 2 2 6" xfId="8175"/>
    <cellStyle name="20% - 강조색2 2 2_012_보건및사회보장" xfId="748"/>
    <cellStyle name="20% - 강조색2 2 3" xfId="749"/>
    <cellStyle name="20% - 강조색2 2 3 2" xfId="750"/>
    <cellStyle name="20% - 강조색2 2 3 2 2" xfId="8176"/>
    <cellStyle name="20% - 강조색2 2 3 3" xfId="5775"/>
    <cellStyle name="20% - 강조색2 2 4" xfId="751"/>
    <cellStyle name="20% - 강조색2 2 4 2" xfId="5776"/>
    <cellStyle name="20% - 강조색2 2 5" xfId="752"/>
    <cellStyle name="20% - 강조색2 2 5 2" xfId="5777"/>
    <cellStyle name="20% - 강조색2 2 6" xfId="753"/>
    <cellStyle name="20% - 강조색2 2 6 2" xfId="5778"/>
    <cellStyle name="20% - 강조색2 2 6 3" xfId="8177"/>
    <cellStyle name="20% - 강조색2 2 6 4" xfId="15874"/>
    <cellStyle name="20% - 강조색2 2 7" xfId="5779"/>
    <cellStyle name="20% - 강조색2 2 8" xfId="5780"/>
    <cellStyle name="20% - 강조색2 2 9" xfId="5781"/>
    <cellStyle name="20% - 강조색2 2_014_교육및문화" xfId="754"/>
    <cellStyle name="20% - 강조색2 3" xfId="27"/>
    <cellStyle name="20% - 강조색2 3 2" xfId="28"/>
    <cellStyle name="20% - 강조색2 3 2 2" xfId="756"/>
    <cellStyle name="20% - 강조색2 3 2 2 2" xfId="5435"/>
    <cellStyle name="20% - 강조색2 3 2 2 2 2" xfId="8178"/>
    <cellStyle name="20% - 강조색2 3 2 2 3" xfId="8179"/>
    <cellStyle name="20% - 강조색2 3 2 2 4" xfId="5402"/>
    <cellStyle name="20% - 강조색2 3 2 3" xfId="757"/>
    <cellStyle name="20% - 강조색2 3 2 4" xfId="755"/>
    <cellStyle name="20% - 강조색2 3 2 5" xfId="8180"/>
    <cellStyle name="20% - 강조색2 3 2_004_노동" xfId="758"/>
    <cellStyle name="20% - 강조색2 3 3" xfId="29"/>
    <cellStyle name="20% - 강조색2 3 3 2" xfId="5436"/>
    <cellStyle name="20% - 강조색2 3 3 2 2" xfId="8181"/>
    <cellStyle name="20% - 강조색2 3 3 3" xfId="5782"/>
    <cellStyle name="20% - 강조색2 3 3 4" xfId="8182"/>
    <cellStyle name="20% - 강조색2 3 3 5" xfId="5403"/>
    <cellStyle name="20% - 강조색2 3 4" xfId="759"/>
    <cellStyle name="20% - 강조색2 3 5" xfId="8183"/>
    <cellStyle name="20% - 강조색2 3 6" xfId="8184"/>
    <cellStyle name="20% - 강조색2 3 7" xfId="8185"/>
    <cellStyle name="20% - 강조색2 4" xfId="30"/>
    <cellStyle name="20% - 강조색2 4 2" xfId="760"/>
    <cellStyle name="20% - 강조색2 4 2 2" xfId="5783"/>
    <cellStyle name="20% - 강조색2 4 3" xfId="5437"/>
    <cellStyle name="20% - 강조색2 4 3 2" xfId="5784"/>
    <cellStyle name="20% - 강조색2 4 3 3" xfId="8186"/>
    <cellStyle name="20% - 강조색2 4 4" xfId="5785"/>
    <cellStyle name="20% - 강조색2 4 5" xfId="5786"/>
    <cellStyle name="20% - 강조색2 4 6" xfId="8187"/>
    <cellStyle name="20% - 강조색2 5" xfId="761"/>
    <cellStyle name="20% - 강조색2 5 2" xfId="5787"/>
    <cellStyle name="20% - 강조색2 5 2 2" xfId="8188"/>
    <cellStyle name="20% - 강조색2 5 3" xfId="8189"/>
    <cellStyle name="20% - 강조색2 5 4" xfId="8190"/>
    <cellStyle name="20% - 강조색2 6" xfId="762"/>
    <cellStyle name="20% - 강조색2 6 2" xfId="763"/>
    <cellStyle name="20% - 강조색2 6 3" xfId="764"/>
    <cellStyle name="20% - 강조색2 6 4" xfId="5788"/>
    <cellStyle name="20% - 강조색2 7" xfId="765"/>
    <cellStyle name="20% - 강조색2 7 2" xfId="5789"/>
    <cellStyle name="20% - 강조색2 8" xfId="4318"/>
    <cellStyle name="20% - 강조색2 8 2" xfId="5390"/>
    <cellStyle name="20% - 강조색2 8 2 2" xfId="5661"/>
    <cellStyle name="20% - 강조색2 8 2 2 2" xfId="6811"/>
    <cellStyle name="20% - 강조색2 8 2 2 2 2" xfId="7673"/>
    <cellStyle name="20% - 강조색2 8 2 2 2 2 2" xfId="17186"/>
    <cellStyle name="20% - 강조색2 8 2 2 2 2 3" xfId="15425"/>
    <cellStyle name="20% - 강조색2 8 2 2 2 3" xfId="16325"/>
    <cellStyle name="20% - 강조색2 8 2 2 2 4" xfId="14564"/>
    <cellStyle name="20% - 강조색2 8 2 2 3" xfId="7099"/>
    <cellStyle name="20% - 강조색2 8 2 2 3 2" xfId="7960"/>
    <cellStyle name="20% - 강조색2 8 2 2 3 2 2" xfId="17473"/>
    <cellStyle name="20% - 강조색2 8 2 2 3 2 3" xfId="15712"/>
    <cellStyle name="20% - 강조색2 8 2 2 3 3" xfId="16612"/>
    <cellStyle name="20% - 강조색2 8 2 2 3 4" xfId="14851"/>
    <cellStyle name="20% - 강조색2 8 2 2 4" xfId="7386"/>
    <cellStyle name="20% - 강조색2 8 2 2 4 2" xfId="16899"/>
    <cellStyle name="20% - 강조색2 8 2 2 4 3" xfId="15138"/>
    <cellStyle name="20% - 강조색2 8 2 2 5" xfId="16038"/>
    <cellStyle name="20% - 강조색2 8 2 2 6" xfId="14277"/>
    <cellStyle name="20% - 강조색2 8 2 3" xfId="6703"/>
    <cellStyle name="20% - 강조색2 8 2 3 2" xfId="7565"/>
    <cellStyle name="20% - 강조색2 8 2 3 2 2" xfId="17078"/>
    <cellStyle name="20% - 강조색2 8 2 3 2 3" xfId="15317"/>
    <cellStyle name="20% - 강조색2 8 2 3 3" xfId="16217"/>
    <cellStyle name="20% - 강조색2 8 2 3 4" xfId="14456"/>
    <cellStyle name="20% - 강조색2 8 2 4" xfId="6991"/>
    <cellStyle name="20% - 강조색2 8 2 4 2" xfId="7852"/>
    <cellStyle name="20% - 강조색2 8 2 4 2 2" xfId="17365"/>
    <cellStyle name="20% - 강조색2 8 2 4 2 3" xfId="15604"/>
    <cellStyle name="20% - 강조색2 8 2 4 3" xfId="16504"/>
    <cellStyle name="20% - 강조색2 8 2 4 4" xfId="14743"/>
    <cellStyle name="20% - 강조색2 8 2 5" xfId="7278"/>
    <cellStyle name="20% - 강조색2 8 2 5 2" xfId="16791"/>
    <cellStyle name="20% - 강조색2 8 2 5 3" xfId="15030"/>
    <cellStyle name="20% - 강조색2 8 2 6" xfId="15928"/>
    <cellStyle name="20% - 강조색2 8 2 7" xfId="14171"/>
    <cellStyle name="20% - 강조색2 8 3" xfId="5647"/>
    <cellStyle name="20% - 강조색2 8 3 2" xfId="6797"/>
    <cellStyle name="20% - 강조색2 8 3 2 2" xfId="7659"/>
    <cellStyle name="20% - 강조색2 8 3 2 2 2" xfId="17172"/>
    <cellStyle name="20% - 강조색2 8 3 2 2 3" xfId="15411"/>
    <cellStyle name="20% - 강조색2 8 3 2 3" xfId="16311"/>
    <cellStyle name="20% - 강조색2 8 3 2 4" xfId="14550"/>
    <cellStyle name="20% - 강조색2 8 3 3" xfId="7085"/>
    <cellStyle name="20% - 강조색2 8 3 3 2" xfId="7946"/>
    <cellStyle name="20% - 강조색2 8 3 3 2 2" xfId="17459"/>
    <cellStyle name="20% - 강조색2 8 3 3 2 3" xfId="15698"/>
    <cellStyle name="20% - 강조색2 8 3 3 3" xfId="16598"/>
    <cellStyle name="20% - 강조색2 8 3 3 4" xfId="14837"/>
    <cellStyle name="20% - 강조색2 8 3 4" xfId="7372"/>
    <cellStyle name="20% - 강조색2 8 3 4 2" xfId="16885"/>
    <cellStyle name="20% - 강조색2 8 3 4 3" xfId="15124"/>
    <cellStyle name="20% - 강조색2 8 3 5" xfId="16024"/>
    <cellStyle name="20% - 강조색2 8 3 6" xfId="14263"/>
    <cellStyle name="20% - 강조색2 8 4" xfId="6689"/>
    <cellStyle name="20% - 강조색2 8 4 2" xfId="7551"/>
    <cellStyle name="20% - 강조색2 8 4 2 2" xfId="17064"/>
    <cellStyle name="20% - 강조색2 8 4 2 3" xfId="15303"/>
    <cellStyle name="20% - 강조색2 8 4 3" xfId="16203"/>
    <cellStyle name="20% - 강조색2 8 4 4" xfId="14442"/>
    <cellStyle name="20% - 강조색2 8 5" xfId="6977"/>
    <cellStyle name="20% - 강조색2 8 5 2" xfId="7838"/>
    <cellStyle name="20% - 강조색2 8 5 2 2" xfId="17351"/>
    <cellStyle name="20% - 강조색2 8 5 2 3" xfId="15590"/>
    <cellStyle name="20% - 강조색2 8 5 3" xfId="16490"/>
    <cellStyle name="20% - 강조색2 8 5 4" xfId="14729"/>
    <cellStyle name="20% - 강조색2 8 6" xfId="7264"/>
    <cellStyle name="20% - 강조색2 8 6 2" xfId="16777"/>
    <cellStyle name="20% - 강조색2 8 6 3" xfId="15016"/>
    <cellStyle name="20% - 강조색2 8 7" xfId="15914"/>
    <cellStyle name="20% - 강조색2 8 8" xfId="14157"/>
    <cellStyle name="20% - 강조색2 8 9" xfId="5365"/>
    <cellStyle name="20% - 강조색2 9" xfId="4379"/>
    <cellStyle name="20% - 강조색2 9 2" xfId="5790"/>
    <cellStyle name="20% - 강조색3" xfId="31" builtinId="38" customBuiltin="1"/>
    <cellStyle name="20% - 강조색3 10" xfId="4420"/>
    <cellStyle name="20% - 강조색3 2" xfId="32"/>
    <cellStyle name="20% - 강조색3 2 10" xfId="5791"/>
    <cellStyle name="20% - 강조색3 2 2" xfId="33"/>
    <cellStyle name="20% - 강조색3 2 2 2" xfId="767"/>
    <cellStyle name="20% - 강조색3 2 2 2 2" xfId="5792"/>
    <cellStyle name="20% - 강조색3 2 2 2 2 2" xfId="8191"/>
    <cellStyle name="20% - 강조색3 2 2 2 3" xfId="8192"/>
    <cellStyle name="20% - 강조색3 2 2 3" xfId="768"/>
    <cellStyle name="20% - 강조색3 2 2 3 2" xfId="769"/>
    <cellStyle name="20% - 강조색3 2 2 3 3" xfId="770"/>
    <cellStyle name="20% - 강조색3 2 2 3 4" xfId="5793"/>
    <cellStyle name="20% - 강조색3 2 2 4" xfId="771"/>
    <cellStyle name="20% - 강조색3 2 2 4 2" xfId="5794"/>
    <cellStyle name="20% - 강조색3 2 2 5" xfId="766"/>
    <cellStyle name="20% - 강조색3 2 2 5 2" xfId="8193"/>
    <cellStyle name="20% - 강조색3 2 2 6" xfId="8194"/>
    <cellStyle name="20% - 강조색3 2 2_012_보건및사회보장" xfId="772"/>
    <cellStyle name="20% - 강조색3 2 3" xfId="773"/>
    <cellStyle name="20% - 강조색3 2 3 2" xfId="774"/>
    <cellStyle name="20% - 강조색3 2 3 2 2" xfId="8195"/>
    <cellStyle name="20% - 강조색3 2 3 3" xfId="5795"/>
    <cellStyle name="20% - 강조색3 2 4" xfId="775"/>
    <cellStyle name="20% - 강조색3 2 4 2" xfId="5796"/>
    <cellStyle name="20% - 강조색3 2 5" xfId="776"/>
    <cellStyle name="20% - 강조색3 2 5 2" xfId="5797"/>
    <cellStyle name="20% - 강조색3 2 6" xfId="777"/>
    <cellStyle name="20% - 강조색3 2 6 2" xfId="5798"/>
    <cellStyle name="20% - 강조색3 2 6 3" xfId="8196"/>
    <cellStyle name="20% - 강조색3 2 6 4" xfId="15875"/>
    <cellStyle name="20% - 강조색3 2 7" xfId="5799"/>
    <cellStyle name="20% - 강조색3 2 8" xfId="5800"/>
    <cellStyle name="20% - 강조색3 2 9" xfId="5801"/>
    <cellStyle name="20% - 강조색3 2_014_교육및문화" xfId="778"/>
    <cellStyle name="20% - 강조색3 3" xfId="34"/>
    <cellStyle name="20% - 강조색3 3 2" xfId="35"/>
    <cellStyle name="20% - 강조색3 3 2 2" xfId="780"/>
    <cellStyle name="20% - 강조색3 3 2 2 2" xfId="5438"/>
    <cellStyle name="20% - 강조색3 3 2 2 2 2" xfId="8197"/>
    <cellStyle name="20% - 강조색3 3 2 2 3" xfId="8198"/>
    <cellStyle name="20% - 강조색3 3 2 2 4" xfId="5404"/>
    <cellStyle name="20% - 강조색3 3 2 3" xfId="781"/>
    <cellStyle name="20% - 강조색3 3 2 4" xfId="779"/>
    <cellStyle name="20% - 강조색3 3 2 5" xfId="8199"/>
    <cellStyle name="20% - 강조색3 3 2_004_노동" xfId="782"/>
    <cellStyle name="20% - 강조색3 3 3" xfId="36"/>
    <cellStyle name="20% - 강조색3 3 3 2" xfId="5439"/>
    <cellStyle name="20% - 강조색3 3 3 2 2" xfId="8200"/>
    <cellStyle name="20% - 강조색3 3 3 3" xfId="5802"/>
    <cellStyle name="20% - 강조색3 3 3 4" xfId="8201"/>
    <cellStyle name="20% - 강조색3 3 3 5" xfId="5405"/>
    <cellStyle name="20% - 강조색3 3 4" xfId="783"/>
    <cellStyle name="20% - 강조색3 3 5" xfId="8202"/>
    <cellStyle name="20% - 강조색3 3 6" xfId="8203"/>
    <cellStyle name="20% - 강조색3 3 7" xfId="8204"/>
    <cellStyle name="20% - 강조색3 4" xfId="37"/>
    <cellStyle name="20% - 강조색3 4 2" xfId="784"/>
    <cellStyle name="20% - 강조색3 4 2 2" xfId="5803"/>
    <cellStyle name="20% - 강조색3 4 3" xfId="5440"/>
    <cellStyle name="20% - 강조색3 4 3 2" xfId="5804"/>
    <cellStyle name="20% - 강조색3 4 3 3" xfId="8205"/>
    <cellStyle name="20% - 강조색3 4 4" xfId="5805"/>
    <cellStyle name="20% - 강조색3 4 5" xfId="5806"/>
    <cellStyle name="20% - 강조색3 4 6" xfId="8206"/>
    <cellStyle name="20% - 강조색3 5" xfId="785"/>
    <cellStyle name="20% - 강조색3 5 2" xfId="5807"/>
    <cellStyle name="20% - 강조색3 5 2 2" xfId="8207"/>
    <cellStyle name="20% - 강조색3 5 3" xfId="8208"/>
    <cellStyle name="20% - 강조색3 5 4" xfId="8209"/>
    <cellStyle name="20% - 강조색3 6" xfId="786"/>
    <cellStyle name="20% - 강조색3 6 2" xfId="787"/>
    <cellStyle name="20% - 강조색3 6 3" xfId="788"/>
    <cellStyle name="20% - 강조색3 6 4" xfId="5808"/>
    <cellStyle name="20% - 강조색3 7" xfId="789"/>
    <cellStyle name="20% - 강조색3 7 2" xfId="5809"/>
    <cellStyle name="20% - 강조색3 8" xfId="4213"/>
    <cellStyle name="20% - 강조색3 8 2" xfId="5392"/>
    <cellStyle name="20% - 강조색3 8 2 2" xfId="5663"/>
    <cellStyle name="20% - 강조색3 8 2 2 2" xfId="6813"/>
    <cellStyle name="20% - 강조색3 8 2 2 2 2" xfId="7675"/>
    <cellStyle name="20% - 강조색3 8 2 2 2 2 2" xfId="17188"/>
    <cellStyle name="20% - 강조색3 8 2 2 2 2 3" xfId="15427"/>
    <cellStyle name="20% - 강조색3 8 2 2 2 3" xfId="16327"/>
    <cellStyle name="20% - 강조색3 8 2 2 2 4" xfId="14566"/>
    <cellStyle name="20% - 강조색3 8 2 2 3" xfId="7101"/>
    <cellStyle name="20% - 강조색3 8 2 2 3 2" xfId="7962"/>
    <cellStyle name="20% - 강조색3 8 2 2 3 2 2" xfId="17475"/>
    <cellStyle name="20% - 강조색3 8 2 2 3 2 3" xfId="15714"/>
    <cellStyle name="20% - 강조색3 8 2 2 3 3" xfId="16614"/>
    <cellStyle name="20% - 강조색3 8 2 2 3 4" xfId="14853"/>
    <cellStyle name="20% - 강조색3 8 2 2 4" xfId="7388"/>
    <cellStyle name="20% - 강조색3 8 2 2 4 2" xfId="16901"/>
    <cellStyle name="20% - 강조색3 8 2 2 4 3" xfId="15140"/>
    <cellStyle name="20% - 강조색3 8 2 2 5" xfId="16040"/>
    <cellStyle name="20% - 강조색3 8 2 2 6" xfId="14279"/>
    <cellStyle name="20% - 강조색3 8 2 3" xfId="6705"/>
    <cellStyle name="20% - 강조색3 8 2 3 2" xfId="7567"/>
    <cellStyle name="20% - 강조색3 8 2 3 2 2" xfId="17080"/>
    <cellStyle name="20% - 강조색3 8 2 3 2 3" xfId="15319"/>
    <cellStyle name="20% - 강조색3 8 2 3 3" xfId="16219"/>
    <cellStyle name="20% - 강조색3 8 2 3 4" xfId="14458"/>
    <cellStyle name="20% - 강조색3 8 2 4" xfId="6993"/>
    <cellStyle name="20% - 강조색3 8 2 4 2" xfId="7854"/>
    <cellStyle name="20% - 강조색3 8 2 4 2 2" xfId="17367"/>
    <cellStyle name="20% - 강조색3 8 2 4 2 3" xfId="15606"/>
    <cellStyle name="20% - 강조색3 8 2 4 3" xfId="16506"/>
    <cellStyle name="20% - 강조색3 8 2 4 4" xfId="14745"/>
    <cellStyle name="20% - 강조색3 8 2 5" xfId="7280"/>
    <cellStyle name="20% - 강조색3 8 2 5 2" xfId="16793"/>
    <cellStyle name="20% - 강조색3 8 2 5 3" xfId="15032"/>
    <cellStyle name="20% - 강조색3 8 2 6" xfId="15930"/>
    <cellStyle name="20% - 강조색3 8 2 7" xfId="14173"/>
    <cellStyle name="20% - 강조색3 8 3" xfId="5649"/>
    <cellStyle name="20% - 강조색3 8 3 2" xfId="6799"/>
    <cellStyle name="20% - 강조색3 8 3 2 2" xfId="7661"/>
    <cellStyle name="20% - 강조색3 8 3 2 2 2" xfId="17174"/>
    <cellStyle name="20% - 강조색3 8 3 2 2 3" xfId="15413"/>
    <cellStyle name="20% - 강조색3 8 3 2 3" xfId="16313"/>
    <cellStyle name="20% - 강조색3 8 3 2 4" xfId="14552"/>
    <cellStyle name="20% - 강조색3 8 3 3" xfId="7087"/>
    <cellStyle name="20% - 강조색3 8 3 3 2" xfId="7948"/>
    <cellStyle name="20% - 강조색3 8 3 3 2 2" xfId="17461"/>
    <cellStyle name="20% - 강조색3 8 3 3 2 3" xfId="15700"/>
    <cellStyle name="20% - 강조색3 8 3 3 3" xfId="16600"/>
    <cellStyle name="20% - 강조색3 8 3 3 4" xfId="14839"/>
    <cellStyle name="20% - 강조색3 8 3 4" xfId="7374"/>
    <cellStyle name="20% - 강조색3 8 3 4 2" xfId="16887"/>
    <cellStyle name="20% - 강조색3 8 3 4 3" xfId="15126"/>
    <cellStyle name="20% - 강조색3 8 3 5" xfId="16026"/>
    <cellStyle name="20% - 강조색3 8 3 6" xfId="14265"/>
    <cellStyle name="20% - 강조색3 8 4" xfId="6691"/>
    <cellStyle name="20% - 강조색3 8 4 2" xfId="7553"/>
    <cellStyle name="20% - 강조색3 8 4 2 2" xfId="17066"/>
    <cellStyle name="20% - 강조색3 8 4 2 3" xfId="15305"/>
    <cellStyle name="20% - 강조색3 8 4 3" xfId="16205"/>
    <cellStyle name="20% - 강조색3 8 4 4" xfId="14444"/>
    <cellStyle name="20% - 강조색3 8 5" xfId="6979"/>
    <cellStyle name="20% - 강조색3 8 5 2" xfId="7840"/>
    <cellStyle name="20% - 강조색3 8 5 2 2" xfId="17353"/>
    <cellStyle name="20% - 강조색3 8 5 2 3" xfId="15592"/>
    <cellStyle name="20% - 강조색3 8 5 3" xfId="16492"/>
    <cellStyle name="20% - 강조색3 8 5 4" xfId="14731"/>
    <cellStyle name="20% - 강조색3 8 6" xfId="7266"/>
    <cellStyle name="20% - 강조색3 8 6 2" xfId="16779"/>
    <cellStyle name="20% - 강조색3 8 6 3" xfId="15018"/>
    <cellStyle name="20% - 강조색3 8 7" xfId="15916"/>
    <cellStyle name="20% - 강조색3 8 8" xfId="14159"/>
    <cellStyle name="20% - 강조색3 8 9" xfId="5369"/>
    <cellStyle name="20% - 강조색3 9" xfId="4378"/>
    <cellStyle name="20% - 강조색3 9 2" xfId="5810"/>
    <cellStyle name="20% - 강조색4" xfId="38" builtinId="42" customBuiltin="1"/>
    <cellStyle name="20% - 강조색4 10" xfId="4419"/>
    <cellStyle name="20% - 강조색4 2" xfId="39"/>
    <cellStyle name="20% - 강조색4 2 10" xfId="5811"/>
    <cellStyle name="20% - 강조색4 2 2" xfId="40"/>
    <cellStyle name="20% - 강조색4 2 2 2" xfId="791"/>
    <cellStyle name="20% - 강조색4 2 2 2 2" xfId="5812"/>
    <cellStyle name="20% - 강조색4 2 2 2 2 2" xfId="8210"/>
    <cellStyle name="20% - 강조색4 2 2 2 3" xfId="8211"/>
    <cellStyle name="20% - 강조색4 2 2 3" xfId="792"/>
    <cellStyle name="20% - 강조색4 2 2 3 2" xfId="793"/>
    <cellStyle name="20% - 강조색4 2 2 3 3" xfId="794"/>
    <cellStyle name="20% - 강조색4 2 2 3 4" xfId="5813"/>
    <cellStyle name="20% - 강조색4 2 2 4" xfId="795"/>
    <cellStyle name="20% - 강조색4 2 2 4 2" xfId="5814"/>
    <cellStyle name="20% - 강조색4 2 2 5" xfId="790"/>
    <cellStyle name="20% - 강조색4 2 2 5 2" xfId="8212"/>
    <cellStyle name="20% - 강조색4 2 2 6" xfId="8213"/>
    <cellStyle name="20% - 강조색4 2 2_012_보건및사회보장" xfId="796"/>
    <cellStyle name="20% - 강조색4 2 3" xfId="797"/>
    <cellStyle name="20% - 강조색4 2 3 2" xfId="798"/>
    <cellStyle name="20% - 강조색4 2 3 2 2" xfId="8214"/>
    <cellStyle name="20% - 강조색4 2 3 3" xfId="5815"/>
    <cellStyle name="20% - 강조색4 2 4" xfId="799"/>
    <cellStyle name="20% - 강조색4 2 4 2" xfId="5816"/>
    <cellStyle name="20% - 강조색4 2 5" xfId="800"/>
    <cellStyle name="20% - 강조색4 2 5 2" xfId="5817"/>
    <cellStyle name="20% - 강조색4 2 6" xfId="801"/>
    <cellStyle name="20% - 강조색4 2 6 2" xfId="5818"/>
    <cellStyle name="20% - 강조색4 2 6 3" xfId="8215"/>
    <cellStyle name="20% - 강조색4 2 6 4" xfId="15876"/>
    <cellStyle name="20% - 강조색4 2 7" xfId="5819"/>
    <cellStyle name="20% - 강조색4 2 8" xfId="5820"/>
    <cellStyle name="20% - 강조색4 2 9" xfId="5821"/>
    <cellStyle name="20% - 강조색4 2_014_교육및문화" xfId="802"/>
    <cellStyle name="20% - 강조색4 3" xfId="41"/>
    <cellStyle name="20% - 강조색4 3 2" xfId="42"/>
    <cellStyle name="20% - 강조색4 3 2 2" xfId="804"/>
    <cellStyle name="20% - 강조색4 3 2 2 2" xfId="5441"/>
    <cellStyle name="20% - 강조색4 3 2 2 2 2" xfId="8216"/>
    <cellStyle name="20% - 강조색4 3 2 2 3" xfId="8217"/>
    <cellStyle name="20% - 강조색4 3 2 2 4" xfId="5406"/>
    <cellStyle name="20% - 강조색4 3 2 3" xfId="805"/>
    <cellStyle name="20% - 강조색4 3 2 4" xfId="803"/>
    <cellStyle name="20% - 강조색4 3 2 5" xfId="8218"/>
    <cellStyle name="20% - 강조색4 3 2_004_노동" xfId="806"/>
    <cellStyle name="20% - 강조색4 3 3" xfId="43"/>
    <cellStyle name="20% - 강조색4 3 3 2" xfId="5442"/>
    <cellStyle name="20% - 강조색4 3 3 2 2" xfId="8219"/>
    <cellStyle name="20% - 강조색4 3 3 3" xfId="5822"/>
    <cellStyle name="20% - 강조색4 3 3 4" xfId="8220"/>
    <cellStyle name="20% - 강조색4 3 3 5" xfId="5407"/>
    <cellStyle name="20% - 강조색4 3 4" xfId="807"/>
    <cellStyle name="20% - 강조색4 3 5" xfId="8221"/>
    <cellStyle name="20% - 강조색4 3 6" xfId="8222"/>
    <cellStyle name="20% - 강조색4 3 7" xfId="8223"/>
    <cellStyle name="20% - 강조색4 4" xfId="44"/>
    <cellStyle name="20% - 강조색4 4 2" xfId="808"/>
    <cellStyle name="20% - 강조색4 4 2 2" xfId="5823"/>
    <cellStyle name="20% - 강조색4 4 3" xfId="5443"/>
    <cellStyle name="20% - 강조색4 4 3 2" xfId="5824"/>
    <cellStyle name="20% - 강조색4 4 3 3" xfId="8224"/>
    <cellStyle name="20% - 강조색4 4 4" xfId="5825"/>
    <cellStyle name="20% - 강조색4 4 5" xfId="5826"/>
    <cellStyle name="20% - 강조색4 4 6" xfId="8225"/>
    <cellStyle name="20% - 강조색4 5" xfId="809"/>
    <cellStyle name="20% - 강조색4 5 2" xfId="5827"/>
    <cellStyle name="20% - 강조색4 5 2 2" xfId="8226"/>
    <cellStyle name="20% - 강조색4 5 3" xfId="8227"/>
    <cellStyle name="20% - 강조색4 5 4" xfId="8228"/>
    <cellStyle name="20% - 강조색4 6" xfId="810"/>
    <cellStyle name="20% - 강조색4 6 2" xfId="811"/>
    <cellStyle name="20% - 강조색4 6 3" xfId="812"/>
    <cellStyle name="20% - 강조색4 6 4" xfId="5828"/>
    <cellStyle name="20% - 강조색4 7" xfId="813"/>
    <cellStyle name="20% - 강조색4 7 2" xfId="5829"/>
    <cellStyle name="20% - 강조색4 8" xfId="4219"/>
    <cellStyle name="20% - 강조색4 8 2" xfId="5394"/>
    <cellStyle name="20% - 강조색4 8 2 2" xfId="5665"/>
    <cellStyle name="20% - 강조색4 8 2 2 2" xfId="6815"/>
    <cellStyle name="20% - 강조색4 8 2 2 2 2" xfId="7677"/>
    <cellStyle name="20% - 강조색4 8 2 2 2 2 2" xfId="17190"/>
    <cellStyle name="20% - 강조색4 8 2 2 2 2 3" xfId="15429"/>
    <cellStyle name="20% - 강조색4 8 2 2 2 3" xfId="16329"/>
    <cellStyle name="20% - 강조색4 8 2 2 2 4" xfId="14568"/>
    <cellStyle name="20% - 강조색4 8 2 2 3" xfId="7103"/>
    <cellStyle name="20% - 강조색4 8 2 2 3 2" xfId="7964"/>
    <cellStyle name="20% - 강조색4 8 2 2 3 2 2" xfId="17477"/>
    <cellStyle name="20% - 강조색4 8 2 2 3 2 3" xfId="15716"/>
    <cellStyle name="20% - 강조색4 8 2 2 3 3" xfId="16616"/>
    <cellStyle name="20% - 강조색4 8 2 2 3 4" xfId="14855"/>
    <cellStyle name="20% - 강조색4 8 2 2 4" xfId="7390"/>
    <cellStyle name="20% - 강조색4 8 2 2 4 2" xfId="16903"/>
    <cellStyle name="20% - 강조색4 8 2 2 4 3" xfId="15142"/>
    <cellStyle name="20% - 강조색4 8 2 2 5" xfId="16042"/>
    <cellStyle name="20% - 강조색4 8 2 2 6" xfId="14281"/>
    <cellStyle name="20% - 강조색4 8 2 3" xfId="6707"/>
    <cellStyle name="20% - 강조색4 8 2 3 2" xfId="7569"/>
    <cellStyle name="20% - 강조색4 8 2 3 2 2" xfId="17082"/>
    <cellStyle name="20% - 강조색4 8 2 3 2 3" xfId="15321"/>
    <cellStyle name="20% - 강조색4 8 2 3 3" xfId="16221"/>
    <cellStyle name="20% - 강조색4 8 2 3 4" xfId="14460"/>
    <cellStyle name="20% - 강조색4 8 2 4" xfId="6995"/>
    <cellStyle name="20% - 강조색4 8 2 4 2" xfId="7856"/>
    <cellStyle name="20% - 강조색4 8 2 4 2 2" xfId="17369"/>
    <cellStyle name="20% - 강조색4 8 2 4 2 3" xfId="15608"/>
    <cellStyle name="20% - 강조색4 8 2 4 3" xfId="16508"/>
    <cellStyle name="20% - 강조색4 8 2 4 4" xfId="14747"/>
    <cellStyle name="20% - 강조색4 8 2 5" xfId="7282"/>
    <cellStyle name="20% - 강조색4 8 2 5 2" xfId="16795"/>
    <cellStyle name="20% - 강조색4 8 2 5 3" xfId="15034"/>
    <cellStyle name="20% - 강조색4 8 2 6" xfId="15932"/>
    <cellStyle name="20% - 강조색4 8 2 7" xfId="14175"/>
    <cellStyle name="20% - 강조색4 8 3" xfId="5651"/>
    <cellStyle name="20% - 강조색4 8 3 2" xfId="6801"/>
    <cellStyle name="20% - 강조색4 8 3 2 2" xfId="7663"/>
    <cellStyle name="20% - 강조색4 8 3 2 2 2" xfId="17176"/>
    <cellStyle name="20% - 강조색4 8 3 2 2 3" xfId="15415"/>
    <cellStyle name="20% - 강조색4 8 3 2 3" xfId="16315"/>
    <cellStyle name="20% - 강조색4 8 3 2 4" xfId="14554"/>
    <cellStyle name="20% - 강조색4 8 3 3" xfId="7089"/>
    <cellStyle name="20% - 강조색4 8 3 3 2" xfId="7950"/>
    <cellStyle name="20% - 강조색4 8 3 3 2 2" xfId="17463"/>
    <cellStyle name="20% - 강조색4 8 3 3 2 3" xfId="15702"/>
    <cellStyle name="20% - 강조색4 8 3 3 3" xfId="16602"/>
    <cellStyle name="20% - 강조색4 8 3 3 4" xfId="14841"/>
    <cellStyle name="20% - 강조색4 8 3 4" xfId="7376"/>
    <cellStyle name="20% - 강조색4 8 3 4 2" xfId="16889"/>
    <cellStyle name="20% - 강조색4 8 3 4 3" xfId="15128"/>
    <cellStyle name="20% - 강조색4 8 3 5" xfId="16028"/>
    <cellStyle name="20% - 강조색4 8 3 6" xfId="14267"/>
    <cellStyle name="20% - 강조색4 8 4" xfId="6693"/>
    <cellStyle name="20% - 강조색4 8 4 2" xfId="7555"/>
    <cellStyle name="20% - 강조색4 8 4 2 2" xfId="17068"/>
    <cellStyle name="20% - 강조색4 8 4 2 3" xfId="15307"/>
    <cellStyle name="20% - 강조색4 8 4 3" xfId="16207"/>
    <cellStyle name="20% - 강조색4 8 4 4" xfId="14446"/>
    <cellStyle name="20% - 강조색4 8 5" xfId="6981"/>
    <cellStyle name="20% - 강조색4 8 5 2" xfId="7842"/>
    <cellStyle name="20% - 강조색4 8 5 2 2" xfId="17355"/>
    <cellStyle name="20% - 강조색4 8 5 2 3" xfId="15594"/>
    <cellStyle name="20% - 강조색4 8 5 3" xfId="16494"/>
    <cellStyle name="20% - 강조색4 8 5 4" xfId="14733"/>
    <cellStyle name="20% - 강조색4 8 6" xfId="7268"/>
    <cellStyle name="20% - 강조색4 8 6 2" xfId="16781"/>
    <cellStyle name="20% - 강조색4 8 6 3" xfId="15020"/>
    <cellStyle name="20% - 강조색4 8 7" xfId="15918"/>
    <cellStyle name="20% - 강조색4 8 8" xfId="14161"/>
    <cellStyle name="20% - 강조색4 8 9" xfId="5373"/>
    <cellStyle name="20% - 강조색4 9" xfId="4377"/>
    <cellStyle name="20% - 강조색4 9 2" xfId="5830"/>
    <cellStyle name="20% - 강조색5" xfId="45" builtinId="46" customBuiltin="1"/>
    <cellStyle name="20% - 강조색5 10" xfId="4418"/>
    <cellStyle name="20% - 강조색5 2" xfId="46"/>
    <cellStyle name="20% - 강조색5 2 2" xfId="47"/>
    <cellStyle name="20% - 강조색5 2 2 2" xfId="815"/>
    <cellStyle name="20% - 강조색5 2 2 2 2" xfId="5831"/>
    <cellStyle name="20% - 강조색5 2 2 2 2 2" xfId="8229"/>
    <cellStyle name="20% - 강조색5 2 2 2 3" xfId="8230"/>
    <cellStyle name="20% - 강조색5 2 2 3" xfId="816"/>
    <cellStyle name="20% - 강조색5 2 2 3 2" xfId="817"/>
    <cellStyle name="20% - 강조색5 2 2 3 3" xfId="818"/>
    <cellStyle name="20% - 강조색5 2 2 3 4" xfId="5832"/>
    <cellStyle name="20% - 강조색5 2 2 4" xfId="819"/>
    <cellStyle name="20% - 강조색5 2 2 4 2" xfId="5833"/>
    <cellStyle name="20% - 강조색5 2 2 5" xfId="814"/>
    <cellStyle name="20% - 강조색5 2 2 5 2" xfId="8231"/>
    <cellStyle name="20% - 강조색5 2 2 6" xfId="8232"/>
    <cellStyle name="20% - 강조색5 2 2_012_보건및사회보장" xfId="820"/>
    <cellStyle name="20% - 강조색5 2 3" xfId="821"/>
    <cellStyle name="20% - 강조색5 2 3 2" xfId="822"/>
    <cellStyle name="20% - 강조색5 2 3 2 2" xfId="8233"/>
    <cellStyle name="20% - 강조색5 2 4" xfId="823"/>
    <cellStyle name="20% - 강조색5 2 5" xfId="824"/>
    <cellStyle name="20% - 강조색5 2 6" xfId="825"/>
    <cellStyle name="20% - 강조색5 2 6 2" xfId="8234"/>
    <cellStyle name="20% - 강조색5 2 6 2 2" xfId="15902"/>
    <cellStyle name="20% - 강조색5 2 6 3" xfId="8235"/>
    <cellStyle name="20% - 강조색5 2 6 3 2" xfId="15877"/>
    <cellStyle name="20% - 강조색5 2_014_교육및문화" xfId="826"/>
    <cellStyle name="20% - 강조색5 3" xfId="48"/>
    <cellStyle name="20% - 강조색5 3 2" xfId="49"/>
    <cellStyle name="20% - 강조색5 3 2 2" xfId="828"/>
    <cellStyle name="20% - 강조색5 3 2 2 2" xfId="5444"/>
    <cellStyle name="20% - 강조색5 3 2 2 2 2" xfId="8236"/>
    <cellStyle name="20% - 강조색5 3 2 2 3" xfId="8237"/>
    <cellStyle name="20% - 강조색5 3 2 2 4" xfId="5408"/>
    <cellStyle name="20% - 강조색5 3 2 3" xfId="829"/>
    <cellStyle name="20% - 강조색5 3 2 4" xfId="827"/>
    <cellStyle name="20% - 강조색5 3 2 5" xfId="8238"/>
    <cellStyle name="20% - 강조색5 3 2_004_노동" xfId="830"/>
    <cellStyle name="20% - 강조색5 3 3" xfId="50"/>
    <cellStyle name="20% - 강조색5 3 3 2" xfId="5445"/>
    <cellStyle name="20% - 강조색5 3 3 2 2" xfId="8239"/>
    <cellStyle name="20% - 강조색5 3 3 3" xfId="5834"/>
    <cellStyle name="20% - 강조색5 3 3 4" xfId="8240"/>
    <cellStyle name="20% - 강조색5 3 3 5" xfId="5409"/>
    <cellStyle name="20% - 강조색5 3 4" xfId="831"/>
    <cellStyle name="20% - 강조색5 3 5" xfId="8241"/>
    <cellStyle name="20% - 강조색5 3 6" xfId="8242"/>
    <cellStyle name="20% - 강조색5 3 7" xfId="8243"/>
    <cellStyle name="20% - 강조색5 4" xfId="51"/>
    <cellStyle name="20% - 강조색5 4 2" xfId="832"/>
    <cellStyle name="20% - 강조색5 4 2 2" xfId="5835"/>
    <cellStyle name="20% - 강조색5 4 3" xfId="5446"/>
    <cellStyle name="20% - 강조색5 4 3 2" xfId="5836"/>
    <cellStyle name="20% - 강조색5 4 3 3" xfId="8244"/>
    <cellStyle name="20% - 강조색5 4 4" xfId="5837"/>
    <cellStyle name="20% - 강조색5 4 5" xfId="5838"/>
    <cellStyle name="20% - 강조색5 4 6" xfId="8245"/>
    <cellStyle name="20% - 강조색5 5" xfId="833"/>
    <cellStyle name="20% - 강조색5 5 2" xfId="5839"/>
    <cellStyle name="20% - 강조색5 5 2 2" xfId="8246"/>
    <cellStyle name="20% - 강조색5 5 3" xfId="8247"/>
    <cellStyle name="20% - 강조색5 5 4" xfId="8248"/>
    <cellStyle name="20% - 강조색5 6" xfId="834"/>
    <cellStyle name="20% - 강조색5 6 2" xfId="835"/>
    <cellStyle name="20% - 강조색5 6 3" xfId="836"/>
    <cellStyle name="20% - 강조색5 6 4" xfId="5840"/>
    <cellStyle name="20% - 강조색5 7" xfId="837"/>
    <cellStyle name="20% - 강조색5 7 2" xfId="5841"/>
    <cellStyle name="20% - 강조색5 8" xfId="4319"/>
    <cellStyle name="20% - 강조색5 8 2" xfId="5396"/>
    <cellStyle name="20% - 강조색5 8 2 2" xfId="5667"/>
    <cellStyle name="20% - 강조색5 8 2 2 2" xfId="6817"/>
    <cellStyle name="20% - 강조색5 8 2 2 2 2" xfId="7679"/>
    <cellStyle name="20% - 강조색5 8 2 2 2 2 2" xfId="17192"/>
    <cellStyle name="20% - 강조색5 8 2 2 2 2 3" xfId="15431"/>
    <cellStyle name="20% - 강조색5 8 2 2 2 3" xfId="16331"/>
    <cellStyle name="20% - 강조색5 8 2 2 2 4" xfId="14570"/>
    <cellStyle name="20% - 강조색5 8 2 2 3" xfId="7105"/>
    <cellStyle name="20% - 강조색5 8 2 2 3 2" xfId="7966"/>
    <cellStyle name="20% - 강조색5 8 2 2 3 2 2" xfId="17479"/>
    <cellStyle name="20% - 강조색5 8 2 2 3 2 3" xfId="15718"/>
    <cellStyle name="20% - 강조색5 8 2 2 3 3" xfId="16618"/>
    <cellStyle name="20% - 강조색5 8 2 2 3 4" xfId="14857"/>
    <cellStyle name="20% - 강조색5 8 2 2 4" xfId="7392"/>
    <cellStyle name="20% - 강조색5 8 2 2 4 2" xfId="16905"/>
    <cellStyle name="20% - 강조색5 8 2 2 4 3" xfId="15144"/>
    <cellStyle name="20% - 강조색5 8 2 2 5" xfId="16044"/>
    <cellStyle name="20% - 강조색5 8 2 2 6" xfId="14283"/>
    <cellStyle name="20% - 강조색5 8 2 3" xfId="6709"/>
    <cellStyle name="20% - 강조색5 8 2 3 2" xfId="7571"/>
    <cellStyle name="20% - 강조색5 8 2 3 2 2" xfId="17084"/>
    <cellStyle name="20% - 강조색5 8 2 3 2 3" xfId="15323"/>
    <cellStyle name="20% - 강조색5 8 2 3 3" xfId="16223"/>
    <cellStyle name="20% - 강조색5 8 2 3 4" xfId="14462"/>
    <cellStyle name="20% - 강조색5 8 2 4" xfId="6997"/>
    <cellStyle name="20% - 강조색5 8 2 4 2" xfId="7858"/>
    <cellStyle name="20% - 강조색5 8 2 4 2 2" xfId="17371"/>
    <cellStyle name="20% - 강조색5 8 2 4 2 3" xfId="15610"/>
    <cellStyle name="20% - 강조색5 8 2 4 3" xfId="16510"/>
    <cellStyle name="20% - 강조색5 8 2 4 4" xfId="14749"/>
    <cellStyle name="20% - 강조색5 8 2 5" xfId="7284"/>
    <cellStyle name="20% - 강조색5 8 2 5 2" xfId="16797"/>
    <cellStyle name="20% - 강조색5 8 2 5 3" xfId="15036"/>
    <cellStyle name="20% - 강조색5 8 2 6" xfId="15934"/>
    <cellStyle name="20% - 강조색5 8 2 7" xfId="14177"/>
    <cellStyle name="20% - 강조색5 8 3" xfId="5653"/>
    <cellStyle name="20% - 강조색5 8 3 2" xfId="6803"/>
    <cellStyle name="20% - 강조색5 8 3 2 2" xfId="7665"/>
    <cellStyle name="20% - 강조색5 8 3 2 2 2" xfId="17178"/>
    <cellStyle name="20% - 강조색5 8 3 2 2 3" xfId="15417"/>
    <cellStyle name="20% - 강조색5 8 3 2 3" xfId="16317"/>
    <cellStyle name="20% - 강조색5 8 3 2 4" xfId="14556"/>
    <cellStyle name="20% - 강조색5 8 3 3" xfId="7091"/>
    <cellStyle name="20% - 강조색5 8 3 3 2" xfId="7952"/>
    <cellStyle name="20% - 강조색5 8 3 3 2 2" xfId="17465"/>
    <cellStyle name="20% - 강조색5 8 3 3 2 3" xfId="15704"/>
    <cellStyle name="20% - 강조색5 8 3 3 3" xfId="16604"/>
    <cellStyle name="20% - 강조색5 8 3 3 4" xfId="14843"/>
    <cellStyle name="20% - 강조색5 8 3 4" xfId="7378"/>
    <cellStyle name="20% - 강조색5 8 3 4 2" xfId="16891"/>
    <cellStyle name="20% - 강조색5 8 3 4 3" xfId="15130"/>
    <cellStyle name="20% - 강조색5 8 3 5" xfId="16030"/>
    <cellStyle name="20% - 강조색5 8 3 6" xfId="14269"/>
    <cellStyle name="20% - 강조색5 8 4" xfId="6695"/>
    <cellStyle name="20% - 강조색5 8 4 2" xfId="7557"/>
    <cellStyle name="20% - 강조색5 8 4 2 2" xfId="17070"/>
    <cellStyle name="20% - 강조색5 8 4 2 3" xfId="15309"/>
    <cellStyle name="20% - 강조색5 8 4 3" xfId="16209"/>
    <cellStyle name="20% - 강조색5 8 4 4" xfId="14448"/>
    <cellStyle name="20% - 강조색5 8 5" xfId="6983"/>
    <cellStyle name="20% - 강조색5 8 5 2" xfId="7844"/>
    <cellStyle name="20% - 강조색5 8 5 2 2" xfId="17357"/>
    <cellStyle name="20% - 강조색5 8 5 2 3" xfId="15596"/>
    <cellStyle name="20% - 강조색5 8 5 3" xfId="16496"/>
    <cellStyle name="20% - 강조색5 8 5 4" xfId="14735"/>
    <cellStyle name="20% - 강조색5 8 6" xfId="7270"/>
    <cellStyle name="20% - 강조색5 8 6 2" xfId="16783"/>
    <cellStyle name="20% - 강조색5 8 6 3" xfId="15022"/>
    <cellStyle name="20% - 강조색5 8 7" xfId="15920"/>
    <cellStyle name="20% - 강조색5 8 8" xfId="14163"/>
    <cellStyle name="20% - 강조색5 8 9" xfId="5377"/>
    <cellStyle name="20% - 강조색5 9" xfId="4220"/>
    <cellStyle name="20% - 강조색5 9 2" xfId="5842"/>
    <cellStyle name="20% - 강조색6" xfId="52" builtinId="50" customBuiltin="1"/>
    <cellStyle name="20% - 강조색6 10" xfId="4417"/>
    <cellStyle name="20% - 강조색6 2" xfId="53"/>
    <cellStyle name="20% - 강조색6 2 2" xfId="54"/>
    <cellStyle name="20% - 강조색6 2 2 2" xfId="839"/>
    <cellStyle name="20% - 강조색6 2 2 2 2" xfId="5843"/>
    <cellStyle name="20% - 강조색6 2 2 2 2 2" xfId="8249"/>
    <cellStyle name="20% - 강조색6 2 2 2 3" xfId="8250"/>
    <cellStyle name="20% - 강조색6 2 2 3" xfId="840"/>
    <cellStyle name="20% - 강조색6 2 2 3 2" xfId="841"/>
    <cellStyle name="20% - 강조색6 2 2 3 3" xfId="842"/>
    <cellStyle name="20% - 강조색6 2 2 3 4" xfId="5844"/>
    <cellStyle name="20% - 강조색6 2 2 4" xfId="843"/>
    <cellStyle name="20% - 강조색6 2 2 4 2" xfId="5845"/>
    <cellStyle name="20% - 강조색6 2 2 5" xfId="838"/>
    <cellStyle name="20% - 강조색6 2 2 5 2" xfId="8251"/>
    <cellStyle name="20% - 강조색6 2 2 6" xfId="8252"/>
    <cellStyle name="20% - 강조색6 2 2_012_보건및사회보장" xfId="844"/>
    <cellStyle name="20% - 강조색6 2 3" xfId="845"/>
    <cellStyle name="20% - 강조색6 2 3 2" xfId="846"/>
    <cellStyle name="20% - 강조색6 2 3 2 2" xfId="8253"/>
    <cellStyle name="20% - 강조색6 2 4" xfId="847"/>
    <cellStyle name="20% - 강조색6 2 5" xfId="848"/>
    <cellStyle name="20% - 강조색6 2 6" xfId="849"/>
    <cellStyle name="20% - 강조색6 2 6 2" xfId="8254"/>
    <cellStyle name="20% - 강조색6 2 6 2 2" xfId="15903"/>
    <cellStyle name="20% - 강조색6 2 6 3" xfId="8255"/>
    <cellStyle name="20% - 강조색6 2 6 3 2" xfId="15878"/>
    <cellStyle name="20% - 강조색6 2_014_교육및문화" xfId="850"/>
    <cellStyle name="20% - 강조색6 3" xfId="55"/>
    <cellStyle name="20% - 강조색6 3 2" xfId="56"/>
    <cellStyle name="20% - 강조색6 3 2 2" xfId="852"/>
    <cellStyle name="20% - 강조색6 3 2 2 2" xfId="5447"/>
    <cellStyle name="20% - 강조색6 3 2 2 2 2" xfId="8256"/>
    <cellStyle name="20% - 강조색6 3 2 2 3" xfId="8257"/>
    <cellStyle name="20% - 강조색6 3 2 2 4" xfId="5410"/>
    <cellStyle name="20% - 강조색6 3 2 3" xfId="853"/>
    <cellStyle name="20% - 강조색6 3 2 4" xfId="851"/>
    <cellStyle name="20% - 강조색6 3 2 5" xfId="8258"/>
    <cellStyle name="20% - 강조색6 3 2_004_노동" xfId="854"/>
    <cellStyle name="20% - 강조색6 3 3" xfId="57"/>
    <cellStyle name="20% - 강조색6 3 3 2" xfId="5448"/>
    <cellStyle name="20% - 강조색6 3 3 2 2" xfId="8259"/>
    <cellStyle name="20% - 강조색6 3 3 3" xfId="5846"/>
    <cellStyle name="20% - 강조색6 3 3 4" xfId="8260"/>
    <cellStyle name="20% - 강조색6 3 3 5" xfId="5411"/>
    <cellStyle name="20% - 강조색6 3 4" xfId="855"/>
    <cellStyle name="20% - 강조색6 3 5" xfId="8261"/>
    <cellStyle name="20% - 강조색6 3 6" xfId="8262"/>
    <cellStyle name="20% - 강조색6 3 7" xfId="8263"/>
    <cellStyle name="20% - 강조색6 4" xfId="58"/>
    <cellStyle name="20% - 강조색6 4 2" xfId="856"/>
    <cellStyle name="20% - 강조색6 4 2 2" xfId="5847"/>
    <cellStyle name="20% - 강조색6 4 3" xfId="5449"/>
    <cellStyle name="20% - 강조색6 4 3 2" xfId="5848"/>
    <cellStyle name="20% - 강조색6 4 3 3" xfId="8264"/>
    <cellStyle name="20% - 강조색6 4 4" xfId="5849"/>
    <cellStyle name="20% - 강조색6 4 5" xfId="5850"/>
    <cellStyle name="20% - 강조색6 4 6" xfId="8265"/>
    <cellStyle name="20% - 강조색6 5" xfId="857"/>
    <cellStyle name="20% - 강조색6 5 2" xfId="5851"/>
    <cellStyle name="20% - 강조색6 5 2 2" xfId="8266"/>
    <cellStyle name="20% - 강조색6 5 3" xfId="8267"/>
    <cellStyle name="20% - 강조색6 5 4" xfId="8268"/>
    <cellStyle name="20% - 강조색6 6" xfId="858"/>
    <cellStyle name="20% - 강조색6 6 2" xfId="859"/>
    <cellStyle name="20% - 강조색6 6 3" xfId="860"/>
    <cellStyle name="20% - 강조색6 6 4" xfId="5852"/>
    <cellStyle name="20% - 강조색6 7" xfId="861"/>
    <cellStyle name="20% - 강조색6 7 2" xfId="5853"/>
    <cellStyle name="20% - 강조색6 8" xfId="4320"/>
    <cellStyle name="20% - 강조색6 8 2" xfId="5398"/>
    <cellStyle name="20% - 강조색6 8 2 2" xfId="5669"/>
    <cellStyle name="20% - 강조색6 8 2 2 2" xfId="6819"/>
    <cellStyle name="20% - 강조색6 8 2 2 2 2" xfId="7681"/>
    <cellStyle name="20% - 강조색6 8 2 2 2 2 2" xfId="17194"/>
    <cellStyle name="20% - 강조색6 8 2 2 2 2 3" xfId="15433"/>
    <cellStyle name="20% - 강조색6 8 2 2 2 3" xfId="16333"/>
    <cellStyle name="20% - 강조색6 8 2 2 2 4" xfId="14572"/>
    <cellStyle name="20% - 강조색6 8 2 2 3" xfId="7107"/>
    <cellStyle name="20% - 강조색6 8 2 2 3 2" xfId="7968"/>
    <cellStyle name="20% - 강조색6 8 2 2 3 2 2" xfId="17481"/>
    <cellStyle name="20% - 강조색6 8 2 2 3 2 3" xfId="15720"/>
    <cellStyle name="20% - 강조색6 8 2 2 3 3" xfId="16620"/>
    <cellStyle name="20% - 강조색6 8 2 2 3 4" xfId="14859"/>
    <cellStyle name="20% - 강조색6 8 2 2 4" xfId="7394"/>
    <cellStyle name="20% - 강조색6 8 2 2 4 2" xfId="16907"/>
    <cellStyle name="20% - 강조색6 8 2 2 4 3" xfId="15146"/>
    <cellStyle name="20% - 강조색6 8 2 2 5" xfId="16046"/>
    <cellStyle name="20% - 강조색6 8 2 2 6" xfId="14285"/>
    <cellStyle name="20% - 강조색6 8 2 3" xfId="6711"/>
    <cellStyle name="20% - 강조색6 8 2 3 2" xfId="7573"/>
    <cellStyle name="20% - 강조색6 8 2 3 2 2" xfId="17086"/>
    <cellStyle name="20% - 강조색6 8 2 3 2 3" xfId="15325"/>
    <cellStyle name="20% - 강조색6 8 2 3 3" xfId="16225"/>
    <cellStyle name="20% - 강조색6 8 2 3 4" xfId="14464"/>
    <cellStyle name="20% - 강조색6 8 2 4" xfId="6999"/>
    <cellStyle name="20% - 강조색6 8 2 4 2" xfId="7860"/>
    <cellStyle name="20% - 강조색6 8 2 4 2 2" xfId="17373"/>
    <cellStyle name="20% - 강조색6 8 2 4 2 3" xfId="15612"/>
    <cellStyle name="20% - 강조색6 8 2 4 3" xfId="16512"/>
    <cellStyle name="20% - 강조색6 8 2 4 4" xfId="14751"/>
    <cellStyle name="20% - 강조색6 8 2 5" xfId="7286"/>
    <cellStyle name="20% - 강조색6 8 2 5 2" xfId="16799"/>
    <cellStyle name="20% - 강조색6 8 2 5 3" xfId="15038"/>
    <cellStyle name="20% - 강조색6 8 2 6" xfId="15936"/>
    <cellStyle name="20% - 강조색6 8 2 7" xfId="14179"/>
    <cellStyle name="20% - 강조색6 8 3" xfId="5655"/>
    <cellStyle name="20% - 강조색6 8 3 2" xfId="6805"/>
    <cellStyle name="20% - 강조색6 8 3 2 2" xfId="7667"/>
    <cellStyle name="20% - 강조색6 8 3 2 2 2" xfId="17180"/>
    <cellStyle name="20% - 강조색6 8 3 2 2 3" xfId="15419"/>
    <cellStyle name="20% - 강조색6 8 3 2 3" xfId="16319"/>
    <cellStyle name="20% - 강조색6 8 3 2 4" xfId="14558"/>
    <cellStyle name="20% - 강조색6 8 3 3" xfId="7093"/>
    <cellStyle name="20% - 강조색6 8 3 3 2" xfId="7954"/>
    <cellStyle name="20% - 강조색6 8 3 3 2 2" xfId="17467"/>
    <cellStyle name="20% - 강조색6 8 3 3 2 3" xfId="15706"/>
    <cellStyle name="20% - 강조색6 8 3 3 3" xfId="16606"/>
    <cellStyle name="20% - 강조색6 8 3 3 4" xfId="14845"/>
    <cellStyle name="20% - 강조색6 8 3 4" xfId="7380"/>
    <cellStyle name="20% - 강조색6 8 3 4 2" xfId="16893"/>
    <cellStyle name="20% - 강조색6 8 3 4 3" xfId="15132"/>
    <cellStyle name="20% - 강조색6 8 3 5" xfId="16032"/>
    <cellStyle name="20% - 강조색6 8 3 6" xfId="14271"/>
    <cellStyle name="20% - 강조색6 8 4" xfId="6697"/>
    <cellStyle name="20% - 강조색6 8 4 2" xfId="7559"/>
    <cellStyle name="20% - 강조색6 8 4 2 2" xfId="17072"/>
    <cellStyle name="20% - 강조색6 8 4 2 3" xfId="15311"/>
    <cellStyle name="20% - 강조색6 8 4 3" xfId="16211"/>
    <cellStyle name="20% - 강조색6 8 4 4" xfId="14450"/>
    <cellStyle name="20% - 강조색6 8 5" xfId="6985"/>
    <cellStyle name="20% - 강조색6 8 5 2" xfId="7846"/>
    <cellStyle name="20% - 강조색6 8 5 2 2" xfId="17359"/>
    <cellStyle name="20% - 강조색6 8 5 2 3" xfId="15598"/>
    <cellStyle name="20% - 강조색6 8 5 3" xfId="16498"/>
    <cellStyle name="20% - 강조색6 8 5 4" xfId="14737"/>
    <cellStyle name="20% - 강조색6 8 6" xfId="7272"/>
    <cellStyle name="20% - 강조색6 8 6 2" xfId="16785"/>
    <cellStyle name="20% - 강조색6 8 6 3" xfId="15024"/>
    <cellStyle name="20% - 강조색6 8 7" xfId="15922"/>
    <cellStyle name="20% - 강조색6 8 8" xfId="14165"/>
    <cellStyle name="20% - 강조색6 8 9" xfId="5381"/>
    <cellStyle name="20% - 강조색6 9" xfId="4374"/>
    <cellStyle name="20% - 강조색6 9 2" xfId="5854"/>
    <cellStyle name="40% - Accent1" xfId="59"/>
    <cellStyle name="40% - Accent1 2" xfId="863"/>
    <cellStyle name="40% - Accent1 2 2" xfId="8269"/>
    <cellStyle name="40% - Accent1 2 2 2" xfId="8270"/>
    <cellStyle name="40% - Accent1 2 3" xfId="8271"/>
    <cellStyle name="40% - Accent1 3" xfId="864"/>
    <cellStyle name="40% - Accent1 4" xfId="862"/>
    <cellStyle name="40% - Accent1_010_주택건설" xfId="865"/>
    <cellStyle name="40% - Accent2" xfId="60"/>
    <cellStyle name="40% - Accent2 2" xfId="867"/>
    <cellStyle name="40% - Accent2 2 2" xfId="8272"/>
    <cellStyle name="40% - Accent2 2 2 2" xfId="8273"/>
    <cellStyle name="40% - Accent2 2 3" xfId="8274"/>
    <cellStyle name="40% - Accent2 3" xfId="868"/>
    <cellStyle name="40% - Accent2 4" xfId="866"/>
    <cellStyle name="40% - Accent2_010_주택건설" xfId="869"/>
    <cellStyle name="40% - Accent3" xfId="61"/>
    <cellStyle name="40% - Accent3 2" xfId="871"/>
    <cellStyle name="40% - Accent3 2 2" xfId="8275"/>
    <cellStyle name="40% - Accent3 2 2 2" xfId="8276"/>
    <cellStyle name="40% - Accent3 2 3" xfId="8277"/>
    <cellStyle name="40% - Accent3 3" xfId="872"/>
    <cellStyle name="40% - Accent3 4" xfId="870"/>
    <cellStyle name="40% - Accent3_010_주택건설" xfId="873"/>
    <cellStyle name="40% - Accent4" xfId="62"/>
    <cellStyle name="40% - Accent4 2" xfId="875"/>
    <cellStyle name="40% - Accent4 2 2" xfId="8278"/>
    <cellStyle name="40% - Accent4 2 2 2" xfId="8279"/>
    <cellStyle name="40% - Accent4 2 3" xfId="8280"/>
    <cellStyle name="40% - Accent4 3" xfId="876"/>
    <cellStyle name="40% - Accent4 4" xfId="874"/>
    <cellStyle name="40% - Accent4_010_주택건설" xfId="877"/>
    <cellStyle name="40% - Accent5" xfId="63"/>
    <cellStyle name="40% - Accent5 2" xfId="879"/>
    <cellStyle name="40% - Accent5 2 2" xfId="8281"/>
    <cellStyle name="40% - Accent5 2 2 2" xfId="8282"/>
    <cellStyle name="40% - Accent5 2 3" xfId="8283"/>
    <cellStyle name="40% - Accent5 3" xfId="880"/>
    <cellStyle name="40% - Accent5 4" xfId="878"/>
    <cellStyle name="40% - Accent5_010_주택건설" xfId="881"/>
    <cellStyle name="40% - Accent6" xfId="64"/>
    <cellStyle name="40% - Accent6 2" xfId="883"/>
    <cellStyle name="40% - Accent6 2 2" xfId="8284"/>
    <cellStyle name="40% - Accent6 2 2 2" xfId="8285"/>
    <cellStyle name="40% - Accent6 2 3" xfId="8286"/>
    <cellStyle name="40% - Accent6 3" xfId="884"/>
    <cellStyle name="40% - Accent6 4" xfId="882"/>
    <cellStyle name="40% - Accent6_010_주택건설" xfId="885"/>
    <cellStyle name="40% - 강조색1" xfId="65" builtinId="31" customBuiltin="1"/>
    <cellStyle name="40% - 강조색1 10" xfId="4416"/>
    <cellStyle name="40% - 강조색1 2" xfId="66"/>
    <cellStyle name="40% - 강조색1 2 10" xfId="5855"/>
    <cellStyle name="40% - 강조색1 2 11" xfId="8287"/>
    <cellStyle name="40% - 강조색1 2 12" xfId="8288"/>
    <cellStyle name="40% - 강조색1 2 13" xfId="8289"/>
    <cellStyle name="40% - 강조색1 2 14" xfId="8290"/>
    <cellStyle name="40% - 강조색1 2 15" xfId="8291"/>
    <cellStyle name="40% - 강조색1 2 16" xfId="8292"/>
    <cellStyle name="40% - 강조색1 2 17" xfId="8293"/>
    <cellStyle name="40% - 강조색1 2 18" xfId="8294"/>
    <cellStyle name="40% - 강조색1 2 19" xfId="8295"/>
    <cellStyle name="40% - 강조색1 2 2" xfId="67"/>
    <cellStyle name="40% - 강조색1 2 2 2" xfId="887"/>
    <cellStyle name="40% - 강조색1 2 2 2 2" xfId="5856"/>
    <cellStyle name="40% - 강조색1 2 2 2 2 2" xfId="8296"/>
    <cellStyle name="40% - 강조색1 2 2 2 2 3" xfId="8297"/>
    <cellStyle name="40% - 강조색1 2 2 2 2_3_3관경별 현황" xfId="8298"/>
    <cellStyle name="40% - 강조색1 2 2 2 3" xfId="8299"/>
    <cellStyle name="40% - 강조색1 2 2 2 3 2" xfId="8300"/>
    <cellStyle name="40% - 강조색1 2 2 2_3_3관경별 현황" xfId="8301"/>
    <cellStyle name="40% - 강조색1 2 2 3" xfId="888"/>
    <cellStyle name="40% - 강조색1 2 2 3 2" xfId="889"/>
    <cellStyle name="40% - 강조색1 2 2 3 3" xfId="890"/>
    <cellStyle name="40% - 강조색1 2 2 3 4" xfId="5857"/>
    <cellStyle name="40% - 강조색1 2 2 3_3_3관경별 현황" xfId="8302"/>
    <cellStyle name="40% - 강조색1 2 2 4" xfId="891"/>
    <cellStyle name="40% - 강조색1 2 2 4 2" xfId="5858"/>
    <cellStyle name="40% - 강조색1 2 2 5" xfId="886"/>
    <cellStyle name="40% - 강조색1 2 2 5 2" xfId="8303"/>
    <cellStyle name="40% - 강조색1 2 2 6" xfId="8304"/>
    <cellStyle name="40% - 강조색1 2 2_012_보건및사회보장" xfId="892"/>
    <cellStyle name="40% - 강조색1 2 20" xfId="8305"/>
    <cellStyle name="40% - 강조색1 2 21" xfId="8306"/>
    <cellStyle name="40% - 강조색1 2 22" xfId="8307"/>
    <cellStyle name="40% - 강조색1 2 3" xfId="893"/>
    <cellStyle name="40% - 강조색1 2 3 2" xfId="894"/>
    <cellStyle name="40% - 강조색1 2 3 2 2" xfId="8308"/>
    <cellStyle name="40% - 강조색1 2 3 2_3_3관경별 현황" xfId="8309"/>
    <cellStyle name="40% - 강조색1 2 3 3" xfId="5859"/>
    <cellStyle name="40% - 강조색1 2 3 4" xfId="8310"/>
    <cellStyle name="40% - 강조색1 2 3_3_3관경별 현황" xfId="8311"/>
    <cellStyle name="40% - 강조색1 2 4" xfId="895"/>
    <cellStyle name="40% - 강조색1 2 4 2" xfId="5860"/>
    <cellStyle name="40% - 강조색1 2 4 3" xfId="8312"/>
    <cellStyle name="40% - 강조색1 2 4_3_3관경별 현황" xfId="8313"/>
    <cellStyle name="40% - 강조색1 2 5" xfId="896"/>
    <cellStyle name="40% - 강조색1 2 5 2" xfId="5861"/>
    <cellStyle name="40% - 강조색1 2 6" xfId="897"/>
    <cellStyle name="40% - 강조색1 2 6 2" xfId="5862"/>
    <cellStyle name="40% - 강조색1 2 6 3" xfId="8314"/>
    <cellStyle name="40% - 강조색1 2 6 4" xfId="15879"/>
    <cellStyle name="40% - 강조색1 2 7" xfId="5863"/>
    <cellStyle name="40% - 강조색1 2 8" xfId="5864"/>
    <cellStyle name="40% - 강조색1 2 9" xfId="5865"/>
    <cellStyle name="40% - 강조색1 2_014_교육및문화" xfId="898"/>
    <cellStyle name="40% - 강조색1 3" xfId="68"/>
    <cellStyle name="40% - 강조색1 3 2" xfId="69"/>
    <cellStyle name="40% - 강조색1 3 2 2" xfId="900"/>
    <cellStyle name="40% - 강조색1 3 2 2 2" xfId="5450"/>
    <cellStyle name="40% - 강조색1 3 2 2 2 2" xfId="8315"/>
    <cellStyle name="40% - 강조색1 3 2 2 3" xfId="8316"/>
    <cellStyle name="40% - 강조색1 3 2 2 4" xfId="5412"/>
    <cellStyle name="40% - 강조색1 3 2 2_3_3관경별 현황" xfId="8317"/>
    <cellStyle name="40% - 강조색1 3 2 3" xfId="901"/>
    <cellStyle name="40% - 강조색1 3 2 4" xfId="899"/>
    <cellStyle name="40% - 강조색1 3 2 5" xfId="8318"/>
    <cellStyle name="40% - 강조색1 3 2_004_노동" xfId="902"/>
    <cellStyle name="40% - 강조색1 3 3" xfId="70"/>
    <cellStyle name="40% - 강조색1 3 3 2" xfId="5451"/>
    <cellStyle name="40% - 강조색1 3 3 2 2" xfId="8319"/>
    <cellStyle name="40% - 강조색1 3 3 3" xfId="5866"/>
    <cellStyle name="40% - 강조색1 3 3 4" xfId="8320"/>
    <cellStyle name="40% - 강조색1 3 3 5" xfId="5413"/>
    <cellStyle name="40% - 강조색1 3 3_3_3관경별 현황" xfId="8321"/>
    <cellStyle name="40% - 강조색1 3 4" xfId="903"/>
    <cellStyle name="40% - 강조색1 3 5" xfId="8322"/>
    <cellStyle name="40% - 강조색1 3 5 2" xfId="8323"/>
    <cellStyle name="40% - 강조색1 3 6" xfId="8324"/>
    <cellStyle name="40% - 강조색1 3 7" xfId="8325"/>
    <cellStyle name="40% - 강조색1 3_3_3관경별 현황" xfId="8326"/>
    <cellStyle name="40% - 강조색1 4" xfId="71"/>
    <cellStyle name="40% - 강조색1 4 2" xfId="904"/>
    <cellStyle name="40% - 강조색1 4 2 2" xfId="5867"/>
    <cellStyle name="40% - 강조색1 4 2 2 2" xfId="8327"/>
    <cellStyle name="40% - 강조색1 4 2 2 3" xfId="8328"/>
    <cellStyle name="40% - 강조색1 4 2 2_3_3관경별 현황" xfId="8329"/>
    <cellStyle name="40% - 강조색1 4 2 3" xfId="8330"/>
    <cellStyle name="40% - 강조색1 4 2_3_3관경별 현황" xfId="8331"/>
    <cellStyle name="40% - 강조색1 4 3" xfId="5452"/>
    <cellStyle name="40% - 강조색1 4 3 2" xfId="5868"/>
    <cellStyle name="40% - 강조색1 4 3 3" xfId="8332"/>
    <cellStyle name="40% - 강조색1 4 3_3_3관경별 현황" xfId="8333"/>
    <cellStyle name="40% - 강조색1 4 4" xfId="5869"/>
    <cellStyle name="40% - 강조색1 4 4 2" xfId="8334"/>
    <cellStyle name="40% - 강조색1 4 5" xfId="5870"/>
    <cellStyle name="40% - 강조색1 4 6" xfId="8335"/>
    <cellStyle name="40% - 강조색1 4_3_3관경별 현황" xfId="8336"/>
    <cellStyle name="40% - 강조색1 5" xfId="905"/>
    <cellStyle name="40% - 강조색1 5 2" xfId="5871"/>
    <cellStyle name="40% - 강조색1 5 2 2" xfId="8337"/>
    <cellStyle name="40% - 강조색1 5 2 2 2" xfId="8338"/>
    <cellStyle name="40% - 강조색1 5 2 2 3" xfId="8339"/>
    <cellStyle name="40% - 강조색1 5 2 2_3_3관경별 현황" xfId="8340"/>
    <cellStyle name="40% - 강조색1 5 2 3" xfId="8341"/>
    <cellStyle name="40% - 강조색1 5 2_3_3관경별 현황" xfId="8342"/>
    <cellStyle name="40% - 강조색1 5 3" xfId="8343"/>
    <cellStyle name="40% - 강조색1 5 3 2" xfId="8344"/>
    <cellStyle name="40% - 강조색1 5 3 3" xfId="8345"/>
    <cellStyle name="40% - 강조색1 5 3_3_3관경별 현황" xfId="8346"/>
    <cellStyle name="40% - 강조색1 5 4" xfId="8347"/>
    <cellStyle name="40% - 강조색1 5 4 2" xfId="8348"/>
    <cellStyle name="40% - 강조색1 5_3_3관경별 현황" xfId="8349"/>
    <cellStyle name="40% - 강조색1 6" xfId="906"/>
    <cellStyle name="40% - 강조색1 6 2" xfId="907"/>
    <cellStyle name="40% - 강조색1 6 3" xfId="908"/>
    <cellStyle name="40% - 강조색1 6 4" xfId="5872"/>
    <cellStyle name="40% - 강조색1 7" xfId="909"/>
    <cellStyle name="40% - 강조색1 7 2" xfId="5873"/>
    <cellStyle name="40% - 강조색1 8" xfId="4321"/>
    <cellStyle name="40% - 강조색1 8 2" xfId="5389"/>
    <cellStyle name="40% - 강조색1 8 2 2" xfId="5660"/>
    <cellStyle name="40% - 강조색1 8 2 2 2" xfId="6810"/>
    <cellStyle name="40% - 강조색1 8 2 2 2 2" xfId="7672"/>
    <cellStyle name="40% - 강조색1 8 2 2 2 2 2" xfId="17185"/>
    <cellStyle name="40% - 강조색1 8 2 2 2 2 3" xfId="15424"/>
    <cellStyle name="40% - 강조색1 8 2 2 2 3" xfId="16324"/>
    <cellStyle name="40% - 강조색1 8 2 2 2 4" xfId="14563"/>
    <cellStyle name="40% - 강조색1 8 2 2 3" xfId="7098"/>
    <cellStyle name="40% - 강조색1 8 2 2 3 2" xfId="7959"/>
    <cellStyle name="40% - 강조색1 8 2 2 3 2 2" xfId="17472"/>
    <cellStyle name="40% - 강조색1 8 2 2 3 2 3" xfId="15711"/>
    <cellStyle name="40% - 강조색1 8 2 2 3 3" xfId="16611"/>
    <cellStyle name="40% - 강조색1 8 2 2 3 4" xfId="14850"/>
    <cellStyle name="40% - 강조색1 8 2 2 4" xfId="7385"/>
    <cellStyle name="40% - 강조색1 8 2 2 4 2" xfId="16898"/>
    <cellStyle name="40% - 강조색1 8 2 2 4 3" xfId="15137"/>
    <cellStyle name="40% - 강조색1 8 2 2 5" xfId="16037"/>
    <cellStyle name="40% - 강조색1 8 2 2 6" xfId="14276"/>
    <cellStyle name="40% - 강조색1 8 2 3" xfId="6702"/>
    <cellStyle name="40% - 강조색1 8 2 3 2" xfId="7564"/>
    <cellStyle name="40% - 강조색1 8 2 3 2 2" xfId="17077"/>
    <cellStyle name="40% - 강조색1 8 2 3 2 3" xfId="15316"/>
    <cellStyle name="40% - 강조색1 8 2 3 3" xfId="16216"/>
    <cellStyle name="40% - 강조색1 8 2 3 4" xfId="14455"/>
    <cellStyle name="40% - 강조색1 8 2 4" xfId="6990"/>
    <cellStyle name="40% - 강조색1 8 2 4 2" xfId="7851"/>
    <cellStyle name="40% - 강조색1 8 2 4 2 2" xfId="17364"/>
    <cellStyle name="40% - 강조색1 8 2 4 2 3" xfId="15603"/>
    <cellStyle name="40% - 강조색1 8 2 4 3" xfId="16503"/>
    <cellStyle name="40% - 강조색1 8 2 4 4" xfId="14742"/>
    <cellStyle name="40% - 강조색1 8 2 5" xfId="7277"/>
    <cellStyle name="40% - 강조색1 8 2 5 2" xfId="16790"/>
    <cellStyle name="40% - 강조색1 8 2 5 3" xfId="15029"/>
    <cellStyle name="40% - 강조색1 8 2 6" xfId="15927"/>
    <cellStyle name="40% - 강조색1 8 2 7" xfId="14170"/>
    <cellStyle name="40% - 강조색1 8 3" xfId="5646"/>
    <cellStyle name="40% - 강조색1 8 3 2" xfId="6796"/>
    <cellStyle name="40% - 강조색1 8 3 2 2" xfId="7658"/>
    <cellStyle name="40% - 강조색1 8 3 2 2 2" xfId="17171"/>
    <cellStyle name="40% - 강조색1 8 3 2 2 3" xfId="15410"/>
    <cellStyle name="40% - 강조색1 8 3 2 3" xfId="16310"/>
    <cellStyle name="40% - 강조색1 8 3 2 4" xfId="14549"/>
    <cellStyle name="40% - 강조색1 8 3 3" xfId="7084"/>
    <cellStyle name="40% - 강조색1 8 3 3 2" xfId="7945"/>
    <cellStyle name="40% - 강조색1 8 3 3 2 2" xfId="17458"/>
    <cellStyle name="40% - 강조색1 8 3 3 2 3" xfId="15697"/>
    <cellStyle name="40% - 강조색1 8 3 3 3" xfId="16597"/>
    <cellStyle name="40% - 강조색1 8 3 3 4" xfId="14836"/>
    <cellStyle name="40% - 강조색1 8 3 4" xfId="7371"/>
    <cellStyle name="40% - 강조색1 8 3 4 2" xfId="16884"/>
    <cellStyle name="40% - 강조색1 8 3 4 3" xfId="15123"/>
    <cellStyle name="40% - 강조색1 8 3 5" xfId="16023"/>
    <cellStyle name="40% - 강조색1 8 3 6" xfId="14262"/>
    <cellStyle name="40% - 강조색1 8 4" xfId="6688"/>
    <cellStyle name="40% - 강조색1 8 4 2" xfId="7550"/>
    <cellStyle name="40% - 강조색1 8 4 2 2" xfId="17063"/>
    <cellStyle name="40% - 강조색1 8 4 2 3" xfId="15302"/>
    <cellStyle name="40% - 강조색1 8 4 3" xfId="16202"/>
    <cellStyle name="40% - 강조색1 8 4 4" xfId="14441"/>
    <cellStyle name="40% - 강조색1 8 5" xfId="6976"/>
    <cellStyle name="40% - 강조색1 8 5 2" xfId="7837"/>
    <cellStyle name="40% - 강조색1 8 5 2 2" xfId="17350"/>
    <cellStyle name="40% - 강조색1 8 5 2 3" xfId="15589"/>
    <cellStyle name="40% - 강조색1 8 5 3" xfId="16489"/>
    <cellStyle name="40% - 강조색1 8 5 4" xfId="14728"/>
    <cellStyle name="40% - 강조색1 8 6" xfId="7263"/>
    <cellStyle name="40% - 강조색1 8 6 2" xfId="16776"/>
    <cellStyle name="40% - 강조색1 8 6 3" xfId="15015"/>
    <cellStyle name="40% - 강조색1 8 7" xfId="15913"/>
    <cellStyle name="40% - 강조색1 8 8" xfId="14156"/>
    <cellStyle name="40% - 강조색1 8 9" xfId="5362"/>
    <cellStyle name="40% - 강조색1 9" xfId="4373"/>
    <cellStyle name="40% - 강조색1 9 2" xfId="5874"/>
    <cellStyle name="40% - 강조색2" xfId="72" builtinId="35" customBuiltin="1"/>
    <cellStyle name="40% - 강조색2 10" xfId="4415"/>
    <cellStyle name="40% - 강조색2 2" xfId="73"/>
    <cellStyle name="40% - 강조색2 2 2" xfId="74"/>
    <cellStyle name="40% - 강조색2 2 2 2" xfId="911"/>
    <cellStyle name="40% - 강조색2 2 2 2 2" xfId="5875"/>
    <cellStyle name="40% - 강조색2 2 2 2 2 2" xfId="8350"/>
    <cellStyle name="40% - 강조색2 2 2 2 3" xfId="8351"/>
    <cellStyle name="40% - 강조색2 2 2 3" xfId="912"/>
    <cellStyle name="40% - 강조색2 2 2 3 2" xfId="913"/>
    <cellStyle name="40% - 강조색2 2 2 3 3" xfId="914"/>
    <cellStyle name="40% - 강조색2 2 2 3 4" xfId="5876"/>
    <cellStyle name="40% - 강조색2 2 2 4" xfId="915"/>
    <cellStyle name="40% - 강조색2 2 2 4 2" xfId="5877"/>
    <cellStyle name="40% - 강조색2 2 2 5" xfId="910"/>
    <cellStyle name="40% - 강조색2 2 2 5 2" xfId="8352"/>
    <cellStyle name="40% - 강조색2 2 2 6" xfId="8353"/>
    <cellStyle name="40% - 강조색2 2 2_012_보건및사회보장" xfId="916"/>
    <cellStyle name="40% - 강조색2 2 3" xfId="917"/>
    <cellStyle name="40% - 강조색2 2 3 2" xfId="918"/>
    <cellStyle name="40% - 강조색2 2 3 2 2" xfId="8354"/>
    <cellStyle name="40% - 강조색2 2 4" xfId="919"/>
    <cellStyle name="40% - 강조색2 2 5" xfId="920"/>
    <cellStyle name="40% - 강조색2 2 6" xfId="921"/>
    <cellStyle name="40% - 강조색2 2 6 2" xfId="8355"/>
    <cellStyle name="40% - 강조색2 2 6 2 2" xfId="15904"/>
    <cellStyle name="40% - 강조색2 2 6 3" xfId="8356"/>
    <cellStyle name="40% - 강조색2 2 6 3 2" xfId="15880"/>
    <cellStyle name="40% - 강조색2 2_014_교육및문화" xfId="922"/>
    <cellStyle name="40% - 강조색2 3" xfId="75"/>
    <cellStyle name="40% - 강조색2 3 2" xfId="76"/>
    <cellStyle name="40% - 강조색2 3 2 2" xfId="924"/>
    <cellStyle name="40% - 강조색2 3 2 2 2" xfId="5453"/>
    <cellStyle name="40% - 강조색2 3 2 2 2 2" xfId="8357"/>
    <cellStyle name="40% - 강조색2 3 2 2 3" xfId="8358"/>
    <cellStyle name="40% - 강조색2 3 2 2 4" xfId="5414"/>
    <cellStyle name="40% - 강조색2 3 2 3" xfId="925"/>
    <cellStyle name="40% - 강조색2 3 2 4" xfId="923"/>
    <cellStyle name="40% - 강조색2 3 2 5" xfId="8359"/>
    <cellStyle name="40% - 강조색2 3 2_004_노동" xfId="926"/>
    <cellStyle name="40% - 강조색2 3 3" xfId="77"/>
    <cellStyle name="40% - 강조색2 3 3 2" xfId="5454"/>
    <cellStyle name="40% - 강조색2 3 3 2 2" xfId="8360"/>
    <cellStyle name="40% - 강조색2 3 3 3" xfId="5878"/>
    <cellStyle name="40% - 강조색2 3 3 4" xfId="8361"/>
    <cellStyle name="40% - 강조색2 3 3 5" xfId="5415"/>
    <cellStyle name="40% - 강조색2 3 4" xfId="927"/>
    <cellStyle name="40% - 강조색2 3 5" xfId="8362"/>
    <cellStyle name="40% - 강조색2 3 6" xfId="8363"/>
    <cellStyle name="40% - 강조색2 3 7" xfId="8364"/>
    <cellStyle name="40% - 강조색2 4" xfId="78"/>
    <cellStyle name="40% - 강조색2 4 2" xfId="928"/>
    <cellStyle name="40% - 강조색2 4 2 2" xfId="5879"/>
    <cellStyle name="40% - 강조색2 4 3" xfId="5455"/>
    <cellStyle name="40% - 강조색2 4 3 2" xfId="5880"/>
    <cellStyle name="40% - 강조색2 4 3 3" xfId="8365"/>
    <cellStyle name="40% - 강조색2 4 4" xfId="5881"/>
    <cellStyle name="40% - 강조색2 4 5" xfId="5882"/>
    <cellStyle name="40% - 강조색2 4 6" xfId="8366"/>
    <cellStyle name="40% - 강조색2 5" xfId="929"/>
    <cellStyle name="40% - 강조색2 5 2" xfId="5883"/>
    <cellStyle name="40% - 강조색2 5 2 2" xfId="8367"/>
    <cellStyle name="40% - 강조색2 5 3" xfId="8368"/>
    <cellStyle name="40% - 강조색2 5 4" xfId="8369"/>
    <cellStyle name="40% - 강조색2 6" xfId="930"/>
    <cellStyle name="40% - 강조색2 6 2" xfId="931"/>
    <cellStyle name="40% - 강조색2 6 3" xfId="932"/>
    <cellStyle name="40% - 강조색2 6 4" xfId="5884"/>
    <cellStyle name="40% - 강조색2 7" xfId="933"/>
    <cellStyle name="40% - 강조색2 7 2" xfId="5885"/>
    <cellStyle name="40% - 강조색2 8" xfId="4218"/>
    <cellStyle name="40% - 강조색2 8 2" xfId="5391"/>
    <cellStyle name="40% - 강조색2 8 2 2" xfId="5662"/>
    <cellStyle name="40% - 강조색2 8 2 2 2" xfId="6812"/>
    <cellStyle name="40% - 강조색2 8 2 2 2 2" xfId="7674"/>
    <cellStyle name="40% - 강조색2 8 2 2 2 2 2" xfId="17187"/>
    <cellStyle name="40% - 강조색2 8 2 2 2 2 3" xfId="15426"/>
    <cellStyle name="40% - 강조색2 8 2 2 2 3" xfId="16326"/>
    <cellStyle name="40% - 강조색2 8 2 2 2 4" xfId="14565"/>
    <cellStyle name="40% - 강조색2 8 2 2 3" xfId="7100"/>
    <cellStyle name="40% - 강조색2 8 2 2 3 2" xfId="7961"/>
    <cellStyle name="40% - 강조색2 8 2 2 3 2 2" xfId="17474"/>
    <cellStyle name="40% - 강조색2 8 2 2 3 2 3" xfId="15713"/>
    <cellStyle name="40% - 강조색2 8 2 2 3 3" xfId="16613"/>
    <cellStyle name="40% - 강조색2 8 2 2 3 4" xfId="14852"/>
    <cellStyle name="40% - 강조색2 8 2 2 4" xfId="7387"/>
    <cellStyle name="40% - 강조색2 8 2 2 4 2" xfId="16900"/>
    <cellStyle name="40% - 강조색2 8 2 2 4 3" xfId="15139"/>
    <cellStyle name="40% - 강조색2 8 2 2 5" xfId="16039"/>
    <cellStyle name="40% - 강조색2 8 2 2 6" xfId="14278"/>
    <cellStyle name="40% - 강조색2 8 2 3" xfId="6704"/>
    <cellStyle name="40% - 강조색2 8 2 3 2" xfId="7566"/>
    <cellStyle name="40% - 강조색2 8 2 3 2 2" xfId="17079"/>
    <cellStyle name="40% - 강조색2 8 2 3 2 3" xfId="15318"/>
    <cellStyle name="40% - 강조색2 8 2 3 3" xfId="16218"/>
    <cellStyle name="40% - 강조색2 8 2 3 4" xfId="14457"/>
    <cellStyle name="40% - 강조색2 8 2 4" xfId="6992"/>
    <cellStyle name="40% - 강조색2 8 2 4 2" xfId="7853"/>
    <cellStyle name="40% - 강조색2 8 2 4 2 2" xfId="17366"/>
    <cellStyle name="40% - 강조색2 8 2 4 2 3" xfId="15605"/>
    <cellStyle name="40% - 강조색2 8 2 4 3" xfId="16505"/>
    <cellStyle name="40% - 강조색2 8 2 4 4" xfId="14744"/>
    <cellStyle name="40% - 강조색2 8 2 5" xfId="7279"/>
    <cellStyle name="40% - 강조색2 8 2 5 2" xfId="16792"/>
    <cellStyle name="40% - 강조색2 8 2 5 3" xfId="15031"/>
    <cellStyle name="40% - 강조색2 8 2 6" xfId="15929"/>
    <cellStyle name="40% - 강조색2 8 2 7" xfId="14172"/>
    <cellStyle name="40% - 강조색2 8 3" xfId="5648"/>
    <cellStyle name="40% - 강조색2 8 3 2" xfId="6798"/>
    <cellStyle name="40% - 강조색2 8 3 2 2" xfId="7660"/>
    <cellStyle name="40% - 강조색2 8 3 2 2 2" xfId="17173"/>
    <cellStyle name="40% - 강조색2 8 3 2 2 3" xfId="15412"/>
    <cellStyle name="40% - 강조색2 8 3 2 3" xfId="16312"/>
    <cellStyle name="40% - 강조색2 8 3 2 4" xfId="14551"/>
    <cellStyle name="40% - 강조색2 8 3 3" xfId="7086"/>
    <cellStyle name="40% - 강조색2 8 3 3 2" xfId="7947"/>
    <cellStyle name="40% - 강조색2 8 3 3 2 2" xfId="17460"/>
    <cellStyle name="40% - 강조색2 8 3 3 2 3" xfId="15699"/>
    <cellStyle name="40% - 강조색2 8 3 3 3" xfId="16599"/>
    <cellStyle name="40% - 강조색2 8 3 3 4" xfId="14838"/>
    <cellStyle name="40% - 강조색2 8 3 4" xfId="7373"/>
    <cellStyle name="40% - 강조색2 8 3 4 2" xfId="16886"/>
    <cellStyle name="40% - 강조색2 8 3 4 3" xfId="15125"/>
    <cellStyle name="40% - 강조색2 8 3 5" xfId="16025"/>
    <cellStyle name="40% - 강조색2 8 3 6" xfId="14264"/>
    <cellStyle name="40% - 강조색2 8 4" xfId="6690"/>
    <cellStyle name="40% - 강조색2 8 4 2" xfId="7552"/>
    <cellStyle name="40% - 강조색2 8 4 2 2" xfId="17065"/>
    <cellStyle name="40% - 강조색2 8 4 2 3" xfId="15304"/>
    <cellStyle name="40% - 강조색2 8 4 3" xfId="16204"/>
    <cellStyle name="40% - 강조색2 8 4 4" xfId="14443"/>
    <cellStyle name="40% - 강조색2 8 5" xfId="6978"/>
    <cellStyle name="40% - 강조색2 8 5 2" xfId="7839"/>
    <cellStyle name="40% - 강조색2 8 5 2 2" xfId="17352"/>
    <cellStyle name="40% - 강조색2 8 5 2 3" xfId="15591"/>
    <cellStyle name="40% - 강조색2 8 5 3" xfId="16491"/>
    <cellStyle name="40% - 강조색2 8 5 4" xfId="14730"/>
    <cellStyle name="40% - 강조색2 8 6" xfId="7265"/>
    <cellStyle name="40% - 강조색2 8 6 2" xfId="16778"/>
    <cellStyle name="40% - 강조색2 8 6 3" xfId="15017"/>
    <cellStyle name="40% - 강조색2 8 7" xfId="15915"/>
    <cellStyle name="40% - 강조색2 8 8" xfId="14158"/>
    <cellStyle name="40% - 강조색2 8 9" xfId="5366"/>
    <cellStyle name="40% - 강조색2 9" xfId="4372"/>
    <cellStyle name="40% - 강조색2 9 2" xfId="5886"/>
    <cellStyle name="40% - 강조색3" xfId="79" builtinId="39" customBuiltin="1"/>
    <cellStyle name="40% - 강조색3 10" xfId="4414"/>
    <cellStyle name="40% - 강조색3 2" xfId="80"/>
    <cellStyle name="40% - 강조색3 2 10" xfId="5887"/>
    <cellStyle name="40% - 강조색3 2 2" xfId="81"/>
    <cellStyle name="40% - 강조색3 2 2 2" xfId="935"/>
    <cellStyle name="40% - 강조색3 2 2 2 2" xfId="5888"/>
    <cellStyle name="40% - 강조색3 2 2 2 2 2" xfId="8370"/>
    <cellStyle name="40% - 강조색3 2 2 2 3" xfId="8371"/>
    <cellStyle name="40% - 강조색3 2 2 3" xfId="936"/>
    <cellStyle name="40% - 강조색3 2 2 3 2" xfId="937"/>
    <cellStyle name="40% - 강조색3 2 2 3 3" xfId="938"/>
    <cellStyle name="40% - 강조색3 2 2 3 4" xfId="5889"/>
    <cellStyle name="40% - 강조색3 2 2 4" xfId="939"/>
    <cellStyle name="40% - 강조색3 2 2 4 2" xfId="5890"/>
    <cellStyle name="40% - 강조색3 2 2 5" xfId="934"/>
    <cellStyle name="40% - 강조색3 2 2 5 2" xfId="8372"/>
    <cellStyle name="40% - 강조색3 2 2 6" xfId="8373"/>
    <cellStyle name="40% - 강조색3 2 2_012_보건및사회보장" xfId="940"/>
    <cellStyle name="40% - 강조색3 2 3" xfId="941"/>
    <cellStyle name="40% - 강조색3 2 3 2" xfId="942"/>
    <cellStyle name="40% - 강조색3 2 3 2 2" xfId="8374"/>
    <cellStyle name="40% - 강조색3 2 3 3" xfId="5891"/>
    <cellStyle name="40% - 강조색3 2 4" xfId="943"/>
    <cellStyle name="40% - 강조색3 2 4 2" xfId="5892"/>
    <cellStyle name="40% - 강조색3 2 5" xfId="944"/>
    <cellStyle name="40% - 강조색3 2 5 2" xfId="5893"/>
    <cellStyle name="40% - 강조색3 2 6" xfId="945"/>
    <cellStyle name="40% - 강조색3 2 6 2" xfId="5894"/>
    <cellStyle name="40% - 강조색3 2 6 3" xfId="8375"/>
    <cellStyle name="40% - 강조색3 2 6 4" xfId="15881"/>
    <cellStyle name="40% - 강조색3 2 7" xfId="5895"/>
    <cellStyle name="40% - 강조색3 2 8" xfId="5896"/>
    <cellStyle name="40% - 강조색3 2 9" xfId="5897"/>
    <cellStyle name="40% - 강조색3 2_014_교육및문화" xfId="946"/>
    <cellStyle name="40% - 강조색3 3" xfId="82"/>
    <cellStyle name="40% - 강조색3 3 2" xfId="83"/>
    <cellStyle name="40% - 강조색3 3 2 2" xfId="948"/>
    <cellStyle name="40% - 강조색3 3 2 2 2" xfId="5456"/>
    <cellStyle name="40% - 강조색3 3 2 2 2 2" xfId="8376"/>
    <cellStyle name="40% - 강조색3 3 2 2 3" xfId="8377"/>
    <cellStyle name="40% - 강조색3 3 2 2 4" xfId="5416"/>
    <cellStyle name="40% - 강조색3 3 2 3" xfId="949"/>
    <cellStyle name="40% - 강조색3 3 2 4" xfId="947"/>
    <cellStyle name="40% - 강조색3 3 2 5" xfId="8378"/>
    <cellStyle name="40% - 강조색3 3 2_004_노동" xfId="950"/>
    <cellStyle name="40% - 강조색3 3 3" xfId="84"/>
    <cellStyle name="40% - 강조색3 3 3 2" xfId="5457"/>
    <cellStyle name="40% - 강조색3 3 3 2 2" xfId="8379"/>
    <cellStyle name="40% - 강조색3 3 3 3" xfId="5898"/>
    <cellStyle name="40% - 강조색3 3 3 4" xfId="8380"/>
    <cellStyle name="40% - 강조색3 3 3 5" xfId="5417"/>
    <cellStyle name="40% - 강조색3 3 4" xfId="951"/>
    <cellStyle name="40% - 강조색3 3 5" xfId="8381"/>
    <cellStyle name="40% - 강조색3 3 6" xfId="8382"/>
    <cellStyle name="40% - 강조색3 3 7" xfId="8383"/>
    <cellStyle name="40% - 강조색3 4" xfId="85"/>
    <cellStyle name="40% - 강조색3 4 2" xfId="952"/>
    <cellStyle name="40% - 강조색3 4 2 2" xfId="5899"/>
    <cellStyle name="40% - 강조색3 4 3" xfId="5458"/>
    <cellStyle name="40% - 강조색3 4 3 2" xfId="5900"/>
    <cellStyle name="40% - 강조색3 4 3 3" xfId="8384"/>
    <cellStyle name="40% - 강조색3 4 4" xfId="5901"/>
    <cellStyle name="40% - 강조색3 4 5" xfId="5902"/>
    <cellStyle name="40% - 강조색3 4 6" xfId="8385"/>
    <cellStyle name="40% - 강조색3 5" xfId="953"/>
    <cellStyle name="40% - 강조색3 5 2" xfId="5903"/>
    <cellStyle name="40% - 강조색3 5 2 2" xfId="8386"/>
    <cellStyle name="40% - 강조색3 5 3" xfId="8387"/>
    <cellStyle name="40% - 강조색3 5 4" xfId="8388"/>
    <cellStyle name="40% - 강조색3 6" xfId="954"/>
    <cellStyle name="40% - 강조색3 6 2" xfId="955"/>
    <cellStyle name="40% - 강조색3 6 3" xfId="956"/>
    <cellStyle name="40% - 강조색3 6 4" xfId="5904"/>
    <cellStyle name="40% - 강조색3 7" xfId="957"/>
    <cellStyle name="40% - 강조색3 7 2" xfId="5905"/>
    <cellStyle name="40% - 강조색3 8" xfId="4217"/>
    <cellStyle name="40% - 강조색3 8 2" xfId="5393"/>
    <cellStyle name="40% - 강조색3 8 2 2" xfId="5664"/>
    <cellStyle name="40% - 강조색3 8 2 2 2" xfId="6814"/>
    <cellStyle name="40% - 강조색3 8 2 2 2 2" xfId="7676"/>
    <cellStyle name="40% - 강조색3 8 2 2 2 2 2" xfId="17189"/>
    <cellStyle name="40% - 강조색3 8 2 2 2 2 3" xfId="15428"/>
    <cellStyle name="40% - 강조색3 8 2 2 2 3" xfId="16328"/>
    <cellStyle name="40% - 강조색3 8 2 2 2 4" xfId="14567"/>
    <cellStyle name="40% - 강조색3 8 2 2 3" xfId="7102"/>
    <cellStyle name="40% - 강조색3 8 2 2 3 2" xfId="7963"/>
    <cellStyle name="40% - 강조색3 8 2 2 3 2 2" xfId="17476"/>
    <cellStyle name="40% - 강조색3 8 2 2 3 2 3" xfId="15715"/>
    <cellStyle name="40% - 강조색3 8 2 2 3 3" xfId="16615"/>
    <cellStyle name="40% - 강조색3 8 2 2 3 4" xfId="14854"/>
    <cellStyle name="40% - 강조색3 8 2 2 4" xfId="7389"/>
    <cellStyle name="40% - 강조색3 8 2 2 4 2" xfId="16902"/>
    <cellStyle name="40% - 강조색3 8 2 2 4 3" xfId="15141"/>
    <cellStyle name="40% - 강조색3 8 2 2 5" xfId="16041"/>
    <cellStyle name="40% - 강조색3 8 2 2 6" xfId="14280"/>
    <cellStyle name="40% - 강조색3 8 2 3" xfId="6706"/>
    <cellStyle name="40% - 강조색3 8 2 3 2" xfId="7568"/>
    <cellStyle name="40% - 강조색3 8 2 3 2 2" xfId="17081"/>
    <cellStyle name="40% - 강조색3 8 2 3 2 3" xfId="15320"/>
    <cellStyle name="40% - 강조색3 8 2 3 3" xfId="16220"/>
    <cellStyle name="40% - 강조색3 8 2 3 4" xfId="14459"/>
    <cellStyle name="40% - 강조색3 8 2 4" xfId="6994"/>
    <cellStyle name="40% - 강조색3 8 2 4 2" xfId="7855"/>
    <cellStyle name="40% - 강조색3 8 2 4 2 2" xfId="17368"/>
    <cellStyle name="40% - 강조색3 8 2 4 2 3" xfId="15607"/>
    <cellStyle name="40% - 강조색3 8 2 4 3" xfId="16507"/>
    <cellStyle name="40% - 강조색3 8 2 4 4" xfId="14746"/>
    <cellStyle name="40% - 강조색3 8 2 5" xfId="7281"/>
    <cellStyle name="40% - 강조색3 8 2 5 2" xfId="16794"/>
    <cellStyle name="40% - 강조색3 8 2 5 3" xfId="15033"/>
    <cellStyle name="40% - 강조색3 8 2 6" xfId="15931"/>
    <cellStyle name="40% - 강조색3 8 2 7" xfId="14174"/>
    <cellStyle name="40% - 강조색3 8 3" xfId="5650"/>
    <cellStyle name="40% - 강조색3 8 3 2" xfId="6800"/>
    <cellStyle name="40% - 강조색3 8 3 2 2" xfId="7662"/>
    <cellStyle name="40% - 강조색3 8 3 2 2 2" xfId="17175"/>
    <cellStyle name="40% - 강조색3 8 3 2 2 3" xfId="15414"/>
    <cellStyle name="40% - 강조색3 8 3 2 3" xfId="16314"/>
    <cellStyle name="40% - 강조색3 8 3 2 4" xfId="14553"/>
    <cellStyle name="40% - 강조색3 8 3 3" xfId="7088"/>
    <cellStyle name="40% - 강조색3 8 3 3 2" xfId="7949"/>
    <cellStyle name="40% - 강조색3 8 3 3 2 2" xfId="17462"/>
    <cellStyle name="40% - 강조색3 8 3 3 2 3" xfId="15701"/>
    <cellStyle name="40% - 강조색3 8 3 3 3" xfId="16601"/>
    <cellStyle name="40% - 강조색3 8 3 3 4" xfId="14840"/>
    <cellStyle name="40% - 강조색3 8 3 4" xfId="7375"/>
    <cellStyle name="40% - 강조색3 8 3 4 2" xfId="16888"/>
    <cellStyle name="40% - 강조색3 8 3 4 3" xfId="15127"/>
    <cellStyle name="40% - 강조색3 8 3 5" xfId="16027"/>
    <cellStyle name="40% - 강조색3 8 3 6" xfId="14266"/>
    <cellStyle name="40% - 강조색3 8 4" xfId="6692"/>
    <cellStyle name="40% - 강조색3 8 4 2" xfId="7554"/>
    <cellStyle name="40% - 강조색3 8 4 2 2" xfId="17067"/>
    <cellStyle name="40% - 강조색3 8 4 2 3" xfId="15306"/>
    <cellStyle name="40% - 강조색3 8 4 3" xfId="16206"/>
    <cellStyle name="40% - 강조색3 8 4 4" xfId="14445"/>
    <cellStyle name="40% - 강조색3 8 5" xfId="6980"/>
    <cellStyle name="40% - 강조색3 8 5 2" xfId="7841"/>
    <cellStyle name="40% - 강조색3 8 5 2 2" xfId="17354"/>
    <cellStyle name="40% - 강조색3 8 5 2 3" xfId="15593"/>
    <cellStyle name="40% - 강조색3 8 5 3" xfId="16493"/>
    <cellStyle name="40% - 강조색3 8 5 4" xfId="14732"/>
    <cellStyle name="40% - 강조색3 8 6" xfId="7267"/>
    <cellStyle name="40% - 강조색3 8 6 2" xfId="16780"/>
    <cellStyle name="40% - 강조색3 8 6 3" xfId="15019"/>
    <cellStyle name="40% - 강조색3 8 7" xfId="15917"/>
    <cellStyle name="40% - 강조색3 8 8" xfId="14160"/>
    <cellStyle name="40% - 강조색3 8 9" xfId="5370"/>
    <cellStyle name="40% - 강조색3 9" xfId="4365"/>
    <cellStyle name="40% - 강조색3 9 2" xfId="5906"/>
    <cellStyle name="40% - 강조색4" xfId="86" builtinId="43" customBuiltin="1"/>
    <cellStyle name="40% - 강조색4 10" xfId="4413"/>
    <cellStyle name="40% - 강조색4 2" xfId="87"/>
    <cellStyle name="40% - 강조색4 2 10" xfId="5907"/>
    <cellStyle name="40% - 강조색4 2 2" xfId="88"/>
    <cellStyle name="40% - 강조색4 2 2 2" xfId="959"/>
    <cellStyle name="40% - 강조색4 2 2 2 2" xfId="5908"/>
    <cellStyle name="40% - 강조색4 2 2 2 2 2" xfId="8389"/>
    <cellStyle name="40% - 강조색4 2 2 2 3" xfId="8390"/>
    <cellStyle name="40% - 강조색4 2 2 3" xfId="960"/>
    <cellStyle name="40% - 강조색4 2 2 3 2" xfId="961"/>
    <cellStyle name="40% - 강조색4 2 2 3 3" xfId="962"/>
    <cellStyle name="40% - 강조색4 2 2 3 4" xfId="5909"/>
    <cellStyle name="40% - 강조색4 2 2 4" xfId="963"/>
    <cellStyle name="40% - 강조색4 2 2 4 2" xfId="5910"/>
    <cellStyle name="40% - 강조색4 2 2 5" xfId="958"/>
    <cellStyle name="40% - 강조색4 2 2 5 2" xfId="8391"/>
    <cellStyle name="40% - 강조색4 2 2 6" xfId="8392"/>
    <cellStyle name="40% - 강조색4 2 2_012_보건및사회보장" xfId="964"/>
    <cellStyle name="40% - 강조색4 2 3" xfId="965"/>
    <cellStyle name="40% - 강조색4 2 3 2" xfId="966"/>
    <cellStyle name="40% - 강조색4 2 3 2 2" xfId="8393"/>
    <cellStyle name="40% - 강조색4 2 3 3" xfId="5911"/>
    <cellStyle name="40% - 강조색4 2 4" xfId="967"/>
    <cellStyle name="40% - 강조색4 2 4 2" xfId="5912"/>
    <cellStyle name="40% - 강조색4 2 5" xfId="968"/>
    <cellStyle name="40% - 강조색4 2 5 2" xfId="5913"/>
    <cellStyle name="40% - 강조색4 2 6" xfId="969"/>
    <cellStyle name="40% - 강조색4 2 6 2" xfId="5914"/>
    <cellStyle name="40% - 강조색4 2 6 3" xfId="8394"/>
    <cellStyle name="40% - 강조색4 2 6 4" xfId="15882"/>
    <cellStyle name="40% - 강조색4 2 7" xfId="5915"/>
    <cellStyle name="40% - 강조색4 2 8" xfId="5916"/>
    <cellStyle name="40% - 강조색4 2 9" xfId="5917"/>
    <cellStyle name="40% - 강조색4 2_014_교육및문화" xfId="970"/>
    <cellStyle name="40% - 강조색4 3" xfId="89"/>
    <cellStyle name="40% - 강조색4 3 2" xfId="90"/>
    <cellStyle name="40% - 강조색4 3 2 2" xfId="972"/>
    <cellStyle name="40% - 강조색4 3 2 2 2" xfId="5459"/>
    <cellStyle name="40% - 강조색4 3 2 2 2 2" xfId="8395"/>
    <cellStyle name="40% - 강조색4 3 2 2 3" xfId="8396"/>
    <cellStyle name="40% - 강조색4 3 2 2 4" xfId="5418"/>
    <cellStyle name="40% - 강조색4 3 2 3" xfId="973"/>
    <cellStyle name="40% - 강조색4 3 2 4" xfId="971"/>
    <cellStyle name="40% - 강조색4 3 2 5" xfId="8397"/>
    <cellStyle name="40% - 강조색4 3 2_004_노동" xfId="974"/>
    <cellStyle name="40% - 강조색4 3 3" xfId="91"/>
    <cellStyle name="40% - 강조색4 3 3 2" xfId="5460"/>
    <cellStyle name="40% - 강조색4 3 3 2 2" xfId="8398"/>
    <cellStyle name="40% - 강조색4 3 3 3" xfId="5918"/>
    <cellStyle name="40% - 강조색4 3 3 4" xfId="8399"/>
    <cellStyle name="40% - 강조색4 3 3 5" xfId="5419"/>
    <cellStyle name="40% - 강조색4 3 4" xfId="975"/>
    <cellStyle name="40% - 강조색4 3 5" xfId="8400"/>
    <cellStyle name="40% - 강조색4 3 6" xfId="8401"/>
    <cellStyle name="40% - 강조색4 3 7" xfId="8402"/>
    <cellStyle name="40% - 강조색4 4" xfId="92"/>
    <cellStyle name="40% - 강조색4 4 2" xfId="976"/>
    <cellStyle name="40% - 강조색4 4 2 2" xfId="5919"/>
    <cellStyle name="40% - 강조색4 4 3" xfId="5461"/>
    <cellStyle name="40% - 강조색4 4 3 2" xfId="5920"/>
    <cellStyle name="40% - 강조색4 4 3 3" xfId="8403"/>
    <cellStyle name="40% - 강조색4 4 4" xfId="5921"/>
    <cellStyle name="40% - 강조색4 4 5" xfId="5922"/>
    <cellStyle name="40% - 강조색4 4 6" xfId="8404"/>
    <cellStyle name="40% - 강조색4 5" xfId="977"/>
    <cellStyle name="40% - 강조색4 5 2" xfId="5923"/>
    <cellStyle name="40% - 강조색4 5 2 2" xfId="8405"/>
    <cellStyle name="40% - 강조색4 5 3" xfId="8406"/>
    <cellStyle name="40% - 강조색4 5 4" xfId="8407"/>
    <cellStyle name="40% - 강조색4 6" xfId="978"/>
    <cellStyle name="40% - 강조색4 6 2" xfId="979"/>
    <cellStyle name="40% - 강조색4 6 3" xfId="980"/>
    <cellStyle name="40% - 강조색4 6 4" xfId="5924"/>
    <cellStyle name="40% - 강조색4 7" xfId="981"/>
    <cellStyle name="40% - 강조색4 7 2" xfId="5925"/>
    <cellStyle name="40% - 강조색4 8" xfId="4225"/>
    <cellStyle name="40% - 강조색4 8 2" xfId="5395"/>
    <cellStyle name="40% - 강조색4 8 2 2" xfId="5666"/>
    <cellStyle name="40% - 강조색4 8 2 2 2" xfId="6816"/>
    <cellStyle name="40% - 강조색4 8 2 2 2 2" xfId="7678"/>
    <cellStyle name="40% - 강조색4 8 2 2 2 2 2" xfId="17191"/>
    <cellStyle name="40% - 강조색4 8 2 2 2 2 3" xfId="15430"/>
    <cellStyle name="40% - 강조색4 8 2 2 2 3" xfId="16330"/>
    <cellStyle name="40% - 강조색4 8 2 2 2 4" xfId="14569"/>
    <cellStyle name="40% - 강조색4 8 2 2 3" xfId="7104"/>
    <cellStyle name="40% - 강조색4 8 2 2 3 2" xfId="7965"/>
    <cellStyle name="40% - 강조색4 8 2 2 3 2 2" xfId="17478"/>
    <cellStyle name="40% - 강조색4 8 2 2 3 2 3" xfId="15717"/>
    <cellStyle name="40% - 강조색4 8 2 2 3 3" xfId="16617"/>
    <cellStyle name="40% - 강조색4 8 2 2 3 4" xfId="14856"/>
    <cellStyle name="40% - 강조색4 8 2 2 4" xfId="7391"/>
    <cellStyle name="40% - 강조색4 8 2 2 4 2" xfId="16904"/>
    <cellStyle name="40% - 강조색4 8 2 2 4 3" xfId="15143"/>
    <cellStyle name="40% - 강조색4 8 2 2 5" xfId="16043"/>
    <cellStyle name="40% - 강조색4 8 2 2 6" xfId="14282"/>
    <cellStyle name="40% - 강조색4 8 2 3" xfId="6708"/>
    <cellStyle name="40% - 강조색4 8 2 3 2" xfId="7570"/>
    <cellStyle name="40% - 강조색4 8 2 3 2 2" xfId="17083"/>
    <cellStyle name="40% - 강조색4 8 2 3 2 3" xfId="15322"/>
    <cellStyle name="40% - 강조색4 8 2 3 3" xfId="16222"/>
    <cellStyle name="40% - 강조색4 8 2 3 4" xfId="14461"/>
    <cellStyle name="40% - 강조색4 8 2 4" xfId="6996"/>
    <cellStyle name="40% - 강조색4 8 2 4 2" xfId="7857"/>
    <cellStyle name="40% - 강조색4 8 2 4 2 2" xfId="17370"/>
    <cellStyle name="40% - 강조색4 8 2 4 2 3" xfId="15609"/>
    <cellStyle name="40% - 강조색4 8 2 4 3" xfId="16509"/>
    <cellStyle name="40% - 강조색4 8 2 4 4" xfId="14748"/>
    <cellStyle name="40% - 강조색4 8 2 5" xfId="7283"/>
    <cellStyle name="40% - 강조색4 8 2 5 2" xfId="16796"/>
    <cellStyle name="40% - 강조색4 8 2 5 3" xfId="15035"/>
    <cellStyle name="40% - 강조색4 8 2 6" xfId="15933"/>
    <cellStyle name="40% - 강조색4 8 2 7" xfId="14176"/>
    <cellStyle name="40% - 강조색4 8 3" xfId="5652"/>
    <cellStyle name="40% - 강조색4 8 3 2" xfId="6802"/>
    <cellStyle name="40% - 강조색4 8 3 2 2" xfId="7664"/>
    <cellStyle name="40% - 강조색4 8 3 2 2 2" xfId="17177"/>
    <cellStyle name="40% - 강조색4 8 3 2 2 3" xfId="15416"/>
    <cellStyle name="40% - 강조색4 8 3 2 3" xfId="16316"/>
    <cellStyle name="40% - 강조색4 8 3 2 4" xfId="14555"/>
    <cellStyle name="40% - 강조색4 8 3 3" xfId="7090"/>
    <cellStyle name="40% - 강조색4 8 3 3 2" xfId="7951"/>
    <cellStyle name="40% - 강조색4 8 3 3 2 2" xfId="17464"/>
    <cellStyle name="40% - 강조색4 8 3 3 2 3" xfId="15703"/>
    <cellStyle name="40% - 강조색4 8 3 3 3" xfId="16603"/>
    <cellStyle name="40% - 강조색4 8 3 3 4" xfId="14842"/>
    <cellStyle name="40% - 강조색4 8 3 4" xfId="7377"/>
    <cellStyle name="40% - 강조색4 8 3 4 2" xfId="16890"/>
    <cellStyle name="40% - 강조색4 8 3 4 3" xfId="15129"/>
    <cellStyle name="40% - 강조색4 8 3 5" xfId="16029"/>
    <cellStyle name="40% - 강조색4 8 3 6" xfId="14268"/>
    <cellStyle name="40% - 강조색4 8 4" xfId="6694"/>
    <cellStyle name="40% - 강조색4 8 4 2" xfId="7556"/>
    <cellStyle name="40% - 강조색4 8 4 2 2" xfId="17069"/>
    <cellStyle name="40% - 강조색4 8 4 2 3" xfId="15308"/>
    <cellStyle name="40% - 강조색4 8 4 3" xfId="16208"/>
    <cellStyle name="40% - 강조색4 8 4 4" xfId="14447"/>
    <cellStyle name="40% - 강조색4 8 5" xfId="6982"/>
    <cellStyle name="40% - 강조색4 8 5 2" xfId="7843"/>
    <cellStyle name="40% - 강조색4 8 5 2 2" xfId="17356"/>
    <cellStyle name="40% - 강조색4 8 5 2 3" xfId="15595"/>
    <cellStyle name="40% - 강조색4 8 5 3" xfId="16495"/>
    <cellStyle name="40% - 강조색4 8 5 4" xfId="14734"/>
    <cellStyle name="40% - 강조색4 8 6" xfId="7269"/>
    <cellStyle name="40% - 강조색4 8 6 2" xfId="16782"/>
    <cellStyle name="40% - 강조색4 8 6 3" xfId="15021"/>
    <cellStyle name="40% - 강조색4 8 7" xfId="15919"/>
    <cellStyle name="40% - 강조색4 8 8" xfId="14162"/>
    <cellStyle name="40% - 강조색4 8 9" xfId="5374"/>
    <cellStyle name="40% - 강조색4 9" xfId="4364"/>
    <cellStyle name="40% - 강조색4 9 2" xfId="5926"/>
    <cellStyle name="40% - 강조색5" xfId="93" builtinId="47" customBuiltin="1"/>
    <cellStyle name="40% - 강조색5 10" xfId="4412"/>
    <cellStyle name="40% - 강조색5 2" xfId="94"/>
    <cellStyle name="40% - 강조색5 2 2" xfId="95"/>
    <cellStyle name="40% - 강조색5 2 2 2" xfId="983"/>
    <cellStyle name="40% - 강조색5 2 2 2 2" xfId="5927"/>
    <cellStyle name="40% - 강조색5 2 2 2 2 2" xfId="8408"/>
    <cellStyle name="40% - 강조색5 2 2 2 3" xfId="8409"/>
    <cellStyle name="40% - 강조색5 2 2 3" xfId="984"/>
    <cellStyle name="40% - 강조색5 2 2 3 2" xfId="985"/>
    <cellStyle name="40% - 강조색5 2 2 3 3" xfId="986"/>
    <cellStyle name="40% - 강조색5 2 2 3 4" xfId="5928"/>
    <cellStyle name="40% - 강조색5 2 2 4" xfId="987"/>
    <cellStyle name="40% - 강조색5 2 2 4 2" xfId="5929"/>
    <cellStyle name="40% - 강조색5 2 2 5" xfId="982"/>
    <cellStyle name="40% - 강조색5 2 2 5 2" xfId="8410"/>
    <cellStyle name="40% - 강조색5 2 2 6" xfId="8411"/>
    <cellStyle name="40% - 강조색5 2 2_012_보건및사회보장" xfId="988"/>
    <cellStyle name="40% - 강조색5 2 3" xfId="989"/>
    <cellStyle name="40% - 강조색5 2 3 2" xfId="990"/>
    <cellStyle name="40% - 강조색5 2 3 2 2" xfId="8412"/>
    <cellStyle name="40% - 강조색5 2 4" xfId="991"/>
    <cellStyle name="40% - 강조색5 2 5" xfId="992"/>
    <cellStyle name="40% - 강조색5 2 6" xfId="993"/>
    <cellStyle name="40% - 강조색5 2 6 2" xfId="8413"/>
    <cellStyle name="40% - 강조색5 2 6 2 2" xfId="15905"/>
    <cellStyle name="40% - 강조색5 2 6 3" xfId="8414"/>
    <cellStyle name="40% - 강조색5 2 6 3 2" xfId="15883"/>
    <cellStyle name="40% - 강조색5 2_014_교육및문화" xfId="994"/>
    <cellStyle name="40% - 강조색5 3" xfId="96"/>
    <cellStyle name="40% - 강조색5 3 2" xfId="97"/>
    <cellStyle name="40% - 강조색5 3 2 2" xfId="996"/>
    <cellStyle name="40% - 강조색5 3 2 2 2" xfId="5462"/>
    <cellStyle name="40% - 강조색5 3 2 2 2 2" xfId="8415"/>
    <cellStyle name="40% - 강조색5 3 2 2 3" xfId="8416"/>
    <cellStyle name="40% - 강조색5 3 2 2 4" xfId="5420"/>
    <cellStyle name="40% - 강조색5 3 2 3" xfId="997"/>
    <cellStyle name="40% - 강조색5 3 2 4" xfId="995"/>
    <cellStyle name="40% - 강조색5 3 2 5" xfId="8417"/>
    <cellStyle name="40% - 강조색5 3 2_004_노동" xfId="998"/>
    <cellStyle name="40% - 강조색5 3 3" xfId="98"/>
    <cellStyle name="40% - 강조색5 3 3 2" xfId="5463"/>
    <cellStyle name="40% - 강조색5 3 3 2 2" xfId="8418"/>
    <cellStyle name="40% - 강조색5 3 3 3" xfId="5930"/>
    <cellStyle name="40% - 강조색5 3 3 4" xfId="8419"/>
    <cellStyle name="40% - 강조색5 3 3 5" xfId="5421"/>
    <cellStyle name="40% - 강조색5 3 4" xfId="999"/>
    <cellStyle name="40% - 강조색5 3 5" xfId="8420"/>
    <cellStyle name="40% - 강조색5 3 6" xfId="8421"/>
    <cellStyle name="40% - 강조색5 3 7" xfId="8422"/>
    <cellStyle name="40% - 강조색5 4" xfId="99"/>
    <cellStyle name="40% - 강조색5 4 2" xfId="1000"/>
    <cellStyle name="40% - 강조색5 4 2 2" xfId="5931"/>
    <cellStyle name="40% - 강조색5 4 3" xfId="5464"/>
    <cellStyle name="40% - 강조색5 4 3 2" xfId="5932"/>
    <cellStyle name="40% - 강조색5 4 3 3" xfId="8423"/>
    <cellStyle name="40% - 강조색5 4 4" xfId="5933"/>
    <cellStyle name="40% - 강조색5 4 5" xfId="5934"/>
    <cellStyle name="40% - 강조색5 4 6" xfId="8424"/>
    <cellStyle name="40% - 강조색5 5" xfId="1001"/>
    <cellStyle name="40% - 강조색5 5 2" xfId="5935"/>
    <cellStyle name="40% - 강조색5 5 2 2" xfId="8425"/>
    <cellStyle name="40% - 강조색5 5 3" xfId="8426"/>
    <cellStyle name="40% - 강조색5 5 4" xfId="8427"/>
    <cellStyle name="40% - 강조색5 6" xfId="1002"/>
    <cellStyle name="40% - 강조색5 6 2" xfId="1003"/>
    <cellStyle name="40% - 강조색5 6 3" xfId="1004"/>
    <cellStyle name="40% - 강조색5 6 4" xfId="5936"/>
    <cellStyle name="40% - 강조색5 7" xfId="1005"/>
    <cellStyle name="40% - 강조색5 7 2" xfId="5937"/>
    <cellStyle name="40% - 강조색5 8" xfId="4322"/>
    <cellStyle name="40% - 강조색5 8 2" xfId="5397"/>
    <cellStyle name="40% - 강조색5 8 2 2" xfId="5668"/>
    <cellStyle name="40% - 강조색5 8 2 2 2" xfId="6818"/>
    <cellStyle name="40% - 강조색5 8 2 2 2 2" xfId="7680"/>
    <cellStyle name="40% - 강조색5 8 2 2 2 2 2" xfId="17193"/>
    <cellStyle name="40% - 강조색5 8 2 2 2 2 3" xfId="15432"/>
    <cellStyle name="40% - 강조색5 8 2 2 2 3" xfId="16332"/>
    <cellStyle name="40% - 강조색5 8 2 2 2 4" xfId="14571"/>
    <cellStyle name="40% - 강조색5 8 2 2 3" xfId="7106"/>
    <cellStyle name="40% - 강조색5 8 2 2 3 2" xfId="7967"/>
    <cellStyle name="40% - 강조색5 8 2 2 3 2 2" xfId="17480"/>
    <cellStyle name="40% - 강조색5 8 2 2 3 2 3" xfId="15719"/>
    <cellStyle name="40% - 강조색5 8 2 2 3 3" xfId="16619"/>
    <cellStyle name="40% - 강조색5 8 2 2 3 4" xfId="14858"/>
    <cellStyle name="40% - 강조색5 8 2 2 4" xfId="7393"/>
    <cellStyle name="40% - 강조색5 8 2 2 4 2" xfId="16906"/>
    <cellStyle name="40% - 강조색5 8 2 2 4 3" xfId="15145"/>
    <cellStyle name="40% - 강조색5 8 2 2 5" xfId="16045"/>
    <cellStyle name="40% - 강조색5 8 2 2 6" xfId="14284"/>
    <cellStyle name="40% - 강조색5 8 2 3" xfId="6710"/>
    <cellStyle name="40% - 강조색5 8 2 3 2" xfId="7572"/>
    <cellStyle name="40% - 강조색5 8 2 3 2 2" xfId="17085"/>
    <cellStyle name="40% - 강조색5 8 2 3 2 3" xfId="15324"/>
    <cellStyle name="40% - 강조색5 8 2 3 3" xfId="16224"/>
    <cellStyle name="40% - 강조색5 8 2 3 4" xfId="14463"/>
    <cellStyle name="40% - 강조색5 8 2 4" xfId="6998"/>
    <cellStyle name="40% - 강조색5 8 2 4 2" xfId="7859"/>
    <cellStyle name="40% - 강조색5 8 2 4 2 2" xfId="17372"/>
    <cellStyle name="40% - 강조색5 8 2 4 2 3" xfId="15611"/>
    <cellStyle name="40% - 강조색5 8 2 4 3" xfId="16511"/>
    <cellStyle name="40% - 강조색5 8 2 4 4" xfId="14750"/>
    <cellStyle name="40% - 강조색5 8 2 5" xfId="7285"/>
    <cellStyle name="40% - 강조색5 8 2 5 2" xfId="16798"/>
    <cellStyle name="40% - 강조색5 8 2 5 3" xfId="15037"/>
    <cellStyle name="40% - 강조색5 8 2 6" xfId="15935"/>
    <cellStyle name="40% - 강조색5 8 2 7" xfId="14178"/>
    <cellStyle name="40% - 강조색5 8 3" xfId="5654"/>
    <cellStyle name="40% - 강조색5 8 3 2" xfId="6804"/>
    <cellStyle name="40% - 강조색5 8 3 2 2" xfId="7666"/>
    <cellStyle name="40% - 강조색5 8 3 2 2 2" xfId="17179"/>
    <cellStyle name="40% - 강조색5 8 3 2 2 3" xfId="15418"/>
    <cellStyle name="40% - 강조색5 8 3 2 3" xfId="16318"/>
    <cellStyle name="40% - 강조색5 8 3 2 4" xfId="14557"/>
    <cellStyle name="40% - 강조색5 8 3 3" xfId="7092"/>
    <cellStyle name="40% - 강조색5 8 3 3 2" xfId="7953"/>
    <cellStyle name="40% - 강조색5 8 3 3 2 2" xfId="17466"/>
    <cellStyle name="40% - 강조색5 8 3 3 2 3" xfId="15705"/>
    <cellStyle name="40% - 강조색5 8 3 3 3" xfId="16605"/>
    <cellStyle name="40% - 강조색5 8 3 3 4" xfId="14844"/>
    <cellStyle name="40% - 강조색5 8 3 4" xfId="7379"/>
    <cellStyle name="40% - 강조색5 8 3 4 2" xfId="16892"/>
    <cellStyle name="40% - 강조색5 8 3 4 3" xfId="15131"/>
    <cellStyle name="40% - 강조색5 8 3 5" xfId="16031"/>
    <cellStyle name="40% - 강조색5 8 3 6" xfId="14270"/>
    <cellStyle name="40% - 강조색5 8 4" xfId="6696"/>
    <cellStyle name="40% - 강조색5 8 4 2" xfId="7558"/>
    <cellStyle name="40% - 강조색5 8 4 2 2" xfId="17071"/>
    <cellStyle name="40% - 강조색5 8 4 2 3" xfId="15310"/>
    <cellStyle name="40% - 강조색5 8 4 3" xfId="16210"/>
    <cellStyle name="40% - 강조색5 8 4 4" xfId="14449"/>
    <cellStyle name="40% - 강조색5 8 5" xfId="6984"/>
    <cellStyle name="40% - 강조색5 8 5 2" xfId="7845"/>
    <cellStyle name="40% - 강조색5 8 5 2 2" xfId="17358"/>
    <cellStyle name="40% - 강조색5 8 5 2 3" xfId="15597"/>
    <cellStyle name="40% - 강조색5 8 5 3" xfId="16497"/>
    <cellStyle name="40% - 강조색5 8 5 4" xfId="14736"/>
    <cellStyle name="40% - 강조색5 8 6" xfId="7271"/>
    <cellStyle name="40% - 강조색5 8 6 2" xfId="16784"/>
    <cellStyle name="40% - 강조색5 8 6 3" xfId="15023"/>
    <cellStyle name="40% - 강조색5 8 7" xfId="15921"/>
    <cellStyle name="40% - 강조색5 8 8" xfId="14164"/>
    <cellStyle name="40% - 강조색5 8 9" xfId="5378"/>
    <cellStyle name="40% - 강조색5 9" xfId="4363"/>
    <cellStyle name="40% - 강조색5 9 2" xfId="5938"/>
    <cellStyle name="40% - 강조색6" xfId="100" builtinId="51" customBuiltin="1"/>
    <cellStyle name="40% - 강조색6 10" xfId="4411"/>
    <cellStyle name="40% - 강조색6 2" xfId="101"/>
    <cellStyle name="40% - 강조색6 2 10" xfId="5939"/>
    <cellStyle name="40% - 강조색6 2 2" xfId="102"/>
    <cellStyle name="40% - 강조색6 2 2 2" xfId="1007"/>
    <cellStyle name="40% - 강조색6 2 2 2 2" xfId="5940"/>
    <cellStyle name="40% - 강조색6 2 2 2 2 2" xfId="8428"/>
    <cellStyle name="40% - 강조색6 2 2 2 3" xfId="8429"/>
    <cellStyle name="40% - 강조색6 2 2 3" xfId="1008"/>
    <cellStyle name="40% - 강조색6 2 2 3 2" xfId="1009"/>
    <cellStyle name="40% - 강조색6 2 2 3 3" xfId="1010"/>
    <cellStyle name="40% - 강조색6 2 2 3 4" xfId="5941"/>
    <cellStyle name="40% - 강조색6 2 2 4" xfId="1011"/>
    <cellStyle name="40% - 강조색6 2 2 4 2" xfId="5942"/>
    <cellStyle name="40% - 강조색6 2 2 5" xfId="1006"/>
    <cellStyle name="40% - 강조색6 2 2 5 2" xfId="8430"/>
    <cellStyle name="40% - 강조색6 2 2 6" xfId="8431"/>
    <cellStyle name="40% - 강조색6 2 2_012_보건및사회보장" xfId="1012"/>
    <cellStyle name="40% - 강조색6 2 3" xfId="1013"/>
    <cellStyle name="40% - 강조색6 2 3 2" xfId="1014"/>
    <cellStyle name="40% - 강조색6 2 3 2 2" xfId="8432"/>
    <cellStyle name="40% - 강조색6 2 3 3" xfId="5943"/>
    <cellStyle name="40% - 강조색6 2 4" xfId="1015"/>
    <cellStyle name="40% - 강조색6 2 4 2" xfId="5944"/>
    <cellStyle name="40% - 강조색6 2 5" xfId="1016"/>
    <cellStyle name="40% - 강조색6 2 5 2" xfId="5945"/>
    <cellStyle name="40% - 강조색6 2 6" xfId="1017"/>
    <cellStyle name="40% - 강조색6 2 6 2" xfId="5946"/>
    <cellStyle name="40% - 강조색6 2 6 3" xfId="8433"/>
    <cellStyle name="40% - 강조색6 2 6 4" xfId="15884"/>
    <cellStyle name="40% - 강조색6 2 7" xfId="5947"/>
    <cellStyle name="40% - 강조색6 2 8" xfId="5948"/>
    <cellStyle name="40% - 강조색6 2 9" xfId="5949"/>
    <cellStyle name="40% - 강조색6 2_014_교육및문화" xfId="1018"/>
    <cellStyle name="40% - 강조색6 3" xfId="103"/>
    <cellStyle name="40% - 강조색6 3 2" xfId="104"/>
    <cellStyle name="40% - 강조색6 3 2 2" xfId="1020"/>
    <cellStyle name="40% - 강조색6 3 2 2 2" xfId="5465"/>
    <cellStyle name="40% - 강조색6 3 2 2 2 2" xfId="8434"/>
    <cellStyle name="40% - 강조색6 3 2 2 3" xfId="8435"/>
    <cellStyle name="40% - 강조색6 3 2 2 4" xfId="5422"/>
    <cellStyle name="40% - 강조색6 3 2 3" xfId="1021"/>
    <cellStyle name="40% - 강조색6 3 2 4" xfId="1019"/>
    <cellStyle name="40% - 강조색6 3 2 5" xfId="8436"/>
    <cellStyle name="40% - 강조색6 3 2_004_노동" xfId="1022"/>
    <cellStyle name="40% - 강조색6 3 3" xfId="105"/>
    <cellStyle name="40% - 강조색6 3 3 2" xfId="5466"/>
    <cellStyle name="40% - 강조색6 3 3 2 2" xfId="8437"/>
    <cellStyle name="40% - 강조색6 3 3 3" xfId="5950"/>
    <cellStyle name="40% - 강조색6 3 3 4" xfId="8438"/>
    <cellStyle name="40% - 강조색6 3 3 5" xfId="5423"/>
    <cellStyle name="40% - 강조색6 3 4" xfId="1023"/>
    <cellStyle name="40% - 강조색6 3 5" xfId="8439"/>
    <cellStyle name="40% - 강조색6 3 6" xfId="8440"/>
    <cellStyle name="40% - 강조색6 3 7" xfId="8441"/>
    <cellStyle name="40% - 강조색6 4" xfId="106"/>
    <cellStyle name="40% - 강조색6 4 2" xfId="1024"/>
    <cellStyle name="40% - 강조색6 4 2 2" xfId="5951"/>
    <cellStyle name="40% - 강조색6 4 3" xfId="5467"/>
    <cellStyle name="40% - 강조색6 4 3 2" xfId="5952"/>
    <cellStyle name="40% - 강조색6 4 3 3" xfId="8442"/>
    <cellStyle name="40% - 강조색6 4 4" xfId="5953"/>
    <cellStyle name="40% - 강조색6 4 5" xfId="5954"/>
    <cellStyle name="40% - 강조색6 4 6" xfId="8443"/>
    <cellStyle name="40% - 강조색6 5" xfId="1025"/>
    <cellStyle name="40% - 강조색6 5 2" xfId="5955"/>
    <cellStyle name="40% - 강조색6 5 2 2" xfId="8444"/>
    <cellStyle name="40% - 강조색6 5 3" xfId="8445"/>
    <cellStyle name="40% - 강조색6 5 4" xfId="8446"/>
    <cellStyle name="40% - 강조색6 6" xfId="1026"/>
    <cellStyle name="40% - 강조색6 6 2" xfId="1027"/>
    <cellStyle name="40% - 강조색6 6 3" xfId="1028"/>
    <cellStyle name="40% - 강조색6 6 4" xfId="5956"/>
    <cellStyle name="40% - 강조색6 7" xfId="1029"/>
    <cellStyle name="40% - 강조색6 7 2" xfId="5957"/>
    <cellStyle name="40% - 강조색6 8" xfId="4323"/>
    <cellStyle name="40% - 강조색6 8 2" xfId="5399"/>
    <cellStyle name="40% - 강조색6 8 2 2" xfId="5670"/>
    <cellStyle name="40% - 강조색6 8 2 2 2" xfId="6820"/>
    <cellStyle name="40% - 강조색6 8 2 2 2 2" xfId="7682"/>
    <cellStyle name="40% - 강조색6 8 2 2 2 2 2" xfId="17195"/>
    <cellStyle name="40% - 강조색6 8 2 2 2 2 3" xfId="15434"/>
    <cellStyle name="40% - 강조색6 8 2 2 2 3" xfId="16334"/>
    <cellStyle name="40% - 강조색6 8 2 2 2 4" xfId="14573"/>
    <cellStyle name="40% - 강조색6 8 2 2 3" xfId="7108"/>
    <cellStyle name="40% - 강조색6 8 2 2 3 2" xfId="7969"/>
    <cellStyle name="40% - 강조색6 8 2 2 3 2 2" xfId="17482"/>
    <cellStyle name="40% - 강조색6 8 2 2 3 2 3" xfId="15721"/>
    <cellStyle name="40% - 강조색6 8 2 2 3 3" xfId="16621"/>
    <cellStyle name="40% - 강조색6 8 2 2 3 4" xfId="14860"/>
    <cellStyle name="40% - 강조색6 8 2 2 4" xfId="7395"/>
    <cellStyle name="40% - 강조색6 8 2 2 4 2" xfId="16908"/>
    <cellStyle name="40% - 강조색6 8 2 2 4 3" xfId="15147"/>
    <cellStyle name="40% - 강조색6 8 2 2 5" xfId="16047"/>
    <cellStyle name="40% - 강조색6 8 2 2 6" xfId="14286"/>
    <cellStyle name="40% - 강조색6 8 2 3" xfId="6712"/>
    <cellStyle name="40% - 강조색6 8 2 3 2" xfId="7574"/>
    <cellStyle name="40% - 강조색6 8 2 3 2 2" xfId="17087"/>
    <cellStyle name="40% - 강조색6 8 2 3 2 3" xfId="15326"/>
    <cellStyle name="40% - 강조색6 8 2 3 3" xfId="16226"/>
    <cellStyle name="40% - 강조색6 8 2 3 4" xfId="14465"/>
    <cellStyle name="40% - 강조색6 8 2 4" xfId="7000"/>
    <cellStyle name="40% - 강조색6 8 2 4 2" xfId="7861"/>
    <cellStyle name="40% - 강조색6 8 2 4 2 2" xfId="17374"/>
    <cellStyle name="40% - 강조색6 8 2 4 2 3" xfId="15613"/>
    <cellStyle name="40% - 강조색6 8 2 4 3" xfId="16513"/>
    <cellStyle name="40% - 강조색6 8 2 4 4" xfId="14752"/>
    <cellStyle name="40% - 강조색6 8 2 5" xfId="7287"/>
    <cellStyle name="40% - 강조색6 8 2 5 2" xfId="16800"/>
    <cellStyle name="40% - 강조색6 8 2 5 3" xfId="15039"/>
    <cellStyle name="40% - 강조색6 8 2 6" xfId="15937"/>
    <cellStyle name="40% - 강조색6 8 2 7" xfId="14180"/>
    <cellStyle name="40% - 강조색6 8 3" xfId="5656"/>
    <cellStyle name="40% - 강조색6 8 3 2" xfId="6806"/>
    <cellStyle name="40% - 강조색6 8 3 2 2" xfId="7668"/>
    <cellStyle name="40% - 강조색6 8 3 2 2 2" xfId="17181"/>
    <cellStyle name="40% - 강조색6 8 3 2 2 3" xfId="15420"/>
    <cellStyle name="40% - 강조색6 8 3 2 3" xfId="16320"/>
    <cellStyle name="40% - 강조색6 8 3 2 4" xfId="14559"/>
    <cellStyle name="40% - 강조색6 8 3 3" xfId="7094"/>
    <cellStyle name="40% - 강조색6 8 3 3 2" xfId="7955"/>
    <cellStyle name="40% - 강조색6 8 3 3 2 2" xfId="17468"/>
    <cellStyle name="40% - 강조색6 8 3 3 2 3" xfId="15707"/>
    <cellStyle name="40% - 강조색6 8 3 3 3" xfId="16607"/>
    <cellStyle name="40% - 강조색6 8 3 3 4" xfId="14846"/>
    <cellStyle name="40% - 강조색6 8 3 4" xfId="7381"/>
    <cellStyle name="40% - 강조색6 8 3 4 2" xfId="16894"/>
    <cellStyle name="40% - 강조색6 8 3 4 3" xfId="15133"/>
    <cellStyle name="40% - 강조색6 8 3 5" xfId="16033"/>
    <cellStyle name="40% - 강조색6 8 3 6" xfId="14272"/>
    <cellStyle name="40% - 강조색6 8 4" xfId="6698"/>
    <cellStyle name="40% - 강조색6 8 4 2" xfId="7560"/>
    <cellStyle name="40% - 강조색6 8 4 2 2" xfId="17073"/>
    <cellStyle name="40% - 강조색6 8 4 2 3" xfId="15312"/>
    <cellStyle name="40% - 강조색6 8 4 3" xfId="16212"/>
    <cellStyle name="40% - 강조색6 8 4 4" xfId="14451"/>
    <cellStyle name="40% - 강조색6 8 5" xfId="6986"/>
    <cellStyle name="40% - 강조색6 8 5 2" xfId="7847"/>
    <cellStyle name="40% - 강조색6 8 5 2 2" xfId="17360"/>
    <cellStyle name="40% - 강조색6 8 5 2 3" xfId="15599"/>
    <cellStyle name="40% - 강조색6 8 5 3" xfId="16499"/>
    <cellStyle name="40% - 강조색6 8 5 4" xfId="14738"/>
    <cellStyle name="40% - 강조색6 8 6" xfId="7273"/>
    <cellStyle name="40% - 강조색6 8 6 2" xfId="16786"/>
    <cellStyle name="40% - 강조색6 8 6 3" xfId="15025"/>
    <cellStyle name="40% - 강조색6 8 7" xfId="15923"/>
    <cellStyle name="40% - 강조색6 8 8" xfId="14166"/>
    <cellStyle name="40% - 강조색6 8 9" xfId="5382"/>
    <cellStyle name="40% - 강조색6 9" xfId="4359"/>
    <cellStyle name="40% - 강조색6 9 2" xfId="5958"/>
    <cellStyle name="60% - Accent1" xfId="107"/>
    <cellStyle name="60% - Accent1 2" xfId="1031"/>
    <cellStyle name="60% - Accent1 2 2" xfId="8447"/>
    <cellStyle name="60% - Accent1 2 2 2" xfId="8448"/>
    <cellStyle name="60% - Accent1 2 3" xfId="8449"/>
    <cellStyle name="60% - Accent1 3" xfId="1032"/>
    <cellStyle name="60% - Accent1 4" xfId="1030"/>
    <cellStyle name="60% - Accent1_010_주택건설" xfId="1033"/>
    <cellStyle name="60% - Accent2" xfId="108"/>
    <cellStyle name="60% - Accent2 2" xfId="1035"/>
    <cellStyle name="60% - Accent2 2 2" xfId="8450"/>
    <cellStyle name="60% - Accent2 2 2 2" xfId="8451"/>
    <cellStyle name="60% - Accent2 2 3" xfId="8452"/>
    <cellStyle name="60% - Accent2 3" xfId="1036"/>
    <cellStyle name="60% - Accent2 4" xfId="1034"/>
    <cellStyle name="60% - Accent2_010_주택건설" xfId="1037"/>
    <cellStyle name="60% - Accent3" xfId="109"/>
    <cellStyle name="60% - Accent3 2" xfId="1039"/>
    <cellStyle name="60% - Accent3 2 2" xfId="8453"/>
    <cellStyle name="60% - Accent3 2 2 2" xfId="8454"/>
    <cellStyle name="60% - Accent3 2 3" xfId="8455"/>
    <cellStyle name="60% - Accent3 3" xfId="1040"/>
    <cellStyle name="60% - Accent3 4" xfId="1038"/>
    <cellStyle name="60% - Accent3_010_주택건설" xfId="1041"/>
    <cellStyle name="60% - Accent4" xfId="110"/>
    <cellStyle name="60% - Accent4 2" xfId="1043"/>
    <cellStyle name="60% - Accent4 2 2" xfId="8456"/>
    <cellStyle name="60% - Accent4 2 2 2" xfId="8457"/>
    <cellStyle name="60% - Accent4 2 3" xfId="8458"/>
    <cellStyle name="60% - Accent4 3" xfId="1044"/>
    <cellStyle name="60% - Accent4 4" xfId="1042"/>
    <cellStyle name="60% - Accent4_010_주택건설" xfId="1045"/>
    <cellStyle name="60% - Accent5" xfId="111"/>
    <cellStyle name="60% - Accent5 2" xfId="1047"/>
    <cellStyle name="60% - Accent5 2 2" xfId="8459"/>
    <cellStyle name="60% - Accent5 2 2 2" xfId="8460"/>
    <cellStyle name="60% - Accent5 2 3" xfId="8461"/>
    <cellStyle name="60% - Accent5 3" xfId="1048"/>
    <cellStyle name="60% - Accent5 4" xfId="1046"/>
    <cellStyle name="60% - Accent5_010_주택건설" xfId="1049"/>
    <cellStyle name="60% - Accent6" xfId="112"/>
    <cellStyle name="60% - Accent6 2" xfId="1051"/>
    <cellStyle name="60% - Accent6 2 2" xfId="8462"/>
    <cellStyle name="60% - Accent6 2 2 2" xfId="8463"/>
    <cellStyle name="60% - Accent6 2 3" xfId="8464"/>
    <cellStyle name="60% - Accent6 3" xfId="1052"/>
    <cellStyle name="60% - Accent6 4" xfId="1050"/>
    <cellStyle name="60% - Accent6_010_주택건설" xfId="1053"/>
    <cellStyle name="60% - 강조색1" xfId="113" builtinId="32" customBuiltin="1"/>
    <cellStyle name="60% - 강조색1 2" xfId="114"/>
    <cellStyle name="60% - 강조색1 2 2" xfId="115"/>
    <cellStyle name="60% - 강조색1 2 2 2" xfId="1055"/>
    <cellStyle name="60% - 강조색1 2 2 2 2" xfId="1056"/>
    <cellStyle name="60% - 강조색1 2 2 2 2 2" xfId="8465"/>
    <cellStyle name="60% - 강조색1 2 2 2 3" xfId="1057"/>
    <cellStyle name="60% - 강조색1 2 2 2 4" xfId="8466"/>
    <cellStyle name="60% - 강조색1 2 2 2 4 2" xfId="8467"/>
    <cellStyle name="60% - 강조색1 2 2 3" xfId="1058"/>
    <cellStyle name="60% - 강조색1 2 2 3 2" xfId="5959"/>
    <cellStyle name="60% - 강조색1 2 2 4" xfId="1054"/>
    <cellStyle name="60% - 강조색1 2 2 4 2" xfId="5960"/>
    <cellStyle name="60% - 강조색1 2 2 5" xfId="8468"/>
    <cellStyle name="60% - 강조색1 2 3" xfId="1059"/>
    <cellStyle name="60% - 강조색1 2 3 2" xfId="5961"/>
    <cellStyle name="60% - 강조색1 2 3 3" xfId="8469"/>
    <cellStyle name="60% - 강조색1 2 3 4" xfId="15885"/>
    <cellStyle name="60% - 강조색1 2 4" xfId="5962"/>
    <cellStyle name="60% - 강조색1 2 5" xfId="5963"/>
    <cellStyle name="60% - 강조색1 2 6" xfId="5964"/>
    <cellStyle name="60% - 강조색1 2 7" xfId="5965"/>
    <cellStyle name="60% - 강조색1 3" xfId="116"/>
    <cellStyle name="60% - 강조색1 3 2" xfId="117"/>
    <cellStyle name="60% - 강조색1 3 2 2" xfId="1060"/>
    <cellStyle name="60% - 강조색1 3 2 2 2" xfId="8470"/>
    <cellStyle name="60% - 강조색1 3 2 3" xfId="5468"/>
    <cellStyle name="60% - 강조색1 3 2 3 2" xfId="8471"/>
    <cellStyle name="60% - 강조색1 3 2 4" xfId="8472"/>
    <cellStyle name="60% - 강조색1 3 3" xfId="1061"/>
    <cellStyle name="60% - 강조색1 3 3 2" xfId="8473"/>
    <cellStyle name="60% - 강조색1 3 4" xfId="5966"/>
    <cellStyle name="60% - 강조색1 3 4 2" xfId="8474"/>
    <cellStyle name="60% - 강조색1 3 5" xfId="8475"/>
    <cellStyle name="60% - 강조색1 3 6" xfId="8476"/>
    <cellStyle name="60% - 강조색1 3_012_보건및사회보장" xfId="1062"/>
    <cellStyle name="60% - 강조색1 4" xfId="118"/>
    <cellStyle name="60% - 강조색1 4 2" xfId="1063"/>
    <cellStyle name="60% - 강조색1 4 2 2" xfId="5967"/>
    <cellStyle name="60% - 강조색1 4 3" xfId="5469"/>
    <cellStyle name="60% - 강조색1 4 3 2" xfId="5968"/>
    <cellStyle name="60% - 강조색1 4 3 3" xfId="8477"/>
    <cellStyle name="60% - 강조색1 4 4" xfId="5969"/>
    <cellStyle name="60% - 강조색1 4 5" xfId="5970"/>
    <cellStyle name="60% - 강조색1 4 6" xfId="8478"/>
    <cellStyle name="60% - 강조색1 5" xfId="1064"/>
    <cellStyle name="60% - 강조색1 5 2" xfId="1065"/>
    <cellStyle name="60% - 강조색1 5 3" xfId="1066"/>
    <cellStyle name="60% - 강조색1 5 4" xfId="5470"/>
    <cellStyle name="60% - 강조색1 5 5" xfId="8479"/>
    <cellStyle name="60% - 강조색1 5 6" xfId="8480"/>
    <cellStyle name="60% - 강조색1 5 7" xfId="5363"/>
    <cellStyle name="60% - 강조색1 6" xfId="4230"/>
    <cellStyle name="60% - 강조색1 6 2" xfId="8481"/>
    <cellStyle name="60% - 강조색1 6 3" xfId="5971"/>
    <cellStyle name="60% - 강조색1 7" xfId="4357"/>
    <cellStyle name="60% - 강조색1 7 2" xfId="8482"/>
    <cellStyle name="60% - 강조색1 7 3" xfId="5972"/>
    <cellStyle name="60% - 강조색1 8" xfId="4410"/>
    <cellStyle name="60% - 강조색1 8 2" xfId="5973"/>
    <cellStyle name="60% - 강조색1 9" xfId="5974"/>
    <cellStyle name="60% - 강조색2" xfId="119" builtinId="36" customBuiltin="1"/>
    <cellStyle name="60% - 강조색2 2" xfId="120"/>
    <cellStyle name="60% - 강조색2 2 2" xfId="121"/>
    <cellStyle name="60% - 강조색2 2 2 2" xfId="1068"/>
    <cellStyle name="60% - 강조색2 2 2 2 2" xfId="1069"/>
    <cellStyle name="60% - 강조색2 2 2 2 2 2" xfId="8483"/>
    <cellStyle name="60% - 강조색2 2 2 2 3" xfId="1070"/>
    <cellStyle name="60% - 강조색2 2 2 2 4" xfId="8484"/>
    <cellStyle name="60% - 강조색2 2 2 2 4 2" xfId="8485"/>
    <cellStyle name="60% - 강조색2 2 2 3" xfId="1071"/>
    <cellStyle name="60% - 강조색2 2 2 3 2" xfId="5975"/>
    <cellStyle name="60% - 강조색2 2 2 4" xfId="1067"/>
    <cellStyle name="60% - 강조색2 2 2 4 2" xfId="5976"/>
    <cellStyle name="60% - 강조색2 2 2 5" xfId="8486"/>
    <cellStyle name="60% - 강조색2 2 3" xfId="1072"/>
    <cellStyle name="60% - 강조색2 2 3 2" xfId="5977"/>
    <cellStyle name="60% - 강조색2 2 3 3" xfId="8487"/>
    <cellStyle name="60% - 강조색2 2 4" xfId="5978"/>
    <cellStyle name="60% - 강조색2 2 5" xfId="5979"/>
    <cellStyle name="60% - 강조색2 3" xfId="122"/>
    <cellStyle name="60% - 강조색2 3 2" xfId="123"/>
    <cellStyle name="60% - 강조색2 3 2 2" xfId="1073"/>
    <cellStyle name="60% - 강조색2 3 2 2 2" xfId="8488"/>
    <cellStyle name="60% - 강조색2 3 2 3" xfId="5471"/>
    <cellStyle name="60% - 강조색2 3 2 3 2" xfId="8489"/>
    <cellStyle name="60% - 강조색2 3 2 4" xfId="8490"/>
    <cellStyle name="60% - 강조색2 3 3" xfId="1074"/>
    <cellStyle name="60% - 강조색2 3 3 2" xfId="8491"/>
    <cellStyle name="60% - 강조색2 3 4" xfId="5980"/>
    <cellStyle name="60% - 강조색2 3 4 2" xfId="8492"/>
    <cellStyle name="60% - 강조색2 3 5" xfId="8493"/>
    <cellStyle name="60% - 강조색2 3 6" xfId="8494"/>
    <cellStyle name="60% - 강조색2 3_012_보건및사회보장" xfId="1075"/>
    <cellStyle name="60% - 강조색2 4" xfId="124"/>
    <cellStyle name="60% - 강조색2 4 2" xfId="1076"/>
    <cellStyle name="60% - 강조색2 4 2 2" xfId="5981"/>
    <cellStyle name="60% - 강조색2 4 3" xfId="5472"/>
    <cellStyle name="60% - 강조색2 4 3 2" xfId="5982"/>
    <cellStyle name="60% - 강조색2 4 3 3" xfId="8495"/>
    <cellStyle name="60% - 강조색2 4 4" xfId="5983"/>
    <cellStyle name="60% - 강조색2 4 5" xfId="5984"/>
    <cellStyle name="60% - 강조색2 4 6" xfId="8496"/>
    <cellStyle name="60% - 강조색2 5" xfId="1077"/>
    <cellStyle name="60% - 강조색2 5 2" xfId="1078"/>
    <cellStyle name="60% - 강조색2 5 3" xfId="1079"/>
    <cellStyle name="60% - 강조색2 5 4" xfId="5473"/>
    <cellStyle name="60% - 강조색2 5 5" xfId="8497"/>
    <cellStyle name="60% - 강조색2 5 6" xfId="8498"/>
    <cellStyle name="60% - 강조색2 5 7" xfId="5367"/>
    <cellStyle name="60% - 강조색2 6" xfId="4211"/>
    <cellStyle name="60% - 강조색2 6 2" xfId="8499"/>
    <cellStyle name="60% - 강조색2 6 3" xfId="5985"/>
    <cellStyle name="60% - 강조색2 7" xfId="4354"/>
    <cellStyle name="60% - 강조색2 7 2" xfId="8500"/>
    <cellStyle name="60% - 강조색2 7 3" xfId="5986"/>
    <cellStyle name="60% - 강조색2 8" xfId="4409"/>
    <cellStyle name="60% - 강조색2 8 2" xfId="5987"/>
    <cellStyle name="60% - 강조색2 9" xfId="5988"/>
    <cellStyle name="60% - 강조색3" xfId="125" builtinId="40" customBuiltin="1"/>
    <cellStyle name="60% - 강조색3 2" xfId="126"/>
    <cellStyle name="60% - 강조색3 2 2" xfId="127"/>
    <cellStyle name="60% - 강조색3 2 2 2" xfId="1081"/>
    <cellStyle name="60% - 강조색3 2 2 2 2" xfId="1082"/>
    <cellStyle name="60% - 강조색3 2 2 2 2 2" xfId="8501"/>
    <cellStyle name="60% - 강조색3 2 2 2 3" xfId="1083"/>
    <cellStyle name="60% - 강조색3 2 2 2 4" xfId="8502"/>
    <cellStyle name="60% - 강조색3 2 2 2 4 2" xfId="8503"/>
    <cellStyle name="60% - 강조색3 2 2 3" xfId="1084"/>
    <cellStyle name="60% - 강조색3 2 2 3 2" xfId="5989"/>
    <cellStyle name="60% - 강조색3 2 2 4" xfId="1080"/>
    <cellStyle name="60% - 강조색3 2 2 4 2" xfId="5990"/>
    <cellStyle name="60% - 강조색3 2 2 5" xfId="8504"/>
    <cellStyle name="60% - 강조색3 2 3" xfId="1085"/>
    <cellStyle name="60% - 강조색3 2 3 2" xfId="5991"/>
    <cellStyle name="60% - 강조색3 2 3 3" xfId="8505"/>
    <cellStyle name="60% - 강조색3 2 3 4" xfId="15886"/>
    <cellStyle name="60% - 강조색3 2 4" xfId="5992"/>
    <cellStyle name="60% - 강조색3 2 5" xfId="5993"/>
    <cellStyle name="60% - 강조색3 2 6" xfId="5994"/>
    <cellStyle name="60% - 강조색3 2 7" xfId="5995"/>
    <cellStyle name="60% - 강조색3 3" xfId="128"/>
    <cellStyle name="60% - 강조색3 3 2" xfId="129"/>
    <cellStyle name="60% - 강조색3 3 2 2" xfId="1086"/>
    <cellStyle name="60% - 강조색3 3 2 2 2" xfId="8506"/>
    <cellStyle name="60% - 강조색3 3 2 3" xfId="5474"/>
    <cellStyle name="60% - 강조색3 3 2 3 2" xfId="8507"/>
    <cellStyle name="60% - 강조색3 3 2 4" xfId="8508"/>
    <cellStyle name="60% - 강조색3 3 3" xfId="1087"/>
    <cellStyle name="60% - 강조색3 3 3 2" xfId="8509"/>
    <cellStyle name="60% - 강조색3 3 4" xfId="5996"/>
    <cellStyle name="60% - 강조색3 3 4 2" xfId="8510"/>
    <cellStyle name="60% - 강조색3 3 5" xfId="8511"/>
    <cellStyle name="60% - 강조색3 3 6" xfId="8512"/>
    <cellStyle name="60% - 강조색3 3_012_보건및사회보장" xfId="1088"/>
    <cellStyle name="60% - 강조색3 4" xfId="130"/>
    <cellStyle name="60% - 강조색3 4 2" xfId="1089"/>
    <cellStyle name="60% - 강조색3 4 2 2" xfId="5997"/>
    <cellStyle name="60% - 강조색3 4 3" xfId="5475"/>
    <cellStyle name="60% - 강조색3 4 3 2" xfId="5998"/>
    <cellStyle name="60% - 강조색3 4 3 3" xfId="8513"/>
    <cellStyle name="60% - 강조색3 4 4" xfId="5999"/>
    <cellStyle name="60% - 강조색3 4 5" xfId="6000"/>
    <cellStyle name="60% - 강조색3 4 6" xfId="8514"/>
    <cellStyle name="60% - 강조색3 5" xfId="1090"/>
    <cellStyle name="60% - 강조색3 5 2" xfId="1091"/>
    <cellStyle name="60% - 강조색3 5 3" xfId="1092"/>
    <cellStyle name="60% - 강조색3 5 4" xfId="5476"/>
    <cellStyle name="60% - 강조색3 5 5" xfId="8515"/>
    <cellStyle name="60% - 강조색3 5 6" xfId="8516"/>
    <cellStyle name="60% - 강조색3 5 7" xfId="5371"/>
    <cellStyle name="60% - 강조색3 6" xfId="4324"/>
    <cellStyle name="60% - 강조색3 6 2" xfId="8517"/>
    <cellStyle name="60% - 강조색3 6 3" xfId="6001"/>
    <cellStyle name="60% - 강조색3 7" xfId="4352"/>
    <cellStyle name="60% - 강조색3 7 2" xfId="8518"/>
    <cellStyle name="60% - 강조색3 7 3" xfId="6002"/>
    <cellStyle name="60% - 강조색3 8" xfId="4381"/>
    <cellStyle name="60% - 강조색3 8 2" xfId="6003"/>
    <cellStyle name="60% - 강조색3 9" xfId="6004"/>
    <cellStyle name="60% - 강조색4" xfId="131" builtinId="44" customBuiltin="1"/>
    <cellStyle name="60% - 강조색4 2" xfId="132"/>
    <cellStyle name="60% - 강조색4 2 2" xfId="133"/>
    <cellStyle name="60% - 강조색4 2 2 2" xfId="1094"/>
    <cellStyle name="60% - 강조색4 2 2 2 2" xfId="1095"/>
    <cellStyle name="60% - 강조색4 2 2 2 2 2" xfId="8519"/>
    <cellStyle name="60% - 강조색4 2 2 2 3" xfId="1096"/>
    <cellStyle name="60% - 강조색4 2 2 2 4" xfId="8520"/>
    <cellStyle name="60% - 강조색4 2 2 2 4 2" xfId="8521"/>
    <cellStyle name="60% - 강조색4 2 2 3" xfId="1097"/>
    <cellStyle name="60% - 강조색4 2 2 3 2" xfId="6005"/>
    <cellStyle name="60% - 강조색4 2 2 4" xfId="1093"/>
    <cellStyle name="60% - 강조색4 2 2 4 2" xfId="6006"/>
    <cellStyle name="60% - 강조색4 2 2 5" xfId="8522"/>
    <cellStyle name="60% - 강조색4 2 3" xfId="1098"/>
    <cellStyle name="60% - 강조색4 2 3 2" xfId="6007"/>
    <cellStyle name="60% - 강조색4 2 3 3" xfId="8523"/>
    <cellStyle name="60% - 강조색4 2 3 4" xfId="15887"/>
    <cellStyle name="60% - 강조색4 2 4" xfId="6008"/>
    <cellStyle name="60% - 강조색4 2 5" xfId="6009"/>
    <cellStyle name="60% - 강조색4 2 6" xfId="6010"/>
    <cellStyle name="60% - 강조색4 2 7" xfId="6011"/>
    <cellStyle name="60% - 강조색4 3" xfId="134"/>
    <cellStyle name="60% - 강조색4 3 2" xfId="135"/>
    <cellStyle name="60% - 강조색4 3 2 2" xfId="1099"/>
    <cellStyle name="60% - 강조색4 3 2 2 2" xfId="8524"/>
    <cellStyle name="60% - 강조색4 3 2 3" xfId="5477"/>
    <cellStyle name="60% - 강조색4 3 2 3 2" xfId="8525"/>
    <cellStyle name="60% - 강조색4 3 2 4" xfId="8526"/>
    <cellStyle name="60% - 강조색4 3 3" xfId="1100"/>
    <cellStyle name="60% - 강조색4 3 3 2" xfId="8527"/>
    <cellStyle name="60% - 강조색4 3 4" xfId="6012"/>
    <cellStyle name="60% - 강조색4 3 4 2" xfId="8528"/>
    <cellStyle name="60% - 강조색4 3 5" xfId="8529"/>
    <cellStyle name="60% - 강조색4 3 6" xfId="8530"/>
    <cellStyle name="60% - 강조색4 3_012_보건및사회보장" xfId="1101"/>
    <cellStyle name="60% - 강조색4 4" xfId="136"/>
    <cellStyle name="60% - 강조색4 4 2" xfId="1102"/>
    <cellStyle name="60% - 강조색4 4 2 2" xfId="6013"/>
    <cellStyle name="60% - 강조색4 4 3" xfId="5478"/>
    <cellStyle name="60% - 강조색4 4 3 2" xfId="6014"/>
    <cellStyle name="60% - 강조색4 4 3 3" xfId="8531"/>
    <cellStyle name="60% - 강조색4 4 4" xfId="6015"/>
    <cellStyle name="60% - 강조색4 4 5" xfId="6016"/>
    <cellStyle name="60% - 강조색4 4 6" xfId="8532"/>
    <cellStyle name="60% - 강조색4 5" xfId="1103"/>
    <cellStyle name="60% - 강조색4 5 2" xfId="1104"/>
    <cellStyle name="60% - 강조색4 5 3" xfId="1105"/>
    <cellStyle name="60% - 강조색4 5 4" xfId="5479"/>
    <cellStyle name="60% - 강조색4 5 5" xfId="8533"/>
    <cellStyle name="60% - 강조색4 5 6" xfId="8534"/>
    <cellStyle name="60% - 강조색4 5 7" xfId="5375"/>
    <cellStyle name="60% - 강조색4 6" xfId="4328"/>
    <cellStyle name="60% - 강조색4 6 2" xfId="8535"/>
    <cellStyle name="60% - 강조색4 6 3" xfId="6017"/>
    <cellStyle name="60% - 강조색4 7" xfId="4351"/>
    <cellStyle name="60% - 강조색4 7 2" xfId="8536"/>
    <cellStyle name="60% - 강조색4 7 3" xfId="6018"/>
    <cellStyle name="60% - 강조색4 8" xfId="4406"/>
    <cellStyle name="60% - 강조색4 8 2" xfId="6019"/>
    <cellStyle name="60% - 강조색4 9" xfId="6020"/>
    <cellStyle name="60% - 강조색5" xfId="137" builtinId="48" customBuiltin="1"/>
    <cellStyle name="60% - 강조색5 2" xfId="138"/>
    <cellStyle name="60% - 강조색5 2 2" xfId="139"/>
    <cellStyle name="60% - 강조색5 2 2 2" xfId="1107"/>
    <cellStyle name="60% - 강조색5 2 2 2 2" xfId="1108"/>
    <cellStyle name="60% - 강조색5 2 2 2 2 2" xfId="8537"/>
    <cellStyle name="60% - 강조색5 2 2 2 3" xfId="1109"/>
    <cellStyle name="60% - 강조색5 2 2 2 4" xfId="8538"/>
    <cellStyle name="60% - 강조색5 2 2 2 4 2" xfId="8539"/>
    <cellStyle name="60% - 강조색5 2 2 3" xfId="1110"/>
    <cellStyle name="60% - 강조색5 2 2 3 2" xfId="6021"/>
    <cellStyle name="60% - 강조색5 2 2 4" xfId="1106"/>
    <cellStyle name="60% - 강조색5 2 2 4 2" xfId="6022"/>
    <cellStyle name="60% - 강조색5 2 2 5" xfId="8540"/>
    <cellStyle name="60% - 강조색5 2 3" xfId="1111"/>
    <cellStyle name="60% - 강조색5 2 3 2" xfId="6023"/>
    <cellStyle name="60% - 강조색5 2 3 3" xfId="8541"/>
    <cellStyle name="60% - 강조색5 2 4" xfId="6024"/>
    <cellStyle name="60% - 강조색5 2 5" xfId="6025"/>
    <cellStyle name="60% - 강조색5 3" xfId="140"/>
    <cellStyle name="60% - 강조색5 3 2" xfId="141"/>
    <cellStyle name="60% - 강조색5 3 2 2" xfId="1112"/>
    <cellStyle name="60% - 강조색5 3 2 2 2" xfId="8542"/>
    <cellStyle name="60% - 강조색5 3 2 3" xfId="5480"/>
    <cellStyle name="60% - 강조색5 3 2 3 2" xfId="8543"/>
    <cellStyle name="60% - 강조색5 3 2 4" xfId="8544"/>
    <cellStyle name="60% - 강조색5 3 3" xfId="1113"/>
    <cellStyle name="60% - 강조색5 3 3 2" xfId="8545"/>
    <cellStyle name="60% - 강조색5 3 4" xfId="6026"/>
    <cellStyle name="60% - 강조색5 3 4 2" xfId="8546"/>
    <cellStyle name="60% - 강조색5 3 5" xfId="8547"/>
    <cellStyle name="60% - 강조색5 3 6" xfId="8548"/>
    <cellStyle name="60% - 강조색5 3_012_보건및사회보장" xfId="1114"/>
    <cellStyle name="60% - 강조색5 4" xfId="142"/>
    <cellStyle name="60% - 강조색5 4 2" xfId="1115"/>
    <cellStyle name="60% - 강조색5 4 2 2" xfId="6027"/>
    <cellStyle name="60% - 강조색5 4 3" xfId="5481"/>
    <cellStyle name="60% - 강조색5 4 3 2" xfId="6028"/>
    <cellStyle name="60% - 강조색5 4 3 3" xfId="8549"/>
    <cellStyle name="60% - 강조색5 4 4" xfId="6029"/>
    <cellStyle name="60% - 강조색5 4 5" xfId="6030"/>
    <cellStyle name="60% - 강조색5 4 6" xfId="8550"/>
    <cellStyle name="60% - 강조색5 5" xfId="1116"/>
    <cellStyle name="60% - 강조색5 5 2" xfId="1117"/>
    <cellStyle name="60% - 강조색5 5 3" xfId="1118"/>
    <cellStyle name="60% - 강조색5 5 4" xfId="5482"/>
    <cellStyle name="60% - 강조색5 5 5" xfId="8551"/>
    <cellStyle name="60% - 강조색5 5 6" xfId="8552"/>
    <cellStyle name="60% - 강조색5 5 7" xfId="5379"/>
    <cellStyle name="60% - 강조색5 6" xfId="4325"/>
    <cellStyle name="60% - 강조색5 6 2" xfId="8553"/>
    <cellStyle name="60% - 강조색5 6 3" xfId="6031"/>
    <cellStyle name="60% - 강조색5 7" xfId="4350"/>
    <cellStyle name="60% - 강조색5 7 2" xfId="8554"/>
    <cellStyle name="60% - 강조색5 7 3" xfId="6032"/>
    <cellStyle name="60% - 강조색5 8" xfId="4405"/>
    <cellStyle name="60% - 강조색5 8 2" xfId="6033"/>
    <cellStyle name="60% - 강조색5 9" xfId="6034"/>
    <cellStyle name="60% - 강조색6" xfId="143" builtinId="52" customBuiltin="1"/>
    <cellStyle name="60% - 강조색6 2" xfId="144"/>
    <cellStyle name="60% - 강조색6 2 2" xfId="145"/>
    <cellStyle name="60% - 강조색6 2 2 2" xfId="1120"/>
    <cellStyle name="60% - 강조색6 2 2 2 2" xfId="1121"/>
    <cellStyle name="60% - 강조색6 2 2 2 2 2" xfId="8555"/>
    <cellStyle name="60% - 강조색6 2 2 2 3" xfId="1122"/>
    <cellStyle name="60% - 강조색6 2 2 2 4" xfId="8556"/>
    <cellStyle name="60% - 강조색6 2 2 2 4 2" xfId="8557"/>
    <cellStyle name="60% - 강조색6 2 2 3" xfId="1123"/>
    <cellStyle name="60% - 강조색6 2 2 3 2" xfId="6035"/>
    <cellStyle name="60% - 강조색6 2 2 4" xfId="1119"/>
    <cellStyle name="60% - 강조색6 2 2 4 2" xfId="6036"/>
    <cellStyle name="60% - 강조색6 2 2 5" xfId="8558"/>
    <cellStyle name="60% - 강조색6 2 3" xfId="1124"/>
    <cellStyle name="60% - 강조색6 2 3 2" xfId="6037"/>
    <cellStyle name="60% - 강조색6 2 3 3" xfId="8559"/>
    <cellStyle name="60% - 강조색6 2 3 4" xfId="15888"/>
    <cellStyle name="60% - 강조색6 2 4" xfId="6038"/>
    <cellStyle name="60% - 강조색6 2 5" xfId="6039"/>
    <cellStyle name="60% - 강조색6 2 6" xfId="6040"/>
    <cellStyle name="60% - 강조색6 2 7" xfId="6041"/>
    <cellStyle name="60% - 강조색6 3" xfId="146"/>
    <cellStyle name="60% - 강조색6 3 2" xfId="147"/>
    <cellStyle name="60% - 강조색6 3 2 2" xfId="1125"/>
    <cellStyle name="60% - 강조색6 3 2 2 2" xfId="8560"/>
    <cellStyle name="60% - 강조색6 3 2 3" xfId="5483"/>
    <cellStyle name="60% - 강조색6 3 2 3 2" xfId="8561"/>
    <cellStyle name="60% - 강조색6 3 2 4" xfId="8562"/>
    <cellStyle name="60% - 강조색6 3 3" xfId="1126"/>
    <cellStyle name="60% - 강조색6 3 3 2" xfId="8563"/>
    <cellStyle name="60% - 강조색6 3 4" xfId="6042"/>
    <cellStyle name="60% - 강조색6 3 4 2" xfId="8564"/>
    <cellStyle name="60% - 강조색6 3 5" xfId="8565"/>
    <cellStyle name="60% - 강조색6 3 6" xfId="8566"/>
    <cellStyle name="60% - 강조색6 3_012_보건및사회보장" xfId="1127"/>
    <cellStyle name="60% - 강조색6 4" xfId="148"/>
    <cellStyle name="60% - 강조색6 4 2" xfId="1128"/>
    <cellStyle name="60% - 강조색6 4 2 2" xfId="6043"/>
    <cellStyle name="60% - 강조색6 4 3" xfId="5484"/>
    <cellStyle name="60% - 강조색6 4 3 2" xfId="6044"/>
    <cellStyle name="60% - 강조색6 4 3 3" xfId="8567"/>
    <cellStyle name="60% - 강조색6 4 4" xfId="6045"/>
    <cellStyle name="60% - 강조색6 4 5" xfId="6046"/>
    <cellStyle name="60% - 강조색6 4 6" xfId="8568"/>
    <cellStyle name="60% - 강조색6 5" xfId="1129"/>
    <cellStyle name="60% - 강조색6 5 2" xfId="1130"/>
    <cellStyle name="60% - 강조색6 5 3" xfId="1131"/>
    <cellStyle name="60% - 강조색6 5 4" xfId="5485"/>
    <cellStyle name="60% - 강조색6 5 5" xfId="8569"/>
    <cellStyle name="60% - 강조색6 5 6" xfId="8570"/>
    <cellStyle name="60% - 강조색6 5 7" xfId="5383"/>
    <cellStyle name="60% - 강조색6 6" xfId="4216"/>
    <cellStyle name="60% - 강조색6 6 2" xfId="8571"/>
    <cellStyle name="60% - 강조색6 6 3" xfId="6047"/>
    <cellStyle name="60% - 강조색6 7" xfId="4348"/>
    <cellStyle name="60% - 강조색6 7 2" xfId="8572"/>
    <cellStyle name="60% - 강조색6 7 3" xfId="6048"/>
    <cellStyle name="60% - 강조색6 8" xfId="4404"/>
    <cellStyle name="60% - 강조색6 8 2" xfId="6049"/>
    <cellStyle name="60% - 강조색6 9" xfId="6050"/>
    <cellStyle name="A¨­￠￢￠O [0]_INQUIRY ￠?￥i¨u¡AAⓒ￢Aⓒª " xfId="149"/>
    <cellStyle name="A¨­￠￢￠O_INQUIRY ￠?￥i¨u¡AAⓒ￢Aⓒª " xfId="150"/>
    <cellStyle name="Accent1" xfId="151"/>
    <cellStyle name="Accent1 2" xfId="1133"/>
    <cellStyle name="Accent1 2 2" xfId="8573"/>
    <cellStyle name="Accent1 2 2 2" xfId="8574"/>
    <cellStyle name="Accent1 2 3" xfId="8575"/>
    <cellStyle name="Accent1 3" xfId="1134"/>
    <cellStyle name="Accent1 4" xfId="1132"/>
    <cellStyle name="Accent1_010_주택건설" xfId="1135"/>
    <cellStyle name="Accent2" xfId="152"/>
    <cellStyle name="Accent2 2" xfId="1137"/>
    <cellStyle name="Accent2 2 2" xfId="8576"/>
    <cellStyle name="Accent2 2 2 2" xfId="8577"/>
    <cellStyle name="Accent2 2 3" xfId="8578"/>
    <cellStyle name="Accent2 3" xfId="1138"/>
    <cellStyle name="Accent2 4" xfId="1136"/>
    <cellStyle name="Accent2_010_주택건설" xfId="1139"/>
    <cellStyle name="Accent3" xfId="153"/>
    <cellStyle name="Accent3 2" xfId="1141"/>
    <cellStyle name="Accent3 2 2" xfId="8579"/>
    <cellStyle name="Accent3 2 2 2" xfId="8580"/>
    <cellStyle name="Accent3 2 3" xfId="8581"/>
    <cellStyle name="Accent3 3" xfId="1142"/>
    <cellStyle name="Accent3 4" xfId="1140"/>
    <cellStyle name="Accent3_010_주택건설" xfId="1143"/>
    <cellStyle name="Accent4" xfId="154"/>
    <cellStyle name="Accent4 2" xfId="1145"/>
    <cellStyle name="Accent4 2 2" xfId="8582"/>
    <cellStyle name="Accent4 2 2 2" xfId="8583"/>
    <cellStyle name="Accent4 2 3" xfId="8584"/>
    <cellStyle name="Accent4 3" xfId="1146"/>
    <cellStyle name="Accent4 4" xfId="1144"/>
    <cellStyle name="Accent4_010_주택건설" xfId="1147"/>
    <cellStyle name="Accent5" xfId="155"/>
    <cellStyle name="Accent5 2" xfId="1149"/>
    <cellStyle name="Accent5 2 2" xfId="8585"/>
    <cellStyle name="Accent5 2 2 2" xfId="8586"/>
    <cellStyle name="Accent5 2 3" xfId="8587"/>
    <cellStyle name="Accent5 3" xfId="1150"/>
    <cellStyle name="Accent5 4" xfId="1148"/>
    <cellStyle name="Accent5_010_주택건설" xfId="1151"/>
    <cellStyle name="Accent6" xfId="156"/>
    <cellStyle name="Accent6 2" xfId="1153"/>
    <cellStyle name="Accent6 2 2" xfId="8588"/>
    <cellStyle name="Accent6 2 2 2" xfId="8589"/>
    <cellStyle name="Accent6 2 3" xfId="8590"/>
    <cellStyle name="Accent6 3" xfId="1154"/>
    <cellStyle name="Accent6 4" xfId="1152"/>
    <cellStyle name="Accent6_010_주택건설" xfId="1155"/>
    <cellStyle name="AeE­ [0]_ 2ÆAAþº° " xfId="8591"/>
    <cellStyle name="ÅëÈ­ [0]_¼ÕÀÍ¿¹»ê" xfId="157"/>
    <cellStyle name="AeE­ [0]_¼OAI¿¹≫e" xfId="158"/>
    <cellStyle name="ÅëÈ­ [0]_ÀÎ°Çºñ,¿ÜÁÖºñ" xfId="159"/>
    <cellStyle name="AeE­ [0]_AI°Cºn,μμ±Þºn" xfId="160"/>
    <cellStyle name="ÅëÈ­ [0]_INQUIRY ¿µ¾÷ÃßÁø " xfId="8592"/>
    <cellStyle name="AeE­ [0]_INQUIRY ¿μ¾÷AßAø " xfId="8593"/>
    <cellStyle name="ÅëÈ­ [0]_laroux" xfId="161"/>
    <cellStyle name="AeE­ [0]_laroux_1" xfId="162"/>
    <cellStyle name="ÅëÈ­ [0]_laroux_1" xfId="163"/>
    <cellStyle name="AeE­ [0]_laroux_1 10" xfId="1156"/>
    <cellStyle name="ÅëÈ­ [0]_laroux_1 10" xfId="1157"/>
    <cellStyle name="AeE­ [0]_laroux_1 11" xfId="1158"/>
    <cellStyle name="ÅëÈ­ [0]_laroux_1 11" xfId="1159"/>
    <cellStyle name="AeE­ [0]_laroux_1 12" xfId="1160"/>
    <cellStyle name="ÅëÈ­ [0]_laroux_1 12" xfId="1161"/>
    <cellStyle name="AeE­ [0]_laroux_1 12 10" xfId="1162"/>
    <cellStyle name="ÅëÈ­ [0]_laroux_1 13" xfId="1163"/>
    <cellStyle name="AeE­ [0]_laroux_1 14" xfId="1164"/>
    <cellStyle name="ÅëÈ­ [0]_laroux_1 14" xfId="1165"/>
    <cellStyle name="AeE­ [0]_laroux_1 14 10" xfId="8594"/>
    <cellStyle name="ÅëÈ­ [0]_laroux_1 14 10" xfId="8595"/>
    <cellStyle name="AeE­ [0]_laroux_1 14 11" xfId="8596"/>
    <cellStyle name="ÅëÈ­ [0]_laroux_1 14 11" xfId="8597"/>
    <cellStyle name="AeE­ [0]_laroux_1 14 12" xfId="8598"/>
    <cellStyle name="ÅëÈ­ [0]_laroux_1 14 12" xfId="8599"/>
    <cellStyle name="AeE­ [0]_laroux_1 14 13" xfId="8600"/>
    <cellStyle name="ÅëÈ­ [0]_laroux_1 14 13" xfId="8601"/>
    <cellStyle name="AeE­ [0]_laroux_1 14 14" xfId="8602"/>
    <cellStyle name="ÅëÈ­ [0]_laroux_1 14 14" xfId="8603"/>
    <cellStyle name="AeE­ [0]_laroux_1 14 15" xfId="8604"/>
    <cellStyle name="ÅëÈ­ [0]_laroux_1 14 15" xfId="8605"/>
    <cellStyle name="AeE­ [0]_laroux_1 14 16" xfId="8606"/>
    <cellStyle name="ÅëÈ­ [0]_laroux_1 14 16" xfId="8607"/>
    <cellStyle name="AeE­ [0]_laroux_1 14 17" xfId="8608"/>
    <cellStyle name="ÅëÈ­ [0]_laroux_1 14 17" xfId="8609"/>
    <cellStyle name="AeE­ [0]_laroux_1 14 18" xfId="8610"/>
    <cellStyle name="ÅëÈ­ [0]_laroux_1 14 18" xfId="8611"/>
    <cellStyle name="AeE­ [0]_laroux_1 14 19" xfId="8612"/>
    <cellStyle name="ÅëÈ­ [0]_laroux_1 14 19" xfId="8613"/>
    <cellStyle name="AeE­ [0]_laroux_1 14 2" xfId="8614"/>
    <cellStyle name="ÅëÈ­ [0]_laroux_1 14 2" xfId="8615"/>
    <cellStyle name="AeE­ [0]_laroux_1 14 20" xfId="8616"/>
    <cellStyle name="ÅëÈ­ [0]_laroux_1 14 20" xfId="8617"/>
    <cellStyle name="AeE­ [0]_laroux_1 14 21" xfId="8618"/>
    <cellStyle name="ÅëÈ­ [0]_laroux_1 14 21" xfId="8619"/>
    <cellStyle name="AeE­ [0]_laroux_1 14 22" xfId="8620"/>
    <cellStyle name="ÅëÈ­ [0]_laroux_1 14 22" xfId="8621"/>
    <cellStyle name="AeE­ [0]_laroux_1 14 23" xfId="8622"/>
    <cellStyle name="ÅëÈ­ [0]_laroux_1 14 23" xfId="8623"/>
    <cellStyle name="AeE­ [0]_laroux_1 14 24" xfId="8624"/>
    <cellStyle name="ÅëÈ­ [0]_laroux_1 14 24" xfId="8625"/>
    <cellStyle name="AeE­ [0]_laroux_1 14 25" xfId="8626"/>
    <cellStyle name="ÅëÈ­ [0]_laroux_1 14 25" xfId="8627"/>
    <cellStyle name="AeE­ [0]_laroux_1 14 26" xfId="8628"/>
    <cellStyle name="ÅëÈ­ [0]_laroux_1 14 26" xfId="8629"/>
    <cellStyle name="AeE­ [0]_laroux_1 14 27" xfId="8630"/>
    <cellStyle name="ÅëÈ­ [0]_laroux_1 14 27" xfId="8631"/>
    <cellStyle name="AeE­ [0]_laroux_1 14 28" xfId="8632"/>
    <cellStyle name="ÅëÈ­ [0]_laroux_1 14 28" xfId="8633"/>
    <cellStyle name="AeE­ [0]_laroux_1 14 29" xfId="8634"/>
    <cellStyle name="ÅëÈ­ [0]_laroux_1 14 29" xfId="8635"/>
    <cellStyle name="AeE­ [0]_laroux_1 14 3" xfId="8636"/>
    <cellStyle name="ÅëÈ­ [0]_laroux_1 14 3" xfId="8637"/>
    <cellStyle name="AeE­ [0]_laroux_1 14 30" xfId="8638"/>
    <cellStyle name="ÅëÈ­ [0]_laroux_1 14 30" xfId="8639"/>
    <cellStyle name="AeE­ [0]_laroux_1 14 31" xfId="8640"/>
    <cellStyle name="ÅëÈ­ [0]_laroux_1 14 31" xfId="8641"/>
    <cellStyle name="AeE­ [0]_laroux_1 14 32" xfId="8642"/>
    <cellStyle name="ÅëÈ­ [0]_laroux_1 14 32" xfId="8643"/>
    <cellStyle name="AeE­ [0]_laroux_1 14 33" xfId="8644"/>
    <cellStyle name="ÅëÈ­ [0]_laroux_1 14 33" xfId="8645"/>
    <cellStyle name="AeE­ [0]_laroux_1 14 34" xfId="8646"/>
    <cellStyle name="ÅëÈ­ [0]_laroux_1 14 34" xfId="8647"/>
    <cellStyle name="AeE­ [0]_laroux_1 14 35" xfId="8648"/>
    <cellStyle name="ÅëÈ­ [0]_laroux_1 14 35" xfId="8649"/>
    <cellStyle name="AeE­ [0]_laroux_1 14 36" xfId="8650"/>
    <cellStyle name="ÅëÈ­ [0]_laroux_1 14 36" xfId="8651"/>
    <cellStyle name="AeE­ [0]_laroux_1 14 37" xfId="8652"/>
    <cellStyle name="ÅëÈ­ [0]_laroux_1 14 37" xfId="8653"/>
    <cellStyle name="AeE­ [0]_laroux_1 14 38" xfId="8654"/>
    <cellStyle name="ÅëÈ­ [0]_laroux_1 14 38" xfId="8655"/>
    <cellStyle name="AeE­ [0]_laroux_1 14 39" xfId="8656"/>
    <cellStyle name="ÅëÈ­ [0]_laroux_1 14 39" xfId="8657"/>
    <cellStyle name="AeE­ [0]_laroux_1 14 4" xfId="8658"/>
    <cellStyle name="ÅëÈ­ [0]_laroux_1 14 4" xfId="8659"/>
    <cellStyle name="AeE­ [0]_laroux_1 14 40" xfId="8660"/>
    <cellStyle name="ÅëÈ­ [0]_laroux_1 14 40" xfId="8661"/>
    <cellStyle name="AeE­ [0]_laroux_1 14 41" xfId="8662"/>
    <cellStyle name="ÅëÈ­ [0]_laroux_1 14 41" xfId="8663"/>
    <cellStyle name="AeE­ [0]_laroux_1 14 42" xfId="8664"/>
    <cellStyle name="ÅëÈ­ [0]_laroux_1 14 42" xfId="8665"/>
    <cellStyle name="AeE­ [0]_laroux_1 14 43" xfId="8666"/>
    <cellStyle name="ÅëÈ­ [0]_laroux_1 14 43" xfId="8667"/>
    <cellStyle name="AeE­ [0]_laroux_1 14 44" xfId="8668"/>
    <cellStyle name="ÅëÈ­ [0]_laroux_1 14 44" xfId="8669"/>
    <cellStyle name="AeE­ [0]_laroux_1 14 45" xfId="8670"/>
    <cellStyle name="ÅëÈ­ [0]_laroux_1 14 45" xfId="8671"/>
    <cellStyle name="AeE­ [0]_laroux_1 14 46" xfId="8672"/>
    <cellStyle name="ÅëÈ­ [0]_laroux_1 14 46" xfId="8673"/>
    <cellStyle name="AeE­ [0]_laroux_1 14 47" xfId="8674"/>
    <cellStyle name="ÅëÈ­ [0]_laroux_1 14 47" xfId="8675"/>
    <cellStyle name="AeE­ [0]_laroux_1 14 48" xfId="8676"/>
    <cellStyle name="ÅëÈ­ [0]_laroux_1 14 48" xfId="8677"/>
    <cellStyle name="AeE­ [0]_laroux_1 14 49" xfId="8678"/>
    <cellStyle name="ÅëÈ­ [0]_laroux_1 14 49" xfId="8679"/>
    <cellStyle name="AeE­ [0]_laroux_1 14 5" xfId="8680"/>
    <cellStyle name="ÅëÈ­ [0]_laroux_1 14 5" xfId="8681"/>
    <cellStyle name="AeE­ [0]_laroux_1 14 6" xfId="8682"/>
    <cellStyle name="ÅëÈ­ [0]_laroux_1 14 6" xfId="8683"/>
    <cellStyle name="AeE­ [0]_laroux_1 14 7" xfId="8684"/>
    <cellStyle name="ÅëÈ­ [0]_laroux_1 14 7" xfId="8685"/>
    <cellStyle name="AeE­ [0]_laroux_1 14 8" xfId="8686"/>
    <cellStyle name="ÅëÈ­ [0]_laroux_1 14 8" xfId="8687"/>
    <cellStyle name="AeE­ [0]_laroux_1 14 9" xfId="8688"/>
    <cellStyle name="ÅëÈ­ [0]_laroux_1 14 9" xfId="8689"/>
    <cellStyle name="AeE­ [0]_laroux_1 15" xfId="1166"/>
    <cellStyle name="ÅëÈ­ [0]_laroux_1 15" xfId="1167"/>
    <cellStyle name="AeE­ [0]_laroux_1 16" xfId="1168"/>
    <cellStyle name="ÅëÈ­ [0]_laroux_1 16" xfId="1169"/>
    <cellStyle name="AeE­ [0]_laroux_1 17" xfId="1170"/>
    <cellStyle name="ÅëÈ­ [0]_laroux_1 17" xfId="1171"/>
    <cellStyle name="AeE­ [0]_laroux_1 18" xfId="1172"/>
    <cellStyle name="ÅëÈ­ [0]_laroux_1 18" xfId="1173"/>
    <cellStyle name="AeE­ [0]_laroux_1 19" xfId="1174"/>
    <cellStyle name="ÅëÈ­ [0]_laroux_1 19" xfId="1175"/>
    <cellStyle name="AeE­ [0]_laroux_1 2" xfId="1176"/>
    <cellStyle name="ÅëÈ­ [0]_laroux_1 2" xfId="1177"/>
    <cellStyle name="AeE­ [0]_laroux_1 20" xfId="1178"/>
    <cellStyle name="ÅëÈ­ [0]_laroux_1 20" xfId="1179"/>
    <cellStyle name="AeE­ [0]_laroux_1 21" xfId="1180"/>
    <cellStyle name="ÅëÈ­ [0]_laroux_1 21" xfId="1181"/>
    <cellStyle name="AeE­ [0]_laroux_1 22" xfId="1182"/>
    <cellStyle name="ÅëÈ­ [0]_laroux_1 22" xfId="1183"/>
    <cellStyle name="AeE­ [0]_laroux_1 23" xfId="1184"/>
    <cellStyle name="ÅëÈ­ [0]_laroux_1 23" xfId="1185"/>
    <cellStyle name="AeE­ [0]_laroux_1 24" xfId="1186"/>
    <cellStyle name="ÅëÈ­ [0]_laroux_1 24" xfId="1187"/>
    <cellStyle name="AeE­ [0]_laroux_1 25" xfId="1188"/>
    <cellStyle name="ÅëÈ­ [0]_laroux_1 25" xfId="1189"/>
    <cellStyle name="AeE­ [0]_laroux_1 26" xfId="1190"/>
    <cellStyle name="ÅëÈ­ [0]_laroux_1 26" xfId="1191"/>
    <cellStyle name="AeE­ [0]_laroux_1 27" xfId="1192"/>
    <cellStyle name="ÅëÈ­ [0]_laroux_1 27" xfId="1193"/>
    <cellStyle name="AeE­ [0]_laroux_1 28" xfId="1194"/>
    <cellStyle name="ÅëÈ­ [0]_laroux_1 28" xfId="1195"/>
    <cellStyle name="AeE­ [0]_laroux_1 29" xfId="1196"/>
    <cellStyle name="ÅëÈ­ [0]_laroux_1 29" xfId="1197"/>
    <cellStyle name="AeE­ [0]_laroux_1 3" xfId="1198"/>
    <cellStyle name="ÅëÈ­ [0]_laroux_1 3" xfId="1199"/>
    <cellStyle name="AeE­ [0]_laroux_1 30" xfId="1200"/>
    <cellStyle name="ÅëÈ­ [0]_laroux_1 30" xfId="1201"/>
    <cellStyle name="AeE­ [0]_laroux_1 31" xfId="1202"/>
    <cellStyle name="ÅëÈ­ [0]_laroux_1 31" xfId="1203"/>
    <cellStyle name="AeE­ [0]_laroux_1 32" xfId="1204"/>
    <cellStyle name="ÅëÈ­ [0]_laroux_1 32" xfId="1205"/>
    <cellStyle name="AeE­ [0]_laroux_1 33" xfId="1206"/>
    <cellStyle name="ÅëÈ­ [0]_laroux_1 33" xfId="1207"/>
    <cellStyle name="AeE­ [0]_laroux_1 34" xfId="1208"/>
    <cellStyle name="ÅëÈ­ [0]_laroux_1 34" xfId="1209"/>
    <cellStyle name="AeE­ [0]_laroux_1 35" xfId="1210"/>
    <cellStyle name="ÅëÈ­ [0]_laroux_1 35" xfId="1211"/>
    <cellStyle name="AeE­ [0]_laroux_1 36" xfId="1212"/>
    <cellStyle name="ÅëÈ­ [0]_laroux_1 36" xfId="1213"/>
    <cellStyle name="AeE­ [0]_laroux_1 37" xfId="1214"/>
    <cellStyle name="ÅëÈ­ [0]_laroux_1 37" xfId="1215"/>
    <cellStyle name="AeE­ [0]_laroux_1 38" xfId="1216"/>
    <cellStyle name="ÅëÈ­ [0]_laroux_1 38" xfId="1217"/>
    <cellStyle name="AeE­ [0]_laroux_1 39" xfId="1218"/>
    <cellStyle name="ÅëÈ­ [0]_laroux_1 39" xfId="1219"/>
    <cellStyle name="AeE­ [0]_laroux_1 4" xfId="1220"/>
    <cellStyle name="ÅëÈ­ [0]_laroux_1 4" xfId="1221"/>
    <cellStyle name="AeE­ [0]_laroux_1 40" xfId="1222"/>
    <cellStyle name="ÅëÈ­ [0]_laroux_1 40" xfId="1223"/>
    <cellStyle name="AeE­ [0]_laroux_1 41" xfId="1224"/>
    <cellStyle name="ÅëÈ­ [0]_laroux_1 41" xfId="1225"/>
    <cellStyle name="AeE­ [0]_laroux_1 5" xfId="1226"/>
    <cellStyle name="ÅëÈ­ [0]_laroux_1 5" xfId="1227"/>
    <cellStyle name="AeE­ [0]_laroux_1 6" xfId="1228"/>
    <cellStyle name="ÅëÈ­ [0]_laroux_1 6" xfId="1229"/>
    <cellStyle name="AeE­ [0]_laroux_1 7" xfId="1230"/>
    <cellStyle name="ÅëÈ­ [0]_laroux_1 7" xfId="1231"/>
    <cellStyle name="AeE­ [0]_laroux_1 8" xfId="1232"/>
    <cellStyle name="ÅëÈ­ [0]_laroux_1 8" xfId="1233"/>
    <cellStyle name="AeE­ [0]_laroux_1 9" xfId="1234"/>
    <cellStyle name="ÅëÈ­ [0]_laroux_1 9" xfId="1235"/>
    <cellStyle name="AeE­ [0]_laroux_1_45-09 유통 금융 보험 및 기타서비스(97-109)" xfId="8690"/>
    <cellStyle name="ÅëÈ­ [0]_laroux_1_45-09 유통 금융 보험 및 기타서비스(97-109)" xfId="8691"/>
    <cellStyle name="AeE­ [0]_laroux_1_46-11 교통 관광 및 정보통신" xfId="8692"/>
    <cellStyle name="ÅëÈ­ [0]_laroux_1_46-11 교통 관광 및 정보통신" xfId="8693"/>
    <cellStyle name="AeE­ [0]_laroux_1_99 재가노인복지시설" xfId="8694"/>
    <cellStyle name="ÅëÈ­ [0]_laroux_1_99 재가노인복지시설" xfId="8695"/>
    <cellStyle name="AeE­ [0]_laroux_1_99 친환경농산물 인증현황" xfId="8696"/>
    <cellStyle name="ÅëÈ­ [0]_laroux_1_99 친환경농산물 인증현황" xfId="8697"/>
    <cellStyle name="AeE­ [0]_laroux_2" xfId="164"/>
    <cellStyle name="ÅëÈ­ [0]_laroux_2" xfId="165"/>
    <cellStyle name="AeE­ [0]_laroux_2 10" xfId="1236"/>
    <cellStyle name="ÅëÈ­ [0]_laroux_2 10" xfId="1237"/>
    <cellStyle name="AeE­ [0]_laroux_2 11" xfId="1238"/>
    <cellStyle name="ÅëÈ­ [0]_laroux_2 11" xfId="1239"/>
    <cellStyle name="AeE­ [0]_laroux_2 12" xfId="1240"/>
    <cellStyle name="ÅëÈ­ [0]_laroux_2 12" xfId="1241"/>
    <cellStyle name="AeE­ [0]_laroux_2 13" xfId="1242"/>
    <cellStyle name="ÅëÈ­ [0]_laroux_2 13" xfId="1243"/>
    <cellStyle name="AeE­ [0]_laroux_2 14" xfId="1244"/>
    <cellStyle name="ÅëÈ­ [0]_laroux_2 14" xfId="1245"/>
    <cellStyle name="AeE­ [0]_laroux_2 15" xfId="1246"/>
    <cellStyle name="ÅëÈ­ [0]_laroux_2 15" xfId="1247"/>
    <cellStyle name="AeE­ [0]_laroux_2 16" xfId="1248"/>
    <cellStyle name="ÅëÈ­ [0]_laroux_2 16" xfId="1249"/>
    <cellStyle name="AeE­ [0]_laroux_2 17" xfId="1250"/>
    <cellStyle name="ÅëÈ­ [0]_laroux_2 17" xfId="1251"/>
    <cellStyle name="AeE­ [0]_laroux_2 18" xfId="1252"/>
    <cellStyle name="ÅëÈ­ [0]_laroux_2 18" xfId="1253"/>
    <cellStyle name="AeE­ [0]_laroux_2 19" xfId="1254"/>
    <cellStyle name="ÅëÈ­ [0]_laroux_2 19" xfId="1255"/>
    <cellStyle name="AeE­ [0]_laroux_2 2" xfId="1256"/>
    <cellStyle name="ÅëÈ­ [0]_laroux_2 2" xfId="1257"/>
    <cellStyle name="AeE­ [0]_laroux_2 20" xfId="1258"/>
    <cellStyle name="ÅëÈ­ [0]_laroux_2 20" xfId="1259"/>
    <cellStyle name="AeE­ [0]_laroux_2 21" xfId="1260"/>
    <cellStyle name="ÅëÈ­ [0]_laroux_2 21" xfId="1261"/>
    <cellStyle name="AeE­ [0]_laroux_2 22" xfId="1262"/>
    <cellStyle name="ÅëÈ­ [0]_laroux_2 22" xfId="1263"/>
    <cellStyle name="AeE­ [0]_laroux_2 23" xfId="1264"/>
    <cellStyle name="ÅëÈ­ [0]_laroux_2 23" xfId="1265"/>
    <cellStyle name="AeE­ [0]_laroux_2 24" xfId="1266"/>
    <cellStyle name="ÅëÈ­ [0]_laroux_2 24" xfId="1267"/>
    <cellStyle name="AeE­ [0]_laroux_2 25" xfId="1268"/>
    <cellStyle name="ÅëÈ­ [0]_laroux_2 25" xfId="1269"/>
    <cellStyle name="AeE­ [0]_laroux_2 26" xfId="1270"/>
    <cellStyle name="ÅëÈ­ [0]_laroux_2 26" xfId="1271"/>
    <cellStyle name="AeE­ [0]_laroux_2 27" xfId="1272"/>
    <cellStyle name="ÅëÈ­ [0]_laroux_2 27" xfId="1273"/>
    <cellStyle name="AeE­ [0]_laroux_2 28" xfId="1274"/>
    <cellStyle name="ÅëÈ­ [0]_laroux_2 28" xfId="1275"/>
    <cellStyle name="AeE­ [0]_laroux_2 29" xfId="1276"/>
    <cellStyle name="ÅëÈ­ [0]_laroux_2 29" xfId="1277"/>
    <cellStyle name="AeE­ [0]_laroux_2 3" xfId="1278"/>
    <cellStyle name="ÅëÈ­ [0]_laroux_2 3" xfId="1279"/>
    <cellStyle name="AeE­ [0]_laroux_2 30" xfId="1280"/>
    <cellStyle name="ÅëÈ­ [0]_laroux_2 30" xfId="1281"/>
    <cellStyle name="AeE­ [0]_laroux_2 31" xfId="1282"/>
    <cellStyle name="ÅëÈ­ [0]_laroux_2 31" xfId="1283"/>
    <cellStyle name="AeE­ [0]_laroux_2 32" xfId="1284"/>
    <cellStyle name="ÅëÈ­ [0]_laroux_2 32" xfId="1285"/>
    <cellStyle name="AeE­ [0]_laroux_2 33" xfId="1286"/>
    <cellStyle name="ÅëÈ­ [0]_laroux_2 33" xfId="1287"/>
    <cellStyle name="AeE­ [0]_laroux_2 34" xfId="1288"/>
    <cellStyle name="ÅëÈ­ [0]_laroux_2 34" xfId="1289"/>
    <cellStyle name="AeE­ [0]_laroux_2 35" xfId="1290"/>
    <cellStyle name="ÅëÈ­ [0]_laroux_2 35" xfId="1291"/>
    <cellStyle name="AeE­ [0]_laroux_2 36" xfId="1292"/>
    <cellStyle name="ÅëÈ­ [0]_laroux_2 36" xfId="1293"/>
    <cellStyle name="AeE­ [0]_laroux_2 37" xfId="1294"/>
    <cellStyle name="ÅëÈ­ [0]_laroux_2 37" xfId="1295"/>
    <cellStyle name="AeE­ [0]_laroux_2 38" xfId="1296"/>
    <cellStyle name="ÅëÈ­ [0]_laroux_2 38" xfId="1297"/>
    <cellStyle name="AeE­ [0]_laroux_2 39" xfId="1298"/>
    <cellStyle name="ÅëÈ­ [0]_laroux_2 39" xfId="1299"/>
    <cellStyle name="AeE­ [0]_laroux_2 4" xfId="1300"/>
    <cellStyle name="ÅëÈ­ [0]_laroux_2 4" xfId="1301"/>
    <cellStyle name="AeE­ [0]_laroux_2 40" xfId="1302"/>
    <cellStyle name="ÅëÈ­ [0]_laroux_2 40" xfId="1303"/>
    <cellStyle name="AeE­ [0]_laroux_2 41" xfId="1304"/>
    <cellStyle name="ÅëÈ­ [0]_laroux_2 41" xfId="1305"/>
    <cellStyle name="AeE­ [0]_laroux_2 5" xfId="1306"/>
    <cellStyle name="ÅëÈ­ [0]_laroux_2 5" xfId="1307"/>
    <cellStyle name="AeE­ [0]_laroux_2 6" xfId="1308"/>
    <cellStyle name="ÅëÈ­ [0]_laroux_2 6" xfId="1309"/>
    <cellStyle name="AeE­ [0]_laroux_2 7" xfId="1310"/>
    <cellStyle name="ÅëÈ­ [0]_laroux_2 7" xfId="1311"/>
    <cellStyle name="AeE­ [0]_laroux_2 8" xfId="1312"/>
    <cellStyle name="ÅëÈ­ [0]_laroux_2 8" xfId="1313"/>
    <cellStyle name="AeE­ [0]_laroux_2 9" xfId="1314"/>
    <cellStyle name="ÅëÈ­ [0]_laroux_2 9" xfId="1315"/>
    <cellStyle name="AeE­ [0]_laroux_2_41-06농림16" xfId="166"/>
    <cellStyle name="ÅëÈ­ [0]_laroux_2_41-06농림16" xfId="167"/>
    <cellStyle name="AeE­ [0]_laroux_2_41-06농림16 10" xfId="1316"/>
    <cellStyle name="ÅëÈ­ [0]_laroux_2_41-06농림16 10" xfId="1317"/>
    <cellStyle name="AeE­ [0]_laroux_2_41-06농림16 11" xfId="1318"/>
    <cellStyle name="ÅëÈ­ [0]_laroux_2_41-06농림16 11" xfId="1319"/>
    <cellStyle name="AeE­ [0]_laroux_2_41-06농림16 12" xfId="1320"/>
    <cellStyle name="ÅëÈ­ [0]_laroux_2_41-06농림16 12" xfId="1321"/>
    <cellStyle name="AeE­ [0]_laroux_2_41-06농림16 13" xfId="1322"/>
    <cellStyle name="ÅëÈ­ [0]_laroux_2_41-06농림16 13" xfId="1323"/>
    <cellStyle name="AeE­ [0]_laroux_2_41-06농림16 14" xfId="1324"/>
    <cellStyle name="ÅëÈ­ [0]_laroux_2_41-06농림16 14" xfId="1325"/>
    <cellStyle name="AeE­ [0]_laroux_2_41-06농림16 15" xfId="1326"/>
    <cellStyle name="ÅëÈ­ [0]_laroux_2_41-06농림16 15" xfId="1327"/>
    <cellStyle name="AeE­ [0]_laroux_2_41-06농림16 16" xfId="1328"/>
    <cellStyle name="ÅëÈ­ [0]_laroux_2_41-06농림16 16" xfId="1329"/>
    <cellStyle name="AeE­ [0]_laroux_2_41-06농림16 17" xfId="1330"/>
    <cellStyle name="ÅëÈ­ [0]_laroux_2_41-06농림16 17" xfId="1331"/>
    <cellStyle name="AeE­ [0]_laroux_2_41-06농림16 18" xfId="1332"/>
    <cellStyle name="ÅëÈ­ [0]_laroux_2_41-06농림16 18" xfId="1333"/>
    <cellStyle name="AeE­ [0]_laroux_2_41-06농림16 19" xfId="1334"/>
    <cellStyle name="ÅëÈ­ [0]_laroux_2_41-06농림16 19" xfId="1335"/>
    <cellStyle name="AeE­ [0]_laroux_2_41-06농림16 2" xfId="1336"/>
    <cellStyle name="ÅëÈ­ [0]_laroux_2_41-06농림16 2" xfId="1337"/>
    <cellStyle name="AeE­ [0]_laroux_2_41-06농림16 20" xfId="1338"/>
    <cellStyle name="ÅëÈ­ [0]_laroux_2_41-06농림16 20" xfId="1339"/>
    <cellStyle name="AeE­ [0]_laroux_2_41-06농림16 21" xfId="1340"/>
    <cellStyle name="ÅëÈ­ [0]_laroux_2_41-06농림16 21" xfId="1341"/>
    <cellStyle name="AeE­ [0]_laroux_2_41-06농림16 22" xfId="1342"/>
    <cellStyle name="ÅëÈ­ [0]_laroux_2_41-06농림16 22" xfId="1343"/>
    <cellStyle name="AeE­ [0]_laroux_2_41-06농림16 23" xfId="1344"/>
    <cellStyle name="ÅëÈ­ [0]_laroux_2_41-06농림16 23" xfId="1345"/>
    <cellStyle name="AeE­ [0]_laroux_2_41-06농림16 24" xfId="1346"/>
    <cellStyle name="ÅëÈ­ [0]_laroux_2_41-06농림16 24" xfId="1347"/>
    <cellStyle name="AeE­ [0]_laroux_2_41-06농림16 25" xfId="1348"/>
    <cellStyle name="ÅëÈ­ [0]_laroux_2_41-06농림16 25" xfId="1349"/>
    <cellStyle name="AeE­ [0]_laroux_2_41-06농림16 26" xfId="1350"/>
    <cellStyle name="ÅëÈ­ [0]_laroux_2_41-06농림16 26" xfId="1351"/>
    <cellStyle name="AeE­ [0]_laroux_2_41-06농림16 27" xfId="1352"/>
    <cellStyle name="ÅëÈ­ [0]_laroux_2_41-06농림16 27" xfId="1353"/>
    <cellStyle name="AeE­ [0]_laroux_2_41-06농림16 28" xfId="1354"/>
    <cellStyle name="ÅëÈ­ [0]_laroux_2_41-06농림16 28" xfId="1355"/>
    <cellStyle name="AeE­ [0]_laroux_2_41-06농림16 29" xfId="1356"/>
    <cellStyle name="ÅëÈ­ [0]_laroux_2_41-06농림16 29" xfId="1357"/>
    <cellStyle name="AeE­ [0]_laroux_2_41-06농림16 3" xfId="1358"/>
    <cellStyle name="ÅëÈ­ [0]_laroux_2_41-06농림16 3" xfId="1359"/>
    <cellStyle name="AeE­ [0]_laroux_2_41-06농림16 30" xfId="1360"/>
    <cellStyle name="ÅëÈ­ [0]_laroux_2_41-06농림16 30" xfId="1361"/>
    <cellStyle name="AeE­ [0]_laroux_2_41-06농림16 31" xfId="1362"/>
    <cellStyle name="ÅëÈ­ [0]_laroux_2_41-06농림16 31" xfId="1363"/>
    <cellStyle name="AeE­ [0]_laroux_2_41-06농림16 32" xfId="1364"/>
    <cellStyle name="ÅëÈ­ [0]_laroux_2_41-06농림16 32" xfId="1365"/>
    <cellStyle name="AeE­ [0]_laroux_2_41-06농림16 33" xfId="1366"/>
    <cellStyle name="ÅëÈ­ [0]_laroux_2_41-06농림16 33" xfId="1367"/>
    <cellStyle name="AeE­ [0]_laroux_2_41-06농림16 34" xfId="1368"/>
    <cellStyle name="ÅëÈ­ [0]_laroux_2_41-06농림16 34" xfId="1369"/>
    <cellStyle name="AeE­ [0]_laroux_2_41-06농림16 35" xfId="1370"/>
    <cellStyle name="ÅëÈ­ [0]_laroux_2_41-06농림16 35" xfId="1371"/>
    <cellStyle name="AeE­ [0]_laroux_2_41-06농림16 36" xfId="1372"/>
    <cellStyle name="ÅëÈ­ [0]_laroux_2_41-06농림16 36" xfId="1373"/>
    <cellStyle name="AeE­ [0]_laroux_2_41-06농림16 37" xfId="1374"/>
    <cellStyle name="ÅëÈ­ [0]_laroux_2_41-06농림16 37" xfId="1375"/>
    <cellStyle name="AeE­ [0]_laroux_2_41-06농림16 38" xfId="1376"/>
    <cellStyle name="ÅëÈ­ [0]_laroux_2_41-06농림16 38" xfId="1377"/>
    <cellStyle name="AeE­ [0]_laroux_2_41-06농림16 39" xfId="1378"/>
    <cellStyle name="ÅëÈ­ [0]_laroux_2_41-06농림16 39" xfId="1379"/>
    <cellStyle name="AeE­ [0]_laroux_2_41-06농림16 4" xfId="1380"/>
    <cellStyle name="ÅëÈ­ [0]_laroux_2_41-06농림16 4" xfId="1381"/>
    <cellStyle name="AeE­ [0]_laroux_2_41-06농림16 40" xfId="1382"/>
    <cellStyle name="ÅëÈ­ [0]_laroux_2_41-06농림16 40" xfId="1383"/>
    <cellStyle name="AeE­ [0]_laroux_2_41-06농림16 41" xfId="1384"/>
    <cellStyle name="ÅëÈ­ [0]_laroux_2_41-06농림16 41" xfId="1385"/>
    <cellStyle name="AeE­ [0]_laroux_2_41-06농림16 5" xfId="1386"/>
    <cellStyle name="ÅëÈ­ [0]_laroux_2_41-06농림16 5" xfId="1387"/>
    <cellStyle name="AeE­ [0]_laroux_2_41-06농림16 6" xfId="1388"/>
    <cellStyle name="ÅëÈ­ [0]_laroux_2_41-06농림16 6" xfId="1389"/>
    <cellStyle name="AeE­ [0]_laroux_2_41-06농림16 7" xfId="1390"/>
    <cellStyle name="ÅëÈ­ [0]_laroux_2_41-06농림16 7" xfId="1391"/>
    <cellStyle name="AeE­ [0]_laroux_2_41-06농림16 8" xfId="1392"/>
    <cellStyle name="ÅëÈ­ [0]_laroux_2_41-06농림16 8" xfId="1393"/>
    <cellStyle name="AeE­ [0]_laroux_2_41-06농림16 9" xfId="1394"/>
    <cellStyle name="ÅëÈ­ [0]_laroux_2_41-06농림16 9" xfId="1395"/>
    <cellStyle name="AeE­ [0]_laroux_2_41-06농림16_45-09 유통 금융 보험 및 기타서비스(97-109)" xfId="8698"/>
    <cellStyle name="ÅëÈ­ [0]_laroux_2_41-06농림16_45-09 유통 금융 보험 및 기타서비스(97-109)" xfId="8699"/>
    <cellStyle name="AeE­ [0]_laroux_2_41-06농림16_46-11 교통 관광 및 정보통신" xfId="8700"/>
    <cellStyle name="ÅëÈ­ [0]_laroux_2_41-06농림16_46-11 교통 관광 및 정보통신" xfId="8701"/>
    <cellStyle name="AeE­ [0]_laroux_2_41-06농림16_99 재가노인복지시설" xfId="8702"/>
    <cellStyle name="ÅëÈ­ [0]_laroux_2_41-06농림16_99 재가노인복지시설" xfId="8703"/>
    <cellStyle name="AeE­ [0]_laroux_2_41-06농림16_99 친환경농산물 인증현황" xfId="8704"/>
    <cellStyle name="ÅëÈ­ [0]_laroux_2_41-06농림16_99 친환경농산물 인증현황" xfId="8705"/>
    <cellStyle name="AeE­ [0]_laroux_2_41-06농림41" xfId="168"/>
    <cellStyle name="ÅëÈ­ [0]_laroux_2_41-06농림41" xfId="169"/>
    <cellStyle name="AeE­ [0]_laroux_2_41-06농림41 10" xfId="1396"/>
    <cellStyle name="ÅëÈ­ [0]_laroux_2_41-06농림41 10" xfId="1397"/>
    <cellStyle name="AeE­ [0]_laroux_2_41-06농림41 11" xfId="1398"/>
    <cellStyle name="ÅëÈ­ [0]_laroux_2_41-06농림41 11" xfId="1399"/>
    <cellStyle name="AeE­ [0]_laroux_2_41-06농림41 12" xfId="1400"/>
    <cellStyle name="ÅëÈ­ [0]_laroux_2_41-06농림41 12" xfId="1401"/>
    <cellStyle name="AeE­ [0]_laroux_2_41-06농림41 13" xfId="1402"/>
    <cellStyle name="ÅëÈ­ [0]_laroux_2_41-06농림41 13" xfId="1403"/>
    <cellStyle name="AeE­ [0]_laroux_2_41-06농림41 14" xfId="1404"/>
    <cellStyle name="ÅëÈ­ [0]_laroux_2_41-06농림41 14" xfId="1405"/>
    <cellStyle name="AeE­ [0]_laroux_2_41-06농림41 15" xfId="1406"/>
    <cellStyle name="ÅëÈ­ [0]_laroux_2_41-06농림41 15" xfId="1407"/>
    <cellStyle name="AeE­ [0]_laroux_2_41-06농림41 16" xfId="1408"/>
    <cellStyle name="ÅëÈ­ [0]_laroux_2_41-06농림41 16" xfId="1409"/>
    <cellStyle name="AeE­ [0]_laroux_2_41-06농림41 17" xfId="1410"/>
    <cellStyle name="ÅëÈ­ [0]_laroux_2_41-06농림41 17" xfId="1411"/>
    <cellStyle name="AeE­ [0]_laroux_2_41-06농림41 18" xfId="1412"/>
    <cellStyle name="ÅëÈ­ [0]_laroux_2_41-06농림41 18" xfId="1413"/>
    <cellStyle name="AeE­ [0]_laroux_2_41-06농림41 19" xfId="1414"/>
    <cellStyle name="ÅëÈ­ [0]_laroux_2_41-06농림41 19" xfId="1415"/>
    <cellStyle name="AeE­ [0]_laroux_2_41-06농림41 2" xfId="1416"/>
    <cellStyle name="ÅëÈ­ [0]_laroux_2_41-06농림41 2" xfId="1417"/>
    <cellStyle name="AeE­ [0]_laroux_2_41-06농림41 20" xfId="1418"/>
    <cellStyle name="ÅëÈ­ [0]_laroux_2_41-06농림41 20" xfId="1419"/>
    <cellStyle name="AeE­ [0]_laroux_2_41-06농림41 21" xfId="1420"/>
    <cellStyle name="ÅëÈ­ [0]_laroux_2_41-06농림41 21" xfId="1421"/>
    <cellStyle name="AeE­ [0]_laroux_2_41-06농림41 22" xfId="1422"/>
    <cellStyle name="ÅëÈ­ [0]_laroux_2_41-06농림41 22" xfId="1423"/>
    <cellStyle name="AeE­ [0]_laroux_2_41-06농림41 23" xfId="1424"/>
    <cellStyle name="ÅëÈ­ [0]_laroux_2_41-06농림41 23" xfId="1425"/>
    <cellStyle name="AeE­ [0]_laroux_2_41-06농림41 24" xfId="1426"/>
    <cellStyle name="ÅëÈ­ [0]_laroux_2_41-06농림41 24" xfId="1427"/>
    <cellStyle name="AeE­ [0]_laroux_2_41-06농림41 25" xfId="1428"/>
    <cellStyle name="ÅëÈ­ [0]_laroux_2_41-06농림41 25" xfId="1429"/>
    <cellStyle name="AeE­ [0]_laroux_2_41-06농림41 26" xfId="1430"/>
    <cellStyle name="ÅëÈ­ [0]_laroux_2_41-06농림41 26" xfId="1431"/>
    <cellStyle name="AeE­ [0]_laroux_2_41-06농림41 27" xfId="1432"/>
    <cellStyle name="ÅëÈ­ [0]_laroux_2_41-06농림41 27" xfId="1433"/>
    <cellStyle name="AeE­ [0]_laroux_2_41-06농림41 28" xfId="1434"/>
    <cellStyle name="ÅëÈ­ [0]_laroux_2_41-06농림41 28" xfId="1435"/>
    <cellStyle name="AeE­ [0]_laroux_2_41-06농림41 29" xfId="1436"/>
    <cellStyle name="ÅëÈ­ [0]_laroux_2_41-06농림41 29" xfId="1437"/>
    <cellStyle name="AeE­ [0]_laroux_2_41-06농림41 3" xfId="1438"/>
    <cellStyle name="ÅëÈ­ [0]_laroux_2_41-06농림41 3" xfId="1439"/>
    <cellStyle name="AeE­ [0]_laroux_2_41-06농림41 30" xfId="1440"/>
    <cellStyle name="ÅëÈ­ [0]_laroux_2_41-06농림41 30" xfId="1441"/>
    <cellStyle name="AeE­ [0]_laroux_2_41-06농림41 31" xfId="1442"/>
    <cellStyle name="ÅëÈ­ [0]_laroux_2_41-06농림41 31" xfId="1443"/>
    <cellStyle name="AeE­ [0]_laroux_2_41-06농림41 32" xfId="1444"/>
    <cellStyle name="ÅëÈ­ [0]_laroux_2_41-06농림41 32" xfId="1445"/>
    <cellStyle name="AeE­ [0]_laroux_2_41-06농림41 33" xfId="1446"/>
    <cellStyle name="ÅëÈ­ [0]_laroux_2_41-06농림41 33" xfId="1447"/>
    <cellStyle name="AeE­ [0]_laroux_2_41-06농림41 34" xfId="1448"/>
    <cellStyle name="ÅëÈ­ [0]_laroux_2_41-06농림41 34" xfId="1449"/>
    <cellStyle name="AeE­ [0]_laroux_2_41-06농림41 35" xfId="1450"/>
    <cellStyle name="ÅëÈ­ [0]_laroux_2_41-06농림41 35" xfId="1451"/>
    <cellStyle name="AeE­ [0]_laroux_2_41-06농림41 36" xfId="1452"/>
    <cellStyle name="ÅëÈ­ [0]_laroux_2_41-06농림41 36" xfId="1453"/>
    <cellStyle name="AeE­ [0]_laroux_2_41-06농림41 37" xfId="1454"/>
    <cellStyle name="ÅëÈ­ [0]_laroux_2_41-06농림41 37" xfId="1455"/>
    <cellStyle name="AeE­ [0]_laroux_2_41-06농림41 38" xfId="1456"/>
    <cellStyle name="ÅëÈ­ [0]_laroux_2_41-06농림41 38" xfId="1457"/>
    <cellStyle name="AeE­ [0]_laroux_2_41-06농림41 39" xfId="1458"/>
    <cellStyle name="ÅëÈ­ [0]_laroux_2_41-06농림41 39" xfId="1459"/>
    <cellStyle name="AeE­ [0]_laroux_2_41-06농림41 4" xfId="1460"/>
    <cellStyle name="ÅëÈ­ [0]_laroux_2_41-06농림41 4" xfId="1461"/>
    <cellStyle name="AeE­ [0]_laroux_2_41-06농림41 40" xfId="1462"/>
    <cellStyle name="ÅëÈ­ [0]_laroux_2_41-06농림41 40" xfId="1463"/>
    <cellStyle name="AeE­ [0]_laroux_2_41-06농림41 41" xfId="1464"/>
    <cellStyle name="ÅëÈ­ [0]_laroux_2_41-06농림41 41" xfId="1465"/>
    <cellStyle name="AeE­ [0]_laroux_2_41-06농림41 5" xfId="1466"/>
    <cellStyle name="ÅëÈ­ [0]_laroux_2_41-06농림41 5" xfId="1467"/>
    <cellStyle name="AeE­ [0]_laroux_2_41-06농림41 6" xfId="1468"/>
    <cellStyle name="ÅëÈ­ [0]_laroux_2_41-06농림41 6" xfId="1469"/>
    <cellStyle name="AeE­ [0]_laroux_2_41-06농림41 7" xfId="1470"/>
    <cellStyle name="ÅëÈ­ [0]_laroux_2_41-06농림41 7" xfId="1471"/>
    <cellStyle name="AeE­ [0]_laroux_2_41-06농림41 8" xfId="1472"/>
    <cellStyle name="ÅëÈ­ [0]_laroux_2_41-06농림41 8" xfId="1473"/>
    <cellStyle name="AeE­ [0]_laroux_2_41-06농림41 9" xfId="1474"/>
    <cellStyle name="ÅëÈ­ [0]_laroux_2_41-06농림41 9" xfId="1475"/>
    <cellStyle name="AeE­ [0]_laroux_2_45-09 유통 금융 보험 및 기타서비스(97-109)" xfId="8706"/>
    <cellStyle name="ÅëÈ­ [0]_laroux_2_45-09 유통 금융 보험 및 기타서비스(97-109)" xfId="8707"/>
    <cellStyle name="AeE­ [0]_laroux_2_46-11 교통 관광 및 정보통신" xfId="8708"/>
    <cellStyle name="ÅëÈ­ [0]_laroux_2_46-11 교통 관광 및 정보통신" xfId="8709"/>
    <cellStyle name="AeE­ [0]_laroux_2_99 재가노인복지시설" xfId="8710"/>
    <cellStyle name="ÅëÈ­ [0]_laroux_2_99 재가노인복지시설" xfId="8711"/>
    <cellStyle name="AeE­ [0]_laroux_2_99 친환경농산물 인증현황" xfId="8712"/>
    <cellStyle name="ÅëÈ­ [0]_laroux_2_99 친환경농산물 인증현황" xfId="8713"/>
    <cellStyle name="AeE­ [0]_Sheet1" xfId="170"/>
    <cellStyle name="ÅëÈ­ [0]_Sheet1" xfId="171"/>
    <cellStyle name="AeE­ [0]_Sheet1 10" xfId="1476"/>
    <cellStyle name="ÅëÈ­ [0]_Sheet1 10" xfId="1477"/>
    <cellStyle name="AeE­ [0]_Sheet1 11" xfId="1478"/>
    <cellStyle name="ÅëÈ­ [0]_Sheet1 11" xfId="1479"/>
    <cellStyle name="AeE­ [0]_Sheet1 12" xfId="1480"/>
    <cellStyle name="ÅëÈ­ [0]_Sheet1 12" xfId="1481"/>
    <cellStyle name="AeE­ [0]_Sheet1 12 10" xfId="1482"/>
    <cellStyle name="ÅëÈ­ [0]_Sheet1 13" xfId="1483"/>
    <cellStyle name="AeE­ [0]_Sheet1 14" xfId="1484"/>
    <cellStyle name="ÅëÈ­ [0]_Sheet1 14" xfId="1485"/>
    <cellStyle name="AeE­ [0]_Sheet1 14 10" xfId="8714"/>
    <cellStyle name="ÅëÈ­ [0]_Sheet1 14 10" xfId="8715"/>
    <cellStyle name="AeE­ [0]_Sheet1 14 11" xfId="8716"/>
    <cellStyle name="ÅëÈ­ [0]_Sheet1 14 11" xfId="8717"/>
    <cellStyle name="AeE­ [0]_Sheet1 14 12" xfId="8718"/>
    <cellStyle name="ÅëÈ­ [0]_Sheet1 14 12" xfId="8719"/>
    <cellStyle name="AeE­ [0]_Sheet1 14 13" xfId="8720"/>
    <cellStyle name="ÅëÈ­ [0]_Sheet1 14 13" xfId="8721"/>
    <cellStyle name="AeE­ [0]_Sheet1 14 14" xfId="8722"/>
    <cellStyle name="ÅëÈ­ [0]_Sheet1 14 14" xfId="8723"/>
    <cellStyle name="AeE­ [0]_Sheet1 14 15" xfId="8724"/>
    <cellStyle name="ÅëÈ­ [0]_Sheet1 14 15" xfId="8725"/>
    <cellStyle name="AeE­ [0]_Sheet1 14 16" xfId="8726"/>
    <cellStyle name="ÅëÈ­ [0]_Sheet1 14 16" xfId="8727"/>
    <cellStyle name="AeE­ [0]_Sheet1 14 17" xfId="8728"/>
    <cellStyle name="ÅëÈ­ [0]_Sheet1 14 17" xfId="8729"/>
    <cellStyle name="AeE­ [0]_Sheet1 14 18" xfId="8730"/>
    <cellStyle name="ÅëÈ­ [0]_Sheet1 14 18" xfId="8731"/>
    <cellStyle name="AeE­ [0]_Sheet1 14 19" xfId="8732"/>
    <cellStyle name="ÅëÈ­ [0]_Sheet1 14 19" xfId="8733"/>
    <cellStyle name="AeE­ [0]_Sheet1 14 2" xfId="8734"/>
    <cellStyle name="ÅëÈ­ [0]_Sheet1 14 2" xfId="8735"/>
    <cellStyle name="AeE­ [0]_Sheet1 14 20" xfId="8736"/>
    <cellStyle name="ÅëÈ­ [0]_Sheet1 14 20" xfId="8737"/>
    <cellStyle name="AeE­ [0]_Sheet1 14 21" xfId="8738"/>
    <cellStyle name="ÅëÈ­ [0]_Sheet1 14 21" xfId="8739"/>
    <cellStyle name="AeE­ [0]_Sheet1 14 22" xfId="8740"/>
    <cellStyle name="ÅëÈ­ [0]_Sheet1 14 22" xfId="8741"/>
    <cellStyle name="AeE­ [0]_Sheet1 14 23" xfId="8742"/>
    <cellStyle name="ÅëÈ­ [0]_Sheet1 14 23" xfId="8743"/>
    <cellStyle name="AeE­ [0]_Sheet1 14 24" xfId="8744"/>
    <cellStyle name="ÅëÈ­ [0]_Sheet1 14 24" xfId="8745"/>
    <cellStyle name="AeE­ [0]_Sheet1 14 25" xfId="8746"/>
    <cellStyle name="ÅëÈ­ [0]_Sheet1 14 25" xfId="8747"/>
    <cellStyle name="AeE­ [0]_Sheet1 14 26" xfId="8748"/>
    <cellStyle name="ÅëÈ­ [0]_Sheet1 14 26" xfId="8749"/>
    <cellStyle name="AeE­ [0]_Sheet1 14 27" xfId="8750"/>
    <cellStyle name="ÅëÈ­ [0]_Sheet1 14 27" xfId="8751"/>
    <cellStyle name="AeE­ [0]_Sheet1 14 28" xfId="8752"/>
    <cellStyle name="ÅëÈ­ [0]_Sheet1 14 28" xfId="8753"/>
    <cellStyle name="AeE­ [0]_Sheet1 14 29" xfId="8754"/>
    <cellStyle name="ÅëÈ­ [0]_Sheet1 14 29" xfId="8755"/>
    <cellStyle name="AeE­ [0]_Sheet1 14 3" xfId="8756"/>
    <cellStyle name="ÅëÈ­ [0]_Sheet1 14 3" xfId="8757"/>
    <cellStyle name="AeE­ [0]_Sheet1 14 30" xfId="8758"/>
    <cellStyle name="ÅëÈ­ [0]_Sheet1 14 30" xfId="8759"/>
    <cellStyle name="AeE­ [0]_Sheet1 14 31" xfId="8760"/>
    <cellStyle name="ÅëÈ­ [0]_Sheet1 14 31" xfId="8761"/>
    <cellStyle name="AeE­ [0]_Sheet1 14 32" xfId="8762"/>
    <cellStyle name="ÅëÈ­ [0]_Sheet1 14 32" xfId="8763"/>
    <cellStyle name="AeE­ [0]_Sheet1 14 33" xfId="8764"/>
    <cellStyle name="ÅëÈ­ [0]_Sheet1 14 33" xfId="8765"/>
    <cellStyle name="AeE­ [0]_Sheet1 14 34" xfId="8766"/>
    <cellStyle name="ÅëÈ­ [0]_Sheet1 14 34" xfId="8767"/>
    <cellStyle name="AeE­ [0]_Sheet1 14 35" xfId="8768"/>
    <cellStyle name="ÅëÈ­ [0]_Sheet1 14 35" xfId="8769"/>
    <cellStyle name="AeE­ [0]_Sheet1 14 36" xfId="8770"/>
    <cellStyle name="ÅëÈ­ [0]_Sheet1 14 36" xfId="8771"/>
    <cellStyle name="AeE­ [0]_Sheet1 14 37" xfId="8772"/>
    <cellStyle name="ÅëÈ­ [0]_Sheet1 14 37" xfId="8773"/>
    <cellStyle name="AeE­ [0]_Sheet1 14 38" xfId="8774"/>
    <cellStyle name="ÅëÈ­ [0]_Sheet1 14 38" xfId="8775"/>
    <cellStyle name="AeE­ [0]_Sheet1 14 39" xfId="8776"/>
    <cellStyle name="ÅëÈ­ [0]_Sheet1 14 39" xfId="8777"/>
    <cellStyle name="AeE­ [0]_Sheet1 14 4" xfId="8778"/>
    <cellStyle name="ÅëÈ­ [0]_Sheet1 14 4" xfId="8779"/>
    <cellStyle name="AeE­ [0]_Sheet1 14 40" xfId="8780"/>
    <cellStyle name="ÅëÈ­ [0]_Sheet1 14 40" xfId="8781"/>
    <cellStyle name="AeE­ [0]_Sheet1 14 41" xfId="8782"/>
    <cellStyle name="ÅëÈ­ [0]_Sheet1 14 41" xfId="8783"/>
    <cellStyle name="AeE­ [0]_Sheet1 14 42" xfId="8784"/>
    <cellStyle name="ÅëÈ­ [0]_Sheet1 14 42" xfId="8785"/>
    <cellStyle name="AeE­ [0]_Sheet1 14 43" xfId="8786"/>
    <cellStyle name="ÅëÈ­ [0]_Sheet1 14 43" xfId="8787"/>
    <cellStyle name="AeE­ [0]_Sheet1 14 44" xfId="8788"/>
    <cellStyle name="ÅëÈ­ [0]_Sheet1 14 44" xfId="8789"/>
    <cellStyle name="AeE­ [0]_Sheet1 14 45" xfId="8790"/>
    <cellStyle name="ÅëÈ­ [0]_Sheet1 14 45" xfId="8791"/>
    <cellStyle name="AeE­ [0]_Sheet1 14 46" xfId="8792"/>
    <cellStyle name="ÅëÈ­ [0]_Sheet1 14 46" xfId="8793"/>
    <cellStyle name="AeE­ [0]_Sheet1 14 47" xfId="8794"/>
    <cellStyle name="ÅëÈ­ [0]_Sheet1 14 47" xfId="8795"/>
    <cellStyle name="AeE­ [0]_Sheet1 14 48" xfId="8796"/>
    <cellStyle name="ÅëÈ­ [0]_Sheet1 14 48" xfId="8797"/>
    <cellStyle name="AeE­ [0]_Sheet1 14 49" xfId="8798"/>
    <cellStyle name="ÅëÈ­ [0]_Sheet1 14 49" xfId="8799"/>
    <cellStyle name="AeE­ [0]_Sheet1 14 5" xfId="8800"/>
    <cellStyle name="ÅëÈ­ [0]_Sheet1 14 5" xfId="8801"/>
    <cellStyle name="AeE­ [0]_Sheet1 14 6" xfId="8802"/>
    <cellStyle name="ÅëÈ­ [0]_Sheet1 14 6" xfId="8803"/>
    <cellStyle name="AeE­ [0]_Sheet1 14 7" xfId="8804"/>
    <cellStyle name="ÅëÈ­ [0]_Sheet1 14 7" xfId="8805"/>
    <cellStyle name="AeE­ [0]_Sheet1 14 8" xfId="8806"/>
    <cellStyle name="ÅëÈ­ [0]_Sheet1 14 8" xfId="8807"/>
    <cellStyle name="AeE­ [0]_Sheet1 14 9" xfId="8808"/>
    <cellStyle name="ÅëÈ­ [0]_Sheet1 14 9" xfId="8809"/>
    <cellStyle name="AeE­ [0]_Sheet1 15" xfId="1486"/>
    <cellStyle name="ÅëÈ­ [0]_Sheet1 15" xfId="1487"/>
    <cellStyle name="AeE­ [0]_Sheet1 16" xfId="1488"/>
    <cellStyle name="ÅëÈ­ [0]_Sheet1 16" xfId="1489"/>
    <cellStyle name="AeE­ [0]_Sheet1 17" xfId="1490"/>
    <cellStyle name="ÅëÈ­ [0]_Sheet1 17" xfId="1491"/>
    <cellStyle name="AeE­ [0]_Sheet1 18" xfId="1492"/>
    <cellStyle name="ÅëÈ­ [0]_Sheet1 18" xfId="1493"/>
    <cellStyle name="AeE­ [0]_Sheet1 19" xfId="1494"/>
    <cellStyle name="ÅëÈ­ [0]_Sheet1 19" xfId="1495"/>
    <cellStyle name="AeE­ [0]_Sheet1 2" xfId="1496"/>
    <cellStyle name="ÅëÈ­ [0]_Sheet1 2" xfId="1497"/>
    <cellStyle name="AeE­ [0]_Sheet1 20" xfId="1498"/>
    <cellStyle name="ÅëÈ­ [0]_Sheet1 20" xfId="1499"/>
    <cellStyle name="AeE­ [0]_Sheet1 21" xfId="1500"/>
    <cellStyle name="ÅëÈ­ [0]_Sheet1 21" xfId="1501"/>
    <cellStyle name="AeE­ [0]_Sheet1 22" xfId="1502"/>
    <cellStyle name="ÅëÈ­ [0]_Sheet1 22" xfId="1503"/>
    <cellStyle name="AeE­ [0]_Sheet1 23" xfId="1504"/>
    <cellStyle name="ÅëÈ­ [0]_Sheet1 23" xfId="1505"/>
    <cellStyle name="AeE­ [0]_Sheet1 24" xfId="1506"/>
    <cellStyle name="ÅëÈ­ [0]_Sheet1 24" xfId="1507"/>
    <cellStyle name="AeE­ [0]_Sheet1 25" xfId="1508"/>
    <cellStyle name="ÅëÈ­ [0]_Sheet1 25" xfId="1509"/>
    <cellStyle name="AeE­ [0]_Sheet1 26" xfId="1510"/>
    <cellStyle name="ÅëÈ­ [0]_Sheet1 26" xfId="1511"/>
    <cellStyle name="AeE­ [0]_Sheet1 27" xfId="1512"/>
    <cellStyle name="ÅëÈ­ [0]_Sheet1 27" xfId="1513"/>
    <cellStyle name="AeE­ [0]_Sheet1 28" xfId="1514"/>
    <cellStyle name="ÅëÈ­ [0]_Sheet1 28" xfId="1515"/>
    <cellStyle name="AeE­ [0]_Sheet1 29" xfId="1516"/>
    <cellStyle name="ÅëÈ­ [0]_Sheet1 29" xfId="1517"/>
    <cellStyle name="AeE­ [0]_Sheet1 3" xfId="1518"/>
    <cellStyle name="ÅëÈ­ [0]_Sheet1 3" xfId="1519"/>
    <cellStyle name="AeE­ [0]_Sheet1 30" xfId="1520"/>
    <cellStyle name="ÅëÈ­ [0]_Sheet1 30" xfId="1521"/>
    <cellStyle name="AeE­ [0]_Sheet1 31" xfId="1522"/>
    <cellStyle name="ÅëÈ­ [0]_Sheet1 31" xfId="1523"/>
    <cellStyle name="AeE­ [0]_Sheet1 32" xfId="1524"/>
    <cellStyle name="ÅëÈ­ [0]_Sheet1 32" xfId="1525"/>
    <cellStyle name="AeE­ [0]_Sheet1 33" xfId="1526"/>
    <cellStyle name="ÅëÈ­ [0]_Sheet1 33" xfId="1527"/>
    <cellStyle name="AeE­ [0]_Sheet1 34" xfId="1528"/>
    <cellStyle name="ÅëÈ­ [0]_Sheet1 34" xfId="1529"/>
    <cellStyle name="AeE­ [0]_Sheet1 35" xfId="1530"/>
    <cellStyle name="ÅëÈ­ [0]_Sheet1 35" xfId="1531"/>
    <cellStyle name="AeE­ [0]_Sheet1 36" xfId="1532"/>
    <cellStyle name="ÅëÈ­ [0]_Sheet1 36" xfId="1533"/>
    <cellStyle name="AeE­ [0]_Sheet1 37" xfId="1534"/>
    <cellStyle name="ÅëÈ­ [0]_Sheet1 37" xfId="1535"/>
    <cellStyle name="AeE­ [0]_Sheet1 38" xfId="1536"/>
    <cellStyle name="ÅëÈ­ [0]_Sheet1 38" xfId="1537"/>
    <cellStyle name="AeE­ [0]_Sheet1 39" xfId="1538"/>
    <cellStyle name="ÅëÈ­ [0]_Sheet1 39" xfId="1539"/>
    <cellStyle name="AeE­ [0]_Sheet1 4" xfId="1540"/>
    <cellStyle name="ÅëÈ­ [0]_Sheet1 4" xfId="1541"/>
    <cellStyle name="AeE­ [0]_Sheet1 40" xfId="1542"/>
    <cellStyle name="ÅëÈ­ [0]_Sheet1 40" xfId="1543"/>
    <cellStyle name="AeE­ [0]_Sheet1 41" xfId="1544"/>
    <cellStyle name="ÅëÈ­ [0]_Sheet1 41" xfId="1545"/>
    <cellStyle name="AeE­ [0]_Sheet1 5" xfId="1546"/>
    <cellStyle name="ÅëÈ­ [0]_Sheet1 5" xfId="1547"/>
    <cellStyle name="AeE­ [0]_Sheet1 6" xfId="1548"/>
    <cellStyle name="ÅëÈ­ [0]_Sheet1 6" xfId="1549"/>
    <cellStyle name="AeE­ [0]_Sheet1 7" xfId="1550"/>
    <cellStyle name="ÅëÈ­ [0]_Sheet1 7" xfId="1551"/>
    <cellStyle name="AeE­ [0]_Sheet1 8" xfId="1552"/>
    <cellStyle name="ÅëÈ­ [0]_Sheet1 8" xfId="1553"/>
    <cellStyle name="AeE­ [0]_Sheet1 9" xfId="1554"/>
    <cellStyle name="ÅëÈ­ [0]_Sheet1 9" xfId="1555"/>
    <cellStyle name="AeE­ [0]_Sheet1_45-09 유통 금융 보험 및 기타서비스(97-109)" xfId="8810"/>
    <cellStyle name="ÅëÈ­ [0]_Sheet1_45-09 유통 금융 보험 및 기타서비스(97-109)" xfId="8811"/>
    <cellStyle name="AeE­ [0]_Sheet1_46-11 교통 관광 및 정보통신" xfId="8812"/>
    <cellStyle name="ÅëÈ­ [0]_Sheet1_46-11 교통 관광 및 정보통신" xfId="8813"/>
    <cellStyle name="AeE­ [0]_Sheet1_99 재가노인복지시설" xfId="8814"/>
    <cellStyle name="ÅëÈ­ [0]_Sheet1_99 재가노인복지시설" xfId="8815"/>
    <cellStyle name="AeE­ [0]_Sheet1_99 친환경농산물 인증현황" xfId="8816"/>
    <cellStyle name="ÅëÈ­ [0]_Sheet1_99 친환경농산물 인증현황" xfId="8817"/>
    <cellStyle name="AeE­_ 2ÆAAþº° " xfId="8818"/>
    <cellStyle name="ÅëÈ­_¼ÕÀÍ¿¹»ê" xfId="172"/>
    <cellStyle name="AeE­_¼OAI¿¹≫e" xfId="173"/>
    <cellStyle name="ÅëÈ­_ÀÎ°Çºñ,¿ÜÁÖºñ" xfId="174"/>
    <cellStyle name="AeE­_AI°Cºn,μμ±Þºn" xfId="175"/>
    <cellStyle name="ÅëÈ­_INQUIRY ¿µ¾÷ÃßÁø " xfId="8819"/>
    <cellStyle name="AeE­_INQUIRY ¿μ¾÷AßAø " xfId="8820"/>
    <cellStyle name="ÅëÈ­_laroux" xfId="176"/>
    <cellStyle name="AeE­_laroux_1" xfId="177"/>
    <cellStyle name="ÅëÈ­_laroux_1" xfId="178"/>
    <cellStyle name="AeE­_laroux_1 10" xfId="1556"/>
    <cellStyle name="ÅëÈ­_laroux_1 10" xfId="1557"/>
    <cellStyle name="AeE­_laroux_1 11" xfId="1558"/>
    <cellStyle name="ÅëÈ­_laroux_1 11" xfId="1559"/>
    <cellStyle name="AeE­_laroux_1 12" xfId="1560"/>
    <cellStyle name="ÅëÈ­_laroux_1 12" xfId="1561"/>
    <cellStyle name="AeE­_laroux_1 12 10" xfId="1562"/>
    <cellStyle name="ÅëÈ­_laroux_1 13" xfId="1563"/>
    <cellStyle name="AeE­_laroux_1 14" xfId="1564"/>
    <cellStyle name="ÅëÈ­_laroux_1 14" xfId="1565"/>
    <cellStyle name="AeE­_laroux_1 14 10" xfId="8821"/>
    <cellStyle name="ÅëÈ­_laroux_1 14 10" xfId="8822"/>
    <cellStyle name="AeE­_laroux_1 14 11" xfId="8823"/>
    <cellStyle name="ÅëÈ­_laroux_1 14 11" xfId="8824"/>
    <cellStyle name="AeE­_laroux_1 14 12" xfId="8825"/>
    <cellStyle name="ÅëÈ­_laroux_1 14 12" xfId="8826"/>
    <cellStyle name="AeE­_laroux_1 14 13" xfId="8827"/>
    <cellStyle name="ÅëÈ­_laroux_1 14 13" xfId="8828"/>
    <cellStyle name="AeE­_laroux_1 14 14" xfId="8829"/>
    <cellStyle name="ÅëÈ­_laroux_1 14 14" xfId="8830"/>
    <cellStyle name="AeE­_laroux_1 14 15" xfId="8831"/>
    <cellStyle name="ÅëÈ­_laroux_1 14 15" xfId="8832"/>
    <cellStyle name="AeE­_laroux_1 14 16" xfId="8833"/>
    <cellStyle name="ÅëÈ­_laroux_1 14 16" xfId="8834"/>
    <cellStyle name="AeE­_laroux_1 14 17" xfId="8835"/>
    <cellStyle name="ÅëÈ­_laroux_1 14 17" xfId="8836"/>
    <cellStyle name="AeE­_laroux_1 14 18" xfId="8837"/>
    <cellStyle name="ÅëÈ­_laroux_1 14 18" xfId="8838"/>
    <cellStyle name="AeE­_laroux_1 14 19" xfId="8839"/>
    <cellStyle name="ÅëÈ­_laroux_1 14 19" xfId="8840"/>
    <cellStyle name="AeE­_laroux_1 14 2" xfId="8841"/>
    <cellStyle name="ÅëÈ­_laroux_1 14 2" xfId="8842"/>
    <cellStyle name="AeE­_laroux_1 14 20" xfId="8843"/>
    <cellStyle name="ÅëÈ­_laroux_1 14 20" xfId="8844"/>
    <cellStyle name="AeE­_laroux_1 14 21" xfId="8845"/>
    <cellStyle name="ÅëÈ­_laroux_1 14 21" xfId="8846"/>
    <cellStyle name="AeE­_laroux_1 14 22" xfId="8847"/>
    <cellStyle name="ÅëÈ­_laroux_1 14 22" xfId="8848"/>
    <cellStyle name="AeE­_laroux_1 14 23" xfId="8849"/>
    <cellStyle name="ÅëÈ­_laroux_1 14 23" xfId="8850"/>
    <cellStyle name="AeE­_laroux_1 14 24" xfId="8851"/>
    <cellStyle name="ÅëÈ­_laroux_1 14 24" xfId="8852"/>
    <cellStyle name="AeE­_laroux_1 14 25" xfId="8853"/>
    <cellStyle name="ÅëÈ­_laroux_1 14 25" xfId="8854"/>
    <cellStyle name="AeE­_laroux_1 14 26" xfId="8855"/>
    <cellStyle name="ÅëÈ­_laroux_1 14 26" xfId="8856"/>
    <cellStyle name="AeE­_laroux_1 14 27" xfId="8857"/>
    <cellStyle name="ÅëÈ­_laroux_1 14 27" xfId="8858"/>
    <cellStyle name="AeE­_laroux_1 14 28" xfId="8859"/>
    <cellStyle name="ÅëÈ­_laroux_1 14 28" xfId="8860"/>
    <cellStyle name="AeE­_laroux_1 14 29" xfId="8861"/>
    <cellStyle name="ÅëÈ­_laroux_1 14 29" xfId="8862"/>
    <cellStyle name="AeE­_laroux_1 14 3" xfId="8863"/>
    <cellStyle name="ÅëÈ­_laroux_1 14 3" xfId="8864"/>
    <cellStyle name="AeE­_laroux_1 14 30" xfId="8865"/>
    <cellStyle name="ÅëÈ­_laroux_1 14 30" xfId="8866"/>
    <cellStyle name="AeE­_laroux_1 14 31" xfId="8867"/>
    <cellStyle name="ÅëÈ­_laroux_1 14 31" xfId="8868"/>
    <cellStyle name="AeE­_laroux_1 14 32" xfId="8869"/>
    <cellStyle name="ÅëÈ­_laroux_1 14 32" xfId="8870"/>
    <cellStyle name="AeE­_laroux_1 14 33" xfId="8871"/>
    <cellStyle name="ÅëÈ­_laroux_1 14 33" xfId="8872"/>
    <cellStyle name="AeE­_laroux_1 14 34" xfId="8873"/>
    <cellStyle name="ÅëÈ­_laroux_1 14 34" xfId="8874"/>
    <cellStyle name="AeE­_laroux_1 14 35" xfId="8875"/>
    <cellStyle name="ÅëÈ­_laroux_1 14 35" xfId="8876"/>
    <cellStyle name="AeE­_laroux_1 14 36" xfId="8877"/>
    <cellStyle name="ÅëÈ­_laroux_1 14 36" xfId="8878"/>
    <cellStyle name="AeE­_laroux_1 14 37" xfId="8879"/>
    <cellStyle name="ÅëÈ­_laroux_1 14 37" xfId="8880"/>
    <cellStyle name="AeE­_laroux_1 14 38" xfId="8881"/>
    <cellStyle name="ÅëÈ­_laroux_1 14 38" xfId="8882"/>
    <cellStyle name="AeE­_laroux_1 14 39" xfId="8883"/>
    <cellStyle name="ÅëÈ­_laroux_1 14 39" xfId="8884"/>
    <cellStyle name="AeE­_laroux_1 14 4" xfId="8885"/>
    <cellStyle name="ÅëÈ­_laroux_1 14 4" xfId="8886"/>
    <cellStyle name="AeE­_laroux_1 14 40" xfId="8887"/>
    <cellStyle name="ÅëÈ­_laroux_1 14 40" xfId="8888"/>
    <cellStyle name="AeE­_laroux_1 14 41" xfId="8889"/>
    <cellStyle name="ÅëÈ­_laroux_1 14 41" xfId="8890"/>
    <cellStyle name="AeE­_laroux_1 14 42" xfId="8891"/>
    <cellStyle name="ÅëÈ­_laroux_1 14 42" xfId="8892"/>
    <cellStyle name="AeE­_laroux_1 14 43" xfId="8893"/>
    <cellStyle name="ÅëÈ­_laroux_1 14 43" xfId="8894"/>
    <cellStyle name="AeE­_laroux_1 14 44" xfId="8895"/>
    <cellStyle name="ÅëÈ­_laroux_1 14 44" xfId="8896"/>
    <cellStyle name="AeE­_laroux_1 14 45" xfId="8897"/>
    <cellStyle name="ÅëÈ­_laroux_1 14 45" xfId="8898"/>
    <cellStyle name="AeE­_laroux_1 14 46" xfId="8899"/>
    <cellStyle name="ÅëÈ­_laroux_1 14 46" xfId="8900"/>
    <cellStyle name="AeE­_laroux_1 14 47" xfId="8901"/>
    <cellStyle name="ÅëÈ­_laroux_1 14 47" xfId="8902"/>
    <cellStyle name="AeE­_laroux_1 14 48" xfId="8903"/>
    <cellStyle name="ÅëÈ­_laroux_1 14 48" xfId="8904"/>
    <cellStyle name="AeE­_laroux_1 14 49" xfId="8905"/>
    <cellStyle name="ÅëÈ­_laroux_1 14 49" xfId="8906"/>
    <cellStyle name="AeE­_laroux_1 14 5" xfId="8907"/>
    <cellStyle name="ÅëÈ­_laroux_1 14 5" xfId="8908"/>
    <cellStyle name="AeE­_laroux_1 14 6" xfId="8909"/>
    <cellStyle name="ÅëÈ­_laroux_1 14 6" xfId="8910"/>
    <cellStyle name="AeE­_laroux_1 14 7" xfId="8911"/>
    <cellStyle name="ÅëÈ­_laroux_1 14 7" xfId="8912"/>
    <cellStyle name="AeE­_laroux_1 14 8" xfId="8913"/>
    <cellStyle name="ÅëÈ­_laroux_1 14 8" xfId="8914"/>
    <cellStyle name="AeE­_laroux_1 14 9" xfId="8915"/>
    <cellStyle name="ÅëÈ­_laroux_1 14 9" xfId="8916"/>
    <cellStyle name="AeE­_laroux_1 15" xfId="1566"/>
    <cellStyle name="ÅëÈ­_laroux_1 15" xfId="1567"/>
    <cellStyle name="AeE­_laroux_1 16" xfId="1568"/>
    <cellStyle name="ÅëÈ­_laroux_1 16" xfId="1569"/>
    <cellStyle name="AeE­_laroux_1 17" xfId="1570"/>
    <cellStyle name="ÅëÈ­_laroux_1 17" xfId="1571"/>
    <cellStyle name="AeE­_laroux_1 18" xfId="1572"/>
    <cellStyle name="ÅëÈ­_laroux_1 18" xfId="1573"/>
    <cellStyle name="AeE­_laroux_1 19" xfId="1574"/>
    <cellStyle name="ÅëÈ­_laroux_1 19" xfId="1575"/>
    <cellStyle name="AeE­_laroux_1 2" xfId="1576"/>
    <cellStyle name="ÅëÈ­_laroux_1 2" xfId="1577"/>
    <cellStyle name="AeE­_laroux_1 20" xfId="1578"/>
    <cellStyle name="ÅëÈ­_laroux_1 20" xfId="1579"/>
    <cellStyle name="AeE­_laroux_1 21" xfId="1580"/>
    <cellStyle name="ÅëÈ­_laroux_1 21" xfId="1581"/>
    <cellStyle name="AeE­_laroux_1 22" xfId="1582"/>
    <cellStyle name="ÅëÈ­_laroux_1 22" xfId="1583"/>
    <cellStyle name="AeE­_laroux_1 23" xfId="1584"/>
    <cellStyle name="ÅëÈ­_laroux_1 23" xfId="1585"/>
    <cellStyle name="AeE­_laroux_1 24" xfId="1586"/>
    <cellStyle name="ÅëÈ­_laroux_1 24" xfId="1587"/>
    <cellStyle name="AeE­_laroux_1 25" xfId="1588"/>
    <cellStyle name="ÅëÈ­_laroux_1 25" xfId="1589"/>
    <cellStyle name="AeE­_laroux_1 26" xfId="1590"/>
    <cellStyle name="ÅëÈ­_laroux_1 26" xfId="1591"/>
    <cellStyle name="AeE­_laroux_1 27" xfId="1592"/>
    <cellStyle name="ÅëÈ­_laroux_1 27" xfId="1593"/>
    <cellStyle name="AeE­_laroux_1 28" xfId="1594"/>
    <cellStyle name="ÅëÈ­_laroux_1 28" xfId="1595"/>
    <cellStyle name="AeE­_laroux_1 29" xfId="1596"/>
    <cellStyle name="ÅëÈ­_laroux_1 29" xfId="1597"/>
    <cellStyle name="AeE­_laroux_1 3" xfId="1598"/>
    <cellStyle name="ÅëÈ­_laroux_1 3" xfId="1599"/>
    <cellStyle name="AeE­_laroux_1 30" xfId="1600"/>
    <cellStyle name="ÅëÈ­_laroux_1 30" xfId="1601"/>
    <cellStyle name="AeE­_laroux_1 31" xfId="1602"/>
    <cellStyle name="ÅëÈ­_laroux_1 31" xfId="1603"/>
    <cellStyle name="AeE­_laroux_1 32" xfId="1604"/>
    <cellStyle name="ÅëÈ­_laroux_1 32" xfId="1605"/>
    <cellStyle name="AeE­_laroux_1 33" xfId="1606"/>
    <cellStyle name="ÅëÈ­_laroux_1 33" xfId="1607"/>
    <cellStyle name="AeE­_laroux_1 34" xfId="1608"/>
    <cellStyle name="ÅëÈ­_laroux_1 34" xfId="1609"/>
    <cellStyle name="AeE­_laroux_1 35" xfId="1610"/>
    <cellStyle name="ÅëÈ­_laroux_1 35" xfId="1611"/>
    <cellStyle name="AeE­_laroux_1 36" xfId="1612"/>
    <cellStyle name="ÅëÈ­_laroux_1 36" xfId="1613"/>
    <cellStyle name="AeE­_laroux_1 37" xfId="1614"/>
    <cellStyle name="ÅëÈ­_laroux_1 37" xfId="1615"/>
    <cellStyle name="AeE­_laroux_1 38" xfId="1616"/>
    <cellStyle name="ÅëÈ­_laroux_1 38" xfId="1617"/>
    <cellStyle name="AeE­_laroux_1 39" xfId="1618"/>
    <cellStyle name="ÅëÈ­_laroux_1 39" xfId="1619"/>
    <cellStyle name="AeE­_laroux_1 4" xfId="1620"/>
    <cellStyle name="ÅëÈ­_laroux_1 4" xfId="1621"/>
    <cellStyle name="AeE­_laroux_1 40" xfId="1622"/>
    <cellStyle name="ÅëÈ­_laroux_1 40" xfId="1623"/>
    <cellStyle name="AeE­_laroux_1 41" xfId="1624"/>
    <cellStyle name="ÅëÈ­_laroux_1 41" xfId="1625"/>
    <cellStyle name="AeE­_laroux_1 5" xfId="1626"/>
    <cellStyle name="ÅëÈ­_laroux_1 5" xfId="1627"/>
    <cellStyle name="AeE­_laroux_1 6" xfId="1628"/>
    <cellStyle name="ÅëÈ­_laroux_1 6" xfId="1629"/>
    <cellStyle name="AeE­_laroux_1 7" xfId="1630"/>
    <cellStyle name="ÅëÈ­_laroux_1 7" xfId="1631"/>
    <cellStyle name="AeE­_laroux_1 8" xfId="1632"/>
    <cellStyle name="ÅëÈ­_laroux_1 8" xfId="1633"/>
    <cellStyle name="AeE­_laroux_1 9" xfId="1634"/>
    <cellStyle name="ÅëÈ­_laroux_1 9" xfId="1635"/>
    <cellStyle name="AeE­_laroux_1_45-09 유통 금융 보험 및 기타서비스(97-109)" xfId="8917"/>
    <cellStyle name="ÅëÈ­_laroux_1_45-09 유통 금융 보험 및 기타서비스(97-109)" xfId="8918"/>
    <cellStyle name="AeE­_laroux_1_46-11 교통 관광 및 정보통신" xfId="8919"/>
    <cellStyle name="ÅëÈ­_laroux_1_46-11 교통 관광 및 정보통신" xfId="8920"/>
    <cellStyle name="AeE­_laroux_1_99 재가노인복지시설" xfId="8921"/>
    <cellStyle name="ÅëÈ­_laroux_1_99 재가노인복지시설" xfId="8922"/>
    <cellStyle name="AeE­_laroux_1_99 친환경농산물 인증현황" xfId="8923"/>
    <cellStyle name="ÅëÈ­_laroux_1_99 친환경농산물 인증현황" xfId="8924"/>
    <cellStyle name="AeE­_laroux_2" xfId="179"/>
    <cellStyle name="ÅëÈ­_laroux_2" xfId="180"/>
    <cellStyle name="AeE­_laroux_2 10" xfId="1636"/>
    <cellStyle name="ÅëÈ­_laroux_2 10" xfId="1637"/>
    <cellStyle name="AeE­_laroux_2 11" xfId="1638"/>
    <cellStyle name="ÅëÈ­_laroux_2 11" xfId="1639"/>
    <cellStyle name="AeE­_laroux_2 12" xfId="1640"/>
    <cellStyle name="ÅëÈ­_laroux_2 12" xfId="1641"/>
    <cellStyle name="AeE­_laroux_2 13" xfId="1642"/>
    <cellStyle name="ÅëÈ­_laroux_2 13" xfId="1643"/>
    <cellStyle name="AeE­_laroux_2 14" xfId="1644"/>
    <cellStyle name="ÅëÈ­_laroux_2 14" xfId="1645"/>
    <cellStyle name="AeE­_laroux_2 15" xfId="1646"/>
    <cellStyle name="ÅëÈ­_laroux_2 15" xfId="1647"/>
    <cellStyle name="AeE­_laroux_2 16" xfId="1648"/>
    <cellStyle name="ÅëÈ­_laroux_2 16" xfId="1649"/>
    <cellStyle name="AeE­_laroux_2 17" xfId="1650"/>
    <cellStyle name="ÅëÈ­_laroux_2 17" xfId="1651"/>
    <cellStyle name="AeE­_laroux_2 18" xfId="1652"/>
    <cellStyle name="ÅëÈ­_laroux_2 18" xfId="1653"/>
    <cellStyle name="AeE­_laroux_2 19" xfId="1654"/>
    <cellStyle name="ÅëÈ­_laroux_2 19" xfId="1655"/>
    <cellStyle name="AeE­_laroux_2 2" xfId="1656"/>
    <cellStyle name="ÅëÈ­_laroux_2 2" xfId="1657"/>
    <cellStyle name="AeE­_laroux_2 20" xfId="1658"/>
    <cellStyle name="ÅëÈ­_laroux_2 20" xfId="1659"/>
    <cellStyle name="AeE­_laroux_2 21" xfId="1660"/>
    <cellStyle name="ÅëÈ­_laroux_2 21" xfId="1661"/>
    <cellStyle name="AeE­_laroux_2 22" xfId="1662"/>
    <cellStyle name="ÅëÈ­_laroux_2 22" xfId="1663"/>
    <cellStyle name="AeE­_laroux_2 23" xfId="1664"/>
    <cellStyle name="ÅëÈ­_laroux_2 23" xfId="1665"/>
    <cellStyle name="AeE­_laroux_2 24" xfId="1666"/>
    <cellStyle name="ÅëÈ­_laroux_2 24" xfId="1667"/>
    <cellStyle name="AeE­_laroux_2 25" xfId="1668"/>
    <cellStyle name="ÅëÈ­_laroux_2 25" xfId="1669"/>
    <cellStyle name="AeE­_laroux_2 26" xfId="1670"/>
    <cellStyle name="ÅëÈ­_laroux_2 26" xfId="1671"/>
    <cellStyle name="AeE­_laroux_2 27" xfId="1672"/>
    <cellStyle name="ÅëÈ­_laroux_2 27" xfId="1673"/>
    <cellStyle name="AeE­_laroux_2 28" xfId="1674"/>
    <cellStyle name="ÅëÈ­_laroux_2 28" xfId="1675"/>
    <cellStyle name="AeE­_laroux_2 29" xfId="1676"/>
    <cellStyle name="ÅëÈ­_laroux_2 29" xfId="1677"/>
    <cellStyle name="AeE­_laroux_2 3" xfId="1678"/>
    <cellStyle name="ÅëÈ­_laroux_2 3" xfId="1679"/>
    <cellStyle name="AeE­_laroux_2 30" xfId="1680"/>
    <cellStyle name="ÅëÈ­_laroux_2 30" xfId="1681"/>
    <cellStyle name="AeE­_laroux_2 31" xfId="1682"/>
    <cellStyle name="ÅëÈ­_laroux_2 31" xfId="1683"/>
    <cellStyle name="AeE­_laroux_2 32" xfId="1684"/>
    <cellStyle name="ÅëÈ­_laroux_2 32" xfId="1685"/>
    <cellStyle name="AeE­_laroux_2 33" xfId="1686"/>
    <cellStyle name="ÅëÈ­_laroux_2 33" xfId="1687"/>
    <cellStyle name="AeE­_laroux_2 34" xfId="1688"/>
    <cellStyle name="ÅëÈ­_laroux_2 34" xfId="1689"/>
    <cellStyle name="AeE­_laroux_2 35" xfId="1690"/>
    <cellStyle name="ÅëÈ­_laroux_2 35" xfId="1691"/>
    <cellStyle name="AeE­_laroux_2 36" xfId="1692"/>
    <cellStyle name="ÅëÈ­_laroux_2 36" xfId="1693"/>
    <cellStyle name="AeE­_laroux_2 37" xfId="1694"/>
    <cellStyle name="ÅëÈ­_laroux_2 37" xfId="1695"/>
    <cellStyle name="AeE­_laroux_2 38" xfId="1696"/>
    <cellStyle name="ÅëÈ­_laroux_2 38" xfId="1697"/>
    <cellStyle name="AeE­_laroux_2 39" xfId="1698"/>
    <cellStyle name="ÅëÈ­_laroux_2 39" xfId="1699"/>
    <cellStyle name="AeE­_laroux_2 4" xfId="1700"/>
    <cellStyle name="ÅëÈ­_laroux_2 4" xfId="1701"/>
    <cellStyle name="AeE­_laroux_2 40" xfId="1702"/>
    <cellStyle name="ÅëÈ­_laroux_2 40" xfId="1703"/>
    <cellStyle name="AeE­_laroux_2 41" xfId="1704"/>
    <cellStyle name="ÅëÈ­_laroux_2 41" xfId="1705"/>
    <cellStyle name="AeE­_laroux_2 5" xfId="1706"/>
    <cellStyle name="ÅëÈ­_laroux_2 5" xfId="1707"/>
    <cellStyle name="AeE­_laroux_2 6" xfId="1708"/>
    <cellStyle name="ÅëÈ­_laroux_2 6" xfId="1709"/>
    <cellStyle name="AeE­_laroux_2 7" xfId="1710"/>
    <cellStyle name="ÅëÈ­_laroux_2 7" xfId="1711"/>
    <cellStyle name="AeE­_laroux_2 8" xfId="1712"/>
    <cellStyle name="ÅëÈ­_laroux_2 8" xfId="1713"/>
    <cellStyle name="AeE­_laroux_2 9" xfId="1714"/>
    <cellStyle name="ÅëÈ­_laroux_2 9" xfId="1715"/>
    <cellStyle name="AeE­_laroux_2_41-06농림16" xfId="181"/>
    <cellStyle name="ÅëÈ­_laroux_2_41-06농림16" xfId="182"/>
    <cellStyle name="AeE­_laroux_2_41-06농림16 10" xfId="1716"/>
    <cellStyle name="ÅëÈ­_laroux_2_41-06농림16 10" xfId="1717"/>
    <cellStyle name="AeE­_laroux_2_41-06농림16 11" xfId="1718"/>
    <cellStyle name="ÅëÈ­_laroux_2_41-06농림16 11" xfId="1719"/>
    <cellStyle name="AeE­_laroux_2_41-06농림16 12" xfId="1720"/>
    <cellStyle name="ÅëÈ­_laroux_2_41-06농림16 12" xfId="1721"/>
    <cellStyle name="AeE­_laroux_2_41-06농림16 13" xfId="1722"/>
    <cellStyle name="ÅëÈ­_laroux_2_41-06농림16 13" xfId="1723"/>
    <cellStyle name="AeE­_laroux_2_41-06농림16 14" xfId="1724"/>
    <cellStyle name="ÅëÈ­_laroux_2_41-06농림16 14" xfId="1725"/>
    <cellStyle name="AeE­_laroux_2_41-06농림16 15" xfId="1726"/>
    <cellStyle name="ÅëÈ­_laroux_2_41-06농림16 15" xfId="1727"/>
    <cellStyle name="AeE­_laroux_2_41-06농림16 16" xfId="1728"/>
    <cellStyle name="ÅëÈ­_laroux_2_41-06농림16 16" xfId="1729"/>
    <cellStyle name="AeE­_laroux_2_41-06농림16 17" xfId="1730"/>
    <cellStyle name="ÅëÈ­_laroux_2_41-06농림16 17" xfId="1731"/>
    <cellStyle name="AeE­_laroux_2_41-06농림16 18" xfId="1732"/>
    <cellStyle name="ÅëÈ­_laroux_2_41-06농림16 18" xfId="1733"/>
    <cellStyle name="AeE­_laroux_2_41-06농림16 19" xfId="1734"/>
    <cellStyle name="ÅëÈ­_laroux_2_41-06농림16 19" xfId="1735"/>
    <cellStyle name="AeE­_laroux_2_41-06농림16 2" xfId="1736"/>
    <cellStyle name="ÅëÈ­_laroux_2_41-06농림16 2" xfId="1737"/>
    <cellStyle name="AeE­_laroux_2_41-06농림16 20" xfId="1738"/>
    <cellStyle name="ÅëÈ­_laroux_2_41-06농림16 20" xfId="1739"/>
    <cellStyle name="AeE­_laroux_2_41-06농림16 21" xfId="1740"/>
    <cellStyle name="ÅëÈ­_laroux_2_41-06농림16 21" xfId="1741"/>
    <cellStyle name="AeE­_laroux_2_41-06농림16 22" xfId="1742"/>
    <cellStyle name="ÅëÈ­_laroux_2_41-06농림16 22" xfId="1743"/>
    <cellStyle name="AeE­_laroux_2_41-06농림16 23" xfId="1744"/>
    <cellStyle name="ÅëÈ­_laroux_2_41-06농림16 23" xfId="1745"/>
    <cellStyle name="AeE­_laroux_2_41-06농림16 24" xfId="1746"/>
    <cellStyle name="ÅëÈ­_laroux_2_41-06농림16 24" xfId="1747"/>
    <cellStyle name="AeE­_laroux_2_41-06농림16 25" xfId="1748"/>
    <cellStyle name="ÅëÈ­_laroux_2_41-06농림16 25" xfId="1749"/>
    <cellStyle name="AeE­_laroux_2_41-06농림16 26" xfId="1750"/>
    <cellStyle name="ÅëÈ­_laroux_2_41-06농림16 26" xfId="1751"/>
    <cellStyle name="AeE­_laroux_2_41-06농림16 27" xfId="1752"/>
    <cellStyle name="ÅëÈ­_laroux_2_41-06농림16 27" xfId="1753"/>
    <cellStyle name="AeE­_laroux_2_41-06농림16 28" xfId="1754"/>
    <cellStyle name="ÅëÈ­_laroux_2_41-06농림16 28" xfId="1755"/>
    <cellStyle name="AeE­_laroux_2_41-06농림16 29" xfId="1756"/>
    <cellStyle name="ÅëÈ­_laroux_2_41-06농림16 29" xfId="1757"/>
    <cellStyle name="AeE­_laroux_2_41-06농림16 3" xfId="1758"/>
    <cellStyle name="ÅëÈ­_laroux_2_41-06농림16 3" xfId="1759"/>
    <cellStyle name="AeE­_laroux_2_41-06농림16 30" xfId="1760"/>
    <cellStyle name="ÅëÈ­_laroux_2_41-06농림16 30" xfId="1761"/>
    <cellStyle name="AeE­_laroux_2_41-06농림16 31" xfId="1762"/>
    <cellStyle name="ÅëÈ­_laroux_2_41-06농림16 31" xfId="1763"/>
    <cellStyle name="AeE­_laroux_2_41-06농림16 32" xfId="1764"/>
    <cellStyle name="ÅëÈ­_laroux_2_41-06농림16 32" xfId="1765"/>
    <cellStyle name="AeE­_laroux_2_41-06농림16 33" xfId="1766"/>
    <cellStyle name="ÅëÈ­_laroux_2_41-06농림16 33" xfId="1767"/>
    <cellStyle name="AeE­_laroux_2_41-06농림16 34" xfId="1768"/>
    <cellStyle name="ÅëÈ­_laroux_2_41-06농림16 34" xfId="1769"/>
    <cellStyle name="AeE­_laroux_2_41-06농림16 35" xfId="1770"/>
    <cellStyle name="ÅëÈ­_laroux_2_41-06농림16 35" xfId="1771"/>
    <cellStyle name="AeE­_laroux_2_41-06농림16 36" xfId="1772"/>
    <cellStyle name="ÅëÈ­_laroux_2_41-06농림16 36" xfId="1773"/>
    <cellStyle name="AeE­_laroux_2_41-06농림16 37" xfId="1774"/>
    <cellStyle name="ÅëÈ­_laroux_2_41-06농림16 37" xfId="1775"/>
    <cellStyle name="AeE­_laroux_2_41-06농림16 38" xfId="1776"/>
    <cellStyle name="ÅëÈ­_laroux_2_41-06농림16 38" xfId="1777"/>
    <cellStyle name="AeE­_laroux_2_41-06농림16 39" xfId="1778"/>
    <cellStyle name="ÅëÈ­_laroux_2_41-06농림16 39" xfId="1779"/>
    <cellStyle name="AeE­_laroux_2_41-06농림16 4" xfId="1780"/>
    <cellStyle name="ÅëÈ­_laroux_2_41-06농림16 4" xfId="1781"/>
    <cellStyle name="AeE­_laroux_2_41-06농림16 40" xfId="1782"/>
    <cellStyle name="ÅëÈ­_laroux_2_41-06농림16 40" xfId="1783"/>
    <cellStyle name="AeE­_laroux_2_41-06농림16 41" xfId="1784"/>
    <cellStyle name="ÅëÈ­_laroux_2_41-06농림16 41" xfId="1785"/>
    <cellStyle name="AeE­_laroux_2_41-06농림16 5" xfId="1786"/>
    <cellStyle name="ÅëÈ­_laroux_2_41-06농림16 5" xfId="1787"/>
    <cellStyle name="AeE­_laroux_2_41-06농림16 6" xfId="1788"/>
    <cellStyle name="ÅëÈ­_laroux_2_41-06농림16 6" xfId="1789"/>
    <cellStyle name="AeE­_laroux_2_41-06농림16 7" xfId="1790"/>
    <cellStyle name="ÅëÈ­_laroux_2_41-06농림16 7" xfId="1791"/>
    <cellStyle name="AeE­_laroux_2_41-06농림16 8" xfId="1792"/>
    <cellStyle name="ÅëÈ­_laroux_2_41-06농림16 8" xfId="1793"/>
    <cellStyle name="AeE­_laroux_2_41-06농림16 9" xfId="1794"/>
    <cellStyle name="ÅëÈ­_laroux_2_41-06농림16 9" xfId="1795"/>
    <cellStyle name="AeE­_laroux_2_41-06농림16_45-09 유통 금융 보험 및 기타서비스(97-109)" xfId="8925"/>
    <cellStyle name="ÅëÈ­_laroux_2_41-06농림16_45-09 유통 금융 보험 및 기타서비스(97-109)" xfId="8926"/>
    <cellStyle name="AeE­_laroux_2_41-06농림16_46-11 교통 관광 및 정보통신" xfId="8927"/>
    <cellStyle name="ÅëÈ­_laroux_2_41-06농림16_46-11 교통 관광 및 정보통신" xfId="8928"/>
    <cellStyle name="AeE­_laroux_2_41-06농림16_99 재가노인복지시설" xfId="8929"/>
    <cellStyle name="ÅëÈ­_laroux_2_41-06농림16_99 재가노인복지시설" xfId="8930"/>
    <cellStyle name="AeE­_laroux_2_41-06농림16_99 친환경농산물 인증현황" xfId="8931"/>
    <cellStyle name="ÅëÈ­_laroux_2_41-06농림16_99 친환경농산물 인증현황" xfId="8932"/>
    <cellStyle name="AeE­_laroux_2_41-06농림41" xfId="183"/>
    <cellStyle name="ÅëÈ­_laroux_2_41-06농림41" xfId="184"/>
    <cellStyle name="AeE­_laroux_2_41-06농림41 10" xfId="1796"/>
    <cellStyle name="ÅëÈ­_laroux_2_41-06농림41 10" xfId="1797"/>
    <cellStyle name="AeE­_laroux_2_41-06농림41 11" xfId="1798"/>
    <cellStyle name="ÅëÈ­_laroux_2_41-06농림41 11" xfId="1799"/>
    <cellStyle name="AeE­_laroux_2_41-06농림41 12" xfId="1800"/>
    <cellStyle name="ÅëÈ­_laroux_2_41-06농림41 12" xfId="1801"/>
    <cellStyle name="AeE­_laroux_2_41-06농림41 13" xfId="1802"/>
    <cellStyle name="ÅëÈ­_laroux_2_41-06농림41 13" xfId="1803"/>
    <cellStyle name="AeE­_laroux_2_41-06농림41 14" xfId="1804"/>
    <cellStyle name="ÅëÈ­_laroux_2_41-06농림41 14" xfId="1805"/>
    <cellStyle name="AeE­_laroux_2_41-06농림41 15" xfId="1806"/>
    <cellStyle name="ÅëÈ­_laroux_2_41-06농림41 15" xfId="1807"/>
    <cellStyle name="AeE­_laroux_2_41-06농림41 16" xfId="1808"/>
    <cellStyle name="ÅëÈ­_laroux_2_41-06농림41 16" xfId="1809"/>
    <cellStyle name="AeE­_laroux_2_41-06농림41 17" xfId="1810"/>
    <cellStyle name="ÅëÈ­_laroux_2_41-06농림41 17" xfId="1811"/>
    <cellStyle name="AeE­_laroux_2_41-06농림41 18" xfId="1812"/>
    <cellStyle name="ÅëÈ­_laroux_2_41-06농림41 18" xfId="1813"/>
    <cellStyle name="AeE­_laroux_2_41-06농림41 19" xfId="1814"/>
    <cellStyle name="ÅëÈ­_laroux_2_41-06농림41 19" xfId="1815"/>
    <cellStyle name="AeE­_laroux_2_41-06농림41 2" xfId="1816"/>
    <cellStyle name="ÅëÈ­_laroux_2_41-06농림41 2" xfId="1817"/>
    <cellStyle name="AeE­_laroux_2_41-06농림41 20" xfId="1818"/>
    <cellStyle name="ÅëÈ­_laroux_2_41-06농림41 20" xfId="1819"/>
    <cellStyle name="AeE­_laroux_2_41-06농림41 21" xfId="1820"/>
    <cellStyle name="ÅëÈ­_laroux_2_41-06농림41 21" xfId="1821"/>
    <cellStyle name="AeE­_laroux_2_41-06농림41 22" xfId="1822"/>
    <cellStyle name="ÅëÈ­_laroux_2_41-06농림41 22" xfId="1823"/>
    <cellStyle name="AeE­_laroux_2_41-06농림41 23" xfId="1824"/>
    <cellStyle name="ÅëÈ­_laroux_2_41-06농림41 23" xfId="1825"/>
    <cellStyle name="AeE­_laroux_2_41-06농림41 24" xfId="1826"/>
    <cellStyle name="ÅëÈ­_laroux_2_41-06농림41 24" xfId="1827"/>
    <cellStyle name="AeE­_laroux_2_41-06농림41 25" xfId="1828"/>
    <cellStyle name="ÅëÈ­_laroux_2_41-06농림41 25" xfId="1829"/>
    <cellStyle name="AeE­_laroux_2_41-06농림41 26" xfId="1830"/>
    <cellStyle name="ÅëÈ­_laroux_2_41-06농림41 26" xfId="1831"/>
    <cellStyle name="AeE­_laroux_2_41-06농림41 27" xfId="1832"/>
    <cellStyle name="ÅëÈ­_laroux_2_41-06농림41 27" xfId="1833"/>
    <cellStyle name="AeE­_laroux_2_41-06농림41 28" xfId="1834"/>
    <cellStyle name="ÅëÈ­_laroux_2_41-06농림41 28" xfId="1835"/>
    <cellStyle name="AeE­_laroux_2_41-06농림41 29" xfId="1836"/>
    <cellStyle name="ÅëÈ­_laroux_2_41-06농림41 29" xfId="1837"/>
    <cellStyle name="AeE­_laroux_2_41-06농림41 3" xfId="1838"/>
    <cellStyle name="ÅëÈ­_laroux_2_41-06농림41 3" xfId="1839"/>
    <cellStyle name="AeE­_laroux_2_41-06농림41 30" xfId="1840"/>
    <cellStyle name="ÅëÈ­_laroux_2_41-06농림41 30" xfId="1841"/>
    <cellStyle name="AeE­_laroux_2_41-06농림41 31" xfId="1842"/>
    <cellStyle name="ÅëÈ­_laroux_2_41-06농림41 31" xfId="1843"/>
    <cellStyle name="AeE­_laroux_2_41-06농림41 32" xfId="1844"/>
    <cellStyle name="ÅëÈ­_laroux_2_41-06농림41 32" xfId="1845"/>
    <cellStyle name="AeE­_laroux_2_41-06농림41 33" xfId="1846"/>
    <cellStyle name="ÅëÈ­_laroux_2_41-06농림41 33" xfId="1847"/>
    <cellStyle name="AeE­_laroux_2_41-06농림41 34" xfId="1848"/>
    <cellStyle name="ÅëÈ­_laroux_2_41-06농림41 34" xfId="1849"/>
    <cellStyle name="AeE­_laroux_2_41-06농림41 35" xfId="1850"/>
    <cellStyle name="ÅëÈ­_laroux_2_41-06농림41 35" xfId="1851"/>
    <cellStyle name="AeE­_laroux_2_41-06농림41 36" xfId="1852"/>
    <cellStyle name="ÅëÈ­_laroux_2_41-06농림41 36" xfId="1853"/>
    <cellStyle name="AeE­_laroux_2_41-06농림41 37" xfId="1854"/>
    <cellStyle name="ÅëÈ­_laroux_2_41-06농림41 37" xfId="1855"/>
    <cellStyle name="AeE­_laroux_2_41-06농림41 38" xfId="1856"/>
    <cellStyle name="ÅëÈ­_laroux_2_41-06농림41 38" xfId="1857"/>
    <cellStyle name="AeE­_laroux_2_41-06농림41 39" xfId="1858"/>
    <cellStyle name="ÅëÈ­_laroux_2_41-06농림41 39" xfId="1859"/>
    <cellStyle name="AeE­_laroux_2_41-06농림41 4" xfId="1860"/>
    <cellStyle name="ÅëÈ­_laroux_2_41-06농림41 4" xfId="1861"/>
    <cellStyle name="AeE­_laroux_2_41-06농림41 40" xfId="1862"/>
    <cellStyle name="ÅëÈ­_laroux_2_41-06농림41 40" xfId="1863"/>
    <cellStyle name="AeE­_laroux_2_41-06농림41 41" xfId="1864"/>
    <cellStyle name="ÅëÈ­_laroux_2_41-06농림41 41" xfId="1865"/>
    <cellStyle name="AeE­_laroux_2_41-06농림41 5" xfId="1866"/>
    <cellStyle name="ÅëÈ­_laroux_2_41-06농림41 5" xfId="1867"/>
    <cellStyle name="AeE­_laroux_2_41-06농림41 6" xfId="1868"/>
    <cellStyle name="ÅëÈ­_laroux_2_41-06농림41 6" xfId="1869"/>
    <cellStyle name="AeE­_laroux_2_41-06농림41 7" xfId="1870"/>
    <cellStyle name="ÅëÈ­_laroux_2_41-06농림41 7" xfId="1871"/>
    <cellStyle name="AeE­_laroux_2_41-06농림41 8" xfId="1872"/>
    <cellStyle name="ÅëÈ­_laroux_2_41-06농림41 8" xfId="1873"/>
    <cellStyle name="AeE­_laroux_2_41-06농림41 9" xfId="1874"/>
    <cellStyle name="ÅëÈ­_laroux_2_41-06농림41 9" xfId="1875"/>
    <cellStyle name="AeE­_laroux_2_45-09 유통 금융 보험 및 기타서비스(97-109)" xfId="8933"/>
    <cellStyle name="ÅëÈ­_laroux_2_45-09 유통 금융 보험 및 기타서비스(97-109)" xfId="8934"/>
    <cellStyle name="AeE­_laroux_2_46-11 교통 관광 및 정보통신" xfId="8935"/>
    <cellStyle name="ÅëÈ­_laroux_2_46-11 교통 관광 및 정보통신" xfId="8936"/>
    <cellStyle name="AeE­_laroux_2_99 재가노인복지시설" xfId="8937"/>
    <cellStyle name="ÅëÈ­_laroux_2_99 재가노인복지시설" xfId="8938"/>
    <cellStyle name="AeE­_laroux_2_99 친환경농산물 인증현황" xfId="8939"/>
    <cellStyle name="ÅëÈ­_laroux_2_99 친환경농산물 인증현황" xfId="8940"/>
    <cellStyle name="AeE­_Sheet1" xfId="185"/>
    <cellStyle name="ÅëÈ­_Sheet1" xfId="186"/>
    <cellStyle name="AeE­_Sheet1 10" xfId="1876"/>
    <cellStyle name="ÅëÈ­_Sheet1 10" xfId="1877"/>
    <cellStyle name="AeE­_Sheet1 11" xfId="1878"/>
    <cellStyle name="ÅëÈ­_Sheet1 11" xfId="1879"/>
    <cellStyle name="AeE­_Sheet1 12" xfId="1880"/>
    <cellStyle name="ÅëÈ­_Sheet1 12" xfId="1881"/>
    <cellStyle name="AeE­_Sheet1 12 10" xfId="1882"/>
    <cellStyle name="ÅëÈ­_Sheet1 13" xfId="1883"/>
    <cellStyle name="AeE­_Sheet1 14" xfId="1884"/>
    <cellStyle name="ÅëÈ­_Sheet1 14" xfId="1885"/>
    <cellStyle name="AeE­_Sheet1 14 10" xfId="8941"/>
    <cellStyle name="ÅëÈ­_Sheet1 14 10" xfId="8942"/>
    <cellStyle name="AeE­_Sheet1 14 11" xfId="8943"/>
    <cellStyle name="ÅëÈ­_Sheet1 14 11" xfId="8944"/>
    <cellStyle name="AeE­_Sheet1 14 12" xfId="8945"/>
    <cellStyle name="ÅëÈ­_Sheet1 14 12" xfId="8946"/>
    <cellStyle name="AeE­_Sheet1 14 13" xfId="8947"/>
    <cellStyle name="ÅëÈ­_Sheet1 14 13" xfId="8948"/>
    <cellStyle name="AeE­_Sheet1 14 14" xfId="8949"/>
    <cellStyle name="ÅëÈ­_Sheet1 14 14" xfId="8950"/>
    <cellStyle name="AeE­_Sheet1 14 15" xfId="8951"/>
    <cellStyle name="ÅëÈ­_Sheet1 14 15" xfId="8952"/>
    <cellStyle name="AeE­_Sheet1 14 16" xfId="8953"/>
    <cellStyle name="ÅëÈ­_Sheet1 14 16" xfId="8954"/>
    <cellStyle name="AeE­_Sheet1 14 17" xfId="8955"/>
    <cellStyle name="ÅëÈ­_Sheet1 14 17" xfId="8956"/>
    <cellStyle name="AeE­_Sheet1 14 18" xfId="8957"/>
    <cellStyle name="ÅëÈ­_Sheet1 14 18" xfId="8958"/>
    <cellStyle name="AeE­_Sheet1 14 19" xfId="8959"/>
    <cellStyle name="ÅëÈ­_Sheet1 14 19" xfId="8960"/>
    <cellStyle name="AeE­_Sheet1 14 2" xfId="8961"/>
    <cellStyle name="ÅëÈ­_Sheet1 14 2" xfId="8962"/>
    <cellStyle name="AeE­_Sheet1 14 20" xfId="8963"/>
    <cellStyle name="ÅëÈ­_Sheet1 14 20" xfId="8964"/>
    <cellStyle name="AeE­_Sheet1 14 21" xfId="8965"/>
    <cellStyle name="ÅëÈ­_Sheet1 14 21" xfId="8966"/>
    <cellStyle name="AeE­_Sheet1 14 22" xfId="8967"/>
    <cellStyle name="ÅëÈ­_Sheet1 14 22" xfId="8968"/>
    <cellStyle name="AeE­_Sheet1 14 23" xfId="8969"/>
    <cellStyle name="ÅëÈ­_Sheet1 14 23" xfId="8970"/>
    <cellStyle name="AeE­_Sheet1 14 24" xfId="8971"/>
    <cellStyle name="ÅëÈ­_Sheet1 14 24" xfId="8972"/>
    <cellStyle name="AeE­_Sheet1 14 25" xfId="8973"/>
    <cellStyle name="ÅëÈ­_Sheet1 14 25" xfId="8974"/>
    <cellStyle name="AeE­_Sheet1 14 26" xfId="8975"/>
    <cellStyle name="ÅëÈ­_Sheet1 14 26" xfId="8976"/>
    <cellStyle name="AeE­_Sheet1 14 27" xfId="8977"/>
    <cellStyle name="ÅëÈ­_Sheet1 14 27" xfId="8978"/>
    <cellStyle name="AeE­_Sheet1 14 28" xfId="8979"/>
    <cellStyle name="ÅëÈ­_Sheet1 14 28" xfId="8980"/>
    <cellStyle name="AeE­_Sheet1 14 29" xfId="8981"/>
    <cellStyle name="ÅëÈ­_Sheet1 14 29" xfId="8982"/>
    <cellStyle name="AeE­_Sheet1 14 3" xfId="8983"/>
    <cellStyle name="ÅëÈ­_Sheet1 14 3" xfId="8984"/>
    <cellStyle name="AeE­_Sheet1 14 30" xfId="8985"/>
    <cellStyle name="ÅëÈ­_Sheet1 14 30" xfId="8986"/>
    <cellStyle name="AeE­_Sheet1 14 31" xfId="8987"/>
    <cellStyle name="ÅëÈ­_Sheet1 14 31" xfId="8988"/>
    <cellStyle name="AeE­_Sheet1 14 32" xfId="8989"/>
    <cellStyle name="ÅëÈ­_Sheet1 14 32" xfId="8990"/>
    <cellStyle name="AeE­_Sheet1 14 33" xfId="8991"/>
    <cellStyle name="ÅëÈ­_Sheet1 14 33" xfId="8992"/>
    <cellStyle name="AeE­_Sheet1 14 34" xfId="8993"/>
    <cellStyle name="ÅëÈ­_Sheet1 14 34" xfId="8994"/>
    <cellStyle name="AeE­_Sheet1 14 35" xfId="8995"/>
    <cellStyle name="ÅëÈ­_Sheet1 14 35" xfId="8996"/>
    <cellStyle name="AeE­_Sheet1 14 36" xfId="8997"/>
    <cellStyle name="ÅëÈ­_Sheet1 14 36" xfId="8998"/>
    <cellStyle name="AeE­_Sheet1 14 37" xfId="8999"/>
    <cellStyle name="ÅëÈ­_Sheet1 14 37" xfId="9000"/>
    <cellStyle name="AeE­_Sheet1 14 38" xfId="9001"/>
    <cellStyle name="ÅëÈ­_Sheet1 14 38" xfId="9002"/>
    <cellStyle name="AeE­_Sheet1 14 39" xfId="9003"/>
    <cellStyle name="ÅëÈ­_Sheet1 14 39" xfId="9004"/>
    <cellStyle name="AeE­_Sheet1 14 4" xfId="9005"/>
    <cellStyle name="ÅëÈ­_Sheet1 14 4" xfId="9006"/>
    <cellStyle name="AeE­_Sheet1 14 40" xfId="9007"/>
    <cellStyle name="ÅëÈ­_Sheet1 14 40" xfId="9008"/>
    <cellStyle name="AeE­_Sheet1 14 41" xfId="9009"/>
    <cellStyle name="ÅëÈ­_Sheet1 14 41" xfId="9010"/>
    <cellStyle name="AeE­_Sheet1 14 42" xfId="9011"/>
    <cellStyle name="ÅëÈ­_Sheet1 14 42" xfId="9012"/>
    <cellStyle name="AeE­_Sheet1 14 43" xfId="9013"/>
    <cellStyle name="ÅëÈ­_Sheet1 14 43" xfId="9014"/>
    <cellStyle name="AeE­_Sheet1 14 44" xfId="9015"/>
    <cellStyle name="ÅëÈ­_Sheet1 14 44" xfId="9016"/>
    <cellStyle name="AeE­_Sheet1 14 45" xfId="9017"/>
    <cellStyle name="ÅëÈ­_Sheet1 14 45" xfId="9018"/>
    <cellStyle name="AeE­_Sheet1 14 46" xfId="9019"/>
    <cellStyle name="ÅëÈ­_Sheet1 14 46" xfId="9020"/>
    <cellStyle name="AeE­_Sheet1 14 47" xfId="9021"/>
    <cellStyle name="ÅëÈ­_Sheet1 14 47" xfId="9022"/>
    <cellStyle name="AeE­_Sheet1 14 48" xfId="9023"/>
    <cellStyle name="ÅëÈ­_Sheet1 14 48" xfId="9024"/>
    <cellStyle name="AeE­_Sheet1 14 49" xfId="9025"/>
    <cellStyle name="ÅëÈ­_Sheet1 14 49" xfId="9026"/>
    <cellStyle name="AeE­_Sheet1 14 5" xfId="9027"/>
    <cellStyle name="ÅëÈ­_Sheet1 14 5" xfId="9028"/>
    <cellStyle name="AeE­_Sheet1 14 6" xfId="9029"/>
    <cellStyle name="ÅëÈ­_Sheet1 14 6" xfId="9030"/>
    <cellStyle name="AeE­_Sheet1 14 7" xfId="9031"/>
    <cellStyle name="ÅëÈ­_Sheet1 14 7" xfId="9032"/>
    <cellStyle name="AeE­_Sheet1 14 8" xfId="9033"/>
    <cellStyle name="ÅëÈ­_Sheet1 14 8" xfId="9034"/>
    <cellStyle name="AeE­_Sheet1 14 9" xfId="9035"/>
    <cellStyle name="ÅëÈ­_Sheet1 14 9" xfId="9036"/>
    <cellStyle name="AeE­_Sheet1 15" xfId="1886"/>
    <cellStyle name="ÅëÈ­_Sheet1 15" xfId="1887"/>
    <cellStyle name="AeE­_Sheet1 16" xfId="1888"/>
    <cellStyle name="ÅëÈ­_Sheet1 16" xfId="1889"/>
    <cellStyle name="AeE­_Sheet1 17" xfId="1890"/>
    <cellStyle name="ÅëÈ­_Sheet1 17" xfId="1891"/>
    <cellStyle name="AeE­_Sheet1 18" xfId="1892"/>
    <cellStyle name="ÅëÈ­_Sheet1 18" xfId="1893"/>
    <cellStyle name="AeE­_Sheet1 19" xfId="1894"/>
    <cellStyle name="ÅëÈ­_Sheet1 19" xfId="1895"/>
    <cellStyle name="AeE­_Sheet1 2" xfId="1896"/>
    <cellStyle name="ÅëÈ­_Sheet1 2" xfId="1897"/>
    <cellStyle name="AeE­_Sheet1 20" xfId="1898"/>
    <cellStyle name="ÅëÈ­_Sheet1 20" xfId="1899"/>
    <cellStyle name="AeE­_Sheet1 21" xfId="1900"/>
    <cellStyle name="ÅëÈ­_Sheet1 21" xfId="1901"/>
    <cellStyle name="AeE­_Sheet1 22" xfId="1902"/>
    <cellStyle name="ÅëÈ­_Sheet1 22" xfId="1903"/>
    <cellStyle name="AeE­_Sheet1 23" xfId="1904"/>
    <cellStyle name="ÅëÈ­_Sheet1 23" xfId="1905"/>
    <cellStyle name="AeE­_Sheet1 24" xfId="1906"/>
    <cellStyle name="ÅëÈ­_Sheet1 24" xfId="1907"/>
    <cellStyle name="AeE­_Sheet1 25" xfId="1908"/>
    <cellStyle name="ÅëÈ­_Sheet1 25" xfId="1909"/>
    <cellStyle name="AeE­_Sheet1 26" xfId="1910"/>
    <cellStyle name="ÅëÈ­_Sheet1 26" xfId="1911"/>
    <cellStyle name="AeE­_Sheet1 27" xfId="1912"/>
    <cellStyle name="ÅëÈ­_Sheet1 27" xfId="1913"/>
    <cellStyle name="AeE­_Sheet1 28" xfId="1914"/>
    <cellStyle name="ÅëÈ­_Sheet1 28" xfId="1915"/>
    <cellStyle name="AeE­_Sheet1 29" xfId="1916"/>
    <cellStyle name="ÅëÈ­_Sheet1 29" xfId="1917"/>
    <cellStyle name="AeE­_Sheet1 3" xfId="1918"/>
    <cellStyle name="ÅëÈ­_Sheet1 3" xfId="1919"/>
    <cellStyle name="AeE­_Sheet1 30" xfId="1920"/>
    <cellStyle name="ÅëÈ­_Sheet1 30" xfId="1921"/>
    <cellStyle name="AeE­_Sheet1 31" xfId="1922"/>
    <cellStyle name="ÅëÈ­_Sheet1 31" xfId="1923"/>
    <cellStyle name="AeE­_Sheet1 32" xfId="1924"/>
    <cellStyle name="ÅëÈ­_Sheet1 32" xfId="1925"/>
    <cellStyle name="AeE­_Sheet1 33" xfId="1926"/>
    <cellStyle name="ÅëÈ­_Sheet1 33" xfId="1927"/>
    <cellStyle name="AeE­_Sheet1 34" xfId="1928"/>
    <cellStyle name="ÅëÈ­_Sheet1 34" xfId="1929"/>
    <cellStyle name="AeE­_Sheet1 35" xfId="1930"/>
    <cellStyle name="ÅëÈ­_Sheet1 35" xfId="1931"/>
    <cellStyle name="AeE­_Sheet1 36" xfId="1932"/>
    <cellStyle name="ÅëÈ­_Sheet1 36" xfId="1933"/>
    <cellStyle name="AeE­_Sheet1 37" xfId="1934"/>
    <cellStyle name="ÅëÈ­_Sheet1 37" xfId="1935"/>
    <cellStyle name="AeE­_Sheet1 38" xfId="1936"/>
    <cellStyle name="ÅëÈ­_Sheet1 38" xfId="1937"/>
    <cellStyle name="AeE­_Sheet1 39" xfId="1938"/>
    <cellStyle name="ÅëÈ­_Sheet1 39" xfId="1939"/>
    <cellStyle name="AeE­_Sheet1 4" xfId="1940"/>
    <cellStyle name="ÅëÈ­_Sheet1 4" xfId="1941"/>
    <cellStyle name="AeE­_Sheet1 40" xfId="1942"/>
    <cellStyle name="ÅëÈ­_Sheet1 40" xfId="1943"/>
    <cellStyle name="AeE­_Sheet1 41" xfId="1944"/>
    <cellStyle name="ÅëÈ­_Sheet1 41" xfId="1945"/>
    <cellStyle name="AeE­_Sheet1 5" xfId="1946"/>
    <cellStyle name="ÅëÈ­_Sheet1 5" xfId="1947"/>
    <cellStyle name="AeE­_Sheet1 6" xfId="1948"/>
    <cellStyle name="ÅëÈ­_Sheet1 6" xfId="1949"/>
    <cellStyle name="AeE­_Sheet1 7" xfId="1950"/>
    <cellStyle name="ÅëÈ­_Sheet1 7" xfId="1951"/>
    <cellStyle name="AeE­_Sheet1 8" xfId="1952"/>
    <cellStyle name="ÅëÈ­_Sheet1 8" xfId="1953"/>
    <cellStyle name="AeE­_Sheet1 9" xfId="1954"/>
    <cellStyle name="ÅëÈ­_Sheet1 9" xfId="1955"/>
    <cellStyle name="AeE­_Sheet1_41-06농림16" xfId="187"/>
    <cellStyle name="ÅëÈ­_Sheet1_41-06농림16" xfId="188"/>
    <cellStyle name="AeE­_Sheet1_41-06농림16 10" xfId="1956"/>
    <cellStyle name="ÅëÈ­_Sheet1_41-06농림16 10" xfId="1957"/>
    <cellStyle name="AeE­_Sheet1_41-06농림16 11" xfId="1958"/>
    <cellStyle name="ÅëÈ­_Sheet1_41-06농림16 11" xfId="1959"/>
    <cellStyle name="AeE­_Sheet1_41-06농림16 12" xfId="1960"/>
    <cellStyle name="ÅëÈ­_Sheet1_41-06농림16 12" xfId="1961"/>
    <cellStyle name="AeE­_Sheet1_41-06농림16 12 10" xfId="1962"/>
    <cellStyle name="ÅëÈ­_Sheet1_41-06농림16 13" xfId="1963"/>
    <cellStyle name="AeE­_Sheet1_41-06농림16 14" xfId="1964"/>
    <cellStyle name="ÅëÈ­_Sheet1_41-06농림16 14" xfId="1965"/>
    <cellStyle name="AeE­_Sheet1_41-06농림16 14 10" xfId="9037"/>
    <cellStyle name="ÅëÈ­_Sheet1_41-06농림16 14 10" xfId="9038"/>
    <cellStyle name="AeE­_Sheet1_41-06농림16 14 11" xfId="9039"/>
    <cellStyle name="ÅëÈ­_Sheet1_41-06농림16 14 11" xfId="9040"/>
    <cellStyle name="AeE­_Sheet1_41-06농림16 14 12" xfId="9041"/>
    <cellStyle name="ÅëÈ­_Sheet1_41-06농림16 14 12" xfId="9042"/>
    <cellStyle name="AeE­_Sheet1_41-06농림16 14 13" xfId="9043"/>
    <cellStyle name="ÅëÈ­_Sheet1_41-06농림16 14 13" xfId="9044"/>
    <cellStyle name="AeE­_Sheet1_41-06농림16 14 14" xfId="9045"/>
    <cellStyle name="ÅëÈ­_Sheet1_41-06농림16 14 14" xfId="9046"/>
    <cellStyle name="AeE­_Sheet1_41-06농림16 14 15" xfId="9047"/>
    <cellStyle name="ÅëÈ­_Sheet1_41-06농림16 14 15" xfId="9048"/>
    <cellStyle name="AeE­_Sheet1_41-06농림16 14 16" xfId="9049"/>
    <cellStyle name="ÅëÈ­_Sheet1_41-06농림16 14 16" xfId="9050"/>
    <cellStyle name="AeE­_Sheet1_41-06농림16 14 17" xfId="9051"/>
    <cellStyle name="ÅëÈ­_Sheet1_41-06농림16 14 17" xfId="9052"/>
    <cellStyle name="AeE­_Sheet1_41-06농림16 14 18" xfId="9053"/>
    <cellStyle name="ÅëÈ­_Sheet1_41-06농림16 14 18" xfId="9054"/>
    <cellStyle name="AeE­_Sheet1_41-06농림16 14 19" xfId="9055"/>
    <cellStyle name="ÅëÈ­_Sheet1_41-06농림16 14 19" xfId="9056"/>
    <cellStyle name="AeE­_Sheet1_41-06농림16 14 2" xfId="9057"/>
    <cellStyle name="ÅëÈ­_Sheet1_41-06농림16 14 2" xfId="9058"/>
    <cellStyle name="AeE­_Sheet1_41-06농림16 14 20" xfId="9059"/>
    <cellStyle name="ÅëÈ­_Sheet1_41-06농림16 14 20" xfId="9060"/>
    <cellStyle name="AeE­_Sheet1_41-06농림16 14 21" xfId="9061"/>
    <cellStyle name="ÅëÈ­_Sheet1_41-06농림16 14 21" xfId="9062"/>
    <cellStyle name="AeE­_Sheet1_41-06농림16 14 22" xfId="9063"/>
    <cellStyle name="ÅëÈ­_Sheet1_41-06농림16 14 22" xfId="9064"/>
    <cellStyle name="AeE­_Sheet1_41-06농림16 14 23" xfId="9065"/>
    <cellStyle name="ÅëÈ­_Sheet1_41-06농림16 14 23" xfId="9066"/>
    <cellStyle name="AeE­_Sheet1_41-06농림16 14 24" xfId="9067"/>
    <cellStyle name="ÅëÈ­_Sheet1_41-06농림16 14 24" xfId="9068"/>
    <cellStyle name="AeE­_Sheet1_41-06농림16 14 25" xfId="9069"/>
    <cellStyle name="ÅëÈ­_Sheet1_41-06농림16 14 25" xfId="9070"/>
    <cellStyle name="AeE­_Sheet1_41-06농림16 14 26" xfId="9071"/>
    <cellStyle name="ÅëÈ­_Sheet1_41-06농림16 14 26" xfId="9072"/>
    <cellStyle name="AeE­_Sheet1_41-06농림16 14 27" xfId="9073"/>
    <cellStyle name="ÅëÈ­_Sheet1_41-06농림16 14 27" xfId="9074"/>
    <cellStyle name="AeE­_Sheet1_41-06농림16 14 28" xfId="9075"/>
    <cellStyle name="ÅëÈ­_Sheet1_41-06농림16 14 28" xfId="9076"/>
    <cellStyle name="AeE­_Sheet1_41-06농림16 14 29" xfId="9077"/>
    <cellStyle name="ÅëÈ­_Sheet1_41-06농림16 14 29" xfId="9078"/>
    <cellStyle name="AeE­_Sheet1_41-06농림16 14 3" xfId="9079"/>
    <cellStyle name="ÅëÈ­_Sheet1_41-06농림16 14 3" xfId="9080"/>
    <cellStyle name="AeE­_Sheet1_41-06농림16 14 30" xfId="9081"/>
    <cellStyle name="ÅëÈ­_Sheet1_41-06농림16 14 30" xfId="9082"/>
    <cellStyle name="AeE­_Sheet1_41-06농림16 14 31" xfId="9083"/>
    <cellStyle name="ÅëÈ­_Sheet1_41-06농림16 14 31" xfId="9084"/>
    <cellStyle name="AeE­_Sheet1_41-06농림16 14 32" xfId="9085"/>
    <cellStyle name="ÅëÈ­_Sheet1_41-06농림16 14 32" xfId="9086"/>
    <cellStyle name="AeE­_Sheet1_41-06농림16 14 33" xfId="9087"/>
    <cellStyle name="ÅëÈ­_Sheet1_41-06농림16 14 33" xfId="9088"/>
    <cellStyle name="AeE­_Sheet1_41-06농림16 14 34" xfId="9089"/>
    <cellStyle name="ÅëÈ­_Sheet1_41-06농림16 14 34" xfId="9090"/>
    <cellStyle name="AeE­_Sheet1_41-06농림16 14 35" xfId="9091"/>
    <cellStyle name="ÅëÈ­_Sheet1_41-06농림16 14 35" xfId="9092"/>
    <cellStyle name="AeE­_Sheet1_41-06농림16 14 36" xfId="9093"/>
    <cellStyle name="ÅëÈ­_Sheet1_41-06농림16 14 36" xfId="9094"/>
    <cellStyle name="AeE­_Sheet1_41-06농림16 14 37" xfId="9095"/>
    <cellStyle name="ÅëÈ­_Sheet1_41-06농림16 14 37" xfId="9096"/>
    <cellStyle name="AeE­_Sheet1_41-06농림16 14 38" xfId="9097"/>
    <cellStyle name="ÅëÈ­_Sheet1_41-06농림16 14 38" xfId="9098"/>
    <cellStyle name="AeE­_Sheet1_41-06농림16 14 39" xfId="9099"/>
    <cellStyle name="ÅëÈ­_Sheet1_41-06농림16 14 39" xfId="9100"/>
    <cellStyle name="AeE­_Sheet1_41-06농림16 14 4" xfId="9101"/>
    <cellStyle name="ÅëÈ­_Sheet1_41-06농림16 14 4" xfId="9102"/>
    <cellStyle name="AeE­_Sheet1_41-06농림16 14 40" xfId="9103"/>
    <cellStyle name="ÅëÈ­_Sheet1_41-06농림16 14 40" xfId="9104"/>
    <cellStyle name="AeE­_Sheet1_41-06농림16 14 41" xfId="9105"/>
    <cellStyle name="ÅëÈ­_Sheet1_41-06농림16 14 41" xfId="9106"/>
    <cellStyle name="AeE­_Sheet1_41-06농림16 14 42" xfId="9107"/>
    <cellStyle name="ÅëÈ­_Sheet1_41-06농림16 14 42" xfId="9108"/>
    <cellStyle name="AeE­_Sheet1_41-06농림16 14 43" xfId="9109"/>
    <cellStyle name="ÅëÈ­_Sheet1_41-06농림16 14 43" xfId="9110"/>
    <cellStyle name="AeE­_Sheet1_41-06농림16 14 44" xfId="9111"/>
    <cellStyle name="ÅëÈ­_Sheet1_41-06농림16 14 44" xfId="9112"/>
    <cellStyle name="AeE­_Sheet1_41-06농림16 14 45" xfId="9113"/>
    <cellStyle name="ÅëÈ­_Sheet1_41-06농림16 14 45" xfId="9114"/>
    <cellStyle name="AeE­_Sheet1_41-06농림16 14 46" xfId="9115"/>
    <cellStyle name="ÅëÈ­_Sheet1_41-06농림16 14 46" xfId="9116"/>
    <cellStyle name="AeE­_Sheet1_41-06농림16 14 47" xfId="9117"/>
    <cellStyle name="ÅëÈ­_Sheet1_41-06농림16 14 47" xfId="9118"/>
    <cellStyle name="AeE­_Sheet1_41-06농림16 14 48" xfId="9119"/>
    <cellStyle name="ÅëÈ­_Sheet1_41-06농림16 14 48" xfId="9120"/>
    <cellStyle name="AeE­_Sheet1_41-06농림16 14 49" xfId="9121"/>
    <cellStyle name="ÅëÈ­_Sheet1_41-06농림16 14 49" xfId="9122"/>
    <cellStyle name="AeE­_Sheet1_41-06농림16 14 5" xfId="9123"/>
    <cellStyle name="ÅëÈ­_Sheet1_41-06농림16 14 5" xfId="9124"/>
    <cellStyle name="AeE­_Sheet1_41-06농림16 14 6" xfId="9125"/>
    <cellStyle name="ÅëÈ­_Sheet1_41-06농림16 14 6" xfId="9126"/>
    <cellStyle name="AeE­_Sheet1_41-06농림16 14 7" xfId="9127"/>
    <cellStyle name="ÅëÈ­_Sheet1_41-06농림16 14 7" xfId="9128"/>
    <cellStyle name="AeE­_Sheet1_41-06농림16 14 8" xfId="9129"/>
    <cellStyle name="ÅëÈ­_Sheet1_41-06농림16 14 8" xfId="9130"/>
    <cellStyle name="AeE­_Sheet1_41-06농림16 14 9" xfId="9131"/>
    <cellStyle name="ÅëÈ­_Sheet1_41-06농림16 14 9" xfId="9132"/>
    <cellStyle name="AeE­_Sheet1_41-06농림16 15" xfId="1966"/>
    <cellStyle name="ÅëÈ­_Sheet1_41-06농림16 15" xfId="1967"/>
    <cellStyle name="AeE­_Sheet1_41-06농림16 16" xfId="1968"/>
    <cellStyle name="ÅëÈ­_Sheet1_41-06농림16 16" xfId="1969"/>
    <cellStyle name="AeE­_Sheet1_41-06농림16 17" xfId="1970"/>
    <cellStyle name="ÅëÈ­_Sheet1_41-06농림16 17" xfId="1971"/>
    <cellStyle name="AeE­_Sheet1_41-06농림16 18" xfId="1972"/>
    <cellStyle name="ÅëÈ­_Sheet1_41-06농림16 18" xfId="1973"/>
    <cellStyle name="AeE­_Sheet1_41-06농림16 19" xfId="1974"/>
    <cellStyle name="ÅëÈ­_Sheet1_41-06농림16 19" xfId="1975"/>
    <cellStyle name="AeE­_Sheet1_41-06농림16 2" xfId="1976"/>
    <cellStyle name="ÅëÈ­_Sheet1_41-06농림16 2" xfId="1977"/>
    <cellStyle name="AeE­_Sheet1_41-06농림16 20" xfId="1978"/>
    <cellStyle name="ÅëÈ­_Sheet1_41-06농림16 20" xfId="1979"/>
    <cellStyle name="AeE­_Sheet1_41-06농림16 21" xfId="1980"/>
    <cellStyle name="ÅëÈ­_Sheet1_41-06농림16 21" xfId="1981"/>
    <cellStyle name="AeE­_Sheet1_41-06농림16 22" xfId="1982"/>
    <cellStyle name="ÅëÈ­_Sheet1_41-06농림16 22" xfId="1983"/>
    <cellStyle name="AeE­_Sheet1_41-06농림16 23" xfId="1984"/>
    <cellStyle name="ÅëÈ­_Sheet1_41-06농림16 23" xfId="1985"/>
    <cellStyle name="AeE­_Sheet1_41-06농림16 24" xfId="1986"/>
    <cellStyle name="ÅëÈ­_Sheet1_41-06농림16 24" xfId="1987"/>
    <cellStyle name="AeE­_Sheet1_41-06농림16 25" xfId="1988"/>
    <cellStyle name="ÅëÈ­_Sheet1_41-06농림16 25" xfId="1989"/>
    <cellStyle name="AeE­_Sheet1_41-06농림16 26" xfId="1990"/>
    <cellStyle name="ÅëÈ­_Sheet1_41-06농림16 26" xfId="1991"/>
    <cellStyle name="AeE­_Sheet1_41-06농림16 27" xfId="1992"/>
    <cellStyle name="ÅëÈ­_Sheet1_41-06농림16 27" xfId="1993"/>
    <cellStyle name="AeE­_Sheet1_41-06농림16 28" xfId="1994"/>
    <cellStyle name="ÅëÈ­_Sheet1_41-06농림16 28" xfId="1995"/>
    <cellStyle name="AeE­_Sheet1_41-06농림16 29" xfId="1996"/>
    <cellStyle name="ÅëÈ­_Sheet1_41-06농림16 29" xfId="1997"/>
    <cellStyle name="AeE­_Sheet1_41-06농림16 3" xfId="1998"/>
    <cellStyle name="ÅëÈ­_Sheet1_41-06농림16 3" xfId="1999"/>
    <cellStyle name="AeE­_Sheet1_41-06농림16 30" xfId="2000"/>
    <cellStyle name="ÅëÈ­_Sheet1_41-06농림16 30" xfId="2001"/>
    <cellStyle name="AeE­_Sheet1_41-06농림16 31" xfId="2002"/>
    <cellStyle name="ÅëÈ­_Sheet1_41-06농림16 31" xfId="2003"/>
    <cellStyle name="AeE­_Sheet1_41-06농림16 32" xfId="2004"/>
    <cellStyle name="ÅëÈ­_Sheet1_41-06농림16 32" xfId="2005"/>
    <cellStyle name="AeE­_Sheet1_41-06농림16 33" xfId="2006"/>
    <cellStyle name="ÅëÈ­_Sheet1_41-06농림16 33" xfId="2007"/>
    <cellStyle name="AeE­_Sheet1_41-06농림16 34" xfId="2008"/>
    <cellStyle name="ÅëÈ­_Sheet1_41-06농림16 34" xfId="2009"/>
    <cellStyle name="AeE­_Sheet1_41-06농림16 35" xfId="2010"/>
    <cellStyle name="ÅëÈ­_Sheet1_41-06농림16 35" xfId="2011"/>
    <cellStyle name="AeE­_Sheet1_41-06농림16 36" xfId="2012"/>
    <cellStyle name="ÅëÈ­_Sheet1_41-06농림16 36" xfId="2013"/>
    <cellStyle name="AeE­_Sheet1_41-06농림16 37" xfId="2014"/>
    <cellStyle name="ÅëÈ­_Sheet1_41-06농림16 37" xfId="2015"/>
    <cellStyle name="AeE­_Sheet1_41-06농림16 38" xfId="2016"/>
    <cellStyle name="ÅëÈ­_Sheet1_41-06농림16 38" xfId="2017"/>
    <cellStyle name="AeE­_Sheet1_41-06농림16 39" xfId="2018"/>
    <cellStyle name="ÅëÈ­_Sheet1_41-06농림16 39" xfId="2019"/>
    <cellStyle name="AeE­_Sheet1_41-06농림16 4" xfId="2020"/>
    <cellStyle name="ÅëÈ­_Sheet1_41-06농림16 4" xfId="2021"/>
    <cellStyle name="AeE­_Sheet1_41-06농림16 40" xfId="2022"/>
    <cellStyle name="ÅëÈ­_Sheet1_41-06농림16 40" xfId="2023"/>
    <cellStyle name="AeE­_Sheet1_41-06농림16 41" xfId="2024"/>
    <cellStyle name="ÅëÈ­_Sheet1_41-06농림16 41" xfId="2025"/>
    <cellStyle name="AeE­_Sheet1_41-06농림16 5" xfId="2026"/>
    <cellStyle name="ÅëÈ­_Sheet1_41-06농림16 5" xfId="2027"/>
    <cellStyle name="AeE­_Sheet1_41-06농림16 6" xfId="2028"/>
    <cellStyle name="ÅëÈ­_Sheet1_41-06농림16 6" xfId="2029"/>
    <cellStyle name="AeE­_Sheet1_41-06농림16 7" xfId="2030"/>
    <cellStyle name="ÅëÈ­_Sheet1_41-06농림16 7" xfId="2031"/>
    <cellStyle name="AeE­_Sheet1_41-06농림16 8" xfId="2032"/>
    <cellStyle name="ÅëÈ­_Sheet1_41-06농림16 8" xfId="2033"/>
    <cellStyle name="AeE­_Sheet1_41-06농림16 9" xfId="2034"/>
    <cellStyle name="ÅëÈ­_Sheet1_41-06농림16 9" xfId="2035"/>
    <cellStyle name="AeE­_Sheet1_41-06농림16_45-09 유통 금융 보험 및 기타서비스(97-109)" xfId="9133"/>
    <cellStyle name="ÅëÈ­_Sheet1_41-06농림16_45-09 유통 금융 보험 및 기타서비스(97-109)" xfId="9134"/>
    <cellStyle name="AeE­_Sheet1_41-06농림16_46-11 교통 관광 및 정보통신" xfId="9135"/>
    <cellStyle name="ÅëÈ­_Sheet1_41-06농림16_46-11 교통 관광 및 정보통신" xfId="9136"/>
    <cellStyle name="AeE­_Sheet1_41-06농림16_99 재가노인복지시설" xfId="9137"/>
    <cellStyle name="ÅëÈ­_Sheet1_41-06농림16_99 재가노인복지시설" xfId="9138"/>
    <cellStyle name="AeE­_Sheet1_41-06농림16_99 친환경농산물 인증현황" xfId="9139"/>
    <cellStyle name="ÅëÈ­_Sheet1_41-06농림16_99 친환경농산물 인증현황" xfId="9140"/>
    <cellStyle name="AeE­_Sheet1_41-06농림41" xfId="189"/>
    <cellStyle name="ÅëÈ­_Sheet1_41-06농림41" xfId="190"/>
    <cellStyle name="AeE­_Sheet1_41-06농림41 10" xfId="2036"/>
    <cellStyle name="ÅëÈ­_Sheet1_41-06농림41 10" xfId="2037"/>
    <cellStyle name="AeE­_Sheet1_41-06농림41 11" xfId="2038"/>
    <cellStyle name="ÅëÈ­_Sheet1_41-06농림41 11" xfId="2039"/>
    <cellStyle name="AeE­_Sheet1_41-06농림41 12" xfId="2040"/>
    <cellStyle name="ÅëÈ­_Sheet1_41-06농림41 12" xfId="2041"/>
    <cellStyle name="AeE­_Sheet1_41-06농림41 12 10" xfId="2042"/>
    <cellStyle name="ÅëÈ­_Sheet1_41-06농림41 13" xfId="2043"/>
    <cellStyle name="AeE­_Sheet1_41-06농림41 14" xfId="2044"/>
    <cellStyle name="ÅëÈ­_Sheet1_41-06농림41 14" xfId="2045"/>
    <cellStyle name="AeE­_Sheet1_41-06농림41 14 10" xfId="9141"/>
    <cellStyle name="ÅëÈ­_Sheet1_41-06농림41 14 10" xfId="9142"/>
    <cellStyle name="AeE­_Sheet1_41-06농림41 14 11" xfId="9143"/>
    <cellStyle name="ÅëÈ­_Sheet1_41-06농림41 14 11" xfId="9144"/>
    <cellStyle name="AeE­_Sheet1_41-06농림41 14 12" xfId="9145"/>
    <cellStyle name="ÅëÈ­_Sheet1_41-06농림41 14 12" xfId="9146"/>
    <cellStyle name="AeE­_Sheet1_41-06농림41 14 13" xfId="9147"/>
    <cellStyle name="ÅëÈ­_Sheet1_41-06농림41 14 13" xfId="9148"/>
    <cellStyle name="AeE­_Sheet1_41-06농림41 14 14" xfId="9149"/>
    <cellStyle name="ÅëÈ­_Sheet1_41-06농림41 14 14" xfId="9150"/>
    <cellStyle name="AeE­_Sheet1_41-06농림41 14 15" xfId="9151"/>
    <cellStyle name="ÅëÈ­_Sheet1_41-06농림41 14 15" xfId="9152"/>
    <cellStyle name="AeE­_Sheet1_41-06농림41 14 16" xfId="9153"/>
    <cellStyle name="ÅëÈ­_Sheet1_41-06농림41 14 16" xfId="9154"/>
    <cellStyle name="AeE­_Sheet1_41-06농림41 14 17" xfId="9155"/>
    <cellStyle name="ÅëÈ­_Sheet1_41-06농림41 14 17" xfId="9156"/>
    <cellStyle name="AeE­_Sheet1_41-06농림41 14 18" xfId="9157"/>
    <cellStyle name="ÅëÈ­_Sheet1_41-06농림41 14 18" xfId="9158"/>
    <cellStyle name="AeE­_Sheet1_41-06농림41 14 19" xfId="9159"/>
    <cellStyle name="ÅëÈ­_Sheet1_41-06농림41 14 19" xfId="9160"/>
    <cellStyle name="AeE­_Sheet1_41-06농림41 14 2" xfId="9161"/>
    <cellStyle name="ÅëÈ­_Sheet1_41-06농림41 14 2" xfId="9162"/>
    <cellStyle name="AeE­_Sheet1_41-06농림41 14 20" xfId="9163"/>
    <cellStyle name="ÅëÈ­_Sheet1_41-06농림41 14 20" xfId="9164"/>
    <cellStyle name="AeE­_Sheet1_41-06농림41 14 21" xfId="9165"/>
    <cellStyle name="ÅëÈ­_Sheet1_41-06농림41 14 21" xfId="9166"/>
    <cellStyle name="AeE­_Sheet1_41-06농림41 14 22" xfId="9167"/>
    <cellStyle name="ÅëÈ­_Sheet1_41-06농림41 14 22" xfId="9168"/>
    <cellStyle name="AeE­_Sheet1_41-06농림41 14 23" xfId="9169"/>
    <cellStyle name="ÅëÈ­_Sheet1_41-06농림41 14 23" xfId="9170"/>
    <cellStyle name="AeE­_Sheet1_41-06농림41 14 24" xfId="9171"/>
    <cellStyle name="ÅëÈ­_Sheet1_41-06농림41 14 24" xfId="9172"/>
    <cellStyle name="AeE­_Sheet1_41-06농림41 14 25" xfId="9173"/>
    <cellStyle name="ÅëÈ­_Sheet1_41-06농림41 14 25" xfId="9174"/>
    <cellStyle name="AeE­_Sheet1_41-06농림41 14 26" xfId="9175"/>
    <cellStyle name="ÅëÈ­_Sheet1_41-06농림41 14 26" xfId="9176"/>
    <cellStyle name="AeE­_Sheet1_41-06농림41 14 27" xfId="9177"/>
    <cellStyle name="ÅëÈ­_Sheet1_41-06농림41 14 27" xfId="9178"/>
    <cellStyle name="AeE­_Sheet1_41-06농림41 14 28" xfId="9179"/>
    <cellStyle name="ÅëÈ­_Sheet1_41-06농림41 14 28" xfId="9180"/>
    <cellStyle name="AeE­_Sheet1_41-06농림41 14 29" xfId="9181"/>
    <cellStyle name="ÅëÈ­_Sheet1_41-06농림41 14 29" xfId="9182"/>
    <cellStyle name="AeE­_Sheet1_41-06농림41 14 3" xfId="9183"/>
    <cellStyle name="ÅëÈ­_Sheet1_41-06농림41 14 3" xfId="9184"/>
    <cellStyle name="AeE­_Sheet1_41-06농림41 14 30" xfId="9185"/>
    <cellStyle name="ÅëÈ­_Sheet1_41-06농림41 14 30" xfId="9186"/>
    <cellStyle name="AeE­_Sheet1_41-06농림41 14 31" xfId="9187"/>
    <cellStyle name="ÅëÈ­_Sheet1_41-06농림41 14 31" xfId="9188"/>
    <cellStyle name="AeE­_Sheet1_41-06농림41 14 32" xfId="9189"/>
    <cellStyle name="ÅëÈ­_Sheet1_41-06농림41 14 32" xfId="9190"/>
    <cellStyle name="AeE­_Sheet1_41-06농림41 14 33" xfId="9191"/>
    <cellStyle name="ÅëÈ­_Sheet1_41-06농림41 14 33" xfId="9192"/>
    <cellStyle name="AeE­_Sheet1_41-06농림41 14 34" xfId="9193"/>
    <cellStyle name="ÅëÈ­_Sheet1_41-06농림41 14 34" xfId="9194"/>
    <cellStyle name="AeE­_Sheet1_41-06농림41 14 35" xfId="9195"/>
    <cellStyle name="ÅëÈ­_Sheet1_41-06농림41 14 35" xfId="9196"/>
    <cellStyle name="AeE­_Sheet1_41-06농림41 14 36" xfId="9197"/>
    <cellStyle name="ÅëÈ­_Sheet1_41-06농림41 14 36" xfId="9198"/>
    <cellStyle name="AeE­_Sheet1_41-06농림41 14 37" xfId="9199"/>
    <cellStyle name="ÅëÈ­_Sheet1_41-06농림41 14 37" xfId="9200"/>
    <cellStyle name="AeE­_Sheet1_41-06농림41 14 38" xfId="9201"/>
    <cellStyle name="ÅëÈ­_Sheet1_41-06농림41 14 38" xfId="9202"/>
    <cellStyle name="AeE­_Sheet1_41-06농림41 14 39" xfId="9203"/>
    <cellStyle name="ÅëÈ­_Sheet1_41-06농림41 14 39" xfId="9204"/>
    <cellStyle name="AeE­_Sheet1_41-06농림41 14 4" xfId="9205"/>
    <cellStyle name="ÅëÈ­_Sheet1_41-06농림41 14 4" xfId="9206"/>
    <cellStyle name="AeE­_Sheet1_41-06농림41 14 40" xfId="9207"/>
    <cellStyle name="ÅëÈ­_Sheet1_41-06농림41 14 40" xfId="9208"/>
    <cellStyle name="AeE­_Sheet1_41-06농림41 14 41" xfId="9209"/>
    <cellStyle name="ÅëÈ­_Sheet1_41-06농림41 14 41" xfId="9210"/>
    <cellStyle name="AeE­_Sheet1_41-06농림41 14 42" xfId="9211"/>
    <cellStyle name="ÅëÈ­_Sheet1_41-06농림41 14 42" xfId="9212"/>
    <cellStyle name="AeE­_Sheet1_41-06농림41 14 43" xfId="9213"/>
    <cellStyle name="ÅëÈ­_Sheet1_41-06농림41 14 43" xfId="9214"/>
    <cellStyle name="AeE­_Sheet1_41-06농림41 14 44" xfId="9215"/>
    <cellStyle name="ÅëÈ­_Sheet1_41-06농림41 14 44" xfId="9216"/>
    <cellStyle name="AeE­_Sheet1_41-06농림41 14 45" xfId="9217"/>
    <cellStyle name="ÅëÈ­_Sheet1_41-06농림41 14 45" xfId="9218"/>
    <cellStyle name="AeE­_Sheet1_41-06농림41 14 46" xfId="9219"/>
    <cellStyle name="ÅëÈ­_Sheet1_41-06농림41 14 46" xfId="9220"/>
    <cellStyle name="AeE­_Sheet1_41-06농림41 14 47" xfId="9221"/>
    <cellStyle name="ÅëÈ­_Sheet1_41-06농림41 14 47" xfId="9222"/>
    <cellStyle name="AeE­_Sheet1_41-06농림41 14 48" xfId="9223"/>
    <cellStyle name="ÅëÈ­_Sheet1_41-06농림41 14 48" xfId="9224"/>
    <cellStyle name="AeE­_Sheet1_41-06농림41 14 49" xfId="9225"/>
    <cellStyle name="ÅëÈ­_Sheet1_41-06농림41 14 49" xfId="9226"/>
    <cellStyle name="AeE­_Sheet1_41-06농림41 14 5" xfId="9227"/>
    <cellStyle name="ÅëÈ­_Sheet1_41-06농림41 14 5" xfId="9228"/>
    <cellStyle name="AeE­_Sheet1_41-06농림41 14 6" xfId="9229"/>
    <cellStyle name="ÅëÈ­_Sheet1_41-06농림41 14 6" xfId="9230"/>
    <cellStyle name="AeE­_Sheet1_41-06농림41 14 7" xfId="9231"/>
    <cellStyle name="ÅëÈ­_Sheet1_41-06농림41 14 7" xfId="9232"/>
    <cellStyle name="AeE­_Sheet1_41-06농림41 14 8" xfId="9233"/>
    <cellStyle name="ÅëÈ­_Sheet1_41-06농림41 14 8" xfId="9234"/>
    <cellStyle name="AeE­_Sheet1_41-06농림41 14 9" xfId="9235"/>
    <cellStyle name="ÅëÈ­_Sheet1_41-06농림41 14 9" xfId="9236"/>
    <cellStyle name="AeE­_Sheet1_41-06농림41 15" xfId="2046"/>
    <cellStyle name="ÅëÈ­_Sheet1_41-06농림41 15" xfId="2047"/>
    <cellStyle name="AeE­_Sheet1_41-06농림41 16" xfId="2048"/>
    <cellStyle name="ÅëÈ­_Sheet1_41-06농림41 16" xfId="2049"/>
    <cellStyle name="AeE­_Sheet1_41-06농림41 17" xfId="2050"/>
    <cellStyle name="ÅëÈ­_Sheet1_41-06농림41 17" xfId="2051"/>
    <cellStyle name="AeE­_Sheet1_41-06농림41 18" xfId="2052"/>
    <cellStyle name="ÅëÈ­_Sheet1_41-06농림41 18" xfId="2053"/>
    <cellStyle name="AeE­_Sheet1_41-06농림41 19" xfId="2054"/>
    <cellStyle name="ÅëÈ­_Sheet1_41-06농림41 19" xfId="2055"/>
    <cellStyle name="AeE­_Sheet1_41-06농림41 2" xfId="2056"/>
    <cellStyle name="ÅëÈ­_Sheet1_41-06농림41 2" xfId="2057"/>
    <cellStyle name="AeE­_Sheet1_41-06농림41 20" xfId="2058"/>
    <cellStyle name="ÅëÈ­_Sheet1_41-06농림41 20" xfId="2059"/>
    <cellStyle name="AeE­_Sheet1_41-06농림41 21" xfId="2060"/>
    <cellStyle name="ÅëÈ­_Sheet1_41-06농림41 21" xfId="2061"/>
    <cellStyle name="AeE­_Sheet1_41-06농림41 22" xfId="2062"/>
    <cellStyle name="ÅëÈ­_Sheet1_41-06농림41 22" xfId="2063"/>
    <cellStyle name="AeE­_Sheet1_41-06농림41 23" xfId="2064"/>
    <cellStyle name="ÅëÈ­_Sheet1_41-06농림41 23" xfId="2065"/>
    <cellStyle name="AeE­_Sheet1_41-06농림41 24" xfId="2066"/>
    <cellStyle name="ÅëÈ­_Sheet1_41-06농림41 24" xfId="2067"/>
    <cellStyle name="AeE­_Sheet1_41-06농림41 25" xfId="2068"/>
    <cellStyle name="ÅëÈ­_Sheet1_41-06농림41 25" xfId="2069"/>
    <cellStyle name="AeE­_Sheet1_41-06농림41 26" xfId="2070"/>
    <cellStyle name="ÅëÈ­_Sheet1_41-06농림41 26" xfId="2071"/>
    <cellStyle name="AeE­_Sheet1_41-06농림41 27" xfId="2072"/>
    <cellStyle name="ÅëÈ­_Sheet1_41-06농림41 27" xfId="2073"/>
    <cellStyle name="AeE­_Sheet1_41-06농림41 28" xfId="2074"/>
    <cellStyle name="ÅëÈ­_Sheet1_41-06농림41 28" xfId="2075"/>
    <cellStyle name="AeE­_Sheet1_41-06농림41 29" xfId="2076"/>
    <cellStyle name="ÅëÈ­_Sheet1_41-06농림41 29" xfId="2077"/>
    <cellStyle name="AeE­_Sheet1_41-06농림41 3" xfId="2078"/>
    <cellStyle name="ÅëÈ­_Sheet1_41-06농림41 3" xfId="2079"/>
    <cellStyle name="AeE­_Sheet1_41-06농림41 30" xfId="2080"/>
    <cellStyle name="ÅëÈ­_Sheet1_41-06농림41 30" xfId="2081"/>
    <cellStyle name="AeE­_Sheet1_41-06농림41 31" xfId="2082"/>
    <cellStyle name="ÅëÈ­_Sheet1_41-06농림41 31" xfId="2083"/>
    <cellStyle name="AeE­_Sheet1_41-06농림41 32" xfId="2084"/>
    <cellStyle name="ÅëÈ­_Sheet1_41-06농림41 32" xfId="2085"/>
    <cellStyle name="AeE­_Sheet1_41-06농림41 33" xfId="2086"/>
    <cellStyle name="ÅëÈ­_Sheet1_41-06농림41 33" xfId="2087"/>
    <cellStyle name="AeE­_Sheet1_41-06농림41 34" xfId="2088"/>
    <cellStyle name="ÅëÈ­_Sheet1_41-06농림41 34" xfId="2089"/>
    <cellStyle name="AeE­_Sheet1_41-06농림41 35" xfId="2090"/>
    <cellStyle name="ÅëÈ­_Sheet1_41-06농림41 35" xfId="2091"/>
    <cellStyle name="AeE­_Sheet1_41-06농림41 36" xfId="2092"/>
    <cellStyle name="ÅëÈ­_Sheet1_41-06농림41 36" xfId="2093"/>
    <cellStyle name="AeE­_Sheet1_41-06농림41 37" xfId="2094"/>
    <cellStyle name="ÅëÈ­_Sheet1_41-06농림41 37" xfId="2095"/>
    <cellStyle name="AeE­_Sheet1_41-06농림41 38" xfId="2096"/>
    <cellStyle name="ÅëÈ­_Sheet1_41-06농림41 38" xfId="2097"/>
    <cellStyle name="AeE­_Sheet1_41-06농림41 39" xfId="2098"/>
    <cellStyle name="ÅëÈ­_Sheet1_41-06농림41 39" xfId="2099"/>
    <cellStyle name="AeE­_Sheet1_41-06농림41 4" xfId="2100"/>
    <cellStyle name="ÅëÈ­_Sheet1_41-06농림41 4" xfId="2101"/>
    <cellStyle name="AeE­_Sheet1_41-06농림41 40" xfId="2102"/>
    <cellStyle name="ÅëÈ­_Sheet1_41-06농림41 40" xfId="2103"/>
    <cellStyle name="AeE­_Sheet1_41-06농림41 41" xfId="2104"/>
    <cellStyle name="ÅëÈ­_Sheet1_41-06농림41 41" xfId="2105"/>
    <cellStyle name="AeE­_Sheet1_41-06농림41 5" xfId="2106"/>
    <cellStyle name="ÅëÈ­_Sheet1_41-06농림41 5" xfId="2107"/>
    <cellStyle name="AeE­_Sheet1_41-06농림41 6" xfId="2108"/>
    <cellStyle name="ÅëÈ­_Sheet1_41-06농림41 6" xfId="2109"/>
    <cellStyle name="AeE­_Sheet1_41-06농림41 7" xfId="2110"/>
    <cellStyle name="ÅëÈ­_Sheet1_41-06농림41 7" xfId="2111"/>
    <cellStyle name="AeE­_Sheet1_41-06농림41 8" xfId="2112"/>
    <cellStyle name="ÅëÈ­_Sheet1_41-06농림41 8" xfId="2113"/>
    <cellStyle name="AeE­_Sheet1_41-06농림41 9" xfId="2114"/>
    <cellStyle name="ÅëÈ­_Sheet1_41-06농림41 9" xfId="2115"/>
    <cellStyle name="AeE­_Sheet1_45-09 유통 금융 보험 및 기타서비스(97-109)" xfId="9237"/>
    <cellStyle name="ÅëÈ­_Sheet1_45-09 유통 금융 보험 및 기타서비스(97-109)" xfId="9238"/>
    <cellStyle name="AeE­_Sheet1_46-11 교통 관광 및 정보통신" xfId="9239"/>
    <cellStyle name="ÅëÈ­_Sheet1_46-11 교통 관광 및 정보통신" xfId="9240"/>
    <cellStyle name="AeE­_Sheet1_99 재가노인복지시설" xfId="9241"/>
    <cellStyle name="ÅëÈ­_Sheet1_99 재가노인복지시설" xfId="9242"/>
    <cellStyle name="AeE­_Sheet1_99 친환경농산물 인증현황" xfId="9243"/>
    <cellStyle name="ÅëÈ­_Sheet1_99 친환경농산물 인증현황" xfId="9244"/>
    <cellStyle name="AeE¡ⓒ [0]_INQUIRY ￠?￥i¨u¡AAⓒ￢Aⓒª " xfId="191"/>
    <cellStyle name="AeE¡ⓒ_INQUIRY ￠?￥i¨u¡AAⓒ￢Aⓒª " xfId="192"/>
    <cellStyle name="ALIGNMENT" xfId="193"/>
    <cellStyle name="AÞ¸¶ [0]_ 2ÆAAþº° " xfId="9245"/>
    <cellStyle name="ÄÞ¸¶ [0]_¼ÕÀÍ¿¹»ê" xfId="194"/>
    <cellStyle name="AÞ¸¶ [0]_¼OAI¿¹≫e" xfId="195"/>
    <cellStyle name="ÄÞ¸¶ [0]_ÀÎ°Çºñ,¿ÜÁÖºñ" xfId="196"/>
    <cellStyle name="AÞ¸¶ [0]_AI°Cºn,μμ±Þºn" xfId="197"/>
    <cellStyle name="ÄÞ¸¶ [0]_INQUIRY ¿µ¾÷ÃßÁø " xfId="9246"/>
    <cellStyle name="AÞ¸¶ [0]_INQUIRY ¿μ¾÷AßAø " xfId="9247"/>
    <cellStyle name="ÄÞ¸¶ [0]_laroux" xfId="198"/>
    <cellStyle name="AÞ¸¶ [0]_laroux_1" xfId="199"/>
    <cellStyle name="ÄÞ¸¶ [0]_laroux_1" xfId="200"/>
    <cellStyle name="AÞ¸¶ [0]_laroux_1 10" xfId="2116"/>
    <cellStyle name="ÄÞ¸¶ [0]_laroux_1 10" xfId="2117"/>
    <cellStyle name="AÞ¸¶ [0]_laroux_1 11" xfId="2118"/>
    <cellStyle name="ÄÞ¸¶ [0]_laroux_1 11" xfId="2119"/>
    <cellStyle name="AÞ¸¶ [0]_laroux_1 12" xfId="2120"/>
    <cellStyle name="ÄÞ¸¶ [0]_laroux_1 12" xfId="2121"/>
    <cellStyle name="AÞ¸¶ [0]_laroux_1 12 10" xfId="2122"/>
    <cellStyle name="ÄÞ¸¶ [0]_laroux_1 13" xfId="2123"/>
    <cellStyle name="AÞ¸¶ [0]_laroux_1 14" xfId="2124"/>
    <cellStyle name="ÄÞ¸¶ [0]_laroux_1 14" xfId="2125"/>
    <cellStyle name="AÞ¸¶ [0]_laroux_1 14 10" xfId="9248"/>
    <cellStyle name="ÄÞ¸¶ [0]_laroux_1 14 10" xfId="9249"/>
    <cellStyle name="AÞ¸¶ [0]_laroux_1 14 11" xfId="9250"/>
    <cellStyle name="ÄÞ¸¶ [0]_laroux_1 14 11" xfId="9251"/>
    <cellStyle name="AÞ¸¶ [0]_laroux_1 14 12" xfId="9252"/>
    <cellStyle name="ÄÞ¸¶ [0]_laroux_1 14 12" xfId="9253"/>
    <cellStyle name="AÞ¸¶ [0]_laroux_1 14 13" xfId="9254"/>
    <cellStyle name="ÄÞ¸¶ [0]_laroux_1 14 13" xfId="9255"/>
    <cellStyle name="AÞ¸¶ [0]_laroux_1 14 14" xfId="9256"/>
    <cellStyle name="ÄÞ¸¶ [0]_laroux_1 14 14" xfId="9257"/>
    <cellStyle name="AÞ¸¶ [0]_laroux_1 14 15" xfId="9258"/>
    <cellStyle name="ÄÞ¸¶ [0]_laroux_1 14 15" xfId="9259"/>
    <cellStyle name="AÞ¸¶ [0]_laroux_1 14 16" xfId="9260"/>
    <cellStyle name="ÄÞ¸¶ [0]_laroux_1 14 16" xfId="9261"/>
    <cellStyle name="AÞ¸¶ [0]_laroux_1 14 17" xfId="9262"/>
    <cellStyle name="ÄÞ¸¶ [0]_laroux_1 14 17" xfId="9263"/>
    <cellStyle name="AÞ¸¶ [0]_laroux_1 14 18" xfId="9264"/>
    <cellStyle name="ÄÞ¸¶ [0]_laroux_1 14 18" xfId="9265"/>
    <cellStyle name="AÞ¸¶ [0]_laroux_1 14 19" xfId="9266"/>
    <cellStyle name="ÄÞ¸¶ [0]_laroux_1 14 19" xfId="9267"/>
    <cellStyle name="AÞ¸¶ [0]_laroux_1 14 2" xfId="9268"/>
    <cellStyle name="ÄÞ¸¶ [0]_laroux_1 14 2" xfId="9269"/>
    <cellStyle name="AÞ¸¶ [0]_laroux_1 14 20" xfId="9270"/>
    <cellStyle name="ÄÞ¸¶ [0]_laroux_1 14 20" xfId="9271"/>
    <cellStyle name="AÞ¸¶ [0]_laroux_1 14 21" xfId="9272"/>
    <cellStyle name="ÄÞ¸¶ [0]_laroux_1 14 21" xfId="9273"/>
    <cellStyle name="AÞ¸¶ [0]_laroux_1 14 22" xfId="9274"/>
    <cellStyle name="ÄÞ¸¶ [0]_laroux_1 14 22" xfId="9275"/>
    <cellStyle name="AÞ¸¶ [0]_laroux_1 14 23" xfId="9276"/>
    <cellStyle name="ÄÞ¸¶ [0]_laroux_1 14 23" xfId="9277"/>
    <cellStyle name="AÞ¸¶ [0]_laroux_1 14 24" xfId="9278"/>
    <cellStyle name="ÄÞ¸¶ [0]_laroux_1 14 24" xfId="9279"/>
    <cellStyle name="AÞ¸¶ [0]_laroux_1 14 25" xfId="9280"/>
    <cellStyle name="ÄÞ¸¶ [0]_laroux_1 14 25" xfId="9281"/>
    <cellStyle name="AÞ¸¶ [0]_laroux_1 14 26" xfId="9282"/>
    <cellStyle name="ÄÞ¸¶ [0]_laroux_1 14 26" xfId="9283"/>
    <cellStyle name="AÞ¸¶ [0]_laroux_1 14 27" xfId="9284"/>
    <cellStyle name="ÄÞ¸¶ [0]_laroux_1 14 27" xfId="9285"/>
    <cellStyle name="AÞ¸¶ [0]_laroux_1 14 28" xfId="9286"/>
    <cellStyle name="ÄÞ¸¶ [0]_laroux_1 14 28" xfId="9287"/>
    <cellStyle name="AÞ¸¶ [0]_laroux_1 14 29" xfId="9288"/>
    <cellStyle name="ÄÞ¸¶ [0]_laroux_1 14 29" xfId="9289"/>
    <cellStyle name="AÞ¸¶ [0]_laroux_1 14 3" xfId="9290"/>
    <cellStyle name="ÄÞ¸¶ [0]_laroux_1 14 3" xfId="9291"/>
    <cellStyle name="AÞ¸¶ [0]_laroux_1 14 30" xfId="9292"/>
    <cellStyle name="ÄÞ¸¶ [0]_laroux_1 14 30" xfId="9293"/>
    <cellStyle name="AÞ¸¶ [0]_laroux_1 14 31" xfId="9294"/>
    <cellStyle name="ÄÞ¸¶ [0]_laroux_1 14 31" xfId="9295"/>
    <cellStyle name="AÞ¸¶ [0]_laroux_1 14 32" xfId="9296"/>
    <cellStyle name="ÄÞ¸¶ [0]_laroux_1 14 32" xfId="9297"/>
    <cellStyle name="AÞ¸¶ [0]_laroux_1 14 33" xfId="9298"/>
    <cellStyle name="ÄÞ¸¶ [0]_laroux_1 14 33" xfId="9299"/>
    <cellStyle name="AÞ¸¶ [0]_laroux_1 14 34" xfId="9300"/>
    <cellStyle name="ÄÞ¸¶ [0]_laroux_1 14 34" xfId="9301"/>
    <cellStyle name="AÞ¸¶ [0]_laroux_1 14 35" xfId="9302"/>
    <cellStyle name="ÄÞ¸¶ [0]_laroux_1 14 35" xfId="9303"/>
    <cellStyle name="AÞ¸¶ [0]_laroux_1 14 36" xfId="9304"/>
    <cellStyle name="ÄÞ¸¶ [0]_laroux_1 14 36" xfId="9305"/>
    <cellStyle name="AÞ¸¶ [0]_laroux_1 14 37" xfId="9306"/>
    <cellStyle name="ÄÞ¸¶ [0]_laroux_1 14 37" xfId="9307"/>
    <cellStyle name="AÞ¸¶ [0]_laroux_1 14 38" xfId="9308"/>
    <cellStyle name="ÄÞ¸¶ [0]_laroux_1 14 38" xfId="9309"/>
    <cellStyle name="AÞ¸¶ [0]_laroux_1 14 39" xfId="9310"/>
    <cellStyle name="ÄÞ¸¶ [0]_laroux_1 14 39" xfId="9311"/>
    <cellStyle name="AÞ¸¶ [0]_laroux_1 14 4" xfId="9312"/>
    <cellStyle name="ÄÞ¸¶ [0]_laroux_1 14 4" xfId="9313"/>
    <cellStyle name="AÞ¸¶ [0]_laroux_1 14 40" xfId="9314"/>
    <cellStyle name="ÄÞ¸¶ [0]_laroux_1 14 40" xfId="9315"/>
    <cellStyle name="AÞ¸¶ [0]_laroux_1 14 41" xfId="9316"/>
    <cellStyle name="ÄÞ¸¶ [0]_laroux_1 14 41" xfId="9317"/>
    <cellStyle name="AÞ¸¶ [0]_laroux_1 14 42" xfId="9318"/>
    <cellStyle name="ÄÞ¸¶ [0]_laroux_1 14 42" xfId="9319"/>
    <cellStyle name="AÞ¸¶ [0]_laroux_1 14 43" xfId="9320"/>
    <cellStyle name="ÄÞ¸¶ [0]_laroux_1 14 43" xfId="9321"/>
    <cellStyle name="AÞ¸¶ [0]_laroux_1 14 44" xfId="9322"/>
    <cellStyle name="ÄÞ¸¶ [0]_laroux_1 14 44" xfId="9323"/>
    <cellStyle name="AÞ¸¶ [0]_laroux_1 14 45" xfId="9324"/>
    <cellStyle name="ÄÞ¸¶ [0]_laroux_1 14 45" xfId="9325"/>
    <cellStyle name="AÞ¸¶ [0]_laroux_1 14 46" xfId="9326"/>
    <cellStyle name="ÄÞ¸¶ [0]_laroux_1 14 46" xfId="9327"/>
    <cellStyle name="AÞ¸¶ [0]_laroux_1 14 47" xfId="9328"/>
    <cellStyle name="ÄÞ¸¶ [0]_laroux_1 14 47" xfId="9329"/>
    <cellStyle name="AÞ¸¶ [0]_laroux_1 14 48" xfId="9330"/>
    <cellStyle name="ÄÞ¸¶ [0]_laroux_1 14 48" xfId="9331"/>
    <cellStyle name="AÞ¸¶ [0]_laroux_1 14 49" xfId="9332"/>
    <cellStyle name="ÄÞ¸¶ [0]_laroux_1 14 49" xfId="9333"/>
    <cellStyle name="AÞ¸¶ [0]_laroux_1 14 5" xfId="9334"/>
    <cellStyle name="ÄÞ¸¶ [0]_laroux_1 14 5" xfId="9335"/>
    <cellStyle name="AÞ¸¶ [0]_laroux_1 14 6" xfId="9336"/>
    <cellStyle name="ÄÞ¸¶ [0]_laroux_1 14 6" xfId="9337"/>
    <cellStyle name="AÞ¸¶ [0]_laroux_1 14 7" xfId="9338"/>
    <cellStyle name="ÄÞ¸¶ [0]_laroux_1 14 7" xfId="9339"/>
    <cellStyle name="AÞ¸¶ [0]_laroux_1 14 8" xfId="9340"/>
    <cellStyle name="ÄÞ¸¶ [0]_laroux_1 14 8" xfId="9341"/>
    <cellStyle name="AÞ¸¶ [0]_laroux_1 14 9" xfId="9342"/>
    <cellStyle name="ÄÞ¸¶ [0]_laroux_1 14 9" xfId="9343"/>
    <cellStyle name="AÞ¸¶ [0]_laroux_1 15" xfId="2126"/>
    <cellStyle name="ÄÞ¸¶ [0]_laroux_1 15" xfId="2127"/>
    <cellStyle name="AÞ¸¶ [0]_laroux_1 16" xfId="2128"/>
    <cellStyle name="ÄÞ¸¶ [0]_laroux_1 16" xfId="2129"/>
    <cellStyle name="AÞ¸¶ [0]_laroux_1 17" xfId="2130"/>
    <cellStyle name="ÄÞ¸¶ [0]_laroux_1 17" xfId="2131"/>
    <cellStyle name="AÞ¸¶ [0]_laroux_1 18" xfId="2132"/>
    <cellStyle name="ÄÞ¸¶ [0]_laroux_1 18" xfId="2133"/>
    <cellStyle name="AÞ¸¶ [0]_laroux_1 19" xfId="2134"/>
    <cellStyle name="ÄÞ¸¶ [0]_laroux_1 19" xfId="2135"/>
    <cellStyle name="AÞ¸¶ [0]_laroux_1 2" xfId="2136"/>
    <cellStyle name="ÄÞ¸¶ [0]_laroux_1 2" xfId="2137"/>
    <cellStyle name="AÞ¸¶ [0]_laroux_1 20" xfId="2138"/>
    <cellStyle name="ÄÞ¸¶ [0]_laroux_1 20" xfId="2139"/>
    <cellStyle name="AÞ¸¶ [0]_laroux_1 21" xfId="2140"/>
    <cellStyle name="ÄÞ¸¶ [0]_laroux_1 21" xfId="2141"/>
    <cellStyle name="AÞ¸¶ [0]_laroux_1 22" xfId="2142"/>
    <cellStyle name="ÄÞ¸¶ [0]_laroux_1 22" xfId="2143"/>
    <cellStyle name="AÞ¸¶ [0]_laroux_1 23" xfId="2144"/>
    <cellStyle name="ÄÞ¸¶ [0]_laroux_1 23" xfId="2145"/>
    <cellStyle name="AÞ¸¶ [0]_laroux_1 24" xfId="2146"/>
    <cellStyle name="ÄÞ¸¶ [0]_laroux_1 24" xfId="2147"/>
    <cellStyle name="AÞ¸¶ [0]_laroux_1 25" xfId="2148"/>
    <cellStyle name="ÄÞ¸¶ [0]_laroux_1 25" xfId="2149"/>
    <cellStyle name="AÞ¸¶ [0]_laroux_1 26" xfId="2150"/>
    <cellStyle name="ÄÞ¸¶ [0]_laroux_1 26" xfId="2151"/>
    <cellStyle name="AÞ¸¶ [0]_laroux_1 27" xfId="2152"/>
    <cellStyle name="ÄÞ¸¶ [0]_laroux_1 27" xfId="2153"/>
    <cellStyle name="AÞ¸¶ [0]_laroux_1 28" xfId="2154"/>
    <cellStyle name="ÄÞ¸¶ [0]_laroux_1 28" xfId="2155"/>
    <cellStyle name="AÞ¸¶ [0]_laroux_1 29" xfId="2156"/>
    <cellStyle name="ÄÞ¸¶ [0]_laroux_1 29" xfId="2157"/>
    <cellStyle name="AÞ¸¶ [0]_laroux_1 3" xfId="2158"/>
    <cellStyle name="ÄÞ¸¶ [0]_laroux_1 3" xfId="2159"/>
    <cellStyle name="AÞ¸¶ [0]_laroux_1 30" xfId="2160"/>
    <cellStyle name="ÄÞ¸¶ [0]_laroux_1 30" xfId="2161"/>
    <cellStyle name="AÞ¸¶ [0]_laroux_1 31" xfId="2162"/>
    <cellStyle name="ÄÞ¸¶ [0]_laroux_1 31" xfId="2163"/>
    <cellStyle name="AÞ¸¶ [0]_laroux_1 32" xfId="2164"/>
    <cellStyle name="ÄÞ¸¶ [0]_laroux_1 32" xfId="2165"/>
    <cellStyle name="AÞ¸¶ [0]_laroux_1 33" xfId="2166"/>
    <cellStyle name="ÄÞ¸¶ [0]_laroux_1 33" xfId="2167"/>
    <cellStyle name="AÞ¸¶ [0]_laroux_1 34" xfId="2168"/>
    <cellStyle name="ÄÞ¸¶ [0]_laroux_1 34" xfId="2169"/>
    <cellStyle name="AÞ¸¶ [0]_laroux_1 35" xfId="2170"/>
    <cellStyle name="ÄÞ¸¶ [0]_laroux_1 35" xfId="2171"/>
    <cellStyle name="AÞ¸¶ [0]_laroux_1 36" xfId="2172"/>
    <cellStyle name="ÄÞ¸¶ [0]_laroux_1 36" xfId="2173"/>
    <cellStyle name="AÞ¸¶ [0]_laroux_1 37" xfId="2174"/>
    <cellStyle name="ÄÞ¸¶ [0]_laroux_1 37" xfId="2175"/>
    <cellStyle name="AÞ¸¶ [0]_laroux_1 38" xfId="2176"/>
    <cellStyle name="ÄÞ¸¶ [0]_laroux_1 38" xfId="2177"/>
    <cellStyle name="AÞ¸¶ [0]_laroux_1 39" xfId="2178"/>
    <cellStyle name="ÄÞ¸¶ [0]_laroux_1 39" xfId="2179"/>
    <cellStyle name="AÞ¸¶ [0]_laroux_1 4" xfId="2180"/>
    <cellStyle name="ÄÞ¸¶ [0]_laroux_1 4" xfId="2181"/>
    <cellStyle name="AÞ¸¶ [0]_laroux_1 40" xfId="2182"/>
    <cellStyle name="ÄÞ¸¶ [0]_laroux_1 40" xfId="2183"/>
    <cellStyle name="AÞ¸¶ [0]_laroux_1 41" xfId="2184"/>
    <cellStyle name="ÄÞ¸¶ [0]_laroux_1 41" xfId="2185"/>
    <cellStyle name="AÞ¸¶ [0]_laroux_1 5" xfId="2186"/>
    <cellStyle name="ÄÞ¸¶ [0]_laroux_1 5" xfId="2187"/>
    <cellStyle name="AÞ¸¶ [0]_laroux_1 6" xfId="2188"/>
    <cellStyle name="ÄÞ¸¶ [0]_laroux_1 6" xfId="2189"/>
    <cellStyle name="AÞ¸¶ [0]_laroux_1 7" xfId="2190"/>
    <cellStyle name="ÄÞ¸¶ [0]_laroux_1 7" xfId="2191"/>
    <cellStyle name="AÞ¸¶ [0]_laroux_1 8" xfId="2192"/>
    <cellStyle name="ÄÞ¸¶ [0]_laroux_1 8" xfId="2193"/>
    <cellStyle name="AÞ¸¶ [0]_laroux_1 9" xfId="2194"/>
    <cellStyle name="ÄÞ¸¶ [0]_laroux_1 9" xfId="2195"/>
    <cellStyle name="AÞ¸¶ [0]_Sheet1" xfId="201"/>
    <cellStyle name="ÄÞ¸¶ [0]_Sheet1" xfId="202"/>
    <cellStyle name="AÞ¸¶ [0]_Sheet1 10" xfId="2196"/>
    <cellStyle name="ÄÞ¸¶ [0]_Sheet1 10" xfId="2197"/>
    <cellStyle name="AÞ¸¶ [0]_Sheet1 11" xfId="2198"/>
    <cellStyle name="ÄÞ¸¶ [0]_Sheet1 11" xfId="2199"/>
    <cellStyle name="AÞ¸¶ [0]_Sheet1 12" xfId="2200"/>
    <cellStyle name="ÄÞ¸¶ [0]_Sheet1 12" xfId="2201"/>
    <cellStyle name="AÞ¸¶ [0]_Sheet1 12 10" xfId="2202"/>
    <cellStyle name="ÄÞ¸¶ [0]_Sheet1 13" xfId="2203"/>
    <cellStyle name="AÞ¸¶ [0]_Sheet1 14" xfId="2204"/>
    <cellStyle name="ÄÞ¸¶ [0]_Sheet1 14" xfId="2205"/>
    <cellStyle name="AÞ¸¶ [0]_Sheet1 14 10" xfId="9344"/>
    <cellStyle name="ÄÞ¸¶ [0]_Sheet1 14 10" xfId="9345"/>
    <cellStyle name="AÞ¸¶ [0]_Sheet1 14 11" xfId="9346"/>
    <cellStyle name="ÄÞ¸¶ [0]_Sheet1 14 11" xfId="9347"/>
    <cellStyle name="AÞ¸¶ [0]_Sheet1 14 12" xfId="9348"/>
    <cellStyle name="ÄÞ¸¶ [0]_Sheet1 14 12" xfId="9349"/>
    <cellStyle name="AÞ¸¶ [0]_Sheet1 14 13" xfId="9350"/>
    <cellStyle name="ÄÞ¸¶ [0]_Sheet1 14 13" xfId="9351"/>
    <cellStyle name="AÞ¸¶ [0]_Sheet1 14 14" xfId="9352"/>
    <cellStyle name="ÄÞ¸¶ [0]_Sheet1 14 14" xfId="9353"/>
    <cellStyle name="AÞ¸¶ [0]_Sheet1 14 15" xfId="9354"/>
    <cellStyle name="ÄÞ¸¶ [0]_Sheet1 14 15" xfId="9355"/>
    <cellStyle name="AÞ¸¶ [0]_Sheet1 14 16" xfId="9356"/>
    <cellStyle name="ÄÞ¸¶ [0]_Sheet1 14 16" xfId="9357"/>
    <cellStyle name="AÞ¸¶ [0]_Sheet1 14 17" xfId="9358"/>
    <cellStyle name="ÄÞ¸¶ [0]_Sheet1 14 17" xfId="9359"/>
    <cellStyle name="AÞ¸¶ [0]_Sheet1 14 18" xfId="9360"/>
    <cellStyle name="ÄÞ¸¶ [0]_Sheet1 14 18" xfId="9361"/>
    <cellStyle name="AÞ¸¶ [0]_Sheet1 14 19" xfId="9362"/>
    <cellStyle name="ÄÞ¸¶ [0]_Sheet1 14 19" xfId="9363"/>
    <cellStyle name="AÞ¸¶ [0]_Sheet1 14 2" xfId="9364"/>
    <cellStyle name="ÄÞ¸¶ [0]_Sheet1 14 2" xfId="9365"/>
    <cellStyle name="AÞ¸¶ [0]_Sheet1 14 20" xfId="9366"/>
    <cellStyle name="ÄÞ¸¶ [0]_Sheet1 14 20" xfId="9367"/>
    <cellStyle name="AÞ¸¶ [0]_Sheet1 14 21" xfId="9368"/>
    <cellStyle name="ÄÞ¸¶ [0]_Sheet1 14 21" xfId="9369"/>
    <cellStyle name="AÞ¸¶ [0]_Sheet1 14 22" xfId="9370"/>
    <cellStyle name="ÄÞ¸¶ [0]_Sheet1 14 22" xfId="9371"/>
    <cellStyle name="AÞ¸¶ [0]_Sheet1 14 23" xfId="9372"/>
    <cellStyle name="ÄÞ¸¶ [0]_Sheet1 14 23" xfId="9373"/>
    <cellStyle name="AÞ¸¶ [0]_Sheet1 14 24" xfId="9374"/>
    <cellStyle name="ÄÞ¸¶ [0]_Sheet1 14 24" xfId="9375"/>
    <cellStyle name="AÞ¸¶ [0]_Sheet1 14 25" xfId="9376"/>
    <cellStyle name="ÄÞ¸¶ [0]_Sheet1 14 25" xfId="9377"/>
    <cellStyle name="AÞ¸¶ [0]_Sheet1 14 26" xfId="9378"/>
    <cellStyle name="ÄÞ¸¶ [0]_Sheet1 14 26" xfId="9379"/>
    <cellStyle name="AÞ¸¶ [0]_Sheet1 14 27" xfId="9380"/>
    <cellStyle name="ÄÞ¸¶ [0]_Sheet1 14 27" xfId="9381"/>
    <cellStyle name="AÞ¸¶ [0]_Sheet1 14 28" xfId="9382"/>
    <cellStyle name="ÄÞ¸¶ [0]_Sheet1 14 28" xfId="9383"/>
    <cellStyle name="AÞ¸¶ [0]_Sheet1 14 29" xfId="9384"/>
    <cellStyle name="ÄÞ¸¶ [0]_Sheet1 14 29" xfId="9385"/>
    <cellStyle name="AÞ¸¶ [0]_Sheet1 14 3" xfId="9386"/>
    <cellStyle name="ÄÞ¸¶ [0]_Sheet1 14 3" xfId="9387"/>
    <cellStyle name="AÞ¸¶ [0]_Sheet1 14 30" xfId="9388"/>
    <cellStyle name="ÄÞ¸¶ [0]_Sheet1 14 30" xfId="9389"/>
    <cellStyle name="AÞ¸¶ [0]_Sheet1 14 31" xfId="9390"/>
    <cellStyle name="ÄÞ¸¶ [0]_Sheet1 14 31" xfId="9391"/>
    <cellStyle name="AÞ¸¶ [0]_Sheet1 14 32" xfId="9392"/>
    <cellStyle name="ÄÞ¸¶ [0]_Sheet1 14 32" xfId="9393"/>
    <cellStyle name="AÞ¸¶ [0]_Sheet1 14 33" xfId="9394"/>
    <cellStyle name="ÄÞ¸¶ [0]_Sheet1 14 33" xfId="9395"/>
    <cellStyle name="AÞ¸¶ [0]_Sheet1 14 34" xfId="9396"/>
    <cellStyle name="ÄÞ¸¶ [0]_Sheet1 14 34" xfId="9397"/>
    <cellStyle name="AÞ¸¶ [0]_Sheet1 14 35" xfId="9398"/>
    <cellStyle name="ÄÞ¸¶ [0]_Sheet1 14 35" xfId="9399"/>
    <cellStyle name="AÞ¸¶ [0]_Sheet1 14 36" xfId="9400"/>
    <cellStyle name="ÄÞ¸¶ [0]_Sheet1 14 36" xfId="9401"/>
    <cellStyle name="AÞ¸¶ [0]_Sheet1 14 37" xfId="9402"/>
    <cellStyle name="ÄÞ¸¶ [0]_Sheet1 14 37" xfId="9403"/>
    <cellStyle name="AÞ¸¶ [0]_Sheet1 14 38" xfId="9404"/>
    <cellStyle name="ÄÞ¸¶ [0]_Sheet1 14 38" xfId="9405"/>
    <cellStyle name="AÞ¸¶ [0]_Sheet1 14 39" xfId="9406"/>
    <cellStyle name="ÄÞ¸¶ [0]_Sheet1 14 39" xfId="9407"/>
    <cellStyle name="AÞ¸¶ [0]_Sheet1 14 4" xfId="9408"/>
    <cellStyle name="ÄÞ¸¶ [0]_Sheet1 14 4" xfId="9409"/>
    <cellStyle name="AÞ¸¶ [0]_Sheet1 14 40" xfId="9410"/>
    <cellStyle name="ÄÞ¸¶ [0]_Sheet1 14 40" xfId="9411"/>
    <cellStyle name="AÞ¸¶ [0]_Sheet1 14 41" xfId="9412"/>
    <cellStyle name="ÄÞ¸¶ [0]_Sheet1 14 41" xfId="9413"/>
    <cellStyle name="AÞ¸¶ [0]_Sheet1 14 42" xfId="9414"/>
    <cellStyle name="ÄÞ¸¶ [0]_Sheet1 14 42" xfId="9415"/>
    <cellStyle name="AÞ¸¶ [0]_Sheet1 14 43" xfId="9416"/>
    <cellStyle name="ÄÞ¸¶ [0]_Sheet1 14 43" xfId="9417"/>
    <cellStyle name="AÞ¸¶ [0]_Sheet1 14 44" xfId="9418"/>
    <cellStyle name="ÄÞ¸¶ [0]_Sheet1 14 44" xfId="9419"/>
    <cellStyle name="AÞ¸¶ [0]_Sheet1 14 45" xfId="9420"/>
    <cellStyle name="ÄÞ¸¶ [0]_Sheet1 14 45" xfId="9421"/>
    <cellStyle name="AÞ¸¶ [0]_Sheet1 14 46" xfId="9422"/>
    <cellStyle name="ÄÞ¸¶ [0]_Sheet1 14 46" xfId="9423"/>
    <cellStyle name="AÞ¸¶ [0]_Sheet1 14 47" xfId="9424"/>
    <cellStyle name="ÄÞ¸¶ [0]_Sheet1 14 47" xfId="9425"/>
    <cellStyle name="AÞ¸¶ [0]_Sheet1 14 48" xfId="9426"/>
    <cellStyle name="ÄÞ¸¶ [0]_Sheet1 14 48" xfId="9427"/>
    <cellStyle name="AÞ¸¶ [0]_Sheet1 14 49" xfId="9428"/>
    <cellStyle name="ÄÞ¸¶ [0]_Sheet1 14 49" xfId="9429"/>
    <cellStyle name="AÞ¸¶ [0]_Sheet1 14 5" xfId="9430"/>
    <cellStyle name="ÄÞ¸¶ [0]_Sheet1 14 5" xfId="9431"/>
    <cellStyle name="AÞ¸¶ [0]_Sheet1 14 6" xfId="9432"/>
    <cellStyle name="ÄÞ¸¶ [0]_Sheet1 14 6" xfId="9433"/>
    <cellStyle name="AÞ¸¶ [0]_Sheet1 14 7" xfId="9434"/>
    <cellStyle name="ÄÞ¸¶ [0]_Sheet1 14 7" xfId="9435"/>
    <cellStyle name="AÞ¸¶ [0]_Sheet1 14 8" xfId="9436"/>
    <cellStyle name="ÄÞ¸¶ [0]_Sheet1 14 8" xfId="9437"/>
    <cellStyle name="AÞ¸¶ [0]_Sheet1 14 9" xfId="9438"/>
    <cellStyle name="ÄÞ¸¶ [0]_Sheet1 14 9" xfId="9439"/>
    <cellStyle name="AÞ¸¶ [0]_Sheet1 15" xfId="2206"/>
    <cellStyle name="ÄÞ¸¶ [0]_Sheet1 15" xfId="2207"/>
    <cellStyle name="AÞ¸¶ [0]_Sheet1 16" xfId="2208"/>
    <cellStyle name="ÄÞ¸¶ [0]_Sheet1 16" xfId="2209"/>
    <cellStyle name="AÞ¸¶ [0]_Sheet1 17" xfId="2210"/>
    <cellStyle name="ÄÞ¸¶ [0]_Sheet1 17" xfId="2211"/>
    <cellStyle name="AÞ¸¶ [0]_Sheet1 18" xfId="2212"/>
    <cellStyle name="ÄÞ¸¶ [0]_Sheet1 18" xfId="2213"/>
    <cellStyle name="AÞ¸¶ [0]_Sheet1 19" xfId="2214"/>
    <cellStyle name="ÄÞ¸¶ [0]_Sheet1 19" xfId="2215"/>
    <cellStyle name="AÞ¸¶ [0]_Sheet1 2" xfId="2216"/>
    <cellStyle name="ÄÞ¸¶ [0]_Sheet1 2" xfId="2217"/>
    <cellStyle name="AÞ¸¶ [0]_Sheet1 20" xfId="2218"/>
    <cellStyle name="ÄÞ¸¶ [0]_Sheet1 20" xfId="2219"/>
    <cellStyle name="AÞ¸¶ [0]_Sheet1 21" xfId="2220"/>
    <cellStyle name="ÄÞ¸¶ [0]_Sheet1 21" xfId="2221"/>
    <cellStyle name="AÞ¸¶ [0]_Sheet1 22" xfId="2222"/>
    <cellStyle name="ÄÞ¸¶ [0]_Sheet1 22" xfId="2223"/>
    <cellStyle name="AÞ¸¶ [0]_Sheet1 23" xfId="2224"/>
    <cellStyle name="ÄÞ¸¶ [0]_Sheet1 23" xfId="2225"/>
    <cellStyle name="AÞ¸¶ [0]_Sheet1 24" xfId="2226"/>
    <cellStyle name="ÄÞ¸¶ [0]_Sheet1 24" xfId="2227"/>
    <cellStyle name="AÞ¸¶ [0]_Sheet1 25" xfId="2228"/>
    <cellStyle name="ÄÞ¸¶ [0]_Sheet1 25" xfId="2229"/>
    <cellStyle name="AÞ¸¶ [0]_Sheet1 26" xfId="2230"/>
    <cellStyle name="ÄÞ¸¶ [0]_Sheet1 26" xfId="2231"/>
    <cellStyle name="AÞ¸¶ [0]_Sheet1 27" xfId="2232"/>
    <cellStyle name="ÄÞ¸¶ [0]_Sheet1 27" xfId="2233"/>
    <cellStyle name="AÞ¸¶ [0]_Sheet1 28" xfId="2234"/>
    <cellStyle name="ÄÞ¸¶ [0]_Sheet1 28" xfId="2235"/>
    <cellStyle name="AÞ¸¶ [0]_Sheet1 29" xfId="2236"/>
    <cellStyle name="ÄÞ¸¶ [0]_Sheet1 29" xfId="2237"/>
    <cellStyle name="AÞ¸¶ [0]_Sheet1 3" xfId="2238"/>
    <cellStyle name="ÄÞ¸¶ [0]_Sheet1 3" xfId="2239"/>
    <cellStyle name="AÞ¸¶ [0]_Sheet1 30" xfId="2240"/>
    <cellStyle name="ÄÞ¸¶ [0]_Sheet1 30" xfId="2241"/>
    <cellStyle name="AÞ¸¶ [0]_Sheet1 31" xfId="2242"/>
    <cellStyle name="ÄÞ¸¶ [0]_Sheet1 31" xfId="2243"/>
    <cellStyle name="AÞ¸¶ [0]_Sheet1 32" xfId="2244"/>
    <cellStyle name="ÄÞ¸¶ [0]_Sheet1 32" xfId="2245"/>
    <cellStyle name="AÞ¸¶ [0]_Sheet1 33" xfId="2246"/>
    <cellStyle name="ÄÞ¸¶ [0]_Sheet1 33" xfId="2247"/>
    <cellStyle name="AÞ¸¶ [0]_Sheet1 34" xfId="2248"/>
    <cellStyle name="ÄÞ¸¶ [0]_Sheet1 34" xfId="2249"/>
    <cellStyle name="AÞ¸¶ [0]_Sheet1 35" xfId="2250"/>
    <cellStyle name="ÄÞ¸¶ [0]_Sheet1 35" xfId="2251"/>
    <cellStyle name="AÞ¸¶ [0]_Sheet1 36" xfId="2252"/>
    <cellStyle name="ÄÞ¸¶ [0]_Sheet1 36" xfId="2253"/>
    <cellStyle name="AÞ¸¶ [0]_Sheet1 37" xfId="2254"/>
    <cellStyle name="ÄÞ¸¶ [0]_Sheet1 37" xfId="2255"/>
    <cellStyle name="AÞ¸¶ [0]_Sheet1 38" xfId="2256"/>
    <cellStyle name="ÄÞ¸¶ [0]_Sheet1 38" xfId="2257"/>
    <cellStyle name="AÞ¸¶ [0]_Sheet1 39" xfId="2258"/>
    <cellStyle name="ÄÞ¸¶ [0]_Sheet1 39" xfId="2259"/>
    <cellStyle name="AÞ¸¶ [0]_Sheet1 4" xfId="2260"/>
    <cellStyle name="ÄÞ¸¶ [0]_Sheet1 4" xfId="2261"/>
    <cellStyle name="AÞ¸¶ [0]_Sheet1 40" xfId="2262"/>
    <cellStyle name="ÄÞ¸¶ [0]_Sheet1 40" xfId="2263"/>
    <cellStyle name="AÞ¸¶ [0]_Sheet1 41" xfId="2264"/>
    <cellStyle name="ÄÞ¸¶ [0]_Sheet1 41" xfId="2265"/>
    <cellStyle name="AÞ¸¶ [0]_Sheet1 5" xfId="2266"/>
    <cellStyle name="ÄÞ¸¶ [0]_Sheet1 5" xfId="2267"/>
    <cellStyle name="AÞ¸¶ [0]_Sheet1 6" xfId="2268"/>
    <cellStyle name="ÄÞ¸¶ [0]_Sheet1 6" xfId="2269"/>
    <cellStyle name="AÞ¸¶ [0]_Sheet1 7" xfId="2270"/>
    <cellStyle name="ÄÞ¸¶ [0]_Sheet1 7" xfId="2271"/>
    <cellStyle name="AÞ¸¶ [0]_Sheet1 8" xfId="2272"/>
    <cellStyle name="ÄÞ¸¶ [0]_Sheet1 8" xfId="2273"/>
    <cellStyle name="AÞ¸¶ [0]_Sheet1 9" xfId="2274"/>
    <cellStyle name="ÄÞ¸¶ [0]_Sheet1 9" xfId="2275"/>
    <cellStyle name="AÞ¸¶ [0]_Sheet1_45-09 유통 금융 보험 및 기타서비스(97-109)" xfId="9440"/>
    <cellStyle name="ÄÞ¸¶ [0]_Sheet1_45-09 유통 금융 보험 및 기타서비스(97-109)" xfId="9441"/>
    <cellStyle name="AÞ¸¶ [0]_Sheet1_46-11 교통 관광 및 정보통신" xfId="9442"/>
    <cellStyle name="ÄÞ¸¶ [0]_Sheet1_46-11 교통 관광 및 정보통신" xfId="9443"/>
    <cellStyle name="AÞ¸¶ [0]_Sheet1_99 재가노인복지시설" xfId="9444"/>
    <cellStyle name="ÄÞ¸¶ [0]_Sheet1_99 재가노인복지시설" xfId="9445"/>
    <cellStyle name="AÞ¸¶ [0]_Sheet1_99 친환경농산물 인증현황" xfId="9446"/>
    <cellStyle name="ÄÞ¸¶ [0]_Sheet1_99 친환경농산물 인증현황" xfId="9447"/>
    <cellStyle name="AÞ¸¶_ 2ÆAAþº° " xfId="9448"/>
    <cellStyle name="ÄÞ¸¶_¼ÕÀÍ¿¹»ê" xfId="203"/>
    <cellStyle name="AÞ¸¶_¼OAI¿¹≫e" xfId="204"/>
    <cellStyle name="ÄÞ¸¶_ÀÎ°Çºñ,¿ÜÁÖºñ" xfId="205"/>
    <cellStyle name="AÞ¸¶_AI°Cºn,μμ±Þºn" xfId="206"/>
    <cellStyle name="ÄÞ¸¶_INQUIRY ¿µ¾÷ÃßÁø " xfId="9449"/>
    <cellStyle name="AÞ¸¶_INQUIRY ¿μ¾÷AßAø " xfId="9450"/>
    <cellStyle name="ÄÞ¸¶_laroux" xfId="207"/>
    <cellStyle name="AÞ¸¶_laroux_1" xfId="208"/>
    <cellStyle name="ÄÞ¸¶_laroux_1" xfId="209"/>
    <cellStyle name="AÞ¸¶_laroux_1 10" xfId="2276"/>
    <cellStyle name="ÄÞ¸¶_laroux_1 10" xfId="2277"/>
    <cellStyle name="AÞ¸¶_laroux_1 11" xfId="2278"/>
    <cellStyle name="ÄÞ¸¶_laroux_1 11" xfId="2279"/>
    <cellStyle name="AÞ¸¶_laroux_1 12" xfId="2280"/>
    <cellStyle name="ÄÞ¸¶_laroux_1 12" xfId="2281"/>
    <cellStyle name="AÞ¸¶_laroux_1 12 10" xfId="2282"/>
    <cellStyle name="ÄÞ¸¶_laroux_1 13" xfId="2283"/>
    <cellStyle name="AÞ¸¶_laroux_1 14" xfId="2284"/>
    <cellStyle name="ÄÞ¸¶_laroux_1 14" xfId="2285"/>
    <cellStyle name="AÞ¸¶_laroux_1 14 10" xfId="9451"/>
    <cellStyle name="ÄÞ¸¶_laroux_1 14 10" xfId="9452"/>
    <cellStyle name="AÞ¸¶_laroux_1 14 11" xfId="9453"/>
    <cellStyle name="ÄÞ¸¶_laroux_1 14 11" xfId="9454"/>
    <cellStyle name="AÞ¸¶_laroux_1 14 12" xfId="9455"/>
    <cellStyle name="ÄÞ¸¶_laroux_1 14 12" xfId="9456"/>
    <cellStyle name="AÞ¸¶_laroux_1 14 13" xfId="9457"/>
    <cellStyle name="ÄÞ¸¶_laroux_1 14 13" xfId="9458"/>
    <cellStyle name="AÞ¸¶_laroux_1 14 14" xfId="9459"/>
    <cellStyle name="ÄÞ¸¶_laroux_1 14 14" xfId="9460"/>
    <cellStyle name="AÞ¸¶_laroux_1 14 15" xfId="9461"/>
    <cellStyle name="ÄÞ¸¶_laroux_1 14 15" xfId="9462"/>
    <cellStyle name="AÞ¸¶_laroux_1 14 16" xfId="9463"/>
    <cellStyle name="ÄÞ¸¶_laroux_1 14 16" xfId="9464"/>
    <cellStyle name="AÞ¸¶_laroux_1 14 17" xfId="9465"/>
    <cellStyle name="ÄÞ¸¶_laroux_1 14 17" xfId="9466"/>
    <cellStyle name="AÞ¸¶_laroux_1 14 18" xfId="9467"/>
    <cellStyle name="ÄÞ¸¶_laroux_1 14 18" xfId="9468"/>
    <cellStyle name="AÞ¸¶_laroux_1 14 19" xfId="9469"/>
    <cellStyle name="ÄÞ¸¶_laroux_1 14 19" xfId="9470"/>
    <cellStyle name="AÞ¸¶_laroux_1 14 2" xfId="9471"/>
    <cellStyle name="ÄÞ¸¶_laroux_1 14 2" xfId="9472"/>
    <cellStyle name="AÞ¸¶_laroux_1 14 20" xfId="9473"/>
    <cellStyle name="ÄÞ¸¶_laroux_1 14 20" xfId="9474"/>
    <cellStyle name="AÞ¸¶_laroux_1 14 21" xfId="9475"/>
    <cellStyle name="ÄÞ¸¶_laroux_1 14 21" xfId="9476"/>
    <cellStyle name="AÞ¸¶_laroux_1 14 22" xfId="9477"/>
    <cellStyle name="ÄÞ¸¶_laroux_1 14 22" xfId="9478"/>
    <cellStyle name="AÞ¸¶_laroux_1 14 23" xfId="9479"/>
    <cellStyle name="ÄÞ¸¶_laroux_1 14 23" xfId="9480"/>
    <cellStyle name="AÞ¸¶_laroux_1 14 24" xfId="9481"/>
    <cellStyle name="ÄÞ¸¶_laroux_1 14 24" xfId="9482"/>
    <cellStyle name="AÞ¸¶_laroux_1 14 25" xfId="9483"/>
    <cellStyle name="ÄÞ¸¶_laroux_1 14 25" xfId="9484"/>
    <cellStyle name="AÞ¸¶_laroux_1 14 26" xfId="9485"/>
    <cellStyle name="ÄÞ¸¶_laroux_1 14 26" xfId="9486"/>
    <cellStyle name="AÞ¸¶_laroux_1 14 27" xfId="9487"/>
    <cellStyle name="ÄÞ¸¶_laroux_1 14 27" xfId="9488"/>
    <cellStyle name="AÞ¸¶_laroux_1 14 28" xfId="9489"/>
    <cellStyle name="ÄÞ¸¶_laroux_1 14 28" xfId="9490"/>
    <cellStyle name="AÞ¸¶_laroux_1 14 29" xfId="9491"/>
    <cellStyle name="ÄÞ¸¶_laroux_1 14 29" xfId="9492"/>
    <cellStyle name="AÞ¸¶_laroux_1 14 3" xfId="9493"/>
    <cellStyle name="ÄÞ¸¶_laroux_1 14 3" xfId="9494"/>
    <cellStyle name="AÞ¸¶_laroux_1 14 30" xfId="9495"/>
    <cellStyle name="ÄÞ¸¶_laroux_1 14 30" xfId="9496"/>
    <cellStyle name="AÞ¸¶_laroux_1 14 31" xfId="9497"/>
    <cellStyle name="ÄÞ¸¶_laroux_1 14 31" xfId="9498"/>
    <cellStyle name="AÞ¸¶_laroux_1 14 32" xfId="9499"/>
    <cellStyle name="ÄÞ¸¶_laroux_1 14 32" xfId="9500"/>
    <cellStyle name="AÞ¸¶_laroux_1 14 33" xfId="9501"/>
    <cellStyle name="ÄÞ¸¶_laroux_1 14 33" xfId="9502"/>
    <cellStyle name="AÞ¸¶_laroux_1 14 34" xfId="9503"/>
    <cellStyle name="ÄÞ¸¶_laroux_1 14 34" xfId="9504"/>
    <cellStyle name="AÞ¸¶_laroux_1 14 35" xfId="9505"/>
    <cellStyle name="ÄÞ¸¶_laroux_1 14 35" xfId="9506"/>
    <cellStyle name="AÞ¸¶_laroux_1 14 36" xfId="9507"/>
    <cellStyle name="ÄÞ¸¶_laroux_1 14 36" xfId="9508"/>
    <cellStyle name="AÞ¸¶_laroux_1 14 37" xfId="9509"/>
    <cellStyle name="ÄÞ¸¶_laroux_1 14 37" xfId="9510"/>
    <cellStyle name="AÞ¸¶_laroux_1 14 38" xfId="9511"/>
    <cellStyle name="ÄÞ¸¶_laroux_1 14 38" xfId="9512"/>
    <cellStyle name="AÞ¸¶_laroux_1 14 39" xfId="9513"/>
    <cellStyle name="ÄÞ¸¶_laroux_1 14 39" xfId="9514"/>
    <cellStyle name="AÞ¸¶_laroux_1 14 4" xfId="9515"/>
    <cellStyle name="ÄÞ¸¶_laroux_1 14 4" xfId="9516"/>
    <cellStyle name="AÞ¸¶_laroux_1 14 40" xfId="9517"/>
    <cellStyle name="ÄÞ¸¶_laroux_1 14 40" xfId="9518"/>
    <cellStyle name="AÞ¸¶_laroux_1 14 41" xfId="9519"/>
    <cellStyle name="ÄÞ¸¶_laroux_1 14 41" xfId="9520"/>
    <cellStyle name="AÞ¸¶_laroux_1 14 42" xfId="9521"/>
    <cellStyle name="ÄÞ¸¶_laroux_1 14 42" xfId="9522"/>
    <cellStyle name="AÞ¸¶_laroux_1 14 43" xfId="9523"/>
    <cellStyle name="ÄÞ¸¶_laroux_1 14 43" xfId="9524"/>
    <cellStyle name="AÞ¸¶_laroux_1 14 44" xfId="9525"/>
    <cellStyle name="ÄÞ¸¶_laroux_1 14 44" xfId="9526"/>
    <cellStyle name="AÞ¸¶_laroux_1 14 45" xfId="9527"/>
    <cellStyle name="ÄÞ¸¶_laroux_1 14 45" xfId="9528"/>
    <cellStyle name="AÞ¸¶_laroux_1 14 46" xfId="9529"/>
    <cellStyle name="ÄÞ¸¶_laroux_1 14 46" xfId="9530"/>
    <cellStyle name="AÞ¸¶_laroux_1 14 47" xfId="9531"/>
    <cellStyle name="ÄÞ¸¶_laroux_1 14 47" xfId="9532"/>
    <cellStyle name="AÞ¸¶_laroux_1 14 48" xfId="9533"/>
    <cellStyle name="ÄÞ¸¶_laroux_1 14 48" xfId="9534"/>
    <cellStyle name="AÞ¸¶_laroux_1 14 49" xfId="9535"/>
    <cellStyle name="ÄÞ¸¶_laroux_1 14 49" xfId="9536"/>
    <cellStyle name="AÞ¸¶_laroux_1 14 5" xfId="9537"/>
    <cellStyle name="ÄÞ¸¶_laroux_1 14 5" xfId="9538"/>
    <cellStyle name="AÞ¸¶_laroux_1 14 6" xfId="9539"/>
    <cellStyle name="ÄÞ¸¶_laroux_1 14 6" xfId="9540"/>
    <cellStyle name="AÞ¸¶_laroux_1 14 7" xfId="9541"/>
    <cellStyle name="ÄÞ¸¶_laroux_1 14 7" xfId="9542"/>
    <cellStyle name="AÞ¸¶_laroux_1 14 8" xfId="9543"/>
    <cellStyle name="ÄÞ¸¶_laroux_1 14 8" xfId="9544"/>
    <cellStyle name="AÞ¸¶_laroux_1 14 9" xfId="9545"/>
    <cellStyle name="ÄÞ¸¶_laroux_1 14 9" xfId="9546"/>
    <cellStyle name="AÞ¸¶_laroux_1 15" xfId="2286"/>
    <cellStyle name="ÄÞ¸¶_laroux_1 15" xfId="2287"/>
    <cellStyle name="AÞ¸¶_laroux_1 16" xfId="2288"/>
    <cellStyle name="ÄÞ¸¶_laroux_1 16" xfId="2289"/>
    <cellStyle name="AÞ¸¶_laroux_1 17" xfId="2290"/>
    <cellStyle name="ÄÞ¸¶_laroux_1 17" xfId="2291"/>
    <cellStyle name="AÞ¸¶_laroux_1 18" xfId="2292"/>
    <cellStyle name="ÄÞ¸¶_laroux_1 18" xfId="2293"/>
    <cellStyle name="AÞ¸¶_laroux_1 19" xfId="2294"/>
    <cellStyle name="ÄÞ¸¶_laroux_1 19" xfId="2295"/>
    <cellStyle name="AÞ¸¶_laroux_1 2" xfId="2296"/>
    <cellStyle name="ÄÞ¸¶_laroux_1 2" xfId="2297"/>
    <cellStyle name="AÞ¸¶_laroux_1 20" xfId="2298"/>
    <cellStyle name="ÄÞ¸¶_laroux_1 20" xfId="2299"/>
    <cellStyle name="AÞ¸¶_laroux_1 21" xfId="2300"/>
    <cellStyle name="ÄÞ¸¶_laroux_1 21" xfId="2301"/>
    <cellStyle name="AÞ¸¶_laroux_1 22" xfId="2302"/>
    <cellStyle name="ÄÞ¸¶_laroux_1 22" xfId="2303"/>
    <cellStyle name="AÞ¸¶_laroux_1 23" xfId="2304"/>
    <cellStyle name="ÄÞ¸¶_laroux_1 23" xfId="2305"/>
    <cellStyle name="AÞ¸¶_laroux_1 24" xfId="2306"/>
    <cellStyle name="ÄÞ¸¶_laroux_1 24" xfId="2307"/>
    <cellStyle name="AÞ¸¶_laroux_1 25" xfId="2308"/>
    <cellStyle name="ÄÞ¸¶_laroux_1 25" xfId="2309"/>
    <cellStyle name="AÞ¸¶_laroux_1 26" xfId="2310"/>
    <cellStyle name="ÄÞ¸¶_laroux_1 26" xfId="2311"/>
    <cellStyle name="AÞ¸¶_laroux_1 27" xfId="2312"/>
    <cellStyle name="ÄÞ¸¶_laroux_1 27" xfId="2313"/>
    <cellStyle name="AÞ¸¶_laroux_1 28" xfId="2314"/>
    <cellStyle name="ÄÞ¸¶_laroux_1 28" xfId="2315"/>
    <cellStyle name="AÞ¸¶_laroux_1 29" xfId="2316"/>
    <cellStyle name="ÄÞ¸¶_laroux_1 29" xfId="2317"/>
    <cellStyle name="AÞ¸¶_laroux_1 3" xfId="2318"/>
    <cellStyle name="ÄÞ¸¶_laroux_1 3" xfId="2319"/>
    <cellStyle name="AÞ¸¶_laroux_1 30" xfId="2320"/>
    <cellStyle name="ÄÞ¸¶_laroux_1 30" xfId="2321"/>
    <cellStyle name="AÞ¸¶_laroux_1 31" xfId="2322"/>
    <cellStyle name="ÄÞ¸¶_laroux_1 31" xfId="2323"/>
    <cellStyle name="AÞ¸¶_laroux_1 32" xfId="2324"/>
    <cellStyle name="ÄÞ¸¶_laroux_1 32" xfId="2325"/>
    <cellStyle name="AÞ¸¶_laroux_1 33" xfId="2326"/>
    <cellStyle name="ÄÞ¸¶_laroux_1 33" xfId="2327"/>
    <cellStyle name="AÞ¸¶_laroux_1 34" xfId="2328"/>
    <cellStyle name="ÄÞ¸¶_laroux_1 34" xfId="2329"/>
    <cellStyle name="AÞ¸¶_laroux_1 35" xfId="2330"/>
    <cellStyle name="ÄÞ¸¶_laroux_1 35" xfId="2331"/>
    <cellStyle name="AÞ¸¶_laroux_1 36" xfId="2332"/>
    <cellStyle name="ÄÞ¸¶_laroux_1 36" xfId="2333"/>
    <cellStyle name="AÞ¸¶_laroux_1 37" xfId="2334"/>
    <cellStyle name="ÄÞ¸¶_laroux_1 37" xfId="2335"/>
    <cellStyle name="AÞ¸¶_laroux_1 38" xfId="2336"/>
    <cellStyle name="ÄÞ¸¶_laroux_1 38" xfId="2337"/>
    <cellStyle name="AÞ¸¶_laroux_1 39" xfId="2338"/>
    <cellStyle name="ÄÞ¸¶_laroux_1 39" xfId="2339"/>
    <cellStyle name="AÞ¸¶_laroux_1 4" xfId="2340"/>
    <cellStyle name="ÄÞ¸¶_laroux_1 4" xfId="2341"/>
    <cellStyle name="AÞ¸¶_laroux_1 40" xfId="2342"/>
    <cellStyle name="ÄÞ¸¶_laroux_1 40" xfId="2343"/>
    <cellStyle name="AÞ¸¶_laroux_1 41" xfId="2344"/>
    <cellStyle name="ÄÞ¸¶_laroux_1 41" xfId="2345"/>
    <cellStyle name="AÞ¸¶_laroux_1 5" xfId="2346"/>
    <cellStyle name="ÄÞ¸¶_laroux_1 5" xfId="2347"/>
    <cellStyle name="AÞ¸¶_laroux_1 6" xfId="2348"/>
    <cellStyle name="ÄÞ¸¶_laroux_1 6" xfId="2349"/>
    <cellStyle name="AÞ¸¶_laroux_1 7" xfId="2350"/>
    <cellStyle name="ÄÞ¸¶_laroux_1 7" xfId="2351"/>
    <cellStyle name="AÞ¸¶_laroux_1 8" xfId="2352"/>
    <cellStyle name="ÄÞ¸¶_laroux_1 8" xfId="2353"/>
    <cellStyle name="AÞ¸¶_laroux_1 9" xfId="2354"/>
    <cellStyle name="ÄÞ¸¶_laroux_1 9" xfId="2355"/>
    <cellStyle name="AÞ¸¶_Sheet1" xfId="210"/>
    <cellStyle name="ÄÞ¸¶_Sheet1" xfId="211"/>
    <cellStyle name="AÞ¸¶_Sheet1 10" xfId="2356"/>
    <cellStyle name="ÄÞ¸¶_Sheet1 10" xfId="2357"/>
    <cellStyle name="AÞ¸¶_Sheet1 11" xfId="2358"/>
    <cellStyle name="ÄÞ¸¶_Sheet1 11" xfId="2359"/>
    <cellStyle name="AÞ¸¶_Sheet1 12" xfId="2360"/>
    <cellStyle name="ÄÞ¸¶_Sheet1 12" xfId="2361"/>
    <cellStyle name="AÞ¸¶_Sheet1 12 10" xfId="2362"/>
    <cellStyle name="ÄÞ¸¶_Sheet1 13" xfId="2363"/>
    <cellStyle name="AÞ¸¶_Sheet1 14" xfId="2364"/>
    <cellStyle name="ÄÞ¸¶_Sheet1 14" xfId="2365"/>
    <cellStyle name="AÞ¸¶_Sheet1 14 10" xfId="9547"/>
    <cellStyle name="ÄÞ¸¶_Sheet1 14 10" xfId="9548"/>
    <cellStyle name="AÞ¸¶_Sheet1 14 11" xfId="9549"/>
    <cellStyle name="ÄÞ¸¶_Sheet1 14 11" xfId="9550"/>
    <cellStyle name="AÞ¸¶_Sheet1 14 12" xfId="9551"/>
    <cellStyle name="ÄÞ¸¶_Sheet1 14 12" xfId="9552"/>
    <cellStyle name="AÞ¸¶_Sheet1 14 13" xfId="9553"/>
    <cellStyle name="ÄÞ¸¶_Sheet1 14 13" xfId="9554"/>
    <cellStyle name="AÞ¸¶_Sheet1 14 14" xfId="9555"/>
    <cellStyle name="ÄÞ¸¶_Sheet1 14 14" xfId="9556"/>
    <cellStyle name="AÞ¸¶_Sheet1 14 15" xfId="9557"/>
    <cellStyle name="ÄÞ¸¶_Sheet1 14 15" xfId="9558"/>
    <cellStyle name="AÞ¸¶_Sheet1 14 16" xfId="9559"/>
    <cellStyle name="ÄÞ¸¶_Sheet1 14 16" xfId="9560"/>
    <cellStyle name="AÞ¸¶_Sheet1 14 17" xfId="9561"/>
    <cellStyle name="ÄÞ¸¶_Sheet1 14 17" xfId="9562"/>
    <cellStyle name="AÞ¸¶_Sheet1 14 18" xfId="9563"/>
    <cellStyle name="ÄÞ¸¶_Sheet1 14 18" xfId="9564"/>
    <cellStyle name="AÞ¸¶_Sheet1 14 19" xfId="9565"/>
    <cellStyle name="ÄÞ¸¶_Sheet1 14 19" xfId="9566"/>
    <cellStyle name="AÞ¸¶_Sheet1 14 2" xfId="9567"/>
    <cellStyle name="ÄÞ¸¶_Sheet1 14 2" xfId="9568"/>
    <cellStyle name="AÞ¸¶_Sheet1 14 20" xfId="9569"/>
    <cellStyle name="ÄÞ¸¶_Sheet1 14 20" xfId="9570"/>
    <cellStyle name="AÞ¸¶_Sheet1 14 21" xfId="9571"/>
    <cellStyle name="ÄÞ¸¶_Sheet1 14 21" xfId="9572"/>
    <cellStyle name="AÞ¸¶_Sheet1 14 22" xfId="9573"/>
    <cellStyle name="ÄÞ¸¶_Sheet1 14 22" xfId="9574"/>
    <cellStyle name="AÞ¸¶_Sheet1 14 23" xfId="9575"/>
    <cellStyle name="ÄÞ¸¶_Sheet1 14 23" xfId="9576"/>
    <cellStyle name="AÞ¸¶_Sheet1 14 24" xfId="9577"/>
    <cellStyle name="ÄÞ¸¶_Sheet1 14 24" xfId="9578"/>
    <cellStyle name="AÞ¸¶_Sheet1 14 25" xfId="9579"/>
    <cellStyle name="ÄÞ¸¶_Sheet1 14 25" xfId="9580"/>
    <cellStyle name="AÞ¸¶_Sheet1 14 26" xfId="9581"/>
    <cellStyle name="ÄÞ¸¶_Sheet1 14 26" xfId="9582"/>
    <cellStyle name="AÞ¸¶_Sheet1 14 27" xfId="9583"/>
    <cellStyle name="ÄÞ¸¶_Sheet1 14 27" xfId="9584"/>
    <cellStyle name="AÞ¸¶_Sheet1 14 28" xfId="9585"/>
    <cellStyle name="ÄÞ¸¶_Sheet1 14 28" xfId="9586"/>
    <cellStyle name="AÞ¸¶_Sheet1 14 29" xfId="9587"/>
    <cellStyle name="ÄÞ¸¶_Sheet1 14 29" xfId="9588"/>
    <cellStyle name="AÞ¸¶_Sheet1 14 3" xfId="9589"/>
    <cellStyle name="ÄÞ¸¶_Sheet1 14 3" xfId="9590"/>
    <cellStyle name="AÞ¸¶_Sheet1 14 30" xfId="9591"/>
    <cellStyle name="ÄÞ¸¶_Sheet1 14 30" xfId="9592"/>
    <cellStyle name="AÞ¸¶_Sheet1 14 31" xfId="9593"/>
    <cellStyle name="ÄÞ¸¶_Sheet1 14 31" xfId="9594"/>
    <cellStyle name="AÞ¸¶_Sheet1 14 32" xfId="9595"/>
    <cellStyle name="ÄÞ¸¶_Sheet1 14 32" xfId="9596"/>
    <cellStyle name="AÞ¸¶_Sheet1 14 33" xfId="9597"/>
    <cellStyle name="ÄÞ¸¶_Sheet1 14 33" xfId="9598"/>
    <cellStyle name="AÞ¸¶_Sheet1 14 34" xfId="9599"/>
    <cellStyle name="ÄÞ¸¶_Sheet1 14 34" xfId="9600"/>
    <cellStyle name="AÞ¸¶_Sheet1 14 35" xfId="9601"/>
    <cellStyle name="ÄÞ¸¶_Sheet1 14 35" xfId="9602"/>
    <cellStyle name="AÞ¸¶_Sheet1 14 36" xfId="9603"/>
    <cellStyle name="ÄÞ¸¶_Sheet1 14 36" xfId="9604"/>
    <cellStyle name="AÞ¸¶_Sheet1 14 37" xfId="9605"/>
    <cellStyle name="ÄÞ¸¶_Sheet1 14 37" xfId="9606"/>
    <cellStyle name="AÞ¸¶_Sheet1 14 38" xfId="9607"/>
    <cellStyle name="ÄÞ¸¶_Sheet1 14 38" xfId="9608"/>
    <cellStyle name="AÞ¸¶_Sheet1 14 39" xfId="9609"/>
    <cellStyle name="ÄÞ¸¶_Sheet1 14 39" xfId="9610"/>
    <cellStyle name="AÞ¸¶_Sheet1 14 4" xfId="9611"/>
    <cellStyle name="ÄÞ¸¶_Sheet1 14 4" xfId="9612"/>
    <cellStyle name="AÞ¸¶_Sheet1 14 40" xfId="9613"/>
    <cellStyle name="ÄÞ¸¶_Sheet1 14 40" xfId="9614"/>
    <cellStyle name="AÞ¸¶_Sheet1 14 41" xfId="9615"/>
    <cellStyle name="ÄÞ¸¶_Sheet1 14 41" xfId="9616"/>
    <cellStyle name="AÞ¸¶_Sheet1 14 42" xfId="9617"/>
    <cellStyle name="ÄÞ¸¶_Sheet1 14 42" xfId="9618"/>
    <cellStyle name="AÞ¸¶_Sheet1 14 43" xfId="9619"/>
    <cellStyle name="ÄÞ¸¶_Sheet1 14 43" xfId="9620"/>
    <cellStyle name="AÞ¸¶_Sheet1 14 44" xfId="9621"/>
    <cellStyle name="ÄÞ¸¶_Sheet1 14 44" xfId="9622"/>
    <cellStyle name="AÞ¸¶_Sheet1 14 45" xfId="9623"/>
    <cellStyle name="ÄÞ¸¶_Sheet1 14 45" xfId="9624"/>
    <cellStyle name="AÞ¸¶_Sheet1 14 46" xfId="9625"/>
    <cellStyle name="ÄÞ¸¶_Sheet1 14 46" xfId="9626"/>
    <cellStyle name="AÞ¸¶_Sheet1 14 47" xfId="9627"/>
    <cellStyle name="ÄÞ¸¶_Sheet1 14 47" xfId="9628"/>
    <cellStyle name="AÞ¸¶_Sheet1 14 48" xfId="9629"/>
    <cellStyle name="ÄÞ¸¶_Sheet1 14 48" xfId="9630"/>
    <cellStyle name="AÞ¸¶_Sheet1 14 49" xfId="9631"/>
    <cellStyle name="ÄÞ¸¶_Sheet1 14 49" xfId="9632"/>
    <cellStyle name="AÞ¸¶_Sheet1 14 5" xfId="9633"/>
    <cellStyle name="ÄÞ¸¶_Sheet1 14 5" xfId="9634"/>
    <cellStyle name="AÞ¸¶_Sheet1 14 6" xfId="9635"/>
    <cellStyle name="ÄÞ¸¶_Sheet1 14 6" xfId="9636"/>
    <cellStyle name="AÞ¸¶_Sheet1 14 7" xfId="9637"/>
    <cellStyle name="ÄÞ¸¶_Sheet1 14 7" xfId="9638"/>
    <cellStyle name="AÞ¸¶_Sheet1 14 8" xfId="9639"/>
    <cellStyle name="ÄÞ¸¶_Sheet1 14 8" xfId="9640"/>
    <cellStyle name="AÞ¸¶_Sheet1 14 9" xfId="9641"/>
    <cellStyle name="ÄÞ¸¶_Sheet1 14 9" xfId="9642"/>
    <cellStyle name="AÞ¸¶_Sheet1 15" xfId="2366"/>
    <cellStyle name="ÄÞ¸¶_Sheet1 15" xfId="2367"/>
    <cellStyle name="AÞ¸¶_Sheet1 16" xfId="2368"/>
    <cellStyle name="ÄÞ¸¶_Sheet1 16" xfId="2369"/>
    <cellStyle name="AÞ¸¶_Sheet1 17" xfId="2370"/>
    <cellStyle name="ÄÞ¸¶_Sheet1 17" xfId="2371"/>
    <cellStyle name="AÞ¸¶_Sheet1 18" xfId="2372"/>
    <cellStyle name="ÄÞ¸¶_Sheet1 18" xfId="2373"/>
    <cellStyle name="AÞ¸¶_Sheet1 19" xfId="2374"/>
    <cellStyle name="ÄÞ¸¶_Sheet1 19" xfId="2375"/>
    <cellStyle name="AÞ¸¶_Sheet1 2" xfId="2376"/>
    <cellStyle name="ÄÞ¸¶_Sheet1 2" xfId="2377"/>
    <cellStyle name="AÞ¸¶_Sheet1 20" xfId="2378"/>
    <cellStyle name="ÄÞ¸¶_Sheet1 20" xfId="2379"/>
    <cellStyle name="AÞ¸¶_Sheet1 21" xfId="2380"/>
    <cellStyle name="ÄÞ¸¶_Sheet1 21" xfId="2381"/>
    <cellStyle name="AÞ¸¶_Sheet1 22" xfId="2382"/>
    <cellStyle name="ÄÞ¸¶_Sheet1 22" xfId="2383"/>
    <cellStyle name="AÞ¸¶_Sheet1 23" xfId="2384"/>
    <cellStyle name="ÄÞ¸¶_Sheet1 23" xfId="2385"/>
    <cellStyle name="AÞ¸¶_Sheet1 24" xfId="2386"/>
    <cellStyle name="ÄÞ¸¶_Sheet1 24" xfId="2387"/>
    <cellStyle name="AÞ¸¶_Sheet1 25" xfId="2388"/>
    <cellStyle name="ÄÞ¸¶_Sheet1 25" xfId="2389"/>
    <cellStyle name="AÞ¸¶_Sheet1 26" xfId="2390"/>
    <cellStyle name="ÄÞ¸¶_Sheet1 26" xfId="2391"/>
    <cellStyle name="AÞ¸¶_Sheet1 27" xfId="2392"/>
    <cellStyle name="ÄÞ¸¶_Sheet1 27" xfId="2393"/>
    <cellStyle name="AÞ¸¶_Sheet1 28" xfId="2394"/>
    <cellStyle name="ÄÞ¸¶_Sheet1 28" xfId="2395"/>
    <cellStyle name="AÞ¸¶_Sheet1 29" xfId="2396"/>
    <cellStyle name="ÄÞ¸¶_Sheet1 29" xfId="2397"/>
    <cellStyle name="AÞ¸¶_Sheet1 3" xfId="2398"/>
    <cellStyle name="ÄÞ¸¶_Sheet1 3" xfId="2399"/>
    <cellStyle name="AÞ¸¶_Sheet1 30" xfId="2400"/>
    <cellStyle name="ÄÞ¸¶_Sheet1 30" xfId="2401"/>
    <cellStyle name="AÞ¸¶_Sheet1 31" xfId="2402"/>
    <cellStyle name="ÄÞ¸¶_Sheet1 31" xfId="2403"/>
    <cellStyle name="AÞ¸¶_Sheet1 32" xfId="2404"/>
    <cellStyle name="ÄÞ¸¶_Sheet1 32" xfId="2405"/>
    <cellStyle name="AÞ¸¶_Sheet1 33" xfId="2406"/>
    <cellStyle name="ÄÞ¸¶_Sheet1 33" xfId="2407"/>
    <cellStyle name="AÞ¸¶_Sheet1 34" xfId="2408"/>
    <cellStyle name="ÄÞ¸¶_Sheet1 34" xfId="2409"/>
    <cellStyle name="AÞ¸¶_Sheet1 35" xfId="2410"/>
    <cellStyle name="ÄÞ¸¶_Sheet1 35" xfId="2411"/>
    <cellStyle name="AÞ¸¶_Sheet1 36" xfId="2412"/>
    <cellStyle name="ÄÞ¸¶_Sheet1 36" xfId="2413"/>
    <cellStyle name="AÞ¸¶_Sheet1 37" xfId="2414"/>
    <cellStyle name="ÄÞ¸¶_Sheet1 37" xfId="2415"/>
    <cellStyle name="AÞ¸¶_Sheet1 38" xfId="2416"/>
    <cellStyle name="ÄÞ¸¶_Sheet1 38" xfId="2417"/>
    <cellStyle name="AÞ¸¶_Sheet1 39" xfId="2418"/>
    <cellStyle name="ÄÞ¸¶_Sheet1 39" xfId="2419"/>
    <cellStyle name="AÞ¸¶_Sheet1 4" xfId="2420"/>
    <cellStyle name="ÄÞ¸¶_Sheet1 4" xfId="2421"/>
    <cellStyle name="AÞ¸¶_Sheet1 40" xfId="2422"/>
    <cellStyle name="ÄÞ¸¶_Sheet1 40" xfId="2423"/>
    <cellStyle name="AÞ¸¶_Sheet1 41" xfId="2424"/>
    <cellStyle name="ÄÞ¸¶_Sheet1 41" xfId="2425"/>
    <cellStyle name="AÞ¸¶_Sheet1 5" xfId="2426"/>
    <cellStyle name="ÄÞ¸¶_Sheet1 5" xfId="2427"/>
    <cellStyle name="AÞ¸¶_Sheet1 6" xfId="2428"/>
    <cellStyle name="ÄÞ¸¶_Sheet1 6" xfId="2429"/>
    <cellStyle name="AÞ¸¶_Sheet1 7" xfId="2430"/>
    <cellStyle name="ÄÞ¸¶_Sheet1 7" xfId="2431"/>
    <cellStyle name="AÞ¸¶_Sheet1 8" xfId="2432"/>
    <cellStyle name="ÄÞ¸¶_Sheet1 8" xfId="2433"/>
    <cellStyle name="AÞ¸¶_Sheet1 9" xfId="2434"/>
    <cellStyle name="ÄÞ¸¶_Sheet1 9" xfId="2435"/>
    <cellStyle name="AÞ¸¶_Sheet1_41-06농림16" xfId="212"/>
    <cellStyle name="ÄÞ¸¶_Sheet1_41-06농림16" xfId="213"/>
    <cellStyle name="AÞ¸¶_Sheet1_41-06농림16 10" xfId="2436"/>
    <cellStyle name="ÄÞ¸¶_Sheet1_41-06농림16 10" xfId="2437"/>
    <cellStyle name="AÞ¸¶_Sheet1_41-06농림16 11" xfId="2438"/>
    <cellStyle name="ÄÞ¸¶_Sheet1_41-06농림16 11" xfId="2439"/>
    <cellStyle name="AÞ¸¶_Sheet1_41-06농림16 12" xfId="2440"/>
    <cellStyle name="ÄÞ¸¶_Sheet1_41-06농림16 12" xfId="2441"/>
    <cellStyle name="AÞ¸¶_Sheet1_41-06농림16 12 10" xfId="2442"/>
    <cellStyle name="ÄÞ¸¶_Sheet1_41-06농림16 13" xfId="2443"/>
    <cellStyle name="AÞ¸¶_Sheet1_41-06농림16 14" xfId="2444"/>
    <cellStyle name="ÄÞ¸¶_Sheet1_41-06농림16 14" xfId="2445"/>
    <cellStyle name="AÞ¸¶_Sheet1_41-06농림16 14 10" xfId="9643"/>
    <cellStyle name="ÄÞ¸¶_Sheet1_41-06농림16 14 10" xfId="9644"/>
    <cellStyle name="AÞ¸¶_Sheet1_41-06농림16 14 11" xfId="9645"/>
    <cellStyle name="ÄÞ¸¶_Sheet1_41-06농림16 14 11" xfId="9646"/>
    <cellStyle name="AÞ¸¶_Sheet1_41-06농림16 14 12" xfId="9647"/>
    <cellStyle name="ÄÞ¸¶_Sheet1_41-06농림16 14 12" xfId="9648"/>
    <cellStyle name="AÞ¸¶_Sheet1_41-06농림16 14 13" xfId="9649"/>
    <cellStyle name="ÄÞ¸¶_Sheet1_41-06농림16 14 13" xfId="9650"/>
    <cellStyle name="AÞ¸¶_Sheet1_41-06농림16 14 14" xfId="9651"/>
    <cellStyle name="ÄÞ¸¶_Sheet1_41-06농림16 14 14" xfId="9652"/>
    <cellStyle name="AÞ¸¶_Sheet1_41-06농림16 14 15" xfId="9653"/>
    <cellStyle name="ÄÞ¸¶_Sheet1_41-06농림16 14 15" xfId="9654"/>
    <cellStyle name="AÞ¸¶_Sheet1_41-06농림16 14 16" xfId="9655"/>
    <cellStyle name="ÄÞ¸¶_Sheet1_41-06농림16 14 16" xfId="9656"/>
    <cellStyle name="AÞ¸¶_Sheet1_41-06농림16 14 17" xfId="9657"/>
    <cellStyle name="ÄÞ¸¶_Sheet1_41-06농림16 14 17" xfId="9658"/>
    <cellStyle name="AÞ¸¶_Sheet1_41-06농림16 14 18" xfId="9659"/>
    <cellStyle name="ÄÞ¸¶_Sheet1_41-06농림16 14 18" xfId="9660"/>
    <cellStyle name="AÞ¸¶_Sheet1_41-06농림16 14 19" xfId="9661"/>
    <cellStyle name="ÄÞ¸¶_Sheet1_41-06농림16 14 19" xfId="9662"/>
    <cellStyle name="AÞ¸¶_Sheet1_41-06농림16 14 2" xfId="9663"/>
    <cellStyle name="ÄÞ¸¶_Sheet1_41-06농림16 14 2" xfId="9664"/>
    <cellStyle name="AÞ¸¶_Sheet1_41-06농림16 14 20" xfId="9665"/>
    <cellStyle name="ÄÞ¸¶_Sheet1_41-06농림16 14 20" xfId="9666"/>
    <cellStyle name="AÞ¸¶_Sheet1_41-06농림16 14 21" xfId="9667"/>
    <cellStyle name="ÄÞ¸¶_Sheet1_41-06농림16 14 21" xfId="9668"/>
    <cellStyle name="AÞ¸¶_Sheet1_41-06농림16 14 22" xfId="9669"/>
    <cellStyle name="ÄÞ¸¶_Sheet1_41-06농림16 14 22" xfId="9670"/>
    <cellStyle name="AÞ¸¶_Sheet1_41-06농림16 14 23" xfId="9671"/>
    <cellStyle name="ÄÞ¸¶_Sheet1_41-06농림16 14 23" xfId="9672"/>
    <cellStyle name="AÞ¸¶_Sheet1_41-06농림16 14 24" xfId="9673"/>
    <cellStyle name="ÄÞ¸¶_Sheet1_41-06농림16 14 24" xfId="9674"/>
    <cellStyle name="AÞ¸¶_Sheet1_41-06농림16 14 25" xfId="9675"/>
    <cellStyle name="ÄÞ¸¶_Sheet1_41-06농림16 14 25" xfId="9676"/>
    <cellStyle name="AÞ¸¶_Sheet1_41-06농림16 14 26" xfId="9677"/>
    <cellStyle name="ÄÞ¸¶_Sheet1_41-06농림16 14 26" xfId="9678"/>
    <cellStyle name="AÞ¸¶_Sheet1_41-06농림16 14 27" xfId="9679"/>
    <cellStyle name="ÄÞ¸¶_Sheet1_41-06농림16 14 27" xfId="9680"/>
    <cellStyle name="AÞ¸¶_Sheet1_41-06농림16 14 28" xfId="9681"/>
    <cellStyle name="ÄÞ¸¶_Sheet1_41-06농림16 14 28" xfId="9682"/>
    <cellStyle name="AÞ¸¶_Sheet1_41-06농림16 14 29" xfId="9683"/>
    <cellStyle name="ÄÞ¸¶_Sheet1_41-06농림16 14 29" xfId="9684"/>
    <cellStyle name="AÞ¸¶_Sheet1_41-06농림16 14 3" xfId="9685"/>
    <cellStyle name="ÄÞ¸¶_Sheet1_41-06농림16 14 3" xfId="9686"/>
    <cellStyle name="AÞ¸¶_Sheet1_41-06농림16 14 30" xfId="9687"/>
    <cellStyle name="ÄÞ¸¶_Sheet1_41-06농림16 14 30" xfId="9688"/>
    <cellStyle name="AÞ¸¶_Sheet1_41-06농림16 14 31" xfId="9689"/>
    <cellStyle name="ÄÞ¸¶_Sheet1_41-06농림16 14 31" xfId="9690"/>
    <cellStyle name="AÞ¸¶_Sheet1_41-06농림16 14 32" xfId="9691"/>
    <cellStyle name="ÄÞ¸¶_Sheet1_41-06농림16 14 32" xfId="9692"/>
    <cellStyle name="AÞ¸¶_Sheet1_41-06농림16 14 33" xfId="9693"/>
    <cellStyle name="ÄÞ¸¶_Sheet1_41-06농림16 14 33" xfId="9694"/>
    <cellStyle name="AÞ¸¶_Sheet1_41-06농림16 14 34" xfId="9695"/>
    <cellStyle name="ÄÞ¸¶_Sheet1_41-06농림16 14 34" xfId="9696"/>
    <cellStyle name="AÞ¸¶_Sheet1_41-06농림16 14 35" xfId="9697"/>
    <cellStyle name="ÄÞ¸¶_Sheet1_41-06농림16 14 35" xfId="9698"/>
    <cellStyle name="AÞ¸¶_Sheet1_41-06농림16 14 36" xfId="9699"/>
    <cellStyle name="ÄÞ¸¶_Sheet1_41-06농림16 14 36" xfId="9700"/>
    <cellStyle name="AÞ¸¶_Sheet1_41-06농림16 14 37" xfId="9701"/>
    <cellStyle name="ÄÞ¸¶_Sheet1_41-06농림16 14 37" xfId="9702"/>
    <cellStyle name="AÞ¸¶_Sheet1_41-06농림16 14 38" xfId="9703"/>
    <cellStyle name="ÄÞ¸¶_Sheet1_41-06농림16 14 38" xfId="9704"/>
    <cellStyle name="AÞ¸¶_Sheet1_41-06농림16 14 39" xfId="9705"/>
    <cellStyle name="ÄÞ¸¶_Sheet1_41-06농림16 14 39" xfId="9706"/>
    <cellStyle name="AÞ¸¶_Sheet1_41-06농림16 14 4" xfId="9707"/>
    <cellStyle name="ÄÞ¸¶_Sheet1_41-06농림16 14 4" xfId="9708"/>
    <cellStyle name="AÞ¸¶_Sheet1_41-06농림16 14 40" xfId="9709"/>
    <cellStyle name="ÄÞ¸¶_Sheet1_41-06농림16 14 40" xfId="9710"/>
    <cellStyle name="AÞ¸¶_Sheet1_41-06농림16 14 41" xfId="9711"/>
    <cellStyle name="ÄÞ¸¶_Sheet1_41-06농림16 14 41" xfId="9712"/>
    <cellStyle name="AÞ¸¶_Sheet1_41-06농림16 14 42" xfId="9713"/>
    <cellStyle name="ÄÞ¸¶_Sheet1_41-06농림16 14 42" xfId="9714"/>
    <cellStyle name="AÞ¸¶_Sheet1_41-06농림16 14 43" xfId="9715"/>
    <cellStyle name="ÄÞ¸¶_Sheet1_41-06농림16 14 43" xfId="9716"/>
    <cellStyle name="AÞ¸¶_Sheet1_41-06농림16 14 44" xfId="9717"/>
    <cellStyle name="ÄÞ¸¶_Sheet1_41-06농림16 14 44" xfId="9718"/>
    <cellStyle name="AÞ¸¶_Sheet1_41-06농림16 14 45" xfId="9719"/>
    <cellStyle name="ÄÞ¸¶_Sheet1_41-06농림16 14 45" xfId="9720"/>
    <cellStyle name="AÞ¸¶_Sheet1_41-06농림16 14 46" xfId="9721"/>
    <cellStyle name="ÄÞ¸¶_Sheet1_41-06농림16 14 46" xfId="9722"/>
    <cellStyle name="AÞ¸¶_Sheet1_41-06농림16 14 47" xfId="9723"/>
    <cellStyle name="ÄÞ¸¶_Sheet1_41-06농림16 14 47" xfId="9724"/>
    <cellStyle name="AÞ¸¶_Sheet1_41-06농림16 14 48" xfId="9725"/>
    <cellStyle name="ÄÞ¸¶_Sheet1_41-06농림16 14 48" xfId="9726"/>
    <cellStyle name="AÞ¸¶_Sheet1_41-06농림16 14 49" xfId="9727"/>
    <cellStyle name="ÄÞ¸¶_Sheet1_41-06농림16 14 49" xfId="9728"/>
    <cellStyle name="AÞ¸¶_Sheet1_41-06농림16 14 5" xfId="9729"/>
    <cellStyle name="ÄÞ¸¶_Sheet1_41-06농림16 14 5" xfId="9730"/>
    <cellStyle name="AÞ¸¶_Sheet1_41-06농림16 14 6" xfId="9731"/>
    <cellStyle name="ÄÞ¸¶_Sheet1_41-06농림16 14 6" xfId="9732"/>
    <cellStyle name="AÞ¸¶_Sheet1_41-06농림16 14 7" xfId="9733"/>
    <cellStyle name="ÄÞ¸¶_Sheet1_41-06농림16 14 7" xfId="9734"/>
    <cellStyle name="AÞ¸¶_Sheet1_41-06농림16 14 8" xfId="9735"/>
    <cellStyle name="ÄÞ¸¶_Sheet1_41-06농림16 14 8" xfId="9736"/>
    <cellStyle name="AÞ¸¶_Sheet1_41-06농림16 14 9" xfId="9737"/>
    <cellStyle name="ÄÞ¸¶_Sheet1_41-06농림16 14 9" xfId="9738"/>
    <cellStyle name="AÞ¸¶_Sheet1_41-06농림16 15" xfId="2446"/>
    <cellStyle name="ÄÞ¸¶_Sheet1_41-06농림16 15" xfId="2447"/>
    <cellStyle name="AÞ¸¶_Sheet1_41-06농림16 16" xfId="2448"/>
    <cellStyle name="ÄÞ¸¶_Sheet1_41-06농림16 16" xfId="2449"/>
    <cellStyle name="AÞ¸¶_Sheet1_41-06농림16 17" xfId="2450"/>
    <cellStyle name="ÄÞ¸¶_Sheet1_41-06농림16 17" xfId="2451"/>
    <cellStyle name="AÞ¸¶_Sheet1_41-06농림16 18" xfId="2452"/>
    <cellStyle name="ÄÞ¸¶_Sheet1_41-06농림16 18" xfId="2453"/>
    <cellStyle name="AÞ¸¶_Sheet1_41-06농림16 19" xfId="2454"/>
    <cellStyle name="ÄÞ¸¶_Sheet1_41-06농림16 19" xfId="2455"/>
    <cellStyle name="AÞ¸¶_Sheet1_41-06농림16 2" xfId="2456"/>
    <cellStyle name="ÄÞ¸¶_Sheet1_41-06농림16 2" xfId="2457"/>
    <cellStyle name="AÞ¸¶_Sheet1_41-06농림16 20" xfId="2458"/>
    <cellStyle name="ÄÞ¸¶_Sheet1_41-06농림16 20" xfId="2459"/>
    <cellStyle name="AÞ¸¶_Sheet1_41-06농림16 21" xfId="2460"/>
    <cellStyle name="ÄÞ¸¶_Sheet1_41-06농림16 21" xfId="2461"/>
    <cellStyle name="AÞ¸¶_Sheet1_41-06농림16 22" xfId="2462"/>
    <cellStyle name="ÄÞ¸¶_Sheet1_41-06농림16 22" xfId="2463"/>
    <cellStyle name="AÞ¸¶_Sheet1_41-06농림16 23" xfId="2464"/>
    <cellStyle name="ÄÞ¸¶_Sheet1_41-06농림16 23" xfId="2465"/>
    <cellStyle name="AÞ¸¶_Sheet1_41-06농림16 24" xfId="2466"/>
    <cellStyle name="ÄÞ¸¶_Sheet1_41-06농림16 24" xfId="2467"/>
    <cellStyle name="AÞ¸¶_Sheet1_41-06농림16 25" xfId="2468"/>
    <cellStyle name="ÄÞ¸¶_Sheet1_41-06농림16 25" xfId="2469"/>
    <cellStyle name="AÞ¸¶_Sheet1_41-06농림16 26" xfId="2470"/>
    <cellStyle name="ÄÞ¸¶_Sheet1_41-06농림16 26" xfId="2471"/>
    <cellStyle name="AÞ¸¶_Sheet1_41-06농림16 27" xfId="2472"/>
    <cellStyle name="ÄÞ¸¶_Sheet1_41-06농림16 27" xfId="2473"/>
    <cellStyle name="AÞ¸¶_Sheet1_41-06농림16 28" xfId="2474"/>
    <cellStyle name="ÄÞ¸¶_Sheet1_41-06농림16 28" xfId="2475"/>
    <cellStyle name="AÞ¸¶_Sheet1_41-06농림16 29" xfId="2476"/>
    <cellStyle name="ÄÞ¸¶_Sheet1_41-06농림16 29" xfId="2477"/>
    <cellStyle name="AÞ¸¶_Sheet1_41-06농림16 3" xfId="2478"/>
    <cellStyle name="ÄÞ¸¶_Sheet1_41-06농림16 3" xfId="2479"/>
    <cellStyle name="AÞ¸¶_Sheet1_41-06농림16 30" xfId="2480"/>
    <cellStyle name="ÄÞ¸¶_Sheet1_41-06농림16 30" xfId="2481"/>
    <cellStyle name="AÞ¸¶_Sheet1_41-06농림16 31" xfId="2482"/>
    <cellStyle name="ÄÞ¸¶_Sheet1_41-06농림16 31" xfId="2483"/>
    <cellStyle name="AÞ¸¶_Sheet1_41-06농림16 32" xfId="2484"/>
    <cellStyle name="ÄÞ¸¶_Sheet1_41-06농림16 32" xfId="2485"/>
    <cellStyle name="AÞ¸¶_Sheet1_41-06농림16 33" xfId="2486"/>
    <cellStyle name="ÄÞ¸¶_Sheet1_41-06농림16 33" xfId="2487"/>
    <cellStyle name="AÞ¸¶_Sheet1_41-06농림16 34" xfId="2488"/>
    <cellStyle name="ÄÞ¸¶_Sheet1_41-06농림16 34" xfId="2489"/>
    <cellStyle name="AÞ¸¶_Sheet1_41-06농림16 35" xfId="2490"/>
    <cellStyle name="ÄÞ¸¶_Sheet1_41-06농림16 35" xfId="2491"/>
    <cellStyle name="AÞ¸¶_Sheet1_41-06농림16 36" xfId="2492"/>
    <cellStyle name="ÄÞ¸¶_Sheet1_41-06농림16 36" xfId="2493"/>
    <cellStyle name="AÞ¸¶_Sheet1_41-06농림16 37" xfId="2494"/>
    <cellStyle name="ÄÞ¸¶_Sheet1_41-06농림16 37" xfId="2495"/>
    <cellStyle name="AÞ¸¶_Sheet1_41-06농림16 38" xfId="2496"/>
    <cellStyle name="ÄÞ¸¶_Sheet1_41-06농림16 38" xfId="2497"/>
    <cellStyle name="AÞ¸¶_Sheet1_41-06농림16 39" xfId="2498"/>
    <cellStyle name="ÄÞ¸¶_Sheet1_41-06농림16 39" xfId="2499"/>
    <cellStyle name="AÞ¸¶_Sheet1_41-06농림16 4" xfId="2500"/>
    <cellStyle name="ÄÞ¸¶_Sheet1_41-06농림16 4" xfId="2501"/>
    <cellStyle name="AÞ¸¶_Sheet1_41-06농림16 40" xfId="2502"/>
    <cellStyle name="ÄÞ¸¶_Sheet1_41-06농림16 40" xfId="2503"/>
    <cellStyle name="AÞ¸¶_Sheet1_41-06농림16 41" xfId="2504"/>
    <cellStyle name="ÄÞ¸¶_Sheet1_41-06농림16 41" xfId="2505"/>
    <cellStyle name="AÞ¸¶_Sheet1_41-06농림16 5" xfId="2506"/>
    <cellStyle name="ÄÞ¸¶_Sheet1_41-06농림16 5" xfId="2507"/>
    <cellStyle name="AÞ¸¶_Sheet1_41-06농림16 6" xfId="2508"/>
    <cellStyle name="ÄÞ¸¶_Sheet1_41-06농림16 6" xfId="2509"/>
    <cellStyle name="AÞ¸¶_Sheet1_41-06농림16 7" xfId="2510"/>
    <cellStyle name="ÄÞ¸¶_Sheet1_41-06농림16 7" xfId="2511"/>
    <cellStyle name="AÞ¸¶_Sheet1_41-06농림16 8" xfId="2512"/>
    <cellStyle name="ÄÞ¸¶_Sheet1_41-06농림16 8" xfId="2513"/>
    <cellStyle name="AÞ¸¶_Sheet1_41-06농림16 9" xfId="2514"/>
    <cellStyle name="ÄÞ¸¶_Sheet1_41-06농림16 9" xfId="2515"/>
    <cellStyle name="AÞ¸¶_Sheet1_41-06농림16_45-09 유통 금융 보험 및 기타서비스(97-109)" xfId="9739"/>
    <cellStyle name="ÄÞ¸¶_Sheet1_41-06농림16_45-09 유통 금융 보험 및 기타서비스(97-109)" xfId="9740"/>
    <cellStyle name="AÞ¸¶_Sheet1_41-06농림16_46-11 교통 관광 및 정보통신" xfId="9741"/>
    <cellStyle name="ÄÞ¸¶_Sheet1_41-06농림16_46-11 교통 관광 및 정보통신" xfId="9742"/>
    <cellStyle name="AÞ¸¶_Sheet1_41-06농림16_99 재가노인복지시설" xfId="9743"/>
    <cellStyle name="ÄÞ¸¶_Sheet1_41-06농림16_99 재가노인복지시설" xfId="9744"/>
    <cellStyle name="AÞ¸¶_Sheet1_41-06농림16_99 친환경농산물 인증현황" xfId="9745"/>
    <cellStyle name="ÄÞ¸¶_Sheet1_41-06농림16_99 친환경농산물 인증현황" xfId="9746"/>
    <cellStyle name="AÞ¸¶_Sheet1_41-06농림41" xfId="214"/>
    <cellStyle name="ÄÞ¸¶_Sheet1_41-06농림41" xfId="215"/>
    <cellStyle name="AÞ¸¶_Sheet1_41-06농림41 10" xfId="2516"/>
    <cellStyle name="ÄÞ¸¶_Sheet1_41-06농림41 10" xfId="2517"/>
    <cellStyle name="AÞ¸¶_Sheet1_41-06농림41 11" xfId="2518"/>
    <cellStyle name="ÄÞ¸¶_Sheet1_41-06농림41 11" xfId="2519"/>
    <cellStyle name="AÞ¸¶_Sheet1_41-06농림41 12" xfId="2520"/>
    <cellStyle name="ÄÞ¸¶_Sheet1_41-06농림41 12" xfId="2521"/>
    <cellStyle name="AÞ¸¶_Sheet1_41-06농림41 12 10" xfId="2522"/>
    <cellStyle name="ÄÞ¸¶_Sheet1_41-06농림41 13" xfId="2523"/>
    <cellStyle name="AÞ¸¶_Sheet1_41-06농림41 14" xfId="2524"/>
    <cellStyle name="ÄÞ¸¶_Sheet1_41-06농림41 14" xfId="2525"/>
    <cellStyle name="AÞ¸¶_Sheet1_41-06농림41 14 10" xfId="9747"/>
    <cellStyle name="ÄÞ¸¶_Sheet1_41-06농림41 14 10" xfId="9748"/>
    <cellStyle name="AÞ¸¶_Sheet1_41-06농림41 14 11" xfId="9749"/>
    <cellStyle name="ÄÞ¸¶_Sheet1_41-06농림41 14 11" xfId="9750"/>
    <cellStyle name="AÞ¸¶_Sheet1_41-06농림41 14 12" xfId="9751"/>
    <cellStyle name="ÄÞ¸¶_Sheet1_41-06농림41 14 12" xfId="9752"/>
    <cellStyle name="AÞ¸¶_Sheet1_41-06농림41 14 13" xfId="9753"/>
    <cellStyle name="ÄÞ¸¶_Sheet1_41-06농림41 14 13" xfId="9754"/>
    <cellStyle name="AÞ¸¶_Sheet1_41-06농림41 14 14" xfId="9755"/>
    <cellStyle name="ÄÞ¸¶_Sheet1_41-06농림41 14 14" xfId="9756"/>
    <cellStyle name="AÞ¸¶_Sheet1_41-06농림41 14 15" xfId="9757"/>
    <cellStyle name="ÄÞ¸¶_Sheet1_41-06농림41 14 15" xfId="9758"/>
    <cellStyle name="AÞ¸¶_Sheet1_41-06농림41 14 16" xfId="9759"/>
    <cellStyle name="ÄÞ¸¶_Sheet1_41-06농림41 14 16" xfId="9760"/>
    <cellStyle name="AÞ¸¶_Sheet1_41-06농림41 14 17" xfId="9761"/>
    <cellStyle name="ÄÞ¸¶_Sheet1_41-06농림41 14 17" xfId="9762"/>
    <cellStyle name="AÞ¸¶_Sheet1_41-06농림41 14 18" xfId="9763"/>
    <cellStyle name="ÄÞ¸¶_Sheet1_41-06농림41 14 18" xfId="9764"/>
    <cellStyle name="AÞ¸¶_Sheet1_41-06농림41 14 19" xfId="9765"/>
    <cellStyle name="ÄÞ¸¶_Sheet1_41-06농림41 14 19" xfId="9766"/>
    <cellStyle name="AÞ¸¶_Sheet1_41-06농림41 14 2" xfId="9767"/>
    <cellStyle name="ÄÞ¸¶_Sheet1_41-06농림41 14 2" xfId="9768"/>
    <cellStyle name="AÞ¸¶_Sheet1_41-06농림41 14 20" xfId="9769"/>
    <cellStyle name="ÄÞ¸¶_Sheet1_41-06농림41 14 20" xfId="9770"/>
    <cellStyle name="AÞ¸¶_Sheet1_41-06농림41 14 21" xfId="9771"/>
    <cellStyle name="ÄÞ¸¶_Sheet1_41-06농림41 14 21" xfId="9772"/>
    <cellStyle name="AÞ¸¶_Sheet1_41-06농림41 14 22" xfId="9773"/>
    <cellStyle name="ÄÞ¸¶_Sheet1_41-06농림41 14 22" xfId="9774"/>
    <cellStyle name="AÞ¸¶_Sheet1_41-06농림41 14 23" xfId="9775"/>
    <cellStyle name="ÄÞ¸¶_Sheet1_41-06농림41 14 23" xfId="9776"/>
    <cellStyle name="AÞ¸¶_Sheet1_41-06농림41 14 24" xfId="9777"/>
    <cellStyle name="ÄÞ¸¶_Sheet1_41-06농림41 14 24" xfId="9778"/>
    <cellStyle name="AÞ¸¶_Sheet1_41-06농림41 14 25" xfId="9779"/>
    <cellStyle name="ÄÞ¸¶_Sheet1_41-06농림41 14 25" xfId="9780"/>
    <cellStyle name="AÞ¸¶_Sheet1_41-06농림41 14 26" xfId="9781"/>
    <cellStyle name="ÄÞ¸¶_Sheet1_41-06농림41 14 26" xfId="9782"/>
    <cellStyle name="AÞ¸¶_Sheet1_41-06농림41 14 27" xfId="9783"/>
    <cellStyle name="ÄÞ¸¶_Sheet1_41-06농림41 14 27" xfId="9784"/>
    <cellStyle name="AÞ¸¶_Sheet1_41-06농림41 14 28" xfId="9785"/>
    <cellStyle name="ÄÞ¸¶_Sheet1_41-06농림41 14 28" xfId="9786"/>
    <cellStyle name="AÞ¸¶_Sheet1_41-06농림41 14 29" xfId="9787"/>
    <cellStyle name="ÄÞ¸¶_Sheet1_41-06농림41 14 29" xfId="9788"/>
    <cellStyle name="AÞ¸¶_Sheet1_41-06농림41 14 3" xfId="9789"/>
    <cellStyle name="ÄÞ¸¶_Sheet1_41-06농림41 14 3" xfId="9790"/>
    <cellStyle name="AÞ¸¶_Sheet1_41-06농림41 14 30" xfId="9791"/>
    <cellStyle name="ÄÞ¸¶_Sheet1_41-06농림41 14 30" xfId="9792"/>
    <cellStyle name="AÞ¸¶_Sheet1_41-06농림41 14 31" xfId="9793"/>
    <cellStyle name="ÄÞ¸¶_Sheet1_41-06농림41 14 31" xfId="9794"/>
    <cellStyle name="AÞ¸¶_Sheet1_41-06농림41 14 32" xfId="9795"/>
    <cellStyle name="ÄÞ¸¶_Sheet1_41-06농림41 14 32" xfId="9796"/>
    <cellStyle name="AÞ¸¶_Sheet1_41-06농림41 14 33" xfId="9797"/>
    <cellStyle name="ÄÞ¸¶_Sheet1_41-06농림41 14 33" xfId="9798"/>
    <cellStyle name="AÞ¸¶_Sheet1_41-06농림41 14 34" xfId="9799"/>
    <cellStyle name="ÄÞ¸¶_Sheet1_41-06농림41 14 34" xfId="9800"/>
    <cellStyle name="AÞ¸¶_Sheet1_41-06농림41 14 35" xfId="9801"/>
    <cellStyle name="ÄÞ¸¶_Sheet1_41-06농림41 14 35" xfId="9802"/>
    <cellStyle name="AÞ¸¶_Sheet1_41-06농림41 14 36" xfId="9803"/>
    <cellStyle name="ÄÞ¸¶_Sheet1_41-06농림41 14 36" xfId="9804"/>
    <cellStyle name="AÞ¸¶_Sheet1_41-06농림41 14 37" xfId="9805"/>
    <cellStyle name="ÄÞ¸¶_Sheet1_41-06농림41 14 37" xfId="9806"/>
    <cellStyle name="AÞ¸¶_Sheet1_41-06농림41 14 38" xfId="9807"/>
    <cellStyle name="ÄÞ¸¶_Sheet1_41-06농림41 14 38" xfId="9808"/>
    <cellStyle name="AÞ¸¶_Sheet1_41-06농림41 14 39" xfId="9809"/>
    <cellStyle name="ÄÞ¸¶_Sheet1_41-06농림41 14 39" xfId="9810"/>
    <cellStyle name="AÞ¸¶_Sheet1_41-06농림41 14 4" xfId="9811"/>
    <cellStyle name="ÄÞ¸¶_Sheet1_41-06농림41 14 4" xfId="9812"/>
    <cellStyle name="AÞ¸¶_Sheet1_41-06농림41 14 40" xfId="9813"/>
    <cellStyle name="ÄÞ¸¶_Sheet1_41-06농림41 14 40" xfId="9814"/>
    <cellStyle name="AÞ¸¶_Sheet1_41-06농림41 14 41" xfId="9815"/>
    <cellStyle name="ÄÞ¸¶_Sheet1_41-06농림41 14 41" xfId="9816"/>
    <cellStyle name="AÞ¸¶_Sheet1_41-06농림41 14 42" xfId="9817"/>
    <cellStyle name="ÄÞ¸¶_Sheet1_41-06농림41 14 42" xfId="9818"/>
    <cellStyle name="AÞ¸¶_Sheet1_41-06농림41 14 43" xfId="9819"/>
    <cellStyle name="ÄÞ¸¶_Sheet1_41-06농림41 14 43" xfId="9820"/>
    <cellStyle name="AÞ¸¶_Sheet1_41-06농림41 14 44" xfId="9821"/>
    <cellStyle name="ÄÞ¸¶_Sheet1_41-06농림41 14 44" xfId="9822"/>
    <cellStyle name="AÞ¸¶_Sheet1_41-06농림41 14 45" xfId="9823"/>
    <cellStyle name="ÄÞ¸¶_Sheet1_41-06농림41 14 45" xfId="9824"/>
    <cellStyle name="AÞ¸¶_Sheet1_41-06농림41 14 46" xfId="9825"/>
    <cellStyle name="ÄÞ¸¶_Sheet1_41-06농림41 14 46" xfId="9826"/>
    <cellStyle name="AÞ¸¶_Sheet1_41-06농림41 14 47" xfId="9827"/>
    <cellStyle name="ÄÞ¸¶_Sheet1_41-06농림41 14 47" xfId="9828"/>
    <cellStyle name="AÞ¸¶_Sheet1_41-06농림41 14 48" xfId="9829"/>
    <cellStyle name="ÄÞ¸¶_Sheet1_41-06농림41 14 48" xfId="9830"/>
    <cellStyle name="AÞ¸¶_Sheet1_41-06농림41 14 49" xfId="9831"/>
    <cellStyle name="ÄÞ¸¶_Sheet1_41-06농림41 14 49" xfId="9832"/>
    <cellStyle name="AÞ¸¶_Sheet1_41-06농림41 14 5" xfId="9833"/>
    <cellStyle name="ÄÞ¸¶_Sheet1_41-06농림41 14 5" xfId="9834"/>
    <cellStyle name="AÞ¸¶_Sheet1_41-06농림41 14 6" xfId="9835"/>
    <cellStyle name="ÄÞ¸¶_Sheet1_41-06농림41 14 6" xfId="9836"/>
    <cellStyle name="AÞ¸¶_Sheet1_41-06농림41 14 7" xfId="9837"/>
    <cellStyle name="ÄÞ¸¶_Sheet1_41-06농림41 14 7" xfId="9838"/>
    <cellStyle name="AÞ¸¶_Sheet1_41-06농림41 14 8" xfId="9839"/>
    <cellStyle name="ÄÞ¸¶_Sheet1_41-06농림41 14 8" xfId="9840"/>
    <cellStyle name="AÞ¸¶_Sheet1_41-06농림41 14 9" xfId="9841"/>
    <cellStyle name="ÄÞ¸¶_Sheet1_41-06농림41 14 9" xfId="9842"/>
    <cellStyle name="AÞ¸¶_Sheet1_41-06농림41 15" xfId="2526"/>
    <cellStyle name="ÄÞ¸¶_Sheet1_41-06농림41 15" xfId="2527"/>
    <cellStyle name="AÞ¸¶_Sheet1_41-06농림41 16" xfId="2528"/>
    <cellStyle name="ÄÞ¸¶_Sheet1_41-06농림41 16" xfId="2529"/>
    <cellStyle name="AÞ¸¶_Sheet1_41-06농림41 17" xfId="2530"/>
    <cellStyle name="ÄÞ¸¶_Sheet1_41-06농림41 17" xfId="2531"/>
    <cellStyle name="AÞ¸¶_Sheet1_41-06농림41 18" xfId="2532"/>
    <cellStyle name="ÄÞ¸¶_Sheet1_41-06농림41 18" xfId="2533"/>
    <cellStyle name="AÞ¸¶_Sheet1_41-06농림41 19" xfId="2534"/>
    <cellStyle name="ÄÞ¸¶_Sheet1_41-06농림41 19" xfId="2535"/>
    <cellStyle name="AÞ¸¶_Sheet1_41-06농림41 2" xfId="2536"/>
    <cellStyle name="ÄÞ¸¶_Sheet1_41-06농림41 2" xfId="2537"/>
    <cellStyle name="AÞ¸¶_Sheet1_41-06농림41 20" xfId="2538"/>
    <cellStyle name="ÄÞ¸¶_Sheet1_41-06농림41 20" xfId="2539"/>
    <cellStyle name="AÞ¸¶_Sheet1_41-06농림41 21" xfId="2540"/>
    <cellStyle name="ÄÞ¸¶_Sheet1_41-06농림41 21" xfId="2541"/>
    <cellStyle name="AÞ¸¶_Sheet1_41-06농림41 22" xfId="2542"/>
    <cellStyle name="ÄÞ¸¶_Sheet1_41-06농림41 22" xfId="2543"/>
    <cellStyle name="AÞ¸¶_Sheet1_41-06농림41 23" xfId="2544"/>
    <cellStyle name="ÄÞ¸¶_Sheet1_41-06농림41 23" xfId="2545"/>
    <cellStyle name="AÞ¸¶_Sheet1_41-06농림41 24" xfId="2546"/>
    <cellStyle name="ÄÞ¸¶_Sheet1_41-06농림41 24" xfId="2547"/>
    <cellStyle name="AÞ¸¶_Sheet1_41-06농림41 25" xfId="2548"/>
    <cellStyle name="ÄÞ¸¶_Sheet1_41-06농림41 25" xfId="2549"/>
    <cellStyle name="AÞ¸¶_Sheet1_41-06농림41 26" xfId="2550"/>
    <cellStyle name="ÄÞ¸¶_Sheet1_41-06농림41 26" xfId="2551"/>
    <cellStyle name="AÞ¸¶_Sheet1_41-06농림41 27" xfId="2552"/>
    <cellStyle name="ÄÞ¸¶_Sheet1_41-06농림41 27" xfId="2553"/>
    <cellStyle name="AÞ¸¶_Sheet1_41-06농림41 28" xfId="2554"/>
    <cellStyle name="ÄÞ¸¶_Sheet1_41-06농림41 28" xfId="2555"/>
    <cellStyle name="AÞ¸¶_Sheet1_41-06농림41 29" xfId="2556"/>
    <cellStyle name="ÄÞ¸¶_Sheet1_41-06농림41 29" xfId="2557"/>
    <cellStyle name="AÞ¸¶_Sheet1_41-06농림41 3" xfId="2558"/>
    <cellStyle name="ÄÞ¸¶_Sheet1_41-06농림41 3" xfId="2559"/>
    <cellStyle name="AÞ¸¶_Sheet1_41-06농림41 30" xfId="2560"/>
    <cellStyle name="ÄÞ¸¶_Sheet1_41-06농림41 30" xfId="2561"/>
    <cellStyle name="AÞ¸¶_Sheet1_41-06농림41 31" xfId="2562"/>
    <cellStyle name="ÄÞ¸¶_Sheet1_41-06농림41 31" xfId="2563"/>
    <cellStyle name="AÞ¸¶_Sheet1_41-06농림41 32" xfId="2564"/>
    <cellStyle name="ÄÞ¸¶_Sheet1_41-06농림41 32" xfId="2565"/>
    <cellStyle name="AÞ¸¶_Sheet1_41-06농림41 33" xfId="2566"/>
    <cellStyle name="ÄÞ¸¶_Sheet1_41-06농림41 33" xfId="2567"/>
    <cellStyle name="AÞ¸¶_Sheet1_41-06농림41 34" xfId="2568"/>
    <cellStyle name="ÄÞ¸¶_Sheet1_41-06농림41 34" xfId="2569"/>
    <cellStyle name="AÞ¸¶_Sheet1_41-06농림41 35" xfId="2570"/>
    <cellStyle name="ÄÞ¸¶_Sheet1_41-06농림41 35" xfId="2571"/>
    <cellStyle name="AÞ¸¶_Sheet1_41-06농림41 36" xfId="2572"/>
    <cellStyle name="ÄÞ¸¶_Sheet1_41-06농림41 36" xfId="2573"/>
    <cellStyle name="AÞ¸¶_Sheet1_41-06농림41 37" xfId="2574"/>
    <cellStyle name="ÄÞ¸¶_Sheet1_41-06농림41 37" xfId="2575"/>
    <cellStyle name="AÞ¸¶_Sheet1_41-06농림41 38" xfId="2576"/>
    <cellStyle name="ÄÞ¸¶_Sheet1_41-06농림41 38" xfId="2577"/>
    <cellStyle name="AÞ¸¶_Sheet1_41-06농림41 39" xfId="2578"/>
    <cellStyle name="ÄÞ¸¶_Sheet1_41-06농림41 39" xfId="2579"/>
    <cellStyle name="AÞ¸¶_Sheet1_41-06농림41 4" xfId="2580"/>
    <cellStyle name="ÄÞ¸¶_Sheet1_41-06농림41 4" xfId="2581"/>
    <cellStyle name="AÞ¸¶_Sheet1_41-06농림41 40" xfId="2582"/>
    <cellStyle name="ÄÞ¸¶_Sheet1_41-06농림41 40" xfId="2583"/>
    <cellStyle name="AÞ¸¶_Sheet1_41-06농림41 41" xfId="2584"/>
    <cellStyle name="ÄÞ¸¶_Sheet1_41-06농림41 41" xfId="2585"/>
    <cellStyle name="AÞ¸¶_Sheet1_41-06농림41 5" xfId="2586"/>
    <cellStyle name="ÄÞ¸¶_Sheet1_41-06농림41 5" xfId="2587"/>
    <cellStyle name="AÞ¸¶_Sheet1_41-06농림41 6" xfId="2588"/>
    <cellStyle name="ÄÞ¸¶_Sheet1_41-06농림41 6" xfId="2589"/>
    <cellStyle name="AÞ¸¶_Sheet1_41-06농림41 7" xfId="2590"/>
    <cellStyle name="ÄÞ¸¶_Sheet1_41-06농림41 7" xfId="2591"/>
    <cellStyle name="AÞ¸¶_Sheet1_41-06농림41 8" xfId="2592"/>
    <cellStyle name="ÄÞ¸¶_Sheet1_41-06농림41 8" xfId="2593"/>
    <cellStyle name="AÞ¸¶_Sheet1_41-06농림41 9" xfId="2594"/>
    <cellStyle name="ÄÞ¸¶_Sheet1_41-06농림41 9" xfId="2595"/>
    <cellStyle name="AÞ¸¶_Sheet1_45-09 유통 금융 보험 및 기타서비스(97-109)" xfId="9843"/>
    <cellStyle name="ÄÞ¸¶_Sheet1_45-09 유통 금융 보험 및 기타서비스(97-109)" xfId="9844"/>
    <cellStyle name="AÞ¸¶_Sheet1_46-11 교통 관광 및 정보통신" xfId="9845"/>
    <cellStyle name="ÄÞ¸¶_Sheet1_46-11 교통 관광 및 정보통신" xfId="9846"/>
    <cellStyle name="AÞ¸¶_Sheet1_99 재가노인복지시설" xfId="9847"/>
    <cellStyle name="ÄÞ¸¶_Sheet1_99 재가노인복지시설" xfId="9848"/>
    <cellStyle name="AÞ¸¶_Sheet1_99 친환경농산물 인증현황" xfId="9849"/>
    <cellStyle name="ÄÞ¸¶_Sheet1_99 친환경농산물 인증현황" xfId="9850"/>
    <cellStyle name="Bad" xfId="216"/>
    <cellStyle name="Bad 2" xfId="2597"/>
    <cellStyle name="Bad 2 2" xfId="9851"/>
    <cellStyle name="Bad 2 2 2" xfId="9852"/>
    <cellStyle name="Bad 2 3" xfId="9853"/>
    <cellStyle name="Bad 3" xfId="2598"/>
    <cellStyle name="Bad 4" xfId="2596"/>
    <cellStyle name="Bad_010_주택건설" xfId="2599"/>
    <cellStyle name="C_TITLE" xfId="9854"/>
    <cellStyle name="C¡IA¨ª_¡ic¨u¡A¨￢I¨￢¡Æ AN¡Æe " xfId="217"/>
    <cellStyle name="C￥AØ_ 2ÆAAþº° " xfId="9855"/>
    <cellStyle name="Ç¥ÁØ_»ç¾÷ºÎº° ÃÑ°è " xfId="9856"/>
    <cellStyle name="C￥AØ_≫c¾÷ºIº° AN°e " xfId="9857"/>
    <cellStyle name="Ç¥ÁØ_¼ÕÀÍ¿¹»ê" xfId="218"/>
    <cellStyle name="C￥AØ_¼OAI¿¹≫e" xfId="219"/>
    <cellStyle name="Ç¥ÁØ_5-1±¤°í " xfId="9858"/>
    <cellStyle name="C￥AØ_Æi¼º¸RCA " xfId="9859"/>
    <cellStyle name="Ç¥ÁØ_ÀÎ°Çºñ,¿ÜÁÖºñ" xfId="220"/>
    <cellStyle name="C￥AØ_AI°Cºn,μμ±Þºn" xfId="221"/>
    <cellStyle name="Ç¥ÁØ_laroux" xfId="222"/>
    <cellStyle name="C￥AØ_laroux_1" xfId="223"/>
    <cellStyle name="Ç¥ÁØ_laroux_1" xfId="224"/>
    <cellStyle name="C￥AØ_laroux_1 10" xfId="2600"/>
    <cellStyle name="Ç¥ÁØ_laroux_1 10" xfId="2601"/>
    <cellStyle name="C￥AØ_laroux_1 11" xfId="2602"/>
    <cellStyle name="Ç¥ÁØ_laroux_1 11" xfId="2603"/>
    <cellStyle name="C￥AØ_laroux_1 12" xfId="2604"/>
    <cellStyle name="Ç¥ÁØ_laroux_1 12" xfId="2605"/>
    <cellStyle name="C￥AØ_laroux_1 13" xfId="2606"/>
    <cellStyle name="Ç¥ÁØ_laroux_1 13" xfId="2607"/>
    <cellStyle name="C￥AØ_laroux_1 14" xfId="2608"/>
    <cellStyle name="Ç¥ÁØ_laroux_1 14" xfId="2609"/>
    <cellStyle name="C￥AØ_laroux_1 14 10" xfId="9860"/>
    <cellStyle name="Ç¥ÁØ_laroux_1 14 10" xfId="9861"/>
    <cellStyle name="C￥AØ_laroux_1 14 11" xfId="9862"/>
    <cellStyle name="Ç¥ÁØ_laroux_1 14 11" xfId="9863"/>
    <cellStyle name="C￥AØ_laroux_1 14 12" xfId="9864"/>
    <cellStyle name="Ç¥ÁØ_laroux_1 14 12" xfId="9865"/>
    <cellStyle name="C￥AØ_laroux_1 14 13" xfId="9866"/>
    <cellStyle name="Ç¥ÁØ_laroux_1 14 13" xfId="9867"/>
    <cellStyle name="C￥AØ_laroux_1 14 14" xfId="9868"/>
    <cellStyle name="Ç¥ÁØ_laroux_1 14 14" xfId="9869"/>
    <cellStyle name="C￥AØ_laroux_1 14 15" xfId="9870"/>
    <cellStyle name="Ç¥ÁØ_laroux_1 14 15" xfId="9871"/>
    <cellStyle name="C￥AØ_laroux_1 14 16" xfId="9872"/>
    <cellStyle name="Ç¥ÁØ_laroux_1 14 16" xfId="9873"/>
    <cellStyle name="C￥AØ_laroux_1 14 17" xfId="9874"/>
    <cellStyle name="Ç¥ÁØ_laroux_1 14 17" xfId="9875"/>
    <cellStyle name="C￥AØ_laroux_1 14 18" xfId="9876"/>
    <cellStyle name="Ç¥ÁØ_laroux_1 14 18" xfId="9877"/>
    <cellStyle name="C￥AØ_laroux_1 14 19" xfId="9878"/>
    <cellStyle name="Ç¥ÁØ_laroux_1 14 19" xfId="9879"/>
    <cellStyle name="C￥AØ_laroux_1 14 2" xfId="9880"/>
    <cellStyle name="Ç¥ÁØ_laroux_1 14 2" xfId="9881"/>
    <cellStyle name="C￥AØ_laroux_1 14 20" xfId="9882"/>
    <cellStyle name="Ç¥ÁØ_laroux_1 14 20" xfId="9883"/>
    <cellStyle name="C￥AØ_laroux_1 14 21" xfId="9884"/>
    <cellStyle name="Ç¥ÁØ_laroux_1 14 21" xfId="9885"/>
    <cellStyle name="C￥AØ_laroux_1 14 22" xfId="9886"/>
    <cellStyle name="Ç¥ÁØ_laroux_1 14 22" xfId="9887"/>
    <cellStyle name="C￥AØ_laroux_1 14 23" xfId="9888"/>
    <cellStyle name="Ç¥ÁØ_laroux_1 14 23" xfId="9889"/>
    <cellStyle name="C￥AØ_laroux_1 14 24" xfId="9890"/>
    <cellStyle name="Ç¥ÁØ_laroux_1 14 24" xfId="9891"/>
    <cellStyle name="C￥AØ_laroux_1 14 25" xfId="9892"/>
    <cellStyle name="Ç¥ÁØ_laroux_1 14 25" xfId="9893"/>
    <cellStyle name="C￥AØ_laroux_1 14 26" xfId="9894"/>
    <cellStyle name="Ç¥ÁØ_laroux_1 14 26" xfId="9895"/>
    <cellStyle name="C￥AØ_laroux_1 14 27" xfId="9896"/>
    <cellStyle name="Ç¥ÁØ_laroux_1 14 27" xfId="9897"/>
    <cellStyle name="C￥AØ_laroux_1 14 28" xfId="9898"/>
    <cellStyle name="Ç¥ÁØ_laroux_1 14 28" xfId="9899"/>
    <cellStyle name="C￥AØ_laroux_1 14 29" xfId="9900"/>
    <cellStyle name="Ç¥ÁØ_laroux_1 14 29" xfId="9901"/>
    <cellStyle name="C￥AØ_laroux_1 14 3" xfId="9902"/>
    <cellStyle name="Ç¥ÁØ_laroux_1 14 3" xfId="9903"/>
    <cellStyle name="C￥AØ_laroux_1 14 30" xfId="9904"/>
    <cellStyle name="Ç¥ÁØ_laroux_1 14 30" xfId="9905"/>
    <cellStyle name="C￥AØ_laroux_1 14 31" xfId="9906"/>
    <cellStyle name="Ç¥ÁØ_laroux_1 14 31" xfId="9907"/>
    <cellStyle name="C￥AØ_laroux_1 14 32" xfId="9908"/>
    <cellStyle name="Ç¥ÁØ_laroux_1 14 32" xfId="9909"/>
    <cellStyle name="C￥AØ_laroux_1 14 33" xfId="9910"/>
    <cellStyle name="Ç¥ÁØ_laroux_1 14 33" xfId="9911"/>
    <cellStyle name="C￥AØ_laroux_1 14 34" xfId="9912"/>
    <cellStyle name="Ç¥ÁØ_laroux_1 14 34" xfId="9913"/>
    <cellStyle name="C￥AØ_laroux_1 14 35" xfId="9914"/>
    <cellStyle name="Ç¥ÁØ_laroux_1 14 35" xfId="9915"/>
    <cellStyle name="C￥AØ_laroux_1 14 36" xfId="9916"/>
    <cellStyle name="Ç¥ÁØ_laroux_1 14 36" xfId="9917"/>
    <cellStyle name="C￥AØ_laroux_1 14 37" xfId="9918"/>
    <cellStyle name="Ç¥ÁØ_laroux_1 14 37" xfId="9919"/>
    <cellStyle name="C￥AØ_laroux_1 14 38" xfId="9920"/>
    <cellStyle name="Ç¥ÁØ_laroux_1 14 38" xfId="9921"/>
    <cellStyle name="C￥AØ_laroux_1 14 39" xfId="9922"/>
    <cellStyle name="Ç¥ÁØ_laroux_1 14 39" xfId="9923"/>
    <cellStyle name="C￥AØ_laroux_1 14 4" xfId="9924"/>
    <cellStyle name="Ç¥ÁØ_laroux_1 14 4" xfId="9925"/>
    <cellStyle name="C￥AØ_laroux_1 14 40" xfId="9926"/>
    <cellStyle name="Ç¥ÁØ_laroux_1 14 40" xfId="9927"/>
    <cellStyle name="C￥AØ_laroux_1 14 41" xfId="9928"/>
    <cellStyle name="Ç¥ÁØ_laroux_1 14 41" xfId="9929"/>
    <cellStyle name="C￥AØ_laroux_1 14 42" xfId="9930"/>
    <cellStyle name="Ç¥ÁØ_laroux_1 14 42" xfId="9931"/>
    <cellStyle name="C￥AØ_laroux_1 14 43" xfId="9932"/>
    <cellStyle name="Ç¥ÁØ_laroux_1 14 43" xfId="9933"/>
    <cellStyle name="C￥AØ_laroux_1 14 44" xfId="9934"/>
    <cellStyle name="Ç¥ÁØ_laroux_1 14 44" xfId="9935"/>
    <cellStyle name="C￥AØ_laroux_1 14 45" xfId="9936"/>
    <cellStyle name="Ç¥ÁØ_laroux_1 14 45" xfId="9937"/>
    <cellStyle name="C￥AØ_laroux_1 14 46" xfId="9938"/>
    <cellStyle name="Ç¥ÁØ_laroux_1 14 46" xfId="9939"/>
    <cellStyle name="C￥AØ_laroux_1 14 47" xfId="9940"/>
    <cellStyle name="Ç¥ÁØ_laroux_1 14 47" xfId="9941"/>
    <cellStyle name="C￥AØ_laroux_1 14 48" xfId="9942"/>
    <cellStyle name="Ç¥ÁØ_laroux_1 14 48" xfId="9943"/>
    <cellStyle name="C￥AØ_laroux_1 14 49" xfId="9944"/>
    <cellStyle name="Ç¥ÁØ_laroux_1 14 49" xfId="9945"/>
    <cellStyle name="C￥AØ_laroux_1 14 5" xfId="9946"/>
    <cellStyle name="Ç¥ÁØ_laroux_1 14 5" xfId="9947"/>
    <cellStyle name="C￥AØ_laroux_1 14 6" xfId="9948"/>
    <cellStyle name="Ç¥ÁØ_laroux_1 14 6" xfId="9949"/>
    <cellStyle name="C￥AØ_laroux_1 14 7" xfId="9950"/>
    <cellStyle name="Ç¥ÁØ_laroux_1 14 7" xfId="9951"/>
    <cellStyle name="C￥AØ_laroux_1 14 8" xfId="9952"/>
    <cellStyle name="Ç¥ÁØ_laroux_1 14 8" xfId="9953"/>
    <cellStyle name="C￥AØ_laroux_1 14 9" xfId="9954"/>
    <cellStyle name="Ç¥ÁØ_laroux_1 14 9" xfId="9955"/>
    <cellStyle name="C￥AØ_laroux_1 15" xfId="2610"/>
    <cellStyle name="Ç¥ÁØ_laroux_1 15" xfId="2611"/>
    <cellStyle name="C￥AØ_laroux_1 16" xfId="2612"/>
    <cellStyle name="Ç¥ÁØ_laroux_1 16" xfId="2613"/>
    <cellStyle name="C￥AØ_laroux_1 17" xfId="2614"/>
    <cellStyle name="Ç¥ÁØ_laroux_1 17" xfId="2615"/>
    <cellStyle name="C￥AØ_laroux_1 18" xfId="2616"/>
    <cellStyle name="Ç¥ÁØ_laroux_1 18" xfId="2617"/>
    <cellStyle name="C￥AØ_laroux_1 19" xfId="2618"/>
    <cellStyle name="Ç¥ÁØ_laroux_1 19" xfId="2619"/>
    <cellStyle name="C￥AØ_laroux_1 2" xfId="2620"/>
    <cellStyle name="Ç¥ÁØ_laroux_1 2" xfId="2621"/>
    <cellStyle name="C￥AØ_laroux_1 20" xfId="2622"/>
    <cellStyle name="Ç¥ÁØ_laroux_1 20" xfId="2623"/>
    <cellStyle name="C￥AØ_laroux_1 21" xfId="2624"/>
    <cellStyle name="Ç¥ÁØ_laroux_1 21" xfId="2625"/>
    <cellStyle name="C￥AØ_laroux_1 22" xfId="2626"/>
    <cellStyle name="Ç¥ÁØ_laroux_1 22" xfId="2627"/>
    <cellStyle name="C￥AØ_laroux_1 23" xfId="2628"/>
    <cellStyle name="Ç¥ÁØ_laroux_1 23" xfId="2629"/>
    <cellStyle name="C￥AØ_laroux_1 24" xfId="2630"/>
    <cellStyle name="Ç¥ÁØ_laroux_1 24" xfId="2631"/>
    <cellStyle name="C￥AØ_laroux_1 25" xfId="2632"/>
    <cellStyle name="Ç¥ÁØ_laroux_1 25" xfId="2633"/>
    <cellStyle name="C￥AØ_laroux_1 26" xfId="2634"/>
    <cellStyle name="Ç¥ÁØ_laroux_1 26" xfId="2635"/>
    <cellStyle name="C￥AØ_laroux_1 27" xfId="2636"/>
    <cellStyle name="Ç¥ÁØ_laroux_1 27" xfId="2637"/>
    <cellStyle name="C￥AØ_laroux_1 28" xfId="2638"/>
    <cellStyle name="Ç¥ÁØ_laroux_1 28" xfId="2639"/>
    <cellStyle name="C￥AØ_laroux_1 29" xfId="2640"/>
    <cellStyle name="Ç¥ÁØ_laroux_1 29" xfId="2641"/>
    <cellStyle name="C￥AØ_laroux_1 3" xfId="2642"/>
    <cellStyle name="Ç¥ÁØ_laroux_1 3" xfId="2643"/>
    <cellStyle name="C￥AØ_laroux_1 30" xfId="2644"/>
    <cellStyle name="Ç¥ÁØ_laroux_1 30" xfId="2645"/>
    <cellStyle name="C￥AØ_laroux_1 31" xfId="2646"/>
    <cellStyle name="Ç¥ÁØ_laroux_1 31" xfId="2647"/>
    <cellStyle name="C￥AØ_laroux_1 32" xfId="2648"/>
    <cellStyle name="Ç¥ÁØ_laroux_1 32" xfId="2649"/>
    <cellStyle name="C￥AØ_laroux_1 33" xfId="2650"/>
    <cellStyle name="Ç¥ÁØ_laroux_1 33" xfId="2651"/>
    <cellStyle name="C￥AØ_laroux_1 34" xfId="2652"/>
    <cellStyle name="Ç¥ÁØ_laroux_1 34" xfId="2653"/>
    <cellStyle name="C￥AØ_laroux_1 35" xfId="2654"/>
    <cellStyle name="Ç¥ÁØ_laroux_1 35" xfId="2655"/>
    <cellStyle name="C￥AØ_laroux_1 36" xfId="2656"/>
    <cellStyle name="Ç¥ÁØ_laroux_1 36" xfId="2657"/>
    <cellStyle name="C￥AØ_laroux_1 37" xfId="2658"/>
    <cellStyle name="Ç¥ÁØ_laroux_1 37" xfId="2659"/>
    <cellStyle name="C￥AØ_laroux_1 38" xfId="2660"/>
    <cellStyle name="Ç¥ÁØ_laroux_1 38" xfId="2661"/>
    <cellStyle name="C￥AØ_laroux_1 39" xfId="2662"/>
    <cellStyle name="Ç¥ÁØ_laroux_1 39" xfId="2663"/>
    <cellStyle name="C￥AØ_laroux_1 4" xfId="2664"/>
    <cellStyle name="Ç¥ÁØ_laroux_1 4" xfId="2665"/>
    <cellStyle name="C￥AØ_laroux_1 40" xfId="2666"/>
    <cellStyle name="Ç¥ÁØ_laroux_1 40" xfId="2667"/>
    <cellStyle name="C￥AØ_laroux_1 41" xfId="2668"/>
    <cellStyle name="Ç¥ÁØ_laroux_1 41" xfId="2669"/>
    <cellStyle name="C￥AØ_laroux_1 5" xfId="2670"/>
    <cellStyle name="Ç¥ÁØ_laroux_1 5" xfId="2671"/>
    <cellStyle name="C￥AØ_laroux_1 6" xfId="2672"/>
    <cellStyle name="Ç¥ÁØ_laroux_1 6" xfId="2673"/>
    <cellStyle name="C￥AØ_laroux_1 7" xfId="2674"/>
    <cellStyle name="Ç¥ÁØ_laroux_1 7" xfId="2675"/>
    <cellStyle name="C￥AØ_laroux_1 8" xfId="2676"/>
    <cellStyle name="Ç¥ÁØ_laroux_1 8" xfId="2677"/>
    <cellStyle name="C￥AØ_laroux_1 9" xfId="2678"/>
    <cellStyle name="Ç¥ÁØ_laroux_1 9" xfId="2679"/>
    <cellStyle name="C￥AØ_laroux_1_Sheet1" xfId="225"/>
    <cellStyle name="Ç¥ÁØ_laroux_1_Sheet1" xfId="226"/>
    <cellStyle name="C￥AØ_laroux_1_Sheet1 10" xfId="2680"/>
    <cellStyle name="Ç¥ÁØ_laroux_1_Sheet1 10" xfId="2681"/>
    <cellStyle name="C￥AØ_laroux_1_Sheet1 11" xfId="2682"/>
    <cellStyle name="Ç¥ÁØ_laroux_1_Sheet1 11" xfId="2683"/>
    <cellStyle name="C￥AØ_laroux_1_Sheet1 12" xfId="2684"/>
    <cellStyle name="Ç¥ÁØ_laroux_1_Sheet1 12" xfId="2685"/>
    <cellStyle name="C￥AØ_laroux_1_Sheet1 12 10" xfId="2686"/>
    <cellStyle name="Ç¥ÁØ_laroux_1_Sheet1 13" xfId="2687"/>
    <cellStyle name="C￥AØ_laroux_1_Sheet1 14" xfId="2688"/>
    <cellStyle name="Ç¥ÁØ_laroux_1_Sheet1 14" xfId="2689"/>
    <cellStyle name="C￥AØ_laroux_1_Sheet1 14 10" xfId="9956"/>
    <cellStyle name="Ç¥ÁØ_laroux_1_Sheet1 14 10" xfId="9957"/>
    <cellStyle name="C￥AØ_laroux_1_Sheet1 14 11" xfId="9958"/>
    <cellStyle name="Ç¥ÁØ_laroux_1_Sheet1 14 11" xfId="9959"/>
    <cellStyle name="C￥AØ_laroux_1_Sheet1 14 12" xfId="9960"/>
    <cellStyle name="Ç¥ÁØ_laroux_1_Sheet1 14 12" xfId="9961"/>
    <cellStyle name="C￥AØ_laroux_1_Sheet1 14 13" xfId="9962"/>
    <cellStyle name="Ç¥ÁØ_laroux_1_Sheet1 14 13" xfId="9963"/>
    <cellStyle name="C￥AØ_laroux_1_Sheet1 14 14" xfId="9964"/>
    <cellStyle name="Ç¥ÁØ_laroux_1_Sheet1 14 14" xfId="9965"/>
    <cellStyle name="C￥AØ_laroux_1_Sheet1 14 15" xfId="9966"/>
    <cellStyle name="Ç¥ÁØ_laroux_1_Sheet1 14 15" xfId="9967"/>
    <cellStyle name="C￥AØ_laroux_1_Sheet1 14 16" xfId="9968"/>
    <cellStyle name="Ç¥ÁØ_laroux_1_Sheet1 14 16" xfId="9969"/>
    <cellStyle name="C￥AØ_laroux_1_Sheet1 14 17" xfId="9970"/>
    <cellStyle name="Ç¥ÁØ_laroux_1_Sheet1 14 17" xfId="9971"/>
    <cellStyle name="C￥AØ_laroux_1_Sheet1 14 18" xfId="9972"/>
    <cellStyle name="Ç¥ÁØ_laroux_1_Sheet1 14 18" xfId="9973"/>
    <cellStyle name="C￥AØ_laroux_1_Sheet1 14 19" xfId="9974"/>
    <cellStyle name="Ç¥ÁØ_laroux_1_Sheet1 14 19" xfId="9975"/>
    <cellStyle name="C￥AØ_laroux_1_Sheet1 14 2" xfId="9976"/>
    <cellStyle name="Ç¥ÁØ_laroux_1_Sheet1 14 2" xfId="9977"/>
    <cellStyle name="C￥AØ_laroux_1_Sheet1 14 20" xfId="9978"/>
    <cellStyle name="Ç¥ÁØ_laroux_1_Sheet1 14 20" xfId="9979"/>
    <cellStyle name="C￥AØ_laroux_1_Sheet1 14 21" xfId="9980"/>
    <cellStyle name="Ç¥ÁØ_laroux_1_Sheet1 14 21" xfId="9981"/>
    <cellStyle name="C￥AØ_laroux_1_Sheet1 14 22" xfId="9982"/>
    <cellStyle name="Ç¥ÁØ_laroux_1_Sheet1 14 22" xfId="9983"/>
    <cellStyle name="C￥AØ_laroux_1_Sheet1 14 23" xfId="9984"/>
    <cellStyle name="Ç¥ÁØ_laroux_1_Sheet1 14 23" xfId="9985"/>
    <cellStyle name="C￥AØ_laroux_1_Sheet1 14 24" xfId="9986"/>
    <cellStyle name="Ç¥ÁØ_laroux_1_Sheet1 14 24" xfId="9987"/>
    <cellStyle name="C￥AØ_laroux_1_Sheet1 14 25" xfId="9988"/>
    <cellStyle name="Ç¥ÁØ_laroux_1_Sheet1 14 25" xfId="9989"/>
    <cellStyle name="C￥AØ_laroux_1_Sheet1 14 26" xfId="9990"/>
    <cellStyle name="Ç¥ÁØ_laroux_1_Sheet1 14 26" xfId="9991"/>
    <cellStyle name="C￥AØ_laroux_1_Sheet1 14 27" xfId="9992"/>
    <cellStyle name="Ç¥ÁØ_laroux_1_Sheet1 14 27" xfId="9993"/>
    <cellStyle name="C￥AØ_laroux_1_Sheet1 14 28" xfId="9994"/>
    <cellStyle name="Ç¥ÁØ_laroux_1_Sheet1 14 28" xfId="9995"/>
    <cellStyle name="C￥AØ_laroux_1_Sheet1 14 29" xfId="9996"/>
    <cellStyle name="Ç¥ÁØ_laroux_1_Sheet1 14 29" xfId="9997"/>
    <cellStyle name="C￥AØ_laroux_1_Sheet1 14 3" xfId="9998"/>
    <cellStyle name="Ç¥ÁØ_laroux_1_Sheet1 14 3" xfId="9999"/>
    <cellStyle name="C￥AØ_laroux_1_Sheet1 14 30" xfId="10000"/>
    <cellStyle name="Ç¥ÁØ_laroux_1_Sheet1 14 30" xfId="10001"/>
    <cellStyle name="C￥AØ_laroux_1_Sheet1 14 31" xfId="10002"/>
    <cellStyle name="Ç¥ÁØ_laroux_1_Sheet1 14 31" xfId="10003"/>
    <cellStyle name="C￥AØ_laroux_1_Sheet1 14 32" xfId="10004"/>
    <cellStyle name="Ç¥ÁØ_laroux_1_Sheet1 14 32" xfId="10005"/>
    <cellStyle name="C￥AØ_laroux_1_Sheet1 14 33" xfId="10006"/>
    <cellStyle name="Ç¥ÁØ_laroux_1_Sheet1 14 33" xfId="10007"/>
    <cellStyle name="C￥AØ_laroux_1_Sheet1 14 34" xfId="10008"/>
    <cellStyle name="Ç¥ÁØ_laroux_1_Sheet1 14 34" xfId="10009"/>
    <cellStyle name="C￥AØ_laroux_1_Sheet1 14 35" xfId="10010"/>
    <cellStyle name="Ç¥ÁØ_laroux_1_Sheet1 14 35" xfId="10011"/>
    <cellStyle name="C￥AØ_laroux_1_Sheet1 14 36" xfId="10012"/>
    <cellStyle name="Ç¥ÁØ_laroux_1_Sheet1 14 36" xfId="10013"/>
    <cellStyle name="C￥AØ_laroux_1_Sheet1 14 37" xfId="10014"/>
    <cellStyle name="Ç¥ÁØ_laroux_1_Sheet1 14 37" xfId="10015"/>
    <cellStyle name="C￥AØ_laroux_1_Sheet1 14 38" xfId="10016"/>
    <cellStyle name="Ç¥ÁØ_laroux_1_Sheet1 14 38" xfId="10017"/>
    <cellStyle name="C￥AØ_laroux_1_Sheet1 14 39" xfId="10018"/>
    <cellStyle name="Ç¥ÁØ_laroux_1_Sheet1 14 39" xfId="10019"/>
    <cellStyle name="C￥AØ_laroux_1_Sheet1 14 4" xfId="10020"/>
    <cellStyle name="Ç¥ÁØ_laroux_1_Sheet1 14 4" xfId="10021"/>
    <cellStyle name="C￥AØ_laroux_1_Sheet1 14 40" xfId="10022"/>
    <cellStyle name="Ç¥ÁØ_laroux_1_Sheet1 14 40" xfId="10023"/>
    <cellStyle name="C￥AØ_laroux_1_Sheet1 14 41" xfId="10024"/>
    <cellStyle name="Ç¥ÁØ_laroux_1_Sheet1 14 41" xfId="10025"/>
    <cellStyle name="C￥AØ_laroux_1_Sheet1 14 42" xfId="10026"/>
    <cellStyle name="Ç¥ÁØ_laroux_1_Sheet1 14 42" xfId="10027"/>
    <cellStyle name="C￥AØ_laroux_1_Sheet1 14 43" xfId="10028"/>
    <cellStyle name="Ç¥ÁØ_laroux_1_Sheet1 14 43" xfId="10029"/>
    <cellStyle name="C￥AØ_laroux_1_Sheet1 14 44" xfId="10030"/>
    <cellStyle name="Ç¥ÁØ_laroux_1_Sheet1 14 44" xfId="10031"/>
    <cellStyle name="C￥AØ_laroux_1_Sheet1 14 45" xfId="10032"/>
    <cellStyle name="Ç¥ÁØ_laroux_1_Sheet1 14 45" xfId="10033"/>
    <cellStyle name="C￥AØ_laroux_1_Sheet1 14 46" xfId="10034"/>
    <cellStyle name="Ç¥ÁØ_laroux_1_Sheet1 14 46" xfId="10035"/>
    <cellStyle name="C￥AØ_laroux_1_Sheet1 14 47" xfId="10036"/>
    <cellStyle name="Ç¥ÁØ_laroux_1_Sheet1 14 47" xfId="10037"/>
    <cellStyle name="C￥AØ_laroux_1_Sheet1 14 48" xfId="10038"/>
    <cellStyle name="Ç¥ÁØ_laroux_1_Sheet1 14 48" xfId="10039"/>
    <cellStyle name="C￥AØ_laroux_1_Sheet1 14 49" xfId="10040"/>
    <cellStyle name="Ç¥ÁØ_laroux_1_Sheet1 14 49" xfId="10041"/>
    <cellStyle name="C￥AØ_laroux_1_Sheet1 14 5" xfId="10042"/>
    <cellStyle name="Ç¥ÁØ_laroux_1_Sheet1 14 5" xfId="10043"/>
    <cellStyle name="C￥AØ_laroux_1_Sheet1 14 6" xfId="10044"/>
    <cellStyle name="Ç¥ÁØ_laroux_1_Sheet1 14 6" xfId="10045"/>
    <cellStyle name="C￥AØ_laroux_1_Sheet1 14 7" xfId="10046"/>
    <cellStyle name="Ç¥ÁØ_laroux_1_Sheet1 14 7" xfId="10047"/>
    <cellStyle name="C￥AØ_laroux_1_Sheet1 14 8" xfId="10048"/>
    <cellStyle name="Ç¥ÁØ_laroux_1_Sheet1 14 8" xfId="10049"/>
    <cellStyle name="C￥AØ_laroux_1_Sheet1 14 9" xfId="10050"/>
    <cellStyle name="Ç¥ÁØ_laroux_1_Sheet1 14 9" xfId="10051"/>
    <cellStyle name="C￥AØ_laroux_1_Sheet1 15" xfId="2690"/>
    <cellStyle name="Ç¥ÁØ_laroux_1_Sheet1 15" xfId="2691"/>
    <cellStyle name="C￥AØ_laroux_1_Sheet1 16" xfId="2692"/>
    <cellStyle name="Ç¥ÁØ_laroux_1_Sheet1 16" xfId="2693"/>
    <cellStyle name="C￥AØ_laroux_1_Sheet1 17" xfId="2694"/>
    <cellStyle name="Ç¥ÁØ_laroux_1_Sheet1 17" xfId="2695"/>
    <cellStyle name="C￥AØ_laroux_1_Sheet1 18" xfId="2696"/>
    <cellStyle name="Ç¥ÁØ_laroux_1_Sheet1 18" xfId="2697"/>
    <cellStyle name="C￥AØ_laroux_1_Sheet1 19" xfId="2698"/>
    <cellStyle name="Ç¥ÁØ_laroux_1_Sheet1 19" xfId="2699"/>
    <cellStyle name="C￥AØ_laroux_1_Sheet1 2" xfId="2700"/>
    <cellStyle name="Ç¥ÁØ_laroux_1_Sheet1 2" xfId="2701"/>
    <cellStyle name="C￥AØ_laroux_1_Sheet1 20" xfId="2702"/>
    <cellStyle name="Ç¥ÁØ_laroux_1_Sheet1 20" xfId="2703"/>
    <cellStyle name="C￥AØ_laroux_1_Sheet1 21" xfId="2704"/>
    <cellStyle name="Ç¥ÁØ_laroux_1_Sheet1 21" xfId="2705"/>
    <cellStyle name="C￥AØ_laroux_1_Sheet1 22" xfId="2706"/>
    <cellStyle name="Ç¥ÁØ_laroux_1_Sheet1 22" xfId="2707"/>
    <cellStyle name="C￥AØ_laroux_1_Sheet1 23" xfId="2708"/>
    <cellStyle name="Ç¥ÁØ_laroux_1_Sheet1 23" xfId="2709"/>
    <cellStyle name="C￥AØ_laroux_1_Sheet1 24" xfId="2710"/>
    <cellStyle name="Ç¥ÁØ_laroux_1_Sheet1 24" xfId="2711"/>
    <cellStyle name="C￥AØ_laroux_1_Sheet1 25" xfId="2712"/>
    <cellStyle name="Ç¥ÁØ_laroux_1_Sheet1 25" xfId="2713"/>
    <cellStyle name="C￥AØ_laroux_1_Sheet1 26" xfId="2714"/>
    <cellStyle name="Ç¥ÁØ_laroux_1_Sheet1 26" xfId="2715"/>
    <cellStyle name="C￥AØ_laroux_1_Sheet1 27" xfId="2716"/>
    <cellStyle name="Ç¥ÁØ_laroux_1_Sheet1 27" xfId="2717"/>
    <cellStyle name="C￥AØ_laroux_1_Sheet1 28" xfId="2718"/>
    <cellStyle name="Ç¥ÁØ_laroux_1_Sheet1 28" xfId="2719"/>
    <cellStyle name="C￥AØ_laroux_1_Sheet1 29" xfId="2720"/>
    <cellStyle name="Ç¥ÁØ_laroux_1_Sheet1 29" xfId="2721"/>
    <cellStyle name="C￥AØ_laroux_1_Sheet1 3" xfId="2722"/>
    <cellStyle name="Ç¥ÁØ_laroux_1_Sheet1 3" xfId="2723"/>
    <cellStyle name="C￥AØ_laroux_1_Sheet1 30" xfId="2724"/>
    <cellStyle name="Ç¥ÁØ_laroux_1_Sheet1 30" xfId="2725"/>
    <cellStyle name="C￥AØ_laroux_1_Sheet1 31" xfId="2726"/>
    <cellStyle name="Ç¥ÁØ_laroux_1_Sheet1 31" xfId="2727"/>
    <cellStyle name="C￥AØ_laroux_1_Sheet1 32" xfId="2728"/>
    <cellStyle name="Ç¥ÁØ_laroux_1_Sheet1 32" xfId="2729"/>
    <cellStyle name="C￥AØ_laroux_1_Sheet1 33" xfId="2730"/>
    <cellStyle name="Ç¥ÁØ_laroux_1_Sheet1 33" xfId="2731"/>
    <cellStyle name="C￥AØ_laroux_1_Sheet1 34" xfId="2732"/>
    <cellStyle name="Ç¥ÁØ_laroux_1_Sheet1 34" xfId="2733"/>
    <cellStyle name="C￥AØ_laroux_1_Sheet1 35" xfId="2734"/>
    <cellStyle name="Ç¥ÁØ_laroux_1_Sheet1 35" xfId="2735"/>
    <cellStyle name="C￥AØ_laroux_1_Sheet1 36" xfId="2736"/>
    <cellStyle name="Ç¥ÁØ_laroux_1_Sheet1 36" xfId="2737"/>
    <cellStyle name="C￥AØ_laroux_1_Sheet1 37" xfId="2738"/>
    <cellStyle name="Ç¥ÁØ_laroux_1_Sheet1 37" xfId="2739"/>
    <cellStyle name="C￥AØ_laroux_1_Sheet1 38" xfId="2740"/>
    <cellStyle name="Ç¥ÁØ_laroux_1_Sheet1 38" xfId="2741"/>
    <cellStyle name="C￥AØ_laroux_1_Sheet1 39" xfId="2742"/>
    <cellStyle name="Ç¥ÁØ_laroux_1_Sheet1 39" xfId="2743"/>
    <cellStyle name="C￥AØ_laroux_1_Sheet1 4" xfId="2744"/>
    <cellStyle name="Ç¥ÁØ_laroux_1_Sheet1 4" xfId="2745"/>
    <cellStyle name="C￥AØ_laroux_1_Sheet1 40" xfId="2746"/>
    <cellStyle name="Ç¥ÁØ_laroux_1_Sheet1 40" xfId="2747"/>
    <cellStyle name="C￥AØ_laroux_1_Sheet1 41" xfId="2748"/>
    <cellStyle name="Ç¥ÁØ_laroux_1_Sheet1 41" xfId="2749"/>
    <cellStyle name="C￥AØ_laroux_1_Sheet1 5" xfId="2750"/>
    <cellStyle name="Ç¥ÁØ_laroux_1_Sheet1 5" xfId="2751"/>
    <cellStyle name="C￥AØ_laroux_1_Sheet1 6" xfId="2752"/>
    <cellStyle name="Ç¥ÁØ_laroux_1_Sheet1 6" xfId="2753"/>
    <cellStyle name="C￥AØ_laroux_1_Sheet1 7" xfId="2754"/>
    <cellStyle name="Ç¥ÁØ_laroux_1_Sheet1 7" xfId="2755"/>
    <cellStyle name="C￥AØ_laroux_1_Sheet1 8" xfId="2756"/>
    <cellStyle name="Ç¥ÁØ_laroux_1_Sheet1 8" xfId="2757"/>
    <cellStyle name="C￥AØ_laroux_1_Sheet1 9" xfId="2758"/>
    <cellStyle name="Ç¥ÁØ_laroux_1_Sheet1 9" xfId="2759"/>
    <cellStyle name="C￥AØ_laroux_2" xfId="227"/>
    <cellStyle name="Ç¥ÁØ_laroux_2" xfId="228"/>
    <cellStyle name="C￥AØ_laroux_2 10" xfId="2760"/>
    <cellStyle name="Ç¥ÁØ_laroux_2 10" xfId="2761"/>
    <cellStyle name="C￥AØ_laroux_2 11" xfId="2762"/>
    <cellStyle name="Ç¥ÁØ_laroux_2 11" xfId="2763"/>
    <cellStyle name="C￥AØ_laroux_2 12" xfId="2764"/>
    <cellStyle name="Ç¥ÁØ_laroux_2 12" xfId="2765"/>
    <cellStyle name="C￥AØ_laroux_2 12 10" xfId="2766"/>
    <cellStyle name="Ç¥ÁØ_laroux_2 13" xfId="2767"/>
    <cellStyle name="C￥AØ_laroux_2 14" xfId="2768"/>
    <cellStyle name="Ç¥ÁØ_laroux_2 14" xfId="2769"/>
    <cellStyle name="C￥AØ_laroux_2 14 10" xfId="10052"/>
    <cellStyle name="Ç¥ÁØ_laroux_2 14 10" xfId="10053"/>
    <cellStyle name="C￥AØ_laroux_2 14 11" xfId="10054"/>
    <cellStyle name="Ç¥ÁØ_laroux_2 14 11" xfId="10055"/>
    <cellStyle name="C￥AØ_laroux_2 14 12" xfId="10056"/>
    <cellStyle name="Ç¥ÁØ_laroux_2 14 12" xfId="10057"/>
    <cellStyle name="C￥AØ_laroux_2 14 13" xfId="10058"/>
    <cellStyle name="Ç¥ÁØ_laroux_2 14 13" xfId="10059"/>
    <cellStyle name="C￥AØ_laroux_2 14 14" xfId="10060"/>
    <cellStyle name="Ç¥ÁØ_laroux_2 14 14" xfId="10061"/>
    <cellStyle name="C￥AØ_laroux_2 14 15" xfId="10062"/>
    <cellStyle name="Ç¥ÁØ_laroux_2 14 15" xfId="10063"/>
    <cellStyle name="C￥AØ_laroux_2 14 16" xfId="10064"/>
    <cellStyle name="Ç¥ÁØ_laroux_2 14 16" xfId="10065"/>
    <cellStyle name="C￥AØ_laroux_2 14 17" xfId="10066"/>
    <cellStyle name="Ç¥ÁØ_laroux_2 14 17" xfId="10067"/>
    <cellStyle name="C￥AØ_laroux_2 14 18" xfId="10068"/>
    <cellStyle name="Ç¥ÁØ_laroux_2 14 18" xfId="10069"/>
    <cellStyle name="C￥AØ_laroux_2 14 19" xfId="10070"/>
    <cellStyle name="Ç¥ÁØ_laroux_2 14 19" xfId="10071"/>
    <cellStyle name="C￥AØ_laroux_2 14 2" xfId="10072"/>
    <cellStyle name="Ç¥ÁØ_laroux_2 14 2" xfId="10073"/>
    <cellStyle name="C￥AØ_laroux_2 14 20" xfId="10074"/>
    <cellStyle name="Ç¥ÁØ_laroux_2 14 20" xfId="10075"/>
    <cellStyle name="C￥AØ_laroux_2 14 21" xfId="10076"/>
    <cellStyle name="Ç¥ÁØ_laroux_2 14 21" xfId="10077"/>
    <cellStyle name="C￥AØ_laroux_2 14 22" xfId="10078"/>
    <cellStyle name="Ç¥ÁØ_laroux_2 14 22" xfId="10079"/>
    <cellStyle name="C￥AØ_laroux_2 14 23" xfId="10080"/>
    <cellStyle name="Ç¥ÁØ_laroux_2 14 23" xfId="10081"/>
    <cellStyle name="C￥AØ_laroux_2 14 24" xfId="10082"/>
    <cellStyle name="Ç¥ÁØ_laroux_2 14 24" xfId="10083"/>
    <cellStyle name="C￥AØ_laroux_2 14 25" xfId="10084"/>
    <cellStyle name="Ç¥ÁØ_laroux_2 14 25" xfId="10085"/>
    <cellStyle name="C￥AØ_laroux_2 14 26" xfId="10086"/>
    <cellStyle name="Ç¥ÁØ_laroux_2 14 26" xfId="10087"/>
    <cellStyle name="C￥AØ_laroux_2 14 27" xfId="10088"/>
    <cellStyle name="Ç¥ÁØ_laroux_2 14 27" xfId="10089"/>
    <cellStyle name="C￥AØ_laroux_2 14 28" xfId="10090"/>
    <cellStyle name="Ç¥ÁØ_laroux_2 14 28" xfId="10091"/>
    <cellStyle name="C￥AØ_laroux_2 14 29" xfId="10092"/>
    <cellStyle name="Ç¥ÁØ_laroux_2 14 29" xfId="10093"/>
    <cellStyle name="C￥AØ_laroux_2 14 3" xfId="10094"/>
    <cellStyle name="Ç¥ÁØ_laroux_2 14 3" xfId="10095"/>
    <cellStyle name="C￥AØ_laroux_2 14 30" xfId="10096"/>
    <cellStyle name="Ç¥ÁØ_laroux_2 14 30" xfId="10097"/>
    <cellStyle name="C￥AØ_laroux_2 14 31" xfId="10098"/>
    <cellStyle name="Ç¥ÁØ_laroux_2 14 31" xfId="10099"/>
    <cellStyle name="C￥AØ_laroux_2 14 32" xfId="10100"/>
    <cellStyle name="Ç¥ÁØ_laroux_2 14 32" xfId="10101"/>
    <cellStyle name="C￥AØ_laroux_2 14 33" xfId="10102"/>
    <cellStyle name="Ç¥ÁØ_laroux_2 14 33" xfId="10103"/>
    <cellStyle name="C￥AØ_laroux_2 14 34" xfId="10104"/>
    <cellStyle name="Ç¥ÁØ_laroux_2 14 34" xfId="10105"/>
    <cellStyle name="C￥AØ_laroux_2 14 35" xfId="10106"/>
    <cellStyle name="Ç¥ÁØ_laroux_2 14 35" xfId="10107"/>
    <cellStyle name="C￥AØ_laroux_2 14 36" xfId="10108"/>
    <cellStyle name="Ç¥ÁØ_laroux_2 14 36" xfId="10109"/>
    <cellStyle name="C￥AØ_laroux_2 14 37" xfId="10110"/>
    <cellStyle name="Ç¥ÁØ_laroux_2 14 37" xfId="10111"/>
    <cellStyle name="C￥AØ_laroux_2 14 38" xfId="10112"/>
    <cellStyle name="Ç¥ÁØ_laroux_2 14 38" xfId="10113"/>
    <cellStyle name="C￥AØ_laroux_2 14 39" xfId="10114"/>
    <cellStyle name="Ç¥ÁØ_laroux_2 14 39" xfId="10115"/>
    <cellStyle name="C￥AØ_laroux_2 14 4" xfId="10116"/>
    <cellStyle name="Ç¥ÁØ_laroux_2 14 4" xfId="10117"/>
    <cellStyle name="C￥AØ_laroux_2 14 40" xfId="10118"/>
    <cellStyle name="Ç¥ÁØ_laroux_2 14 40" xfId="10119"/>
    <cellStyle name="C￥AØ_laroux_2 14 41" xfId="10120"/>
    <cellStyle name="Ç¥ÁØ_laroux_2 14 41" xfId="10121"/>
    <cellStyle name="C￥AØ_laroux_2 14 42" xfId="10122"/>
    <cellStyle name="Ç¥ÁØ_laroux_2 14 42" xfId="10123"/>
    <cellStyle name="C￥AØ_laroux_2 14 43" xfId="10124"/>
    <cellStyle name="Ç¥ÁØ_laroux_2 14 43" xfId="10125"/>
    <cellStyle name="C￥AØ_laroux_2 14 44" xfId="10126"/>
    <cellStyle name="Ç¥ÁØ_laroux_2 14 44" xfId="10127"/>
    <cellStyle name="C￥AØ_laroux_2 14 45" xfId="10128"/>
    <cellStyle name="Ç¥ÁØ_laroux_2 14 45" xfId="10129"/>
    <cellStyle name="C￥AØ_laroux_2 14 46" xfId="10130"/>
    <cellStyle name="Ç¥ÁØ_laroux_2 14 46" xfId="10131"/>
    <cellStyle name="C￥AØ_laroux_2 14 47" xfId="10132"/>
    <cellStyle name="Ç¥ÁØ_laroux_2 14 47" xfId="10133"/>
    <cellStyle name="C￥AØ_laroux_2 14 48" xfId="10134"/>
    <cellStyle name="Ç¥ÁØ_laroux_2 14 48" xfId="10135"/>
    <cellStyle name="C￥AØ_laroux_2 14 49" xfId="10136"/>
    <cellStyle name="Ç¥ÁØ_laroux_2 14 49" xfId="10137"/>
    <cellStyle name="C￥AØ_laroux_2 14 5" xfId="10138"/>
    <cellStyle name="Ç¥ÁØ_laroux_2 14 5" xfId="10139"/>
    <cellStyle name="C￥AØ_laroux_2 14 6" xfId="10140"/>
    <cellStyle name="Ç¥ÁØ_laroux_2 14 6" xfId="10141"/>
    <cellStyle name="C￥AØ_laroux_2 14 7" xfId="10142"/>
    <cellStyle name="Ç¥ÁØ_laroux_2 14 7" xfId="10143"/>
    <cellStyle name="C￥AØ_laroux_2 14 8" xfId="10144"/>
    <cellStyle name="Ç¥ÁØ_laroux_2 14 8" xfId="10145"/>
    <cellStyle name="C￥AØ_laroux_2 14 9" xfId="10146"/>
    <cellStyle name="Ç¥ÁØ_laroux_2 14 9" xfId="10147"/>
    <cellStyle name="C￥AØ_laroux_2 15" xfId="2770"/>
    <cellStyle name="Ç¥ÁØ_laroux_2 15" xfId="2771"/>
    <cellStyle name="C￥AØ_laroux_2 16" xfId="2772"/>
    <cellStyle name="Ç¥ÁØ_laroux_2 16" xfId="2773"/>
    <cellStyle name="C￥AØ_laroux_2 17" xfId="2774"/>
    <cellStyle name="Ç¥ÁØ_laroux_2 17" xfId="2775"/>
    <cellStyle name="C￥AØ_laroux_2 18" xfId="2776"/>
    <cellStyle name="Ç¥ÁØ_laroux_2 18" xfId="2777"/>
    <cellStyle name="C￥AØ_laroux_2 19" xfId="2778"/>
    <cellStyle name="Ç¥ÁØ_laroux_2 19" xfId="2779"/>
    <cellStyle name="C￥AØ_laroux_2 2" xfId="2780"/>
    <cellStyle name="Ç¥ÁØ_laroux_2 2" xfId="2781"/>
    <cellStyle name="C￥AØ_laroux_2 20" xfId="2782"/>
    <cellStyle name="Ç¥ÁØ_laroux_2 20" xfId="2783"/>
    <cellStyle name="C￥AØ_laroux_2 21" xfId="2784"/>
    <cellStyle name="Ç¥ÁØ_laroux_2 21" xfId="2785"/>
    <cellStyle name="C￥AØ_laroux_2 22" xfId="2786"/>
    <cellStyle name="Ç¥ÁØ_laroux_2 22" xfId="2787"/>
    <cellStyle name="C￥AØ_laroux_2 23" xfId="2788"/>
    <cellStyle name="Ç¥ÁØ_laroux_2 23" xfId="2789"/>
    <cellStyle name="C￥AØ_laroux_2 24" xfId="2790"/>
    <cellStyle name="Ç¥ÁØ_laroux_2 24" xfId="2791"/>
    <cellStyle name="C￥AØ_laroux_2 25" xfId="2792"/>
    <cellStyle name="Ç¥ÁØ_laroux_2 25" xfId="2793"/>
    <cellStyle name="C￥AØ_laroux_2 26" xfId="2794"/>
    <cellStyle name="Ç¥ÁØ_laroux_2 26" xfId="2795"/>
    <cellStyle name="C￥AØ_laroux_2 27" xfId="2796"/>
    <cellStyle name="Ç¥ÁØ_laroux_2 27" xfId="2797"/>
    <cellStyle name="C￥AØ_laroux_2 28" xfId="2798"/>
    <cellStyle name="Ç¥ÁØ_laroux_2 28" xfId="2799"/>
    <cellStyle name="C￥AØ_laroux_2 29" xfId="2800"/>
    <cellStyle name="Ç¥ÁØ_laroux_2 29" xfId="2801"/>
    <cellStyle name="C￥AØ_laroux_2 3" xfId="2802"/>
    <cellStyle name="Ç¥ÁØ_laroux_2 3" xfId="2803"/>
    <cellStyle name="C￥AØ_laroux_2 30" xfId="2804"/>
    <cellStyle name="Ç¥ÁØ_laroux_2 30" xfId="2805"/>
    <cellStyle name="C￥AØ_laroux_2 31" xfId="2806"/>
    <cellStyle name="Ç¥ÁØ_laroux_2 31" xfId="2807"/>
    <cellStyle name="C￥AØ_laroux_2 32" xfId="2808"/>
    <cellStyle name="Ç¥ÁØ_laroux_2 32" xfId="2809"/>
    <cellStyle name="C￥AØ_laroux_2 33" xfId="2810"/>
    <cellStyle name="Ç¥ÁØ_laroux_2 33" xfId="2811"/>
    <cellStyle name="C￥AØ_laroux_2 34" xfId="2812"/>
    <cellStyle name="Ç¥ÁØ_laroux_2 34" xfId="2813"/>
    <cellStyle name="C￥AØ_laroux_2 35" xfId="2814"/>
    <cellStyle name="Ç¥ÁØ_laroux_2 35" xfId="2815"/>
    <cellStyle name="C￥AØ_laroux_2 36" xfId="2816"/>
    <cellStyle name="Ç¥ÁØ_laroux_2 36" xfId="2817"/>
    <cellStyle name="C￥AØ_laroux_2 37" xfId="2818"/>
    <cellStyle name="Ç¥ÁØ_laroux_2 37" xfId="2819"/>
    <cellStyle name="C￥AØ_laroux_2 38" xfId="2820"/>
    <cellStyle name="Ç¥ÁØ_laroux_2 38" xfId="2821"/>
    <cellStyle name="C￥AØ_laroux_2 39" xfId="2822"/>
    <cellStyle name="Ç¥ÁØ_laroux_2 39" xfId="2823"/>
    <cellStyle name="C￥AØ_laroux_2 4" xfId="2824"/>
    <cellStyle name="Ç¥ÁØ_laroux_2 4" xfId="2825"/>
    <cellStyle name="C￥AØ_laroux_2 40" xfId="2826"/>
    <cellStyle name="Ç¥ÁØ_laroux_2 40" xfId="2827"/>
    <cellStyle name="C￥AØ_laroux_2 41" xfId="2828"/>
    <cellStyle name="Ç¥ÁØ_laroux_2 41" xfId="2829"/>
    <cellStyle name="C￥AØ_laroux_2 5" xfId="2830"/>
    <cellStyle name="Ç¥ÁØ_laroux_2 5" xfId="2831"/>
    <cellStyle name="C￥AØ_laroux_2 6" xfId="2832"/>
    <cellStyle name="Ç¥ÁØ_laroux_2 6" xfId="2833"/>
    <cellStyle name="C￥AØ_laroux_2 7" xfId="2834"/>
    <cellStyle name="Ç¥ÁØ_laroux_2 7" xfId="2835"/>
    <cellStyle name="C￥AØ_laroux_2 8" xfId="2836"/>
    <cellStyle name="Ç¥ÁØ_laroux_2 8" xfId="2837"/>
    <cellStyle name="C￥AØ_laroux_2 9" xfId="2838"/>
    <cellStyle name="Ç¥ÁØ_laroux_2 9" xfId="2839"/>
    <cellStyle name="C￥AØ_laroux_2_Sheet1" xfId="229"/>
    <cellStyle name="Ç¥ÁØ_laroux_2_Sheet1" xfId="230"/>
    <cellStyle name="C￥AØ_laroux_2_Sheet1 10" xfId="2840"/>
    <cellStyle name="Ç¥ÁØ_laroux_2_Sheet1 10" xfId="2841"/>
    <cellStyle name="C￥AØ_laroux_2_Sheet1 11" xfId="2842"/>
    <cellStyle name="Ç¥ÁØ_laroux_2_Sheet1 11" xfId="2843"/>
    <cellStyle name="C￥AØ_laroux_2_Sheet1 12" xfId="2844"/>
    <cellStyle name="Ç¥ÁØ_laroux_2_Sheet1 12" xfId="2845"/>
    <cellStyle name="C￥AØ_laroux_2_Sheet1 13" xfId="2846"/>
    <cellStyle name="Ç¥ÁØ_laroux_2_Sheet1 13" xfId="2847"/>
    <cellStyle name="C￥AØ_laroux_2_Sheet1 14" xfId="2848"/>
    <cellStyle name="Ç¥ÁØ_laroux_2_Sheet1 14" xfId="2849"/>
    <cellStyle name="C￥AØ_laroux_2_Sheet1 14 10" xfId="10148"/>
    <cellStyle name="Ç¥ÁØ_laroux_2_Sheet1 14 10" xfId="10149"/>
    <cellStyle name="C￥AØ_laroux_2_Sheet1 14 11" xfId="10150"/>
    <cellStyle name="Ç¥ÁØ_laroux_2_Sheet1 14 11" xfId="10151"/>
    <cellStyle name="C￥AØ_laroux_2_Sheet1 14 12" xfId="10152"/>
    <cellStyle name="Ç¥ÁØ_laroux_2_Sheet1 14 12" xfId="10153"/>
    <cellStyle name="C￥AØ_laroux_2_Sheet1 14 13" xfId="10154"/>
    <cellStyle name="Ç¥ÁØ_laroux_2_Sheet1 14 13" xfId="10155"/>
    <cellStyle name="C￥AØ_laroux_2_Sheet1 14 14" xfId="10156"/>
    <cellStyle name="Ç¥ÁØ_laroux_2_Sheet1 14 14" xfId="10157"/>
    <cellStyle name="C￥AØ_laroux_2_Sheet1 14 15" xfId="10158"/>
    <cellStyle name="Ç¥ÁØ_laroux_2_Sheet1 14 15" xfId="10159"/>
    <cellStyle name="C￥AØ_laroux_2_Sheet1 14 16" xfId="10160"/>
    <cellStyle name="Ç¥ÁØ_laroux_2_Sheet1 14 16" xfId="10161"/>
    <cellStyle name="C￥AØ_laroux_2_Sheet1 14 17" xfId="10162"/>
    <cellStyle name="Ç¥ÁØ_laroux_2_Sheet1 14 17" xfId="10163"/>
    <cellStyle name="C￥AØ_laroux_2_Sheet1 14 18" xfId="10164"/>
    <cellStyle name="Ç¥ÁØ_laroux_2_Sheet1 14 18" xfId="10165"/>
    <cellStyle name="C￥AØ_laroux_2_Sheet1 14 19" xfId="10166"/>
    <cellStyle name="Ç¥ÁØ_laroux_2_Sheet1 14 19" xfId="10167"/>
    <cellStyle name="C￥AØ_laroux_2_Sheet1 14 2" xfId="10168"/>
    <cellStyle name="Ç¥ÁØ_laroux_2_Sheet1 14 2" xfId="10169"/>
    <cellStyle name="C￥AØ_laroux_2_Sheet1 14 20" xfId="10170"/>
    <cellStyle name="Ç¥ÁØ_laroux_2_Sheet1 14 20" xfId="10171"/>
    <cellStyle name="C￥AØ_laroux_2_Sheet1 14 21" xfId="10172"/>
    <cellStyle name="Ç¥ÁØ_laroux_2_Sheet1 14 21" xfId="10173"/>
    <cellStyle name="C￥AØ_laroux_2_Sheet1 14 22" xfId="10174"/>
    <cellStyle name="Ç¥ÁØ_laroux_2_Sheet1 14 22" xfId="10175"/>
    <cellStyle name="C￥AØ_laroux_2_Sheet1 14 23" xfId="10176"/>
    <cellStyle name="Ç¥ÁØ_laroux_2_Sheet1 14 23" xfId="10177"/>
    <cellStyle name="C￥AØ_laroux_2_Sheet1 14 24" xfId="10178"/>
    <cellStyle name="Ç¥ÁØ_laroux_2_Sheet1 14 24" xfId="10179"/>
    <cellStyle name="C￥AØ_laroux_2_Sheet1 14 25" xfId="10180"/>
    <cellStyle name="Ç¥ÁØ_laroux_2_Sheet1 14 25" xfId="10181"/>
    <cellStyle name="C￥AØ_laroux_2_Sheet1 14 26" xfId="10182"/>
    <cellStyle name="Ç¥ÁØ_laroux_2_Sheet1 14 26" xfId="10183"/>
    <cellStyle name="C￥AØ_laroux_2_Sheet1 14 27" xfId="10184"/>
    <cellStyle name="Ç¥ÁØ_laroux_2_Sheet1 14 27" xfId="10185"/>
    <cellStyle name="C￥AØ_laroux_2_Sheet1 14 28" xfId="10186"/>
    <cellStyle name="Ç¥ÁØ_laroux_2_Sheet1 14 28" xfId="10187"/>
    <cellStyle name="C￥AØ_laroux_2_Sheet1 14 29" xfId="10188"/>
    <cellStyle name="Ç¥ÁØ_laroux_2_Sheet1 14 29" xfId="10189"/>
    <cellStyle name="C￥AØ_laroux_2_Sheet1 14 3" xfId="10190"/>
    <cellStyle name="Ç¥ÁØ_laroux_2_Sheet1 14 3" xfId="10191"/>
    <cellStyle name="C￥AØ_laroux_2_Sheet1 14 30" xfId="10192"/>
    <cellStyle name="Ç¥ÁØ_laroux_2_Sheet1 14 30" xfId="10193"/>
    <cellStyle name="C￥AØ_laroux_2_Sheet1 14 31" xfId="10194"/>
    <cellStyle name="Ç¥ÁØ_laroux_2_Sheet1 14 31" xfId="10195"/>
    <cellStyle name="C￥AØ_laroux_2_Sheet1 14 32" xfId="10196"/>
    <cellStyle name="Ç¥ÁØ_laroux_2_Sheet1 14 32" xfId="10197"/>
    <cellStyle name="C￥AØ_laroux_2_Sheet1 14 33" xfId="10198"/>
    <cellStyle name="Ç¥ÁØ_laroux_2_Sheet1 14 33" xfId="10199"/>
    <cellStyle name="C￥AØ_laroux_2_Sheet1 14 34" xfId="10200"/>
    <cellStyle name="Ç¥ÁØ_laroux_2_Sheet1 14 34" xfId="10201"/>
    <cellStyle name="C￥AØ_laroux_2_Sheet1 14 35" xfId="10202"/>
    <cellStyle name="Ç¥ÁØ_laroux_2_Sheet1 14 35" xfId="10203"/>
    <cellStyle name="C￥AØ_laroux_2_Sheet1 14 36" xfId="10204"/>
    <cellStyle name="Ç¥ÁØ_laroux_2_Sheet1 14 36" xfId="10205"/>
    <cellStyle name="C￥AØ_laroux_2_Sheet1 14 37" xfId="10206"/>
    <cellStyle name="Ç¥ÁØ_laroux_2_Sheet1 14 37" xfId="10207"/>
    <cellStyle name="C￥AØ_laroux_2_Sheet1 14 38" xfId="10208"/>
    <cellStyle name="Ç¥ÁØ_laroux_2_Sheet1 14 38" xfId="10209"/>
    <cellStyle name="C￥AØ_laroux_2_Sheet1 14 39" xfId="10210"/>
    <cellStyle name="Ç¥ÁØ_laroux_2_Sheet1 14 39" xfId="10211"/>
    <cellStyle name="C￥AØ_laroux_2_Sheet1 14 4" xfId="10212"/>
    <cellStyle name="Ç¥ÁØ_laroux_2_Sheet1 14 4" xfId="10213"/>
    <cellStyle name="C￥AØ_laroux_2_Sheet1 14 40" xfId="10214"/>
    <cellStyle name="Ç¥ÁØ_laroux_2_Sheet1 14 40" xfId="10215"/>
    <cellStyle name="C￥AØ_laroux_2_Sheet1 14 41" xfId="10216"/>
    <cellStyle name="Ç¥ÁØ_laroux_2_Sheet1 14 41" xfId="10217"/>
    <cellStyle name="C￥AØ_laroux_2_Sheet1 14 42" xfId="10218"/>
    <cellStyle name="Ç¥ÁØ_laroux_2_Sheet1 14 42" xfId="10219"/>
    <cellStyle name="C￥AØ_laroux_2_Sheet1 14 43" xfId="10220"/>
    <cellStyle name="Ç¥ÁØ_laroux_2_Sheet1 14 43" xfId="10221"/>
    <cellStyle name="C￥AØ_laroux_2_Sheet1 14 44" xfId="10222"/>
    <cellStyle name="Ç¥ÁØ_laroux_2_Sheet1 14 44" xfId="10223"/>
    <cellStyle name="C￥AØ_laroux_2_Sheet1 14 45" xfId="10224"/>
    <cellStyle name="Ç¥ÁØ_laroux_2_Sheet1 14 45" xfId="10225"/>
    <cellStyle name="C￥AØ_laroux_2_Sheet1 14 46" xfId="10226"/>
    <cellStyle name="Ç¥ÁØ_laroux_2_Sheet1 14 46" xfId="10227"/>
    <cellStyle name="C￥AØ_laroux_2_Sheet1 14 47" xfId="10228"/>
    <cellStyle name="Ç¥ÁØ_laroux_2_Sheet1 14 47" xfId="10229"/>
    <cellStyle name="C￥AØ_laroux_2_Sheet1 14 48" xfId="10230"/>
    <cellStyle name="Ç¥ÁØ_laroux_2_Sheet1 14 48" xfId="10231"/>
    <cellStyle name="C￥AØ_laroux_2_Sheet1 14 49" xfId="10232"/>
    <cellStyle name="Ç¥ÁØ_laroux_2_Sheet1 14 49" xfId="10233"/>
    <cellStyle name="C￥AØ_laroux_2_Sheet1 14 5" xfId="10234"/>
    <cellStyle name="Ç¥ÁØ_laroux_2_Sheet1 14 5" xfId="10235"/>
    <cellStyle name="C￥AØ_laroux_2_Sheet1 14 6" xfId="10236"/>
    <cellStyle name="Ç¥ÁØ_laroux_2_Sheet1 14 6" xfId="10237"/>
    <cellStyle name="C￥AØ_laroux_2_Sheet1 14 7" xfId="10238"/>
    <cellStyle name="Ç¥ÁØ_laroux_2_Sheet1 14 7" xfId="10239"/>
    <cellStyle name="C￥AØ_laroux_2_Sheet1 14 8" xfId="10240"/>
    <cellStyle name="Ç¥ÁØ_laroux_2_Sheet1 14 8" xfId="10241"/>
    <cellStyle name="C￥AØ_laroux_2_Sheet1 14 9" xfId="10242"/>
    <cellStyle name="Ç¥ÁØ_laroux_2_Sheet1 14 9" xfId="10243"/>
    <cellStyle name="C￥AØ_laroux_2_Sheet1 15" xfId="2850"/>
    <cellStyle name="Ç¥ÁØ_laroux_2_Sheet1 15" xfId="2851"/>
    <cellStyle name="C￥AØ_laroux_2_Sheet1 16" xfId="2852"/>
    <cellStyle name="Ç¥ÁØ_laroux_2_Sheet1 16" xfId="2853"/>
    <cellStyle name="C￥AØ_laroux_2_Sheet1 17" xfId="2854"/>
    <cellStyle name="Ç¥ÁØ_laroux_2_Sheet1 17" xfId="2855"/>
    <cellStyle name="C￥AØ_laroux_2_Sheet1 18" xfId="2856"/>
    <cellStyle name="Ç¥ÁØ_laroux_2_Sheet1 18" xfId="2857"/>
    <cellStyle name="C￥AØ_laroux_2_Sheet1 19" xfId="2858"/>
    <cellStyle name="Ç¥ÁØ_laroux_2_Sheet1 19" xfId="2859"/>
    <cellStyle name="C￥AØ_laroux_2_Sheet1 2" xfId="2860"/>
    <cellStyle name="Ç¥ÁØ_laroux_2_Sheet1 2" xfId="2861"/>
    <cellStyle name="C￥AØ_laroux_2_Sheet1 20" xfId="2862"/>
    <cellStyle name="Ç¥ÁØ_laroux_2_Sheet1 20" xfId="2863"/>
    <cellStyle name="C￥AØ_laroux_2_Sheet1 21" xfId="2864"/>
    <cellStyle name="Ç¥ÁØ_laroux_2_Sheet1 21" xfId="2865"/>
    <cellStyle name="C￥AØ_laroux_2_Sheet1 22" xfId="2866"/>
    <cellStyle name="Ç¥ÁØ_laroux_2_Sheet1 22" xfId="2867"/>
    <cellStyle name="C￥AØ_laroux_2_Sheet1 23" xfId="2868"/>
    <cellStyle name="Ç¥ÁØ_laroux_2_Sheet1 23" xfId="2869"/>
    <cellStyle name="C￥AØ_laroux_2_Sheet1 24" xfId="2870"/>
    <cellStyle name="Ç¥ÁØ_laroux_2_Sheet1 24" xfId="2871"/>
    <cellStyle name="C￥AØ_laroux_2_Sheet1 25" xfId="2872"/>
    <cellStyle name="Ç¥ÁØ_laroux_2_Sheet1 25" xfId="2873"/>
    <cellStyle name="C￥AØ_laroux_2_Sheet1 26" xfId="2874"/>
    <cellStyle name="Ç¥ÁØ_laroux_2_Sheet1 26" xfId="2875"/>
    <cellStyle name="C￥AØ_laroux_2_Sheet1 27" xfId="2876"/>
    <cellStyle name="Ç¥ÁØ_laroux_2_Sheet1 27" xfId="2877"/>
    <cellStyle name="C￥AØ_laroux_2_Sheet1 28" xfId="2878"/>
    <cellStyle name="Ç¥ÁØ_laroux_2_Sheet1 28" xfId="2879"/>
    <cellStyle name="C￥AØ_laroux_2_Sheet1 29" xfId="2880"/>
    <cellStyle name="Ç¥ÁØ_laroux_2_Sheet1 29" xfId="2881"/>
    <cellStyle name="C￥AØ_laroux_2_Sheet1 3" xfId="2882"/>
    <cellStyle name="Ç¥ÁØ_laroux_2_Sheet1 3" xfId="2883"/>
    <cellStyle name="C￥AØ_laroux_2_Sheet1 30" xfId="2884"/>
    <cellStyle name="Ç¥ÁØ_laroux_2_Sheet1 30" xfId="2885"/>
    <cellStyle name="C￥AØ_laroux_2_Sheet1 31" xfId="2886"/>
    <cellStyle name="Ç¥ÁØ_laroux_2_Sheet1 31" xfId="2887"/>
    <cellStyle name="C￥AØ_laroux_2_Sheet1 32" xfId="2888"/>
    <cellStyle name="Ç¥ÁØ_laroux_2_Sheet1 32" xfId="2889"/>
    <cellStyle name="C￥AØ_laroux_2_Sheet1 33" xfId="2890"/>
    <cellStyle name="Ç¥ÁØ_laroux_2_Sheet1 33" xfId="2891"/>
    <cellStyle name="C￥AØ_laroux_2_Sheet1 34" xfId="2892"/>
    <cellStyle name="Ç¥ÁØ_laroux_2_Sheet1 34" xfId="2893"/>
    <cellStyle name="C￥AØ_laroux_2_Sheet1 35" xfId="2894"/>
    <cellStyle name="Ç¥ÁØ_laroux_2_Sheet1 35" xfId="2895"/>
    <cellStyle name="C￥AØ_laroux_2_Sheet1 36" xfId="2896"/>
    <cellStyle name="Ç¥ÁØ_laroux_2_Sheet1 36" xfId="2897"/>
    <cellStyle name="C￥AØ_laroux_2_Sheet1 37" xfId="2898"/>
    <cellStyle name="Ç¥ÁØ_laroux_2_Sheet1 37" xfId="2899"/>
    <cellStyle name="C￥AØ_laroux_2_Sheet1 38" xfId="2900"/>
    <cellStyle name="Ç¥ÁØ_laroux_2_Sheet1 38" xfId="2901"/>
    <cellStyle name="C￥AØ_laroux_2_Sheet1 39" xfId="2902"/>
    <cellStyle name="Ç¥ÁØ_laroux_2_Sheet1 39" xfId="2903"/>
    <cellStyle name="C￥AØ_laroux_2_Sheet1 4" xfId="2904"/>
    <cellStyle name="Ç¥ÁØ_laroux_2_Sheet1 4" xfId="2905"/>
    <cellStyle name="C￥AØ_laroux_2_Sheet1 40" xfId="2906"/>
    <cellStyle name="Ç¥ÁØ_laroux_2_Sheet1 40" xfId="2907"/>
    <cellStyle name="C￥AØ_laroux_2_Sheet1 41" xfId="2908"/>
    <cellStyle name="Ç¥ÁØ_laroux_2_Sheet1 41" xfId="2909"/>
    <cellStyle name="C￥AØ_laroux_2_Sheet1 5" xfId="2910"/>
    <cellStyle name="Ç¥ÁØ_laroux_2_Sheet1 5" xfId="2911"/>
    <cellStyle name="C￥AØ_laroux_2_Sheet1 6" xfId="2912"/>
    <cellStyle name="Ç¥ÁØ_laroux_2_Sheet1 6" xfId="2913"/>
    <cellStyle name="C￥AØ_laroux_2_Sheet1 7" xfId="2914"/>
    <cellStyle name="Ç¥ÁØ_laroux_2_Sheet1 7" xfId="2915"/>
    <cellStyle name="C￥AØ_laroux_2_Sheet1 8" xfId="2916"/>
    <cellStyle name="Ç¥ÁØ_laroux_2_Sheet1 8" xfId="2917"/>
    <cellStyle name="C￥AØ_laroux_2_Sheet1 9" xfId="2918"/>
    <cellStyle name="Ç¥ÁØ_laroux_2_Sheet1 9" xfId="2919"/>
    <cellStyle name="C￥AØ_laroux_3" xfId="231"/>
    <cellStyle name="Ç¥ÁØ_laroux_3" xfId="232"/>
    <cellStyle name="C￥AØ_laroux_3 10" xfId="2920"/>
    <cellStyle name="Ç¥ÁØ_laroux_3 10" xfId="2921"/>
    <cellStyle name="C￥AØ_laroux_3 11" xfId="2922"/>
    <cellStyle name="Ç¥ÁØ_laroux_3 11" xfId="2923"/>
    <cellStyle name="C￥AØ_laroux_3 12" xfId="2924"/>
    <cellStyle name="Ç¥ÁØ_laroux_3 12" xfId="2925"/>
    <cellStyle name="C￥AØ_laroux_3 13" xfId="2926"/>
    <cellStyle name="Ç¥ÁØ_laroux_3 13" xfId="2927"/>
    <cellStyle name="C￥AØ_laroux_3 14" xfId="2928"/>
    <cellStyle name="Ç¥ÁØ_laroux_3 14" xfId="2929"/>
    <cellStyle name="C￥AØ_laroux_3 14 10" xfId="10244"/>
    <cellStyle name="Ç¥ÁØ_laroux_3 14 10" xfId="10245"/>
    <cellStyle name="C￥AØ_laroux_3 14 11" xfId="10246"/>
    <cellStyle name="Ç¥ÁØ_laroux_3 14 11" xfId="10247"/>
    <cellStyle name="C￥AØ_laroux_3 14 12" xfId="10248"/>
    <cellStyle name="Ç¥ÁØ_laroux_3 14 12" xfId="10249"/>
    <cellStyle name="C￥AØ_laroux_3 14 13" xfId="10250"/>
    <cellStyle name="Ç¥ÁØ_laroux_3 14 13" xfId="10251"/>
    <cellStyle name="C￥AØ_laroux_3 14 14" xfId="10252"/>
    <cellStyle name="Ç¥ÁØ_laroux_3 14 14" xfId="10253"/>
    <cellStyle name="C￥AØ_laroux_3 14 15" xfId="10254"/>
    <cellStyle name="Ç¥ÁØ_laroux_3 14 15" xfId="10255"/>
    <cellStyle name="C￥AØ_laroux_3 14 16" xfId="10256"/>
    <cellStyle name="Ç¥ÁØ_laroux_3 14 16" xfId="10257"/>
    <cellStyle name="C￥AØ_laroux_3 14 17" xfId="10258"/>
    <cellStyle name="Ç¥ÁØ_laroux_3 14 17" xfId="10259"/>
    <cellStyle name="C￥AØ_laroux_3 14 18" xfId="10260"/>
    <cellStyle name="Ç¥ÁØ_laroux_3 14 18" xfId="10261"/>
    <cellStyle name="C￥AØ_laroux_3 14 19" xfId="10262"/>
    <cellStyle name="Ç¥ÁØ_laroux_3 14 19" xfId="10263"/>
    <cellStyle name="C￥AØ_laroux_3 14 2" xfId="10264"/>
    <cellStyle name="Ç¥ÁØ_laroux_3 14 2" xfId="10265"/>
    <cellStyle name="C￥AØ_laroux_3 14 20" xfId="10266"/>
    <cellStyle name="Ç¥ÁØ_laroux_3 14 20" xfId="10267"/>
    <cellStyle name="C￥AØ_laroux_3 14 21" xfId="10268"/>
    <cellStyle name="Ç¥ÁØ_laroux_3 14 21" xfId="10269"/>
    <cellStyle name="C￥AØ_laroux_3 14 22" xfId="10270"/>
    <cellStyle name="Ç¥ÁØ_laroux_3 14 22" xfId="10271"/>
    <cellStyle name="C￥AØ_laroux_3 14 23" xfId="10272"/>
    <cellStyle name="Ç¥ÁØ_laroux_3 14 23" xfId="10273"/>
    <cellStyle name="C￥AØ_laroux_3 14 24" xfId="10274"/>
    <cellStyle name="Ç¥ÁØ_laroux_3 14 24" xfId="10275"/>
    <cellStyle name="C￥AØ_laroux_3 14 25" xfId="10276"/>
    <cellStyle name="Ç¥ÁØ_laroux_3 14 25" xfId="10277"/>
    <cellStyle name="C￥AØ_laroux_3 14 26" xfId="10278"/>
    <cellStyle name="Ç¥ÁØ_laroux_3 14 26" xfId="10279"/>
    <cellStyle name="C￥AØ_laroux_3 14 27" xfId="10280"/>
    <cellStyle name="Ç¥ÁØ_laroux_3 14 27" xfId="10281"/>
    <cellStyle name="C￥AØ_laroux_3 14 28" xfId="10282"/>
    <cellStyle name="Ç¥ÁØ_laroux_3 14 28" xfId="10283"/>
    <cellStyle name="C￥AØ_laroux_3 14 29" xfId="10284"/>
    <cellStyle name="Ç¥ÁØ_laroux_3 14 29" xfId="10285"/>
    <cellStyle name="C￥AØ_laroux_3 14 3" xfId="10286"/>
    <cellStyle name="Ç¥ÁØ_laroux_3 14 3" xfId="10287"/>
    <cellStyle name="C￥AØ_laroux_3 14 30" xfId="10288"/>
    <cellStyle name="Ç¥ÁØ_laroux_3 14 30" xfId="10289"/>
    <cellStyle name="C￥AØ_laroux_3 14 31" xfId="10290"/>
    <cellStyle name="Ç¥ÁØ_laroux_3 14 31" xfId="10291"/>
    <cellStyle name="C￥AØ_laroux_3 14 32" xfId="10292"/>
    <cellStyle name="Ç¥ÁØ_laroux_3 14 32" xfId="10293"/>
    <cellStyle name="C￥AØ_laroux_3 14 33" xfId="10294"/>
    <cellStyle name="Ç¥ÁØ_laroux_3 14 33" xfId="10295"/>
    <cellStyle name="C￥AØ_laroux_3 14 34" xfId="10296"/>
    <cellStyle name="Ç¥ÁØ_laroux_3 14 34" xfId="10297"/>
    <cellStyle name="C￥AØ_laroux_3 14 35" xfId="10298"/>
    <cellStyle name="Ç¥ÁØ_laroux_3 14 35" xfId="10299"/>
    <cellStyle name="C￥AØ_laroux_3 14 36" xfId="10300"/>
    <cellStyle name="Ç¥ÁØ_laroux_3 14 36" xfId="10301"/>
    <cellStyle name="C￥AØ_laroux_3 14 37" xfId="10302"/>
    <cellStyle name="Ç¥ÁØ_laroux_3 14 37" xfId="10303"/>
    <cellStyle name="C￥AØ_laroux_3 14 38" xfId="10304"/>
    <cellStyle name="Ç¥ÁØ_laroux_3 14 38" xfId="10305"/>
    <cellStyle name="C￥AØ_laroux_3 14 39" xfId="10306"/>
    <cellStyle name="Ç¥ÁØ_laroux_3 14 39" xfId="10307"/>
    <cellStyle name="C￥AØ_laroux_3 14 4" xfId="10308"/>
    <cellStyle name="Ç¥ÁØ_laroux_3 14 4" xfId="10309"/>
    <cellStyle name="C￥AØ_laroux_3 14 40" xfId="10310"/>
    <cellStyle name="Ç¥ÁØ_laroux_3 14 40" xfId="10311"/>
    <cellStyle name="C￥AØ_laroux_3 14 41" xfId="10312"/>
    <cellStyle name="Ç¥ÁØ_laroux_3 14 41" xfId="10313"/>
    <cellStyle name="C￥AØ_laroux_3 14 42" xfId="10314"/>
    <cellStyle name="Ç¥ÁØ_laroux_3 14 42" xfId="10315"/>
    <cellStyle name="C￥AØ_laroux_3 14 43" xfId="10316"/>
    <cellStyle name="Ç¥ÁØ_laroux_3 14 43" xfId="10317"/>
    <cellStyle name="C￥AØ_laroux_3 14 44" xfId="10318"/>
    <cellStyle name="Ç¥ÁØ_laroux_3 14 44" xfId="10319"/>
    <cellStyle name="C￥AØ_laroux_3 14 45" xfId="10320"/>
    <cellStyle name="Ç¥ÁØ_laroux_3 14 45" xfId="10321"/>
    <cellStyle name="C￥AØ_laroux_3 14 46" xfId="10322"/>
    <cellStyle name="Ç¥ÁØ_laroux_3 14 46" xfId="10323"/>
    <cellStyle name="C￥AØ_laroux_3 14 47" xfId="10324"/>
    <cellStyle name="Ç¥ÁØ_laroux_3 14 47" xfId="10325"/>
    <cellStyle name="C￥AØ_laroux_3 14 48" xfId="10326"/>
    <cellStyle name="Ç¥ÁØ_laroux_3 14 48" xfId="10327"/>
    <cellStyle name="C￥AØ_laroux_3 14 49" xfId="10328"/>
    <cellStyle name="Ç¥ÁØ_laroux_3 14 49" xfId="10329"/>
    <cellStyle name="C￥AØ_laroux_3 14 5" xfId="10330"/>
    <cellStyle name="Ç¥ÁØ_laroux_3 14 5" xfId="10331"/>
    <cellStyle name="C￥AØ_laroux_3 14 6" xfId="10332"/>
    <cellStyle name="Ç¥ÁØ_laroux_3 14 6" xfId="10333"/>
    <cellStyle name="C￥AØ_laroux_3 14 7" xfId="10334"/>
    <cellStyle name="Ç¥ÁØ_laroux_3 14 7" xfId="10335"/>
    <cellStyle name="C￥AØ_laroux_3 14 8" xfId="10336"/>
    <cellStyle name="Ç¥ÁØ_laroux_3 14 8" xfId="10337"/>
    <cellStyle name="C￥AØ_laroux_3 14 9" xfId="10338"/>
    <cellStyle name="Ç¥ÁØ_laroux_3 14 9" xfId="10339"/>
    <cellStyle name="C￥AØ_laroux_3 15" xfId="2930"/>
    <cellStyle name="Ç¥ÁØ_laroux_3 15" xfId="2931"/>
    <cellStyle name="C￥AØ_laroux_3 16" xfId="2932"/>
    <cellStyle name="Ç¥ÁØ_laroux_3 16" xfId="2933"/>
    <cellStyle name="C￥AØ_laroux_3 17" xfId="2934"/>
    <cellStyle name="Ç¥ÁØ_laroux_3 17" xfId="2935"/>
    <cellStyle name="C￥AØ_laroux_3 18" xfId="2936"/>
    <cellStyle name="Ç¥ÁØ_laroux_3 18" xfId="2937"/>
    <cellStyle name="C￥AØ_laroux_3 19" xfId="2938"/>
    <cellStyle name="Ç¥ÁØ_laroux_3 19" xfId="2939"/>
    <cellStyle name="C￥AØ_laroux_3 2" xfId="2940"/>
    <cellStyle name="Ç¥ÁØ_laroux_3 2" xfId="2941"/>
    <cellStyle name="C￥AØ_laroux_3 20" xfId="2942"/>
    <cellStyle name="Ç¥ÁØ_laroux_3 20" xfId="2943"/>
    <cellStyle name="C￥AØ_laroux_3 21" xfId="2944"/>
    <cellStyle name="Ç¥ÁØ_laroux_3 21" xfId="2945"/>
    <cellStyle name="C￥AØ_laroux_3 22" xfId="2946"/>
    <cellStyle name="Ç¥ÁØ_laroux_3 22" xfId="2947"/>
    <cellStyle name="C￥AØ_laroux_3 23" xfId="2948"/>
    <cellStyle name="Ç¥ÁØ_laroux_3 23" xfId="2949"/>
    <cellStyle name="C￥AØ_laroux_3 24" xfId="2950"/>
    <cellStyle name="Ç¥ÁØ_laroux_3 24" xfId="2951"/>
    <cellStyle name="C￥AØ_laroux_3 25" xfId="2952"/>
    <cellStyle name="Ç¥ÁØ_laroux_3 25" xfId="2953"/>
    <cellStyle name="C￥AØ_laroux_3 26" xfId="2954"/>
    <cellStyle name="Ç¥ÁØ_laroux_3 26" xfId="2955"/>
    <cellStyle name="C￥AØ_laroux_3 27" xfId="2956"/>
    <cellStyle name="Ç¥ÁØ_laroux_3 27" xfId="2957"/>
    <cellStyle name="C￥AØ_laroux_3 28" xfId="2958"/>
    <cellStyle name="Ç¥ÁØ_laroux_3 28" xfId="2959"/>
    <cellStyle name="C￥AØ_laroux_3 29" xfId="2960"/>
    <cellStyle name="Ç¥ÁØ_laroux_3 29" xfId="2961"/>
    <cellStyle name="C￥AØ_laroux_3 3" xfId="2962"/>
    <cellStyle name="Ç¥ÁØ_laroux_3 3" xfId="2963"/>
    <cellStyle name="C￥AØ_laroux_3 30" xfId="2964"/>
    <cellStyle name="Ç¥ÁØ_laroux_3 30" xfId="2965"/>
    <cellStyle name="C￥AØ_laroux_3 31" xfId="2966"/>
    <cellStyle name="Ç¥ÁØ_laroux_3 31" xfId="2967"/>
    <cellStyle name="C￥AØ_laroux_3 32" xfId="2968"/>
    <cellStyle name="Ç¥ÁØ_laroux_3 32" xfId="2969"/>
    <cellStyle name="C￥AØ_laroux_3 33" xfId="2970"/>
    <cellStyle name="Ç¥ÁØ_laroux_3 33" xfId="2971"/>
    <cellStyle name="C￥AØ_laroux_3 34" xfId="2972"/>
    <cellStyle name="Ç¥ÁØ_laroux_3 34" xfId="2973"/>
    <cellStyle name="C￥AØ_laroux_3 35" xfId="2974"/>
    <cellStyle name="Ç¥ÁØ_laroux_3 35" xfId="2975"/>
    <cellStyle name="C￥AØ_laroux_3 36" xfId="2976"/>
    <cellStyle name="Ç¥ÁØ_laroux_3 36" xfId="2977"/>
    <cellStyle name="C￥AØ_laroux_3 37" xfId="2978"/>
    <cellStyle name="Ç¥ÁØ_laroux_3 37" xfId="2979"/>
    <cellStyle name="C￥AØ_laroux_3 38" xfId="2980"/>
    <cellStyle name="Ç¥ÁØ_laroux_3 38" xfId="2981"/>
    <cellStyle name="C￥AØ_laroux_3 39" xfId="2982"/>
    <cellStyle name="Ç¥ÁØ_laroux_3 39" xfId="2983"/>
    <cellStyle name="C￥AØ_laroux_3 4" xfId="2984"/>
    <cellStyle name="Ç¥ÁØ_laroux_3 4" xfId="2985"/>
    <cellStyle name="C￥AØ_laroux_3 40" xfId="2986"/>
    <cellStyle name="Ç¥ÁØ_laroux_3 40" xfId="2987"/>
    <cellStyle name="C￥AØ_laroux_3 41" xfId="2988"/>
    <cellStyle name="Ç¥ÁØ_laroux_3 41" xfId="2989"/>
    <cellStyle name="C￥AØ_laroux_3 5" xfId="2990"/>
    <cellStyle name="Ç¥ÁØ_laroux_3 5" xfId="2991"/>
    <cellStyle name="C￥AØ_laroux_3 6" xfId="2992"/>
    <cellStyle name="Ç¥ÁØ_laroux_3 6" xfId="2993"/>
    <cellStyle name="C￥AØ_laroux_3 7" xfId="2994"/>
    <cellStyle name="Ç¥ÁØ_laroux_3 7" xfId="2995"/>
    <cellStyle name="C￥AØ_laroux_3 8" xfId="2996"/>
    <cellStyle name="Ç¥ÁØ_laroux_3 8" xfId="2997"/>
    <cellStyle name="C￥AØ_laroux_3 9" xfId="2998"/>
    <cellStyle name="Ç¥ÁØ_laroux_3 9" xfId="2999"/>
    <cellStyle name="C￥AØ_laroux_4" xfId="233"/>
    <cellStyle name="Ç¥ÁØ_laroux_4" xfId="234"/>
    <cellStyle name="C￥AØ_laroux_4 10" xfId="3000"/>
    <cellStyle name="Ç¥ÁØ_laroux_4 10" xfId="3001"/>
    <cellStyle name="C￥AØ_laroux_4 11" xfId="3002"/>
    <cellStyle name="Ç¥ÁØ_laroux_4 11" xfId="3003"/>
    <cellStyle name="C￥AØ_laroux_4 12" xfId="3004"/>
    <cellStyle name="Ç¥ÁØ_laroux_4 12" xfId="3005"/>
    <cellStyle name="C￥AØ_laroux_4 13" xfId="3006"/>
    <cellStyle name="Ç¥ÁØ_laroux_4 13" xfId="3007"/>
    <cellStyle name="C￥AØ_laroux_4 14" xfId="3008"/>
    <cellStyle name="Ç¥ÁØ_laroux_4 14" xfId="3009"/>
    <cellStyle name="C￥AØ_laroux_4 15" xfId="3010"/>
    <cellStyle name="Ç¥ÁØ_laroux_4 15" xfId="3011"/>
    <cellStyle name="C￥AØ_laroux_4 16" xfId="3012"/>
    <cellStyle name="Ç¥ÁØ_laroux_4 16" xfId="3013"/>
    <cellStyle name="C￥AØ_laroux_4 17" xfId="3014"/>
    <cellStyle name="Ç¥ÁØ_laroux_4 17" xfId="3015"/>
    <cellStyle name="C￥AØ_laroux_4 18" xfId="3016"/>
    <cellStyle name="Ç¥ÁØ_laroux_4 18" xfId="3017"/>
    <cellStyle name="C￥AØ_laroux_4 19" xfId="3018"/>
    <cellStyle name="Ç¥ÁØ_laroux_4 19" xfId="3019"/>
    <cellStyle name="C￥AØ_laroux_4 2" xfId="3020"/>
    <cellStyle name="Ç¥ÁØ_laroux_4 2" xfId="3021"/>
    <cellStyle name="C￥AØ_laroux_4 20" xfId="3022"/>
    <cellStyle name="Ç¥ÁØ_laroux_4 20" xfId="3023"/>
    <cellStyle name="C￥AØ_laroux_4 21" xfId="3024"/>
    <cellStyle name="Ç¥ÁØ_laroux_4 21" xfId="3025"/>
    <cellStyle name="C￥AØ_laroux_4 22" xfId="3026"/>
    <cellStyle name="Ç¥ÁØ_laroux_4 22" xfId="3027"/>
    <cellStyle name="C￥AØ_laroux_4 23" xfId="3028"/>
    <cellStyle name="Ç¥ÁØ_laroux_4 23" xfId="3029"/>
    <cellStyle name="C￥AØ_laroux_4 24" xfId="3030"/>
    <cellStyle name="Ç¥ÁØ_laroux_4 24" xfId="3031"/>
    <cellStyle name="C￥AØ_laroux_4 25" xfId="3032"/>
    <cellStyle name="Ç¥ÁØ_laroux_4 25" xfId="3033"/>
    <cellStyle name="C￥AØ_laroux_4 26" xfId="3034"/>
    <cellStyle name="Ç¥ÁØ_laroux_4 26" xfId="3035"/>
    <cellStyle name="C￥AØ_laroux_4 27" xfId="3036"/>
    <cellStyle name="Ç¥ÁØ_laroux_4 27" xfId="3037"/>
    <cellStyle name="C￥AØ_laroux_4 28" xfId="3038"/>
    <cellStyle name="Ç¥ÁØ_laroux_4 28" xfId="3039"/>
    <cellStyle name="C￥AØ_laroux_4 29" xfId="3040"/>
    <cellStyle name="Ç¥ÁØ_laroux_4 29" xfId="3041"/>
    <cellStyle name="C￥AØ_laroux_4 3" xfId="3042"/>
    <cellStyle name="Ç¥ÁØ_laroux_4 3" xfId="3043"/>
    <cellStyle name="C￥AØ_laroux_4 30" xfId="3044"/>
    <cellStyle name="Ç¥ÁØ_laroux_4 30" xfId="3045"/>
    <cellStyle name="C￥AØ_laroux_4 31" xfId="3046"/>
    <cellStyle name="Ç¥ÁØ_laroux_4 31" xfId="3047"/>
    <cellStyle name="C￥AØ_laroux_4 32" xfId="3048"/>
    <cellStyle name="Ç¥ÁØ_laroux_4 32" xfId="3049"/>
    <cellStyle name="C￥AØ_laroux_4 33" xfId="3050"/>
    <cellStyle name="Ç¥ÁØ_laroux_4 33" xfId="3051"/>
    <cellStyle name="C￥AØ_laroux_4 34" xfId="3052"/>
    <cellStyle name="Ç¥ÁØ_laroux_4 34" xfId="3053"/>
    <cellStyle name="C￥AØ_laroux_4 35" xfId="3054"/>
    <cellStyle name="Ç¥ÁØ_laroux_4 35" xfId="3055"/>
    <cellStyle name="C￥AØ_laroux_4 36" xfId="3056"/>
    <cellStyle name="Ç¥ÁØ_laroux_4 36" xfId="3057"/>
    <cellStyle name="C￥AØ_laroux_4 37" xfId="3058"/>
    <cellStyle name="Ç¥ÁØ_laroux_4 37" xfId="3059"/>
    <cellStyle name="C￥AØ_laroux_4 38" xfId="3060"/>
    <cellStyle name="Ç¥ÁØ_laroux_4 38" xfId="3061"/>
    <cellStyle name="C￥AØ_laroux_4 39" xfId="3062"/>
    <cellStyle name="Ç¥ÁØ_laroux_4 39" xfId="3063"/>
    <cellStyle name="C￥AØ_laroux_4 4" xfId="3064"/>
    <cellStyle name="Ç¥ÁØ_laroux_4 4" xfId="3065"/>
    <cellStyle name="C￥AØ_laroux_4 40" xfId="3066"/>
    <cellStyle name="Ç¥ÁØ_laroux_4 40" xfId="3067"/>
    <cellStyle name="C￥AØ_laroux_4 41" xfId="3068"/>
    <cellStyle name="Ç¥ÁØ_laroux_4 41" xfId="3069"/>
    <cellStyle name="C￥AØ_laroux_4 5" xfId="3070"/>
    <cellStyle name="Ç¥ÁØ_laroux_4 5" xfId="3071"/>
    <cellStyle name="C￥AØ_laroux_4 6" xfId="3072"/>
    <cellStyle name="Ç¥ÁØ_laroux_4 6" xfId="3073"/>
    <cellStyle name="C￥AØ_laroux_4 7" xfId="3074"/>
    <cellStyle name="Ç¥ÁØ_laroux_4 7" xfId="3075"/>
    <cellStyle name="C￥AØ_laroux_4 8" xfId="3076"/>
    <cellStyle name="Ç¥ÁØ_laroux_4 8" xfId="3077"/>
    <cellStyle name="C￥AØ_laroux_4 9" xfId="3078"/>
    <cellStyle name="Ç¥ÁØ_laroux_4 9" xfId="3079"/>
    <cellStyle name="C￥AØ_laroux_Sheet1" xfId="235"/>
    <cellStyle name="Ç¥ÁØ_laroux_Sheet1" xfId="236"/>
    <cellStyle name="C￥AØ_laroux_Sheet1 10" xfId="3080"/>
    <cellStyle name="Ç¥ÁØ_laroux_Sheet1 10" xfId="3081"/>
    <cellStyle name="C￥AØ_laroux_Sheet1 11" xfId="3082"/>
    <cellStyle name="Ç¥ÁØ_laroux_Sheet1 11" xfId="3083"/>
    <cellStyle name="C￥AØ_laroux_Sheet1 12" xfId="3084"/>
    <cellStyle name="Ç¥ÁØ_laroux_Sheet1 12" xfId="3085"/>
    <cellStyle name="C￥AØ_laroux_Sheet1 13" xfId="3086"/>
    <cellStyle name="Ç¥ÁØ_laroux_Sheet1 13" xfId="3087"/>
    <cellStyle name="C￥AØ_laroux_Sheet1 14" xfId="3088"/>
    <cellStyle name="Ç¥ÁØ_laroux_Sheet1 14" xfId="3089"/>
    <cellStyle name="C￥AØ_laroux_Sheet1 14 10" xfId="10340"/>
    <cellStyle name="Ç¥ÁØ_laroux_Sheet1 14 10" xfId="10341"/>
    <cellStyle name="C￥AØ_laroux_Sheet1 14 11" xfId="10342"/>
    <cellStyle name="Ç¥ÁØ_laroux_Sheet1 14 11" xfId="10343"/>
    <cellStyle name="C￥AØ_laroux_Sheet1 14 12" xfId="10344"/>
    <cellStyle name="Ç¥ÁØ_laroux_Sheet1 14 12" xfId="10345"/>
    <cellStyle name="C￥AØ_laroux_Sheet1 14 13" xfId="10346"/>
    <cellStyle name="Ç¥ÁØ_laroux_Sheet1 14 13" xfId="10347"/>
    <cellStyle name="C￥AØ_laroux_Sheet1 14 14" xfId="10348"/>
    <cellStyle name="Ç¥ÁØ_laroux_Sheet1 14 14" xfId="10349"/>
    <cellStyle name="C￥AØ_laroux_Sheet1 14 15" xfId="10350"/>
    <cellStyle name="Ç¥ÁØ_laroux_Sheet1 14 15" xfId="10351"/>
    <cellStyle name="C￥AØ_laroux_Sheet1 14 16" xfId="10352"/>
    <cellStyle name="Ç¥ÁØ_laroux_Sheet1 14 16" xfId="10353"/>
    <cellStyle name="C￥AØ_laroux_Sheet1 14 17" xfId="10354"/>
    <cellStyle name="Ç¥ÁØ_laroux_Sheet1 14 17" xfId="10355"/>
    <cellStyle name="C￥AØ_laroux_Sheet1 14 18" xfId="10356"/>
    <cellStyle name="Ç¥ÁØ_laroux_Sheet1 14 18" xfId="10357"/>
    <cellStyle name="C￥AØ_laroux_Sheet1 14 19" xfId="10358"/>
    <cellStyle name="Ç¥ÁØ_laroux_Sheet1 14 19" xfId="10359"/>
    <cellStyle name="C￥AØ_laroux_Sheet1 14 2" xfId="10360"/>
    <cellStyle name="Ç¥ÁØ_laroux_Sheet1 14 2" xfId="10361"/>
    <cellStyle name="C￥AØ_laroux_Sheet1 14 20" xfId="10362"/>
    <cellStyle name="Ç¥ÁØ_laroux_Sheet1 14 20" xfId="10363"/>
    <cellStyle name="C￥AØ_laroux_Sheet1 14 21" xfId="10364"/>
    <cellStyle name="Ç¥ÁØ_laroux_Sheet1 14 21" xfId="10365"/>
    <cellStyle name="C￥AØ_laroux_Sheet1 14 22" xfId="10366"/>
    <cellStyle name="Ç¥ÁØ_laroux_Sheet1 14 22" xfId="10367"/>
    <cellStyle name="C￥AØ_laroux_Sheet1 14 23" xfId="10368"/>
    <cellStyle name="Ç¥ÁØ_laroux_Sheet1 14 23" xfId="10369"/>
    <cellStyle name="C￥AØ_laroux_Sheet1 14 24" xfId="10370"/>
    <cellStyle name="Ç¥ÁØ_laroux_Sheet1 14 24" xfId="10371"/>
    <cellStyle name="C￥AØ_laroux_Sheet1 14 25" xfId="10372"/>
    <cellStyle name="Ç¥ÁØ_laroux_Sheet1 14 25" xfId="10373"/>
    <cellStyle name="C￥AØ_laroux_Sheet1 14 26" xfId="10374"/>
    <cellStyle name="Ç¥ÁØ_laroux_Sheet1 14 26" xfId="10375"/>
    <cellStyle name="C￥AØ_laroux_Sheet1 14 27" xfId="10376"/>
    <cellStyle name="Ç¥ÁØ_laroux_Sheet1 14 27" xfId="10377"/>
    <cellStyle name="C￥AØ_laroux_Sheet1 14 28" xfId="10378"/>
    <cellStyle name="Ç¥ÁØ_laroux_Sheet1 14 28" xfId="10379"/>
    <cellStyle name="C￥AØ_laroux_Sheet1 14 29" xfId="10380"/>
    <cellStyle name="Ç¥ÁØ_laroux_Sheet1 14 29" xfId="10381"/>
    <cellStyle name="C￥AØ_laroux_Sheet1 14 3" xfId="10382"/>
    <cellStyle name="Ç¥ÁØ_laroux_Sheet1 14 3" xfId="10383"/>
    <cellStyle name="C￥AØ_laroux_Sheet1 14 30" xfId="10384"/>
    <cellStyle name="Ç¥ÁØ_laroux_Sheet1 14 30" xfId="10385"/>
    <cellStyle name="C￥AØ_laroux_Sheet1 14 31" xfId="10386"/>
    <cellStyle name="Ç¥ÁØ_laroux_Sheet1 14 31" xfId="10387"/>
    <cellStyle name="C￥AØ_laroux_Sheet1 14 32" xfId="10388"/>
    <cellStyle name="Ç¥ÁØ_laroux_Sheet1 14 32" xfId="10389"/>
    <cellStyle name="C￥AØ_laroux_Sheet1 14 33" xfId="10390"/>
    <cellStyle name="Ç¥ÁØ_laroux_Sheet1 14 33" xfId="10391"/>
    <cellStyle name="C￥AØ_laroux_Sheet1 14 34" xfId="10392"/>
    <cellStyle name="Ç¥ÁØ_laroux_Sheet1 14 34" xfId="10393"/>
    <cellStyle name="C￥AØ_laroux_Sheet1 14 35" xfId="10394"/>
    <cellStyle name="Ç¥ÁØ_laroux_Sheet1 14 35" xfId="10395"/>
    <cellStyle name="C￥AØ_laroux_Sheet1 14 36" xfId="10396"/>
    <cellStyle name="Ç¥ÁØ_laroux_Sheet1 14 36" xfId="10397"/>
    <cellStyle name="C￥AØ_laroux_Sheet1 14 37" xfId="10398"/>
    <cellStyle name="Ç¥ÁØ_laroux_Sheet1 14 37" xfId="10399"/>
    <cellStyle name="C￥AØ_laroux_Sheet1 14 38" xfId="10400"/>
    <cellStyle name="Ç¥ÁØ_laroux_Sheet1 14 38" xfId="10401"/>
    <cellStyle name="C￥AØ_laroux_Sheet1 14 39" xfId="10402"/>
    <cellStyle name="Ç¥ÁØ_laroux_Sheet1 14 39" xfId="10403"/>
    <cellStyle name="C￥AØ_laroux_Sheet1 14 4" xfId="10404"/>
    <cellStyle name="Ç¥ÁØ_laroux_Sheet1 14 4" xfId="10405"/>
    <cellStyle name="C￥AØ_laroux_Sheet1 14 40" xfId="10406"/>
    <cellStyle name="Ç¥ÁØ_laroux_Sheet1 14 40" xfId="10407"/>
    <cellStyle name="C￥AØ_laroux_Sheet1 14 41" xfId="10408"/>
    <cellStyle name="Ç¥ÁØ_laroux_Sheet1 14 41" xfId="10409"/>
    <cellStyle name="C￥AØ_laroux_Sheet1 14 42" xfId="10410"/>
    <cellStyle name="Ç¥ÁØ_laroux_Sheet1 14 42" xfId="10411"/>
    <cellStyle name="C￥AØ_laroux_Sheet1 14 43" xfId="10412"/>
    <cellStyle name="Ç¥ÁØ_laroux_Sheet1 14 43" xfId="10413"/>
    <cellStyle name="C￥AØ_laroux_Sheet1 14 44" xfId="10414"/>
    <cellStyle name="Ç¥ÁØ_laroux_Sheet1 14 44" xfId="10415"/>
    <cellStyle name="C￥AØ_laroux_Sheet1 14 45" xfId="10416"/>
    <cellStyle name="Ç¥ÁØ_laroux_Sheet1 14 45" xfId="10417"/>
    <cellStyle name="C￥AØ_laroux_Sheet1 14 46" xfId="10418"/>
    <cellStyle name="Ç¥ÁØ_laroux_Sheet1 14 46" xfId="10419"/>
    <cellStyle name="C￥AØ_laroux_Sheet1 14 47" xfId="10420"/>
    <cellStyle name="Ç¥ÁØ_laroux_Sheet1 14 47" xfId="10421"/>
    <cellStyle name="C￥AØ_laroux_Sheet1 14 48" xfId="10422"/>
    <cellStyle name="Ç¥ÁØ_laroux_Sheet1 14 48" xfId="10423"/>
    <cellStyle name="C￥AØ_laroux_Sheet1 14 49" xfId="10424"/>
    <cellStyle name="Ç¥ÁØ_laroux_Sheet1 14 49" xfId="10425"/>
    <cellStyle name="C￥AØ_laroux_Sheet1 14 5" xfId="10426"/>
    <cellStyle name="Ç¥ÁØ_laroux_Sheet1 14 5" xfId="10427"/>
    <cellStyle name="C￥AØ_laroux_Sheet1 14 6" xfId="10428"/>
    <cellStyle name="Ç¥ÁØ_laroux_Sheet1 14 6" xfId="10429"/>
    <cellStyle name="C￥AØ_laroux_Sheet1 14 7" xfId="10430"/>
    <cellStyle name="Ç¥ÁØ_laroux_Sheet1 14 7" xfId="10431"/>
    <cellStyle name="C￥AØ_laroux_Sheet1 14 8" xfId="10432"/>
    <cellStyle name="Ç¥ÁØ_laroux_Sheet1 14 8" xfId="10433"/>
    <cellStyle name="C￥AØ_laroux_Sheet1 14 9" xfId="10434"/>
    <cellStyle name="Ç¥ÁØ_laroux_Sheet1 14 9" xfId="10435"/>
    <cellStyle name="C￥AØ_laroux_Sheet1 15" xfId="3090"/>
    <cellStyle name="Ç¥ÁØ_laroux_Sheet1 15" xfId="3091"/>
    <cellStyle name="C￥AØ_laroux_Sheet1 16" xfId="3092"/>
    <cellStyle name="Ç¥ÁØ_laroux_Sheet1 16" xfId="3093"/>
    <cellStyle name="C￥AØ_laroux_Sheet1 17" xfId="3094"/>
    <cellStyle name="Ç¥ÁØ_laroux_Sheet1 17" xfId="3095"/>
    <cellStyle name="C￥AØ_laroux_Sheet1 18" xfId="3096"/>
    <cellStyle name="Ç¥ÁØ_laroux_Sheet1 18" xfId="3097"/>
    <cellStyle name="C￥AØ_laroux_Sheet1 19" xfId="3098"/>
    <cellStyle name="Ç¥ÁØ_laroux_Sheet1 19" xfId="3099"/>
    <cellStyle name="C￥AØ_laroux_Sheet1 2" xfId="3100"/>
    <cellStyle name="Ç¥ÁØ_laroux_Sheet1 2" xfId="3101"/>
    <cellStyle name="C￥AØ_laroux_Sheet1 20" xfId="3102"/>
    <cellStyle name="Ç¥ÁØ_laroux_Sheet1 20" xfId="3103"/>
    <cellStyle name="C￥AØ_laroux_Sheet1 21" xfId="3104"/>
    <cellStyle name="Ç¥ÁØ_laroux_Sheet1 21" xfId="3105"/>
    <cellStyle name="C￥AØ_laroux_Sheet1 22" xfId="3106"/>
    <cellStyle name="Ç¥ÁØ_laroux_Sheet1 22" xfId="3107"/>
    <cellStyle name="C￥AØ_laroux_Sheet1 23" xfId="3108"/>
    <cellStyle name="Ç¥ÁØ_laroux_Sheet1 23" xfId="3109"/>
    <cellStyle name="C￥AØ_laroux_Sheet1 24" xfId="3110"/>
    <cellStyle name="Ç¥ÁØ_laroux_Sheet1 24" xfId="3111"/>
    <cellStyle name="C￥AØ_laroux_Sheet1 25" xfId="3112"/>
    <cellStyle name="Ç¥ÁØ_laroux_Sheet1 25" xfId="3113"/>
    <cellStyle name="C￥AØ_laroux_Sheet1 26" xfId="3114"/>
    <cellStyle name="Ç¥ÁØ_laroux_Sheet1 26" xfId="3115"/>
    <cellStyle name="C￥AØ_laroux_Sheet1 27" xfId="3116"/>
    <cellStyle name="Ç¥ÁØ_laroux_Sheet1 27" xfId="3117"/>
    <cellStyle name="C￥AØ_laroux_Sheet1 28" xfId="3118"/>
    <cellStyle name="Ç¥ÁØ_laroux_Sheet1 28" xfId="3119"/>
    <cellStyle name="C￥AØ_laroux_Sheet1 29" xfId="3120"/>
    <cellStyle name="Ç¥ÁØ_laroux_Sheet1 29" xfId="3121"/>
    <cellStyle name="C￥AØ_laroux_Sheet1 3" xfId="3122"/>
    <cellStyle name="Ç¥ÁØ_laroux_Sheet1 3" xfId="3123"/>
    <cellStyle name="C￥AØ_laroux_Sheet1 30" xfId="3124"/>
    <cellStyle name="Ç¥ÁØ_laroux_Sheet1 30" xfId="3125"/>
    <cellStyle name="C￥AØ_laroux_Sheet1 31" xfId="3126"/>
    <cellStyle name="Ç¥ÁØ_laroux_Sheet1 31" xfId="3127"/>
    <cellStyle name="C￥AØ_laroux_Sheet1 32" xfId="3128"/>
    <cellStyle name="Ç¥ÁØ_laroux_Sheet1 32" xfId="3129"/>
    <cellStyle name="C￥AØ_laroux_Sheet1 33" xfId="3130"/>
    <cellStyle name="Ç¥ÁØ_laroux_Sheet1 33" xfId="3131"/>
    <cellStyle name="C￥AØ_laroux_Sheet1 34" xfId="3132"/>
    <cellStyle name="Ç¥ÁØ_laroux_Sheet1 34" xfId="3133"/>
    <cellStyle name="C￥AØ_laroux_Sheet1 35" xfId="3134"/>
    <cellStyle name="Ç¥ÁØ_laroux_Sheet1 35" xfId="3135"/>
    <cellStyle name="C￥AØ_laroux_Sheet1 36" xfId="3136"/>
    <cellStyle name="Ç¥ÁØ_laroux_Sheet1 36" xfId="3137"/>
    <cellStyle name="C￥AØ_laroux_Sheet1 37" xfId="3138"/>
    <cellStyle name="Ç¥ÁØ_laroux_Sheet1 37" xfId="3139"/>
    <cellStyle name="C￥AØ_laroux_Sheet1 38" xfId="3140"/>
    <cellStyle name="Ç¥ÁØ_laroux_Sheet1 38" xfId="3141"/>
    <cellStyle name="C￥AØ_laroux_Sheet1 39" xfId="3142"/>
    <cellStyle name="Ç¥ÁØ_laroux_Sheet1 39" xfId="3143"/>
    <cellStyle name="C￥AØ_laroux_Sheet1 4" xfId="3144"/>
    <cellStyle name="Ç¥ÁØ_laroux_Sheet1 4" xfId="3145"/>
    <cellStyle name="C￥AØ_laroux_Sheet1 40" xfId="3146"/>
    <cellStyle name="Ç¥ÁØ_laroux_Sheet1 40" xfId="3147"/>
    <cellStyle name="C￥AØ_laroux_Sheet1 41" xfId="3148"/>
    <cellStyle name="Ç¥ÁØ_laroux_Sheet1 41" xfId="3149"/>
    <cellStyle name="C￥AØ_laroux_Sheet1 5" xfId="3150"/>
    <cellStyle name="Ç¥ÁØ_laroux_Sheet1 5" xfId="3151"/>
    <cellStyle name="C￥AØ_laroux_Sheet1 6" xfId="3152"/>
    <cellStyle name="Ç¥ÁØ_laroux_Sheet1 6" xfId="3153"/>
    <cellStyle name="C￥AØ_laroux_Sheet1 7" xfId="3154"/>
    <cellStyle name="Ç¥ÁØ_laroux_Sheet1 7" xfId="3155"/>
    <cellStyle name="C￥AØ_laroux_Sheet1 8" xfId="3156"/>
    <cellStyle name="Ç¥ÁØ_laroux_Sheet1 8" xfId="3157"/>
    <cellStyle name="C￥AØ_laroux_Sheet1 9" xfId="3158"/>
    <cellStyle name="Ç¥ÁØ_laroux_Sheet1 9" xfId="3159"/>
    <cellStyle name="C￥AØ_page 2 " xfId="10436"/>
    <cellStyle name="Ç¥ÁØ_page 2 " xfId="10437"/>
    <cellStyle name="C￥AØ_page 2 _중앙연구소+용역인원사번_03.02.21" xfId="10438"/>
    <cellStyle name="Ç¥ÁØ_page 2 _중앙연구소+용역인원사번_03.02.21" xfId="10439"/>
    <cellStyle name="C￥AØ_PERSONAL" xfId="10440"/>
    <cellStyle name="Ç¥ÁØ_Sheet1" xfId="237"/>
    <cellStyle name="C￥AØ_Sheet1 10" xfId="3160"/>
    <cellStyle name="Ç¥ÁØ_Sheet1 10" xfId="3161"/>
    <cellStyle name="C￥AØ_Sheet1 11" xfId="3162"/>
    <cellStyle name="Ç¥ÁØ_Sheet1 11" xfId="3163"/>
    <cellStyle name="C￥AØ_Sheet1 12" xfId="3164"/>
    <cellStyle name="Ç¥ÁØ_Sheet1 12" xfId="3165"/>
    <cellStyle name="C￥AØ_Sheet1 12 10" xfId="3166"/>
    <cellStyle name="Ç¥ÁØ_Sheet1 13" xfId="3167"/>
    <cellStyle name="C￥AØ_Sheet1 14" xfId="3168"/>
    <cellStyle name="Ç¥ÁØ_Sheet1 14" xfId="3169"/>
    <cellStyle name="C￥AØ_Sheet1 14 10" xfId="10441"/>
    <cellStyle name="Ç¥ÁØ_Sheet1 14 10" xfId="10442"/>
    <cellStyle name="C￥AØ_Sheet1 14 11" xfId="10443"/>
    <cellStyle name="Ç¥ÁØ_Sheet1 14 11" xfId="10444"/>
    <cellStyle name="C￥AØ_Sheet1 14 12" xfId="10445"/>
    <cellStyle name="Ç¥ÁØ_Sheet1 14 12" xfId="10446"/>
    <cellStyle name="C￥AØ_Sheet1 14 13" xfId="10447"/>
    <cellStyle name="Ç¥ÁØ_Sheet1 14 13" xfId="10448"/>
    <cellStyle name="C￥AØ_Sheet1 14 14" xfId="10449"/>
    <cellStyle name="Ç¥ÁØ_Sheet1 14 14" xfId="10450"/>
    <cellStyle name="C￥AØ_Sheet1 14 15" xfId="10451"/>
    <cellStyle name="Ç¥ÁØ_Sheet1 14 15" xfId="10452"/>
    <cellStyle name="C￥AØ_Sheet1 14 16" xfId="10453"/>
    <cellStyle name="Ç¥ÁØ_Sheet1 14 16" xfId="10454"/>
    <cellStyle name="C￥AØ_Sheet1 14 17" xfId="10455"/>
    <cellStyle name="Ç¥ÁØ_Sheet1 14 17" xfId="10456"/>
    <cellStyle name="C￥AØ_Sheet1 14 18" xfId="10457"/>
    <cellStyle name="Ç¥ÁØ_Sheet1 14 18" xfId="10458"/>
    <cellStyle name="C￥AØ_Sheet1 14 19" xfId="10459"/>
    <cellStyle name="Ç¥ÁØ_Sheet1 14 19" xfId="10460"/>
    <cellStyle name="C￥AØ_Sheet1 14 2" xfId="10461"/>
    <cellStyle name="Ç¥ÁØ_Sheet1 14 2" xfId="10462"/>
    <cellStyle name="C￥AØ_Sheet1 14 20" xfId="10463"/>
    <cellStyle name="Ç¥ÁØ_Sheet1 14 20" xfId="10464"/>
    <cellStyle name="C￥AØ_Sheet1 14 21" xfId="10465"/>
    <cellStyle name="Ç¥ÁØ_Sheet1 14 21" xfId="10466"/>
    <cellStyle name="C￥AØ_Sheet1 14 22" xfId="10467"/>
    <cellStyle name="Ç¥ÁØ_Sheet1 14 22" xfId="10468"/>
    <cellStyle name="C￥AØ_Sheet1 14 23" xfId="10469"/>
    <cellStyle name="Ç¥ÁØ_Sheet1 14 23" xfId="10470"/>
    <cellStyle name="C￥AØ_Sheet1 14 24" xfId="10471"/>
    <cellStyle name="Ç¥ÁØ_Sheet1 14 24" xfId="10472"/>
    <cellStyle name="C￥AØ_Sheet1 14 25" xfId="10473"/>
    <cellStyle name="Ç¥ÁØ_Sheet1 14 25" xfId="10474"/>
    <cellStyle name="C￥AØ_Sheet1 14 26" xfId="10475"/>
    <cellStyle name="Ç¥ÁØ_Sheet1 14 26" xfId="10476"/>
    <cellStyle name="C￥AØ_Sheet1 14 27" xfId="10477"/>
    <cellStyle name="Ç¥ÁØ_Sheet1 14 27" xfId="10478"/>
    <cellStyle name="C￥AØ_Sheet1 14 28" xfId="10479"/>
    <cellStyle name="Ç¥ÁØ_Sheet1 14 28" xfId="10480"/>
    <cellStyle name="C￥AØ_Sheet1 14 29" xfId="10481"/>
    <cellStyle name="Ç¥ÁØ_Sheet1 14 29" xfId="10482"/>
    <cellStyle name="C￥AØ_Sheet1 14 3" xfId="10483"/>
    <cellStyle name="Ç¥ÁØ_Sheet1 14 3" xfId="10484"/>
    <cellStyle name="C￥AØ_Sheet1 14 30" xfId="10485"/>
    <cellStyle name="Ç¥ÁØ_Sheet1 14 30" xfId="10486"/>
    <cellStyle name="C￥AØ_Sheet1 14 31" xfId="10487"/>
    <cellStyle name="Ç¥ÁØ_Sheet1 14 31" xfId="10488"/>
    <cellStyle name="C￥AØ_Sheet1 14 32" xfId="10489"/>
    <cellStyle name="Ç¥ÁØ_Sheet1 14 32" xfId="10490"/>
    <cellStyle name="C￥AØ_Sheet1 14 33" xfId="10491"/>
    <cellStyle name="Ç¥ÁØ_Sheet1 14 33" xfId="10492"/>
    <cellStyle name="C￥AØ_Sheet1 14 34" xfId="10493"/>
    <cellStyle name="Ç¥ÁØ_Sheet1 14 34" xfId="10494"/>
    <cellStyle name="C￥AØ_Sheet1 14 35" xfId="10495"/>
    <cellStyle name="Ç¥ÁØ_Sheet1 14 35" xfId="10496"/>
    <cellStyle name="C￥AØ_Sheet1 14 36" xfId="10497"/>
    <cellStyle name="Ç¥ÁØ_Sheet1 14 36" xfId="10498"/>
    <cellStyle name="C￥AØ_Sheet1 14 37" xfId="10499"/>
    <cellStyle name="Ç¥ÁØ_Sheet1 14 37" xfId="10500"/>
    <cellStyle name="C￥AØ_Sheet1 14 38" xfId="10501"/>
    <cellStyle name="Ç¥ÁØ_Sheet1 14 38" xfId="10502"/>
    <cellStyle name="C￥AØ_Sheet1 14 39" xfId="10503"/>
    <cellStyle name="Ç¥ÁØ_Sheet1 14 39" xfId="10504"/>
    <cellStyle name="C￥AØ_Sheet1 14 4" xfId="10505"/>
    <cellStyle name="Ç¥ÁØ_Sheet1 14 4" xfId="10506"/>
    <cellStyle name="C￥AØ_Sheet1 14 40" xfId="10507"/>
    <cellStyle name="Ç¥ÁØ_Sheet1 14 40" xfId="10508"/>
    <cellStyle name="C￥AØ_Sheet1 14 41" xfId="10509"/>
    <cellStyle name="Ç¥ÁØ_Sheet1 14 41" xfId="10510"/>
    <cellStyle name="C￥AØ_Sheet1 14 42" xfId="10511"/>
    <cellStyle name="Ç¥ÁØ_Sheet1 14 42" xfId="10512"/>
    <cellStyle name="C￥AØ_Sheet1 14 43" xfId="10513"/>
    <cellStyle name="Ç¥ÁØ_Sheet1 14 43" xfId="10514"/>
    <cellStyle name="C￥AØ_Sheet1 14 44" xfId="10515"/>
    <cellStyle name="Ç¥ÁØ_Sheet1 14 44" xfId="10516"/>
    <cellStyle name="C￥AØ_Sheet1 14 45" xfId="10517"/>
    <cellStyle name="Ç¥ÁØ_Sheet1 14 45" xfId="10518"/>
    <cellStyle name="C￥AØ_Sheet1 14 46" xfId="10519"/>
    <cellStyle name="Ç¥ÁØ_Sheet1 14 46" xfId="10520"/>
    <cellStyle name="C￥AØ_Sheet1 14 47" xfId="10521"/>
    <cellStyle name="Ç¥ÁØ_Sheet1 14 47" xfId="10522"/>
    <cellStyle name="C￥AØ_Sheet1 14 48" xfId="10523"/>
    <cellStyle name="Ç¥ÁØ_Sheet1 14 48" xfId="10524"/>
    <cellStyle name="C￥AØ_Sheet1 14 49" xfId="10525"/>
    <cellStyle name="Ç¥ÁØ_Sheet1 14 49" xfId="10526"/>
    <cellStyle name="C￥AØ_Sheet1 14 5" xfId="10527"/>
    <cellStyle name="Ç¥ÁØ_Sheet1 14 5" xfId="10528"/>
    <cellStyle name="C￥AØ_Sheet1 14 6" xfId="10529"/>
    <cellStyle name="Ç¥ÁØ_Sheet1 14 6" xfId="10530"/>
    <cellStyle name="C￥AØ_Sheet1 14 7" xfId="10531"/>
    <cellStyle name="Ç¥ÁØ_Sheet1 14 7" xfId="10532"/>
    <cellStyle name="C￥AØ_Sheet1 14 8" xfId="10533"/>
    <cellStyle name="Ç¥ÁØ_Sheet1 14 8" xfId="10534"/>
    <cellStyle name="C￥AØ_Sheet1 14 9" xfId="10535"/>
    <cellStyle name="Ç¥ÁØ_Sheet1 14 9" xfId="10536"/>
    <cellStyle name="C￥AØ_Sheet1 15" xfId="3170"/>
    <cellStyle name="Ç¥ÁØ_Sheet1 15" xfId="3171"/>
    <cellStyle name="C￥AØ_Sheet1 16" xfId="3172"/>
    <cellStyle name="Ç¥ÁØ_Sheet1 16" xfId="3173"/>
    <cellStyle name="C￥AØ_Sheet1 17" xfId="3174"/>
    <cellStyle name="Ç¥ÁØ_Sheet1 17" xfId="3175"/>
    <cellStyle name="C￥AØ_Sheet1 18" xfId="3176"/>
    <cellStyle name="Ç¥ÁØ_Sheet1 18" xfId="3177"/>
    <cellStyle name="C￥AØ_Sheet1 19" xfId="3178"/>
    <cellStyle name="Ç¥ÁØ_Sheet1 19" xfId="3179"/>
    <cellStyle name="C￥AØ_Sheet1 2" xfId="3180"/>
    <cellStyle name="Ç¥ÁØ_Sheet1 2" xfId="3181"/>
    <cellStyle name="C￥AØ_Sheet1 20" xfId="3182"/>
    <cellStyle name="Ç¥ÁØ_Sheet1 20" xfId="3183"/>
    <cellStyle name="C￥AØ_Sheet1 21" xfId="3184"/>
    <cellStyle name="Ç¥ÁØ_Sheet1 21" xfId="3185"/>
    <cellStyle name="C￥AØ_Sheet1 22" xfId="3186"/>
    <cellStyle name="Ç¥ÁØ_Sheet1 22" xfId="3187"/>
    <cellStyle name="C￥AØ_Sheet1 23" xfId="3188"/>
    <cellStyle name="Ç¥ÁØ_Sheet1 23" xfId="3189"/>
    <cellStyle name="C￥AØ_Sheet1 24" xfId="3190"/>
    <cellStyle name="Ç¥ÁØ_Sheet1 24" xfId="3191"/>
    <cellStyle name="C￥AØ_Sheet1 25" xfId="3192"/>
    <cellStyle name="Ç¥ÁØ_Sheet1 25" xfId="3193"/>
    <cellStyle name="C￥AØ_Sheet1 26" xfId="3194"/>
    <cellStyle name="Ç¥ÁØ_Sheet1 26" xfId="3195"/>
    <cellStyle name="C￥AØ_Sheet1 27" xfId="3196"/>
    <cellStyle name="Ç¥ÁØ_Sheet1 27" xfId="3197"/>
    <cellStyle name="C￥AØ_Sheet1 28" xfId="3198"/>
    <cellStyle name="Ç¥ÁØ_Sheet1 28" xfId="3199"/>
    <cellStyle name="C￥AØ_Sheet1 29" xfId="3200"/>
    <cellStyle name="Ç¥ÁØ_Sheet1 29" xfId="3201"/>
    <cellStyle name="C￥AØ_Sheet1 3" xfId="3202"/>
    <cellStyle name="Ç¥ÁØ_Sheet1 3" xfId="3203"/>
    <cellStyle name="C￥AØ_Sheet1 30" xfId="3204"/>
    <cellStyle name="Ç¥ÁØ_Sheet1 30" xfId="3205"/>
    <cellStyle name="C￥AØ_Sheet1 31" xfId="3206"/>
    <cellStyle name="Ç¥ÁØ_Sheet1 31" xfId="3207"/>
    <cellStyle name="C￥AØ_Sheet1 32" xfId="3208"/>
    <cellStyle name="Ç¥ÁØ_Sheet1 32" xfId="3209"/>
    <cellStyle name="C￥AØ_Sheet1 33" xfId="3210"/>
    <cellStyle name="Ç¥ÁØ_Sheet1 33" xfId="3211"/>
    <cellStyle name="C￥AØ_Sheet1 34" xfId="3212"/>
    <cellStyle name="Ç¥ÁØ_Sheet1 34" xfId="3213"/>
    <cellStyle name="C￥AØ_Sheet1 35" xfId="3214"/>
    <cellStyle name="Ç¥ÁØ_Sheet1 35" xfId="3215"/>
    <cellStyle name="C￥AØ_Sheet1 36" xfId="3216"/>
    <cellStyle name="Ç¥ÁØ_Sheet1 36" xfId="3217"/>
    <cellStyle name="C￥AØ_Sheet1 37" xfId="3218"/>
    <cellStyle name="Ç¥ÁØ_Sheet1 37" xfId="3219"/>
    <cellStyle name="C￥AØ_Sheet1 38" xfId="3220"/>
    <cellStyle name="Ç¥ÁØ_Sheet1 38" xfId="3221"/>
    <cellStyle name="C￥AØ_Sheet1 39" xfId="3222"/>
    <cellStyle name="Ç¥ÁØ_Sheet1 39" xfId="3223"/>
    <cellStyle name="C￥AØ_Sheet1 4" xfId="3224"/>
    <cellStyle name="Ç¥ÁØ_Sheet1 4" xfId="3225"/>
    <cellStyle name="C￥AØ_Sheet1 40" xfId="3226"/>
    <cellStyle name="Ç¥ÁØ_Sheet1 40" xfId="3227"/>
    <cellStyle name="C￥AØ_Sheet1 41" xfId="3228"/>
    <cellStyle name="Ç¥ÁØ_Sheet1 41" xfId="3229"/>
    <cellStyle name="C￥AØ_Sheet1 5" xfId="3230"/>
    <cellStyle name="Ç¥ÁØ_Sheet1 5" xfId="3231"/>
    <cellStyle name="C￥AØ_Sheet1 6" xfId="3232"/>
    <cellStyle name="Ç¥ÁØ_Sheet1 6" xfId="3233"/>
    <cellStyle name="C￥AØ_Sheet1 7" xfId="3234"/>
    <cellStyle name="Ç¥ÁØ_Sheet1 7" xfId="3235"/>
    <cellStyle name="C￥AØ_Sheet1 8" xfId="3236"/>
    <cellStyle name="Ç¥ÁØ_Sheet1 8" xfId="3237"/>
    <cellStyle name="C￥AØ_Sheet1 9" xfId="3238"/>
    <cellStyle name="Ç¥ÁØ_Sheet1 9" xfId="3239"/>
    <cellStyle name="Calc Currency (0)" xfId="10537"/>
    <cellStyle name="Calculation" xfId="238"/>
    <cellStyle name="Calculation 2" xfId="3241"/>
    <cellStyle name="Calculation 2 2" xfId="3242"/>
    <cellStyle name="Calculation 2 3" xfId="10538"/>
    <cellStyle name="Calculation 3" xfId="3243"/>
    <cellStyle name="Calculation 4" xfId="3240"/>
    <cellStyle name="Calculation_010_주택건설" xfId="3244"/>
    <cellStyle name="category" xfId="239"/>
    <cellStyle name="category 2" xfId="3245"/>
    <cellStyle name="Check Cell" xfId="240"/>
    <cellStyle name="Check Cell 2" xfId="3247"/>
    <cellStyle name="Check Cell 2 2" xfId="10539"/>
    <cellStyle name="Check Cell 2 2 2" xfId="10540"/>
    <cellStyle name="Check Cell 2 3" xfId="10541"/>
    <cellStyle name="Check Cell 3" xfId="3248"/>
    <cellStyle name="Check Cell 4" xfId="3246"/>
    <cellStyle name="Check Cell_010_주택건설" xfId="3249"/>
    <cellStyle name="Comma [0]" xfId="10542"/>
    <cellStyle name="comma zerodec" xfId="241"/>
    <cellStyle name="comma zerodec 2" xfId="10543"/>
    <cellStyle name="comma zerodec 2 2" xfId="10544"/>
    <cellStyle name="comma zerodec 2 3" xfId="10545"/>
    <cellStyle name="comma zerodec 3" xfId="10546"/>
    <cellStyle name="Comma_ SG&amp;A Bridge " xfId="242"/>
    <cellStyle name="Comma0" xfId="243"/>
    <cellStyle name="Comma0 2" xfId="3250"/>
    <cellStyle name="Curren?_x0012_퐀_x0017_?" xfId="244"/>
    <cellStyle name="Curren?_x0012_퐀_x0017_? 2" xfId="3251"/>
    <cellStyle name="Currency [0]" xfId="10547"/>
    <cellStyle name="Currency_ SG&amp;A Bridge " xfId="245"/>
    <cellStyle name="Currency0" xfId="246"/>
    <cellStyle name="Currency0 2" xfId="3252"/>
    <cellStyle name="Currency0 3" xfId="3253"/>
    <cellStyle name="Currency0 3 2" xfId="10548"/>
    <cellStyle name="Currency1" xfId="247"/>
    <cellStyle name="Currency1 2" xfId="10549"/>
    <cellStyle name="Currency1 2 2" xfId="10550"/>
    <cellStyle name="Currency1 2 3" xfId="10551"/>
    <cellStyle name="Currency1 2 4" xfId="10552"/>
    <cellStyle name="Currency1 3" xfId="10553"/>
    <cellStyle name="Currency1 4" xfId="10554"/>
    <cellStyle name="Date" xfId="248"/>
    <cellStyle name="Date 2" xfId="3254"/>
    <cellStyle name="Dollar (zero dec)" xfId="249"/>
    <cellStyle name="Dollar (zero dec) 2" xfId="10555"/>
    <cellStyle name="Dollar (zero dec) 2 2" xfId="10556"/>
    <cellStyle name="Dollar (zero dec) 2 3" xfId="10557"/>
    <cellStyle name="Dollar (zero dec) 3" xfId="10558"/>
    <cellStyle name="Euro" xfId="250"/>
    <cellStyle name="Euro 2" xfId="10559"/>
    <cellStyle name="Explanatory Text" xfId="251"/>
    <cellStyle name="Explanatory Text 2" xfId="3256"/>
    <cellStyle name="Explanatory Text 3" xfId="3257"/>
    <cellStyle name="Explanatory Text 4" xfId="3255"/>
    <cellStyle name="Explanatory Text_010_주택건설" xfId="3258"/>
    <cellStyle name="Fixed" xfId="252"/>
    <cellStyle name="Fixed 2" xfId="3259"/>
    <cellStyle name="Followed Hyperlink" xfId="10560"/>
    <cellStyle name="Good" xfId="253"/>
    <cellStyle name="Good 2" xfId="3261"/>
    <cellStyle name="Good 2 2" xfId="10561"/>
    <cellStyle name="Good 2 2 2" xfId="10562"/>
    <cellStyle name="Good 2 3" xfId="10563"/>
    <cellStyle name="Good 3" xfId="3262"/>
    <cellStyle name="Good 4" xfId="3260"/>
    <cellStyle name="Good_010_주택건설" xfId="3263"/>
    <cellStyle name="Grey" xfId="254"/>
    <cellStyle name="Grey 2" xfId="255"/>
    <cellStyle name="Grey 2 2" xfId="3265"/>
    <cellStyle name="Grey 2 2 2" xfId="10564"/>
    <cellStyle name="Grey 2 3" xfId="3266"/>
    <cellStyle name="Grey 2 4" xfId="3264"/>
    <cellStyle name="Grey 3" xfId="256"/>
    <cellStyle name="HEADER" xfId="257"/>
    <cellStyle name="HEADER 2" xfId="3267"/>
    <cellStyle name="Header1" xfId="258"/>
    <cellStyle name="Header1 2" xfId="3268"/>
    <cellStyle name="Header2" xfId="259"/>
    <cellStyle name="Header2 2" xfId="260"/>
    <cellStyle name="Header2 2 2" xfId="3269"/>
    <cellStyle name="Header2 2 2 2" xfId="3270"/>
    <cellStyle name="Header2 2 2 2 2" xfId="10565"/>
    <cellStyle name="Header2 2 2 3" xfId="10566"/>
    <cellStyle name="Header2 2 3" xfId="3271"/>
    <cellStyle name="Header2 2 3 2" xfId="10567"/>
    <cellStyle name="Header2 2 3 2 2" xfId="10568"/>
    <cellStyle name="Header2 2 3 3" xfId="10569"/>
    <cellStyle name="Header2 2 4" xfId="10570"/>
    <cellStyle name="Header2 2 4 2" xfId="10571"/>
    <cellStyle name="Header2 2 5" xfId="10572"/>
    <cellStyle name="Header2 2 6" xfId="10573"/>
    <cellStyle name="Header2 2_3_3관경별 현황" xfId="10574"/>
    <cellStyle name="Header2 3" xfId="261"/>
    <cellStyle name="Header2 3 2" xfId="3272"/>
    <cellStyle name="Header2 3 2 2" xfId="3273"/>
    <cellStyle name="Header2 3 3" xfId="3274"/>
    <cellStyle name="Header2 3 3 2" xfId="10575"/>
    <cellStyle name="Header2 3 4" xfId="10576"/>
    <cellStyle name="Header2 3 5" xfId="10577"/>
    <cellStyle name="Header2 4" xfId="3275"/>
    <cellStyle name="Header2 4 2" xfId="3276"/>
    <cellStyle name="Header2 4 2 2" xfId="10578"/>
    <cellStyle name="Header2 4 3" xfId="10579"/>
    <cellStyle name="Header2 5" xfId="3277"/>
    <cellStyle name="Header2 6" xfId="10580"/>
    <cellStyle name="Header2 7" xfId="10581"/>
    <cellStyle name="Header2_3_3관경별 현황" xfId="10582"/>
    <cellStyle name="Heading 1" xfId="262"/>
    <cellStyle name="Heading 1 2" xfId="263"/>
    <cellStyle name="Heading 1 2 2" xfId="3279"/>
    <cellStyle name="Heading 1 2 2 2" xfId="10583"/>
    <cellStyle name="Heading 1 2 3" xfId="3280"/>
    <cellStyle name="Heading 1 2 4" xfId="3278"/>
    <cellStyle name="Heading 1 3" xfId="264"/>
    <cellStyle name="Heading 2" xfId="265"/>
    <cellStyle name="Heading 2 2" xfId="266"/>
    <cellStyle name="Heading 2 2 2" xfId="3282"/>
    <cellStyle name="Heading 2 2 2 2" xfId="10584"/>
    <cellStyle name="Heading 2 2 3" xfId="3283"/>
    <cellStyle name="Heading 2 2 4" xfId="3281"/>
    <cellStyle name="Heading 2 3" xfId="267"/>
    <cellStyle name="Heading 3" xfId="268"/>
    <cellStyle name="Heading 3 2" xfId="3285"/>
    <cellStyle name="Heading 3 2 2" xfId="10585"/>
    <cellStyle name="Heading 3 2 2 2" xfId="10586"/>
    <cellStyle name="Heading 3 2 2 2 2" xfId="10587"/>
    <cellStyle name="Heading 3 3" xfId="3286"/>
    <cellStyle name="Heading 3 3 2" xfId="10588"/>
    <cellStyle name="Heading 3 3 2 2" xfId="10589"/>
    <cellStyle name="Heading 3 4" xfId="3284"/>
    <cellStyle name="Heading 3_010_주택건설" xfId="3287"/>
    <cellStyle name="Heading 4" xfId="269"/>
    <cellStyle name="Heading 4 2" xfId="3289"/>
    <cellStyle name="Heading 4 3" xfId="3290"/>
    <cellStyle name="Heading 4 4" xfId="3288"/>
    <cellStyle name="Heading 4_010_주택건설" xfId="3291"/>
    <cellStyle name="HEADING1" xfId="270"/>
    <cellStyle name="HEADING1 2" xfId="3292"/>
    <cellStyle name="HEADING2" xfId="271"/>
    <cellStyle name="HEADING2 2" xfId="3293"/>
    <cellStyle name="Hyperlink" xfId="272"/>
    <cellStyle name="Hyperlink 2" xfId="10590"/>
    <cellStyle name="Hyperlink 3" xfId="10591"/>
    <cellStyle name="Input" xfId="273"/>
    <cellStyle name="Input [yellow]" xfId="274"/>
    <cellStyle name="Input [yellow] 2" xfId="275"/>
    <cellStyle name="Input [yellow] 2 2" xfId="3295"/>
    <cellStyle name="Input [yellow] 2 2 2" xfId="10592"/>
    <cellStyle name="Input [yellow] 2 2 3" xfId="10593"/>
    <cellStyle name="Input [yellow] 2 2 4" xfId="10594"/>
    <cellStyle name="Input [yellow] 2 2 4 2" xfId="10595"/>
    <cellStyle name="Input [yellow] 2 2 5" xfId="10596"/>
    <cellStyle name="Input [yellow] 2 3" xfId="10597"/>
    <cellStyle name="Input [yellow] 2 4" xfId="10598"/>
    <cellStyle name="Input [yellow] 2 5" xfId="10599"/>
    <cellStyle name="Input [yellow] 2 5 2" xfId="10600"/>
    <cellStyle name="Input [yellow] 3" xfId="276"/>
    <cellStyle name="Input [yellow] 3 2" xfId="3296"/>
    <cellStyle name="Input [yellow] 3 3" xfId="3297"/>
    <cellStyle name="Input [yellow] 3 3 2" xfId="10601"/>
    <cellStyle name="Input [yellow] 4" xfId="277"/>
    <cellStyle name="Input [yellow] 4 2" xfId="3298"/>
    <cellStyle name="Input [yellow] 4 2 2" xfId="10602"/>
    <cellStyle name="Input [yellow] 4 3" xfId="10603"/>
    <cellStyle name="Input [yellow] 5" xfId="278"/>
    <cellStyle name="Input [yellow] 5 2" xfId="3300"/>
    <cellStyle name="Input [yellow] 5 2 2" xfId="10604"/>
    <cellStyle name="Input [yellow] 5 3" xfId="3299"/>
    <cellStyle name="Input 10" xfId="3301"/>
    <cellStyle name="Input 11" xfId="3302"/>
    <cellStyle name="Input 12" xfId="3303"/>
    <cellStyle name="Input 13" xfId="3304"/>
    <cellStyle name="Input 14" xfId="3305"/>
    <cellStyle name="Input 15" xfId="3306"/>
    <cellStyle name="Input 16" xfId="3307"/>
    <cellStyle name="Input 17" xfId="3308"/>
    <cellStyle name="Input 18" xfId="3309"/>
    <cellStyle name="Input 19" xfId="3310"/>
    <cellStyle name="Input 2" xfId="3311"/>
    <cellStyle name="Input 2 2" xfId="3312"/>
    <cellStyle name="Input 2 3" xfId="10605"/>
    <cellStyle name="Input 20" xfId="3313"/>
    <cellStyle name="Input 21" xfId="3314"/>
    <cellStyle name="Input 22" xfId="3315"/>
    <cellStyle name="Input 23" xfId="3316"/>
    <cellStyle name="Input 24" xfId="3317"/>
    <cellStyle name="Input 25" xfId="3318"/>
    <cellStyle name="Input 26" xfId="3319"/>
    <cellStyle name="Input 27" xfId="3320"/>
    <cellStyle name="Input 28" xfId="3321"/>
    <cellStyle name="Input 29" xfId="3322"/>
    <cellStyle name="Input 3" xfId="3323"/>
    <cellStyle name="Input 3 2" xfId="3324"/>
    <cellStyle name="Input 3 3" xfId="5486"/>
    <cellStyle name="Input 3 3 2" xfId="10606"/>
    <cellStyle name="Input 3 4" xfId="10607"/>
    <cellStyle name="Input 3 5" xfId="5424"/>
    <cellStyle name="Input 30" xfId="3325"/>
    <cellStyle name="Input 31" xfId="3326"/>
    <cellStyle name="Input 32" xfId="3327"/>
    <cellStyle name="Input 33" xfId="3294"/>
    <cellStyle name="Input 34" xfId="4208"/>
    <cellStyle name="Input 35" xfId="4227"/>
    <cellStyle name="Input 36" xfId="4206"/>
    <cellStyle name="Input 37" xfId="4223"/>
    <cellStyle name="Input 38" xfId="4327"/>
    <cellStyle name="Input 39" xfId="4228"/>
    <cellStyle name="Input 4" xfId="3328"/>
    <cellStyle name="Input 40" xfId="4231"/>
    <cellStyle name="Input 41" xfId="5334"/>
    <cellStyle name="Input 5" xfId="3329"/>
    <cellStyle name="Input 6" xfId="3330"/>
    <cellStyle name="Input 7" xfId="3331"/>
    <cellStyle name="Input 8" xfId="3332"/>
    <cellStyle name="Input 9" xfId="3333"/>
    <cellStyle name="Input_010_주택건설" xfId="3334"/>
    <cellStyle name="Linked Cell" xfId="279"/>
    <cellStyle name="Linked Cell 2" xfId="3336"/>
    <cellStyle name="Linked Cell 3" xfId="3337"/>
    <cellStyle name="Linked Cell 4" xfId="3335"/>
    <cellStyle name="Linked Cell_010_주택건설" xfId="3338"/>
    <cellStyle name="Millares [0]_2AV_M_M " xfId="280"/>
    <cellStyle name="Milliers [0]_Arabian Spec" xfId="281"/>
    <cellStyle name="Milliers_Arabian Spec" xfId="282"/>
    <cellStyle name="Model" xfId="283"/>
    <cellStyle name="Model 2" xfId="3339"/>
    <cellStyle name="Model 2 2" xfId="3340"/>
    <cellStyle name="Model 2 2 2" xfId="3341"/>
    <cellStyle name="Model 2 2 2 2" xfId="3342"/>
    <cellStyle name="Model 2 2 2 2 2" xfId="4301"/>
    <cellStyle name="Model 2 2 2 2 2 2" xfId="4524"/>
    <cellStyle name="Model 2 2 2 2 2 2 2" xfId="10609"/>
    <cellStyle name="Model 2 2 2 2 2 2 3" xfId="10608"/>
    <cellStyle name="Model 2 2 2 2 2 3" xfId="10610"/>
    <cellStyle name="Model 2 2 2 2 2 3 2" xfId="10611"/>
    <cellStyle name="Model 2 2 2 2 2 3 2 2" xfId="10612"/>
    <cellStyle name="Model 2 2 2 2 3" xfId="10613"/>
    <cellStyle name="Model 2 2 2 2 3 2" xfId="10614"/>
    <cellStyle name="Model 2 2 2 3" xfId="3343"/>
    <cellStyle name="Model 2 2 2 3 2" xfId="4302"/>
    <cellStyle name="Model 2 2 2 3 2 2" xfId="4525"/>
    <cellStyle name="Model 2 2 2 3 2 2 2" xfId="10616"/>
    <cellStyle name="Model 2 2 2 3 2 2 3" xfId="10615"/>
    <cellStyle name="Model 2 2 2 3 2 3" xfId="10617"/>
    <cellStyle name="Model 2 2 2 3 2 3 2" xfId="10618"/>
    <cellStyle name="Model 2 2 2 3 2 3 2 2" xfId="10619"/>
    <cellStyle name="Model 2 2 2 3 3" xfId="10620"/>
    <cellStyle name="Model 2 2 2 3 3 2" xfId="10621"/>
    <cellStyle name="Model 2 2 2 4" xfId="4300"/>
    <cellStyle name="Model 2 2 2 4 2" xfId="4523"/>
    <cellStyle name="Model 2 2 2 4 2 2" xfId="10623"/>
    <cellStyle name="Model 2 2 2 4 2 3" xfId="10622"/>
    <cellStyle name="Model 2 2 2 4 3" xfId="10624"/>
    <cellStyle name="Model 2 2 2 4 3 2" xfId="10625"/>
    <cellStyle name="Model 2 2 2 4 3 2 2" xfId="10626"/>
    <cellStyle name="Model 2 2 2 5" xfId="10627"/>
    <cellStyle name="Model 2 2 3" xfId="3344"/>
    <cellStyle name="Model 2 2 3 2" xfId="3345"/>
    <cellStyle name="Model 2 2 3 2 2" xfId="4304"/>
    <cellStyle name="Model 2 2 3 2 2 2" xfId="4527"/>
    <cellStyle name="Model 2 2 3 2 2 2 2" xfId="10629"/>
    <cellStyle name="Model 2 2 3 2 2 2 3" xfId="10628"/>
    <cellStyle name="Model 2 2 3 2 2 3" xfId="10630"/>
    <cellStyle name="Model 2 2 3 2 2 3 2" xfId="10631"/>
    <cellStyle name="Model 2 2 3 2 2 3 2 2" xfId="10632"/>
    <cellStyle name="Model 2 2 3 2 3" xfId="10633"/>
    <cellStyle name="Model 2 2 3 2 3 2" xfId="10634"/>
    <cellStyle name="Model 2 2 3 3" xfId="4303"/>
    <cellStyle name="Model 2 2 3 3 2" xfId="4526"/>
    <cellStyle name="Model 2 2 3 3 2 2" xfId="10636"/>
    <cellStyle name="Model 2 2 3 3 2 3" xfId="10635"/>
    <cellStyle name="Model 2 2 3 3 3" xfId="10637"/>
    <cellStyle name="Model 2 2 3 3 3 2" xfId="10638"/>
    <cellStyle name="Model 2 2 3 3 3 2 2" xfId="10639"/>
    <cellStyle name="Model 2 2 3 4" xfId="10640"/>
    <cellStyle name="Model 2 2 3 4 2" xfId="10641"/>
    <cellStyle name="Model 2 2 4" xfId="3346"/>
    <cellStyle name="Model 2 2 4 2" xfId="4305"/>
    <cellStyle name="Model 2 2 4 2 2" xfId="4528"/>
    <cellStyle name="Model 2 2 4 2 2 2" xfId="10643"/>
    <cellStyle name="Model 2 2 4 2 2 3" xfId="10642"/>
    <cellStyle name="Model 2 2 4 2 3" xfId="10644"/>
    <cellStyle name="Model 2 2 4 2 3 2" xfId="10645"/>
    <cellStyle name="Model 2 2 4 2 3 2 2" xfId="10646"/>
    <cellStyle name="Model 2 2 4 3" xfId="10647"/>
    <cellStyle name="Model 2 2 4 3 2" xfId="10648"/>
    <cellStyle name="Model 2 2 5" xfId="3347"/>
    <cellStyle name="Model 2 2 5 2" xfId="4306"/>
    <cellStyle name="Model 2 2 5 2 2" xfId="4529"/>
    <cellStyle name="Model 2 2 5 2 2 2" xfId="10650"/>
    <cellStyle name="Model 2 2 5 2 2 3" xfId="10649"/>
    <cellStyle name="Model 2 2 5 2 3" xfId="10651"/>
    <cellStyle name="Model 2 2 5 2 3 2" xfId="10652"/>
    <cellStyle name="Model 2 2 5 2 3 2 2" xfId="10653"/>
    <cellStyle name="Model 2 2 5 3" xfId="10654"/>
    <cellStyle name="Model 2 2 5 3 2" xfId="10655"/>
    <cellStyle name="Model 2 2 6" xfId="4299"/>
    <cellStyle name="Model 2 2 6 2" xfId="4522"/>
    <cellStyle name="Model 2 2 6 2 2" xfId="10657"/>
    <cellStyle name="Model 2 2 6 2 3" xfId="10656"/>
    <cellStyle name="Model 2 2 6 3" xfId="10658"/>
    <cellStyle name="Model 2 2 6 3 2" xfId="10659"/>
    <cellStyle name="Model 2 2 6 3 2 2" xfId="10660"/>
    <cellStyle name="Model 2 2 7" xfId="10661"/>
    <cellStyle name="Model 2 2_7.생활폐기물매립지" xfId="10662"/>
    <cellStyle name="Model 2 3" xfId="3348"/>
    <cellStyle name="Model 2 3 2" xfId="4307"/>
    <cellStyle name="Model 2 3 2 2" xfId="4530"/>
    <cellStyle name="Model 2 3 2 2 2" xfId="10664"/>
    <cellStyle name="Model 2 3 2 2 3" xfId="10663"/>
    <cellStyle name="Model 2 3 3" xfId="10665"/>
    <cellStyle name="Model 2 3 3 2" xfId="10666"/>
    <cellStyle name="Model 2 3 3 2 2" xfId="10667"/>
    <cellStyle name="Model 2 3 3 3" xfId="10668"/>
    <cellStyle name="Model 2 3 3 3 2" xfId="10669"/>
    <cellStyle name="Model 2 3 3 3 2 2" xfId="10670"/>
    <cellStyle name="Model 2 3 4" xfId="10671"/>
    <cellStyle name="Model 2 3 4 2" xfId="10672"/>
    <cellStyle name="Model 2 4" xfId="3349"/>
    <cellStyle name="Model 2 4 2" xfId="4308"/>
    <cellStyle name="Model 2 4 2 2" xfId="4531"/>
    <cellStyle name="Model 2 4 2 2 2" xfId="10674"/>
    <cellStyle name="Model 2 4 2 2 3" xfId="10673"/>
    <cellStyle name="Model 2 4 2 3" xfId="10675"/>
    <cellStyle name="Model 2 4 2 3 2" xfId="10676"/>
    <cellStyle name="Model 2 4 2 3 2 2" xfId="10677"/>
    <cellStyle name="Model 2 4 3" xfId="10678"/>
    <cellStyle name="Model 2 4 3 2" xfId="10679"/>
    <cellStyle name="Model 2 5" xfId="4221"/>
    <cellStyle name="Model 2 5 2" xfId="4455"/>
    <cellStyle name="Model 2 5 2 2" xfId="10680"/>
    <cellStyle name="Model 2 5 3" xfId="10681"/>
    <cellStyle name="Model 2 5 3 2" xfId="10682"/>
    <cellStyle name="Model 2 5 3 2 2" xfId="10683"/>
    <cellStyle name="Model 2 6" xfId="10684"/>
    <cellStyle name="Model 2 6 2" xfId="10685"/>
    <cellStyle name="Model 3" xfId="3350"/>
    <cellStyle name="Model 3 2" xfId="3351"/>
    <cellStyle name="Model 3 2 2" xfId="3352"/>
    <cellStyle name="Model 3 2 2 2" xfId="4311"/>
    <cellStyle name="Model 3 2 2 2 2" xfId="4534"/>
    <cellStyle name="Model 3 2 2 2 2 2" xfId="10687"/>
    <cellStyle name="Model 3 2 2 2 2 3" xfId="10686"/>
    <cellStyle name="Model 3 2 2 2 3" xfId="10688"/>
    <cellStyle name="Model 3 2 2 2 3 2" xfId="10689"/>
    <cellStyle name="Model 3 2 2 2 3 2 2" xfId="10690"/>
    <cellStyle name="Model 3 2 2 3" xfId="10691"/>
    <cellStyle name="Model 3 2 2 3 2" xfId="10692"/>
    <cellStyle name="Model 3 2 3" xfId="3353"/>
    <cellStyle name="Model 3 2 3 2" xfId="4312"/>
    <cellStyle name="Model 3 2 3 2 2" xfId="4535"/>
    <cellStyle name="Model 3 2 3 2 2 2" xfId="10694"/>
    <cellStyle name="Model 3 2 3 2 2 3" xfId="10693"/>
    <cellStyle name="Model 3 2 3 2 3" xfId="10695"/>
    <cellStyle name="Model 3 2 3 2 3 2" xfId="10696"/>
    <cellStyle name="Model 3 2 3 2 3 2 2" xfId="10697"/>
    <cellStyle name="Model 3 2 3 3" xfId="10698"/>
    <cellStyle name="Model 3 2 3 3 2" xfId="10699"/>
    <cellStyle name="Model 3 2 4" xfId="4310"/>
    <cellStyle name="Model 3 2 4 2" xfId="4533"/>
    <cellStyle name="Model 3 2 4 2 2" xfId="10701"/>
    <cellStyle name="Model 3 2 4 2 3" xfId="10700"/>
    <cellStyle name="Model 3 2 4 3" xfId="10702"/>
    <cellStyle name="Model 3 2 4 3 2" xfId="10703"/>
    <cellStyle name="Model 3 2 4 3 2 2" xfId="10704"/>
    <cellStyle name="Model 3 2 5" xfId="10705"/>
    <cellStyle name="Model 3 2 5 2" xfId="10706"/>
    <cellStyle name="Model 3 3" xfId="3354"/>
    <cellStyle name="Model 3 3 2" xfId="4313"/>
    <cellStyle name="Model 3 3 2 2" xfId="4536"/>
    <cellStyle name="Model 3 3 2 2 2" xfId="10708"/>
    <cellStyle name="Model 3 3 2 2 3" xfId="10707"/>
    <cellStyle name="Model 3 3 2 3" xfId="10709"/>
    <cellStyle name="Model 3 3 2 3 2" xfId="10710"/>
    <cellStyle name="Model 3 3 2 3 2 2" xfId="10711"/>
    <cellStyle name="Model 3 3 3" xfId="10712"/>
    <cellStyle name="Model 3 3 3 2" xfId="10713"/>
    <cellStyle name="Model 3 4" xfId="3355"/>
    <cellStyle name="Model 3 4 2" xfId="4314"/>
    <cellStyle name="Model 3 4 2 2" xfId="4537"/>
    <cellStyle name="Model 3 4 2 2 2" xfId="10715"/>
    <cellStyle name="Model 3 4 2 2 3" xfId="10714"/>
    <cellStyle name="Model 3 4 2 3" xfId="10716"/>
    <cellStyle name="Model 3 4 2 3 2" xfId="10717"/>
    <cellStyle name="Model 3 4 2 3 2 2" xfId="10718"/>
    <cellStyle name="Model 3 4 3" xfId="10719"/>
    <cellStyle name="Model 3 4 3 2" xfId="10720"/>
    <cellStyle name="Model 3 5" xfId="4309"/>
    <cellStyle name="Model 3 5 2" xfId="4532"/>
    <cellStyle name="Model 3 5 2 2" xfId="10722"/>
    <cellStyle name="Model 3 5 2 3" xfId="10721"/>
    <cellStyle name="Model 3 5 3" xfId="10723"/>
    <cellStyle name="Model 3 5 3 2" xfId="10724"/>
    <cellStyle name="Model 3 5 3 2 2" xfId="10725"/>
    <cellStyle name="Model 3 6" xfId="10726"/>
    <cellStyle name="Model 3_7.생활폐기물매립지" xfId="10727"/>
    <cellStyle name="Model 4" xfId="3356"/>
    <cellStyle name="Model 4 2" xfId="4315"/>
    <cellStyle name="Model 4 2 2" xfId="4538"/>
    <cellStyle name="Model 4 2 2 2" xfId="10729"/>
    <cellStyle name="Model 4 2 2 3" xfId="10728"/>
    <cellStyle name="Model 4 2 3" xfId="10730"/>
    <cellStyle name="Model 4 2 3 2" xfId="10731"/>
    <cellStyle name="Model 4 2 3 2 2" xfId="10732"/>
    <cellStyle name="Model 4 3" xfId="10733"/>
    <cellStyle name="Model 4 3 2" xfId="10734"/>
    <cellStyle name="Model 5" xfId="3357"/>
    <cellStyle name="Model 5 2" xfId="4316"/>
    <cellStyle name="Model 5 2 2" xfId="4539"/>
    <cellStyle name="Model 5 2 2 2" xfId="10736"/>
    <cellStyle name="Model 5 2 2 3" xfId="10735"/>
    <cellStyle name="Model 5 2 3" xfId="10737"/>
    <cellStyle name="Model 5 2 3 2" xfId="10738"/>
    <cellStyle name="Model 5 2 3 2 2" xfId="10739"/>
    <cellStyle name="Model 5 3" xfId="10740"/>
    <cellStyle name="Model 5 3 2" xfId="10741"/>
    <cellStyle name="Model 6" xfId="4222"/>
    <cellStyle name="Model 6 2" xfId="4456"/>
    <cellStyle name="Model 6 2 2" xfId="10742"/>
    <cellStyle name="Model 6 3" xfId="10743"/>
    <cellStyle name="Model 6 3 2" xfId="10744"/>
    <cellStyle name="Model 6 3 2 2" xfId="10745"/>
    <cellStyle name="Model 7" xfId="10746"/>
    <cellStyle name="Model 7 2" xfId="10747"/>
    <cellStyle name="Model 7 2 2" xfId="10748"/>
    <cellStyle name="Mon?aire [0]_Arabian Spec" xfId="284"/>
    <cellStyle name="Mon?aire_Arabian Spec" xfId="285"/>
    <cellStyle name="Moneda [0]_2AV_M_M " xfId="286"/>
    <cellStyle name="Moneda_2AV_M_M " xfId="287"/>
    <cellStyle name="Neutral" xfId="288"/>
    <cellStyle name="Neutral 2" xfId="3359"/>
    <cellStyle name="Neutral 2 2" xfId="10749"/>
    <cellStyle name="Neutral 2 2 2" xfId="10750"/>
    <cellStyle name="Neutral 2 3" xfId="10751"/>
    <cellStyle name="Neutral 3" xfId="3360"/>
    <cellStyle name="Neutral 4" xfId="3358"/>
    <cellStyle name="Neutral_010_주택건설" xfId="3361"/>
    <cellStyle name="Normal - Style1" xfId="289"/>
    <cellStyle name="Normal - Style1 2" xfId="290"/>
    <cellStyle name="Normal - Style1 2 2" xfId="10752"/>
    <cellStyle name="Normal - Style1 2 2 2" xfId="10753"/>
    <cellStyle name="Normal - Style1 2 3" xfId="10754"/>
    <cellStyle name="Normal - Style1 3" xfId="291"/>
    <cellStyle name="Normal - Style1 3 2" xfId="10755"/>
    <cellStyle name="Normal - Style1 4" xfId="10756"/>
    <cellStyle name="Normal - Style1 5" xfId="10757"/>
    <cellStyle name="Normal_ SG&amp;A Bridge " xfId="292"/>
    <cellStyle name="Note" xfId="293"/>
    <cellStyle name="Note 2" xfId="3363"/>
    <cellStyle name="Note 2 2" xfId="10758"/>
    <cellStyle name="Note 2 2 2" xfId="10759"/>
    <cellStyle name="Note 2 3" xfId="10760"/>
    <cellStyle name="Note 3" xfId="3364"/>
    <cellStyle name="Note 4" xfId="3362"/>
    <cellStyle name="NUM_" xfId="10761"/>
    <cellStyle name="Œ…?æ맖?e [0.00]_laroux" xfId="10762"/>
    <cellStyle name="Œ…?æ맖?e_laroux" xfId="10763"/>
    <cellStyle name="Output" xfId="294"/>
    <cellStyle name="Output 2" xfId="3366"/>
    <cellStyle name="Output 2 2" xfId="10764"/>
    <cellStyle name="Output 2 2 2" xfId="10765"/>
    <cellStyle name="Output 2 3" xfId="10766"/>
    <cellStyle name="Output 3" xfId="3367"/>
    <cellStyle name="Output 4" xfId="3365"/>
    <cellStyle name="Output_010_주택건설" xfId="3368"/>
    <cellStyle name="Percent [2]" xfId="295"/>
    <cellStyle name="Percent [2] 2" xfId="3369"/>
    <cellStyle name="R_TITLE" xfId="10767"/>
    <cellStyle name="subhead" xfId="296"/>
    <cellStyle name="subhead 2" xfId="3370"/>
    <cellStyle name="Title" xfId="297"/>
    <cellStyle name="title [1]" xfId="298"/>
    <cellStyle name="title [1] 2" xfId="3372"/>
    <cellStyle name="title [2]" xfId="299"/>
    <cellStyle name="title [2] 2" xfId="3373"/>
    <cellStyle name="Title 10" xfId="4214"/>
    <cellStyle name="Title 11" xfId="4229"/>
    <cellStyle name="Title 12" xfId="4326"/>
    <cellStyle name="Title 13" xfId="4212"/>
    <cellStyle name="Title 14" xfId="4207"/>
    <cellStyle name="Title 15" xfId="5335"/>
    <cellStyle name="Title 2" xfId="3374"/>
    <cellStyle name="Title 3" xfId="3375"/>
    <cellStyle name="Title 4" xfId="3376"/>
    <cellStyle name="Title 5" xfId="3377"/>
    <cellStyle name="Title 6" xfId="3378"/>
    <cellStyle name="Title 7" xfId="3371"/>
    <cellStyle name="Title 8" xfId="4209"/>
    <cellStyle name="Title 9" xfId="4210"/>
    <cellStyle name="Title_010_주택건설" xfId="3379"/>
    <cellStyle name="Total" xfId="300"/>
    <cellStyle name="Total 2" xfId="301"/>
    <cellStyle name="Total 2 2" xfId="3381"/>
    <cellStyle name="Total 2 2 2" xfId="10768"/>
    <cellStyle name="Total 2 3" xfId="3382"/>
    <cellStyle name="Total 2 4" xfId="3380"/>
    <cellStyle name="Total 3" xfId="302"/>
    <cellStyle name="UM" xfId="303"/>
    <cellStyle name="UM 2" xfId="3383"/>
    <cellStyle name="UM 2 2" xfId="10769"/>
    <cellStyle name="Warning Text" xfId="304"/>
    <cellStyle name="Warning Text 2" xfId="3385"/>
    <cellStyle name="Warning Text 3" xfId="3386"/>
    <cellStyle name="Warning Text 4" xfId="3384"/>
    <cellStyle name="Warning Text_010_주택건설" xfId="3387"/>
    <cellStyle name="강조색1" xfId="305" builtinId="29" customBuiltin="1"/>
    <cellStyle name="강조색1 2" xfId="306"/>
    <cellStyle name="강조색1 2 2" xfId="307"/>
    <cellStyle name="강조색1 2 2 2" xfId="3389"/>
    <cellStyle name="강조색1 2 2 2 2" xfId="3390"/>
    <cellStyle name="강조색1 2 2 2 2 2" xfId="10770"/>
    <cellStyle name="강조색1 2 2 2 3" xfId="3391"/>
    <cellStyle name="강조색1 2 2 2 4" xfId="10771"/>
    <cellStyle name="강조색1 2 2 2 4 2" xfId="10772"/>
    <cellStyle name="강조색1 2 2 3" xfId="3392"/>
    <cellStyle name="강조색1 2 2 3 2" xfId="6051"/>
    <cellStyle name="강조색1 2 2 4" xfId="3388"/>
    <cellStyle name="강조색1 2 2 4 2" xfId="6052"/>
    <cellStyle name="강조색1 2 2 5" xfId="10773"/>
    <cellStyle name="강조색1 2 3" xfId="3393"/>
    <cellStyle name="강조색1 2 3 2" xfId="6053"/>
    <cellStyle name="강조색1 2 3 3" xfId="10774"/>
    <cellStyle name="강조색1 2 3 4" xfId="15889"/>
    <cellStyle name="강조색1 2 4" xfId="6054"/>
    <cellStyle name="강조색1 2 5" xfId="6055"/>
    <cellStyle name="강조색1 2 6" xfId="6056"/>
    <cellStyle name="강조색1 2 7" xfId="6057"/>
    <cellStyle name="강조색1 3" xfId="308"/>
    <cellStyle name="강조색1 3 2" xfId="309"/>
    <cellStyle name="강조색1 3 2 2" xfId="3394"/>
    <cellStyle name="강조색1 3 2 2 2" xfId="10775"/>
    <cellStyle name="강조색1 3 2 3" xfId="5487"/>
    <cellStyle name="강조색1 3 2 3 2" xfId="10776"/>
    <cellStyle name="강조색1 3 2 4" xfId="10777"/>
    <cellStyle name="강조색1 3 3" xfId="3395"/>
    <cellStyle name="강조색1 3 3 2" xfId="10778"/>
    <cellStyle name="강조색1 3 4" xfId="6058"/>
    <cellStyle name="강조색1 3 4 2" xfId="10779"/>
    <cellStyle name="강조색1 3 5" xfId="10780"/>
    <cellStyle name="강조색1 3 6" xfId="10781"/>
    <cellStyle name="강조색1 3_012_보건및사회보장" xfId="3396"/>
    <cellStyle name="강조색1 4" xfId="310"/>
    <cellStyle name="강조색1 4 2" xfId="3397"/>
    <cellStyle name="강조색1 4 2 2" xfId="6059"/>
    <cellStyle name="강조색1 4 3" xfId="5488"/>
    <cellStyle name="강조색1 4 3 2" xfId="6060"/>
    <cellStyle name="강조색1 4 3 3" xfId="10782"/>
    <cellStyle name="강조색1 4 4" xfId="6061"/>
    <cellStyle name="강조색1 4 5" xfId="6062"/>
    <cellStyle name="강조색1 4 6" xfId="10783"/>
    <cellStyle name="강조색1 5" xfId="3398"/>
    <cellStyle name="강조색1 5 2" xfId="3399"/>
    <cellStyle name="강조색1 5 3" xfId="3400"/>
    <cellStyle name="강조색1 5 4" xfId="5489"/>
    <cellStyle name="강조색1 5 5" xfId="10784"/>
    <cellStyle name="강조색1 5 6" xfId="10785"/>
    <cellStyle name="강조색1 5 7" xfId="5360"/>
    <cellStyle name="강조색1 6" xfId="4338"/>
    <cellStyle name="강조색1 6 2" xfId="10786"/>
    <cellStyle name="강조색1 6 3" xfId="6063"/>
    <cellStyle name="강조색1 7" xfId="4215"/>
    <cellStyle name="강조색1 7 2" xfId="10787"/>
    <cellStyle name="강조색1 7 3" xfId="6064"/>
    <cellStyle name="강조색1 8" xfId="4329"/>
    <cellStyle name="강조색1 8 2" xfId="6065"/>
    <cellStyle name="강조색1 9" xfId="6066"/>
    <cellStyle name="강조색2" xfId="311" builtinId="33" customBuiltin="1"/>
    <cellStyle name="강조색2 2" xfId="312"/>
    <cellStyle name="강조색2 2 2" xfId="313"/>
    <cellStyle name="강조색2 2 2 2" xfId="3402"/>
    <cellStyle name="강조색2 2 2 2 2" xfId="3403"/>
    <cellStyle name="강조색2 2 2 2 2 2" xfId="10788"/>
    <cellStyle name="강조색2 2 2 2 3" xfId="3404"/>
    <cellStyle name="강조색2 2 2 2 4" xfId="10789"/>
    <cellStyle name="강조색2 2 2 2 4 2" xfId="10790"/>
    <cellStyle name="강조색2 2 2 3" xfId="3405"/>
    <cellStyle name="강조색2 2 2 3 2" xfId="6067"/>
    <cellStyle name="강조색2 2 2 4" xfId="3401"/>
    <cellStyle name="강조색2 2 2 4 2" xfId="6068"/>
    <cellStyle name="강조색2 2 2 5" xfId="10791"/>
    <cellStyle name="강조색2 2 3" xfId="3406"/>
    <cellStyle name="강조색2 2 3 2" xfId="6069"/>
    <cellStyle name="강조색2 2 3 3" xfId="10792"/>
    <cellStyle name="강조색2 2 4" xfId="6070"/>
    <cellStyle name="강조색2 2 5" xfId="6071"/>
    <cellStyle name="강조색2 3" xfId="314"/>
    <cellStyle name="강조색2 3 2" xfId="315"/>
    <cellStyle name="강조색2 3 2 2" xfId="3407"/>
    <cellStyle name="강조색2 3 2 2 2" xfId="10793"/>
    <cellStyle name="강조색2 3 2 3" xfId="5490"/>
    <cellStyle name="강조색2 3 2 3 2" xfId="10794"/>
    <cellStyle name="강조색2 3 2 4" xfId="10795"/>
    <cellStyle name="강조색2 3 3" xfId="3408"/>
    <cellStyle name="강조색2 3 3 2" xfId="10796"/>
    <cellStyle name="강조색2 3 4" xfId="6072"/>
    <cellStyle name="강조색2 3 4 2" xfId="10797"/>
    <cellStyle name="강조색2 3 5" xfId="10798"/>
    <cellStyle name="강조색2 3 6" xfId="10799"/>
    <cellStyle name="강조색2 3_012_보건및사회보장" xfId="3409"/>
    <cellStyle name="강조색2 4" xfId="316"/>
    <cellStyle name="강조색2 4 2" xfId="3410"/>
    <cellStyle name="강조색2 4 2 2" xfId="6073"/>
    <cellStyle name="강조색2 4 3" xfId="5491"/>
    <cellStyle name="강조색2 4 3 2" xfId="6074"/>
    <cellStyle name="강조색2 4 3 3" xfId="10800"/>
    <cellStyle name="강조색2 4 4" xfId="6075"/>
    <cellStyle name="강조색2 4 5" xfId="6076"/>
    <cellStyle name="강조색2 4 6" xfId="10801"/>
    <cellStyle name="강조색2 5" xfId="3411"/>
    <cellStyle name="강조색2 5 2" xfId="3412"/>
    <cellStyle name="강조색2 5 3" xfId="3413"/>
    <cellStyle name="강조색2 5 4" xfId="5492"/>
    <cellStyle name="강조색2 5 5" xfId="10802"/>
    <cellStyle name="강조색2 5 6" xfId="10803"/>
    <cellStyle name="강조색2 5 7" xfId="5364"/>
    <cellStyle name="강조색2 6" xfId="4339"/>
    <cellStyle name="강조색2 6 2" xfId="10804"/>
    <cellStyle name="강조색2 6 3" xfId="6077"/>
    <cellStyle name="강조색2 7" xfId="4382"/>
    <cellStyle name="강조색2 7 2" xfId="10805"/>
    <cellStyle name="강조색2 7 3" xfId="6078"/>
    <cellStyle name="강조색2 8" xfId="4330"/>
    <cellStyle name="강조색2 8 2" xfId="6079"/>
    <cellStyle name="강조색2 9" xfId="6080"/>
    <cellStyle name="강조색3" xfId="317" builtinId="37" customBuiltin="1"/>
    <cellStyle name="강조색3 2" xfId="318"/>
    <cellStyle name="강조색3 2 2" xfId="319"/>
    <cellStyle name="강조색3 2 2 2" xfId="3415"/>
    <cellStyle name="강조색3 2 2 2 2" xfId="3416"/>
    <cellStyle name="강조색3 2 2 2 2 2" xfId="10806"/>
    <cellStyle name="강조색3 2 2 2 3" xfId="3417"/>
    <cellStyle name="강조색3 2 2 2 4" xfId="10807"/>
    <cellStyle name="강조색3 2 2 2 4 2" xfId="10808"/>
    <cellStyle name="강조색3 2 2 3" xfId="3418"/>
    <cellStyle name="강조색3 2 2 3 2" xfId="6081"/>
    <cellStyle name="강조색3 2 2 4" xfId="3414"/>
    <cellStyle name="강조색3 2 2 4 2" xfId="6082"/>
    <cellStyle name="강조색3 2 2 5" xfId="10809"/>
    <cellStyle name="강조색3 2 3" xfId="3419"/>
    <cellStyle name="강조색3 2 3 2" xfId="6083"/>
    <cellStyle name="강조색3 2 3 3" xfId="10810"/>
    <cellStyle name="강조색3 2 3 4" xfId="15890"/>
    <cellStyle name="강조색3 2 4" xfId="6084"/>
    <cellStyle name="강조색3 2 5" xfId="6085"/>
    <cellStyle name="강조색3 2 6" xfId="6086"/>
    <cellStyle name="강조색3 2 7" xfId="6087"/>
    <cellStyle name="강조색3 3" xfId="320"/>
    <cellStyle name="강조색3 3 2" xfId="321"/>
    <cellStyle name="강조색3 3 2 2" xfId="3420"/>
    <cellStyle name="강조색3 3 2 2 2" xfId="10811"/>
    <cellStyle name="강조색3 3 2 3" xfId="5493"/>
    <cellStyle name="강조색3 3 2 3 2" xfId="10812"/>
    <cellStyle name="강조색3 3 2 4" xfId="10813"/>
    <cellStyle name="강조색3 3 3" xfId="3421"/>
    <cellStyle name="강조색3 3 3 2" xfId="10814"/>
    <cellStyle name="강조색3 3 4" xfId="6088"/>
    <cellStyle name="강조색3 3 4 2" xfId="10815"/>
    <cellStyle name="강조색3 3 5" xfId="10816"/>
    <cellStyle name="강조색3 3 6" xfId="10817"/>
    <cellStyle name="강조색3 3_012_보건및사회보장" xfId="3422"/>
    <cellStyle name="강조색3 4" xfId="322"/>
    <cellStyle name="강조색3 4 2" xfId="3423"/>
    <cellStyle name="강조색3 4 2 2" xfId="6089"/>
    <cellStyle name="강조색3 4 3" xfId="5494"/>
    <cellStyle name="강조색3 4 3 2" xfId="6090"/>
    <cellStyle name="강조색3 4 3 3" xfId="10818"/>
    <cellStyle name="강조색3 4 4" xfId="6091"/>
    <cellStyle name="강조색3 4 5" xfId="6092"/>
    <cellStyle name="강조색3 4 6" xfId="10819"/>
    <cellStyle name="강조색3 5" xfId="3424"/>
    <cellStyle name="강조색3 5 2" xfId="3425"/>
    <cellStyle name="강조색3 5 3" xfId="3426"/>
    <cellStyle name="강조색3 5 4" xfId="5495"/>
    <cellStyle name="강조색3 5 5" xfId="10820"/>
    <cellStyle name="강조색3 5 6" xfId="10821"/>
    <cellStyle name="강조색3 5 7" xfId="5368"/>
    <cellStyle name="강조색3 6" xfId="4340"/>
    <cellStyle name="강조색3 6 2" xfId="10822"/>
    <cellStyle name="강조색3 6 3" xfId="6093"/>
    <cellStyle name="강조색3 7" xfId="4383"/>
    <cellStyle name="강조색3 7 2" xfId="10823"/>
    <cellStyle name="강조색3 7 3" xfId="6094"/>
    <cellStyle name="강조색3 8" xfId="4331"/>
    <cellStyle name="강조색3 8 2" xfId="6095"/>
    <cellStyle name="강조색3 9" xfId="6096"/>
    <cellStyle name="강조색4" xfId="323" builtinId="41" customBuiltin="1"/>
    <cellStyle name="강조색4 2" xfId="324"/>
    <cellStyle name="강조색4 2 2" xfId="325"/>
    <cellStyle name="강조색4 2 2 2" xfId="3428"/>
    <cellStyle name="강조색4 2 2 2 2" xfId="3429"/>
    <cellStyle name="강조색4 2 2 2 2 2" xfId="10824"/>
    <cellStyle name="강조색4 2 2 2 3" xfId="3430"/>
    <cellStyle name="강조색4 2 2 2 4" xfId="10825"/>
    <cellStyle name="강조색4 2 2 2 4 2" xfId="10826"/>
    <cellStyle name="강조색4 2 2 3" xfId="3431"/>
    <cellStyle name="강조색4 2 2 3 2" xfId="6097"/>
    <cellStyle name="강조색4 2 2 4" xfId="3427"/>
    <cellStyle name="강조색4 2 2 4 2" xfId="6098"/>
    <cellStyle name="강조색4 2 2 5" xfId="10827"/>
    <cellStyle name="강조색4 2 3" xfId="3432"/>
    <cellStyle name="강조색4 2 3 2" xfId="6099"/>
    <cellStyle name="강조색4 2 3 3" xfId="10828"/>
    <cellStyle name="강조색4 2 3 4" xfId="15891"/>
    <cellStyle name="강조색4 2 4" xfId="6100"/>
    <cellStyle name="강조색4 2 5" xfId="6101"/>
    <cellStyle name="강조색4 2 6" xfId="6102"/>
    <cellStyle name="강조색4 2 7" xfId="6103"/>
    <cellStyle name="강조색4 3" xfId="326"/>
    <cellStyle name="강조색4 3 2" xfId="327"/>
    <cellStyle name="강조색4 3 2 2" xfId="3433"/>
    <cellStyle name="강조색4 3 2 2 2" xfId="10829"/>
    <cellStyle name="강조색4 3 2 3" xfId="5496"/>
    <cellStyle name="강조색4 3 2 3 2" xfId="10830"/>
    <cellStyle name="강조색4 3 2 4" xfId="10831"/>
    <cellStyle name="강조색4 3 3" xfId="3434"/>
    <cellStyle name="강조색4 3 3 2" xfId="10832"/>
    <cellStyle name="강조색4 3 4" xfId="6104"/>
    <cellStyle name="강조색4 3 4 2" xfId="10833"/>
    <cellStyle name="강조색4 3 5" xfId="10834"/>
    <cellStyle name="강조색4 3 6" xfId="10835"/>
    <cellStyle name="강조색4 3_012_보건및사회보장" xfId="3435"/>
    <cellStyle name="강조색4 4" xfId="328"/>
    <cellStyle name="강조색4 4 2" xfId="3436"/>
    <cellStyle name="강조색4 4 2 2" xfId="6105"/>
    <cellStyle name="강조색4 4 3" xfId="5497"/>
    <cellStyle name="강조색4 4 3 2" xfId="6106"/>
    <cellStyle name="강조색4 4 3 3" xfId="10836"/>
    <cellStyle name="강조색4 4 4" xfId="6107"/>
    <cellStyle name="강조색4 4 5" xfId="6108"/>
    <cellStyle name="강조색4 4 6" xfId="10837"/>
    <cellStyle name="강조색4 5" xfId="3437"/>
    <cellStyle name="강조색4 5 2" xfId="3438"/>
    <cellStyle name="강조색4 5 3" xfId="3439"/>
    <cellStyle name="강조색4 5 4" xfId="5498"/>
    <cellStyle name="강조색4 5 5" xfId="10838"/>
    <cellStyle name="강조색4 5 6" xfId="10839"/>
    <cellStyle name="강조색4 5 7" xfId="5372"/>
    <cellStyle name="강조색4 6" xfId="4341"/>
    <cellStyle name="강조색4 6 2" xfId="10840"/>
    <cellStyle name="강조색4 6 3" xfId="6109"/>
    <cellStyle name="강조색4 7" xfId="4384"/>
    <cellStyle name="강조색4 7 2" xfId="10841"/>
    <cellStyle name="강조색4 7 3" xfId="6110"/>
    <cellStyle name="강조색4 8" xfId="4332"/>
    <cellStyle name="강조색4 8 2" xfId="6111"/>
    <cellStyle name="강조색4 9" xfId="6112"/>
    <cellStyle name="강조색5" xfId="329" builtinId="45" customBuiltin="1"/>
    <cellStyle name="강조색5 2" xfId="330"/>
    <cellStyle name="강조색5 2 2" xfId="331"/>
    <cellStyle name="강조색5 2 2 2" xfId="3441"/>
    <cellStyle name="강조색5 2 2 2 2" xfId="3442"/>
    <cellStyle name="강조색5 2 2 2 2 2" xfId="10842"/>
    <cellStyle name="강조색5 2 2 2 3" xfId="3443"/>
    <cellStyle name="강조색5 2 2 2 4" xfId="10843"/>
    <cellStyle name="강조색5 2 2 2 4 2" xfId="10844"/>
    <cellStyle name="강조색5 2 2 3" xfId="3444"/>
    <cellStyle name="강조색5 2 2 3 2" xfId="6113"/>
    <cellStyle name="강조색5 2 2 4" xfId="3440"/>
    <cellStyle name="강조색5 2 2 4 2" xfId="6114"/>
    <cellStyle name="강조색5 2 2 5" xfId="10845"/>
    <cellStyle name="강조색5 2 3" xfId="3445"/>
    <cellStyle name="강조색5 2 3 2" xfId="6115"/>
    <cellStyle name="강조색5 2 3 3" xfId="10846"/>
    <cellStyle name="강조색5 2 4" xfId="6116"/>
    <cellStyle name="강조색5 2 5" xfId="6117"/>
    <cellStyle name="강조색5 3" xfId="332"/>
    <cellStyle name="강조색5 3 2" xfId="333"/>
    <cellStyle name="강조색5 3 2 2" xfId="3446"/>
    <cellStyle name="강조색5 3 2 2 2" xfId="10847"/>
    <cellStyle name="강조색5 3 2 3" xfId="5499"/>
    <cellStyle name="강조색5 3 2 3 2" xfId="10848"/>
    <cellStyle name="강조색5 3 2 4" xfId="10849"/>
    <cellStyle name="강조색5 3 3" xfId="3447"/>
    <cellStyle name="강조색5 3 3 2" xfId="10850"/>
    <cellStyle name="강조색5 3 4" xfId="6118"/>
    <cellStyle name="강조색5 3 4 2" xfId="10851"/>
    <cellStyle name="강조색5 3 5" xfId="10852"/>
    <cellStyle name="강조색5 3 6" xfId="10853"/>
    <cellStyle name="강조색5 3_012_보건및사회보장" xfId="3448"/>
    <cellStyle name="강조색5 4" xfId="334"/>
    <cellStyle name="강조색5 4 2" xfId="3449"/>
    <cellStyle name="강조색5 4 2 2" xfId="6119"/>
    <cellStyle name="강조색5 4 3" xfId="5500"/>
    <cellStyle name="강조색5 4 3 2" xfId="6120"/>
    <cellStyle name="강조색5 4 3 3" xfId="10854"/>
    <cellStyle name="강조색5 4 4" xfId="6121"/>
    <cellStyle name="강조색5 4 5" xfId="6122"/>
    <cellStyle name="강조색5 4 6" xfId="10855"/>
    <cellStyle name="강조색5 5" xfId="3450"/>
    <cellStyle name="강조색5 5 2" xfId="3451"/>
    <cellStyle name="강조색5 5 3" xfId="3452"/>
    <cellStyle name="강조색5 5 4" xfId="5501"/>
    <cellStyle name="강조색5 5 5" xfId="10856"/>
    <cellStyle name="강조색5 5 6" xfId="10857"/>
    <cellStyle name="강조색5 5 7" xfId="5376"/>
    <cellStyle name="강조색5 6" xfId="4342"/>
    <cellStyle name="강조색5 6 2" xfId="10858"/>
    <cellStyle name="강조색5 6 3" xfId="6123"/>
    <cellStyle name="강조색5 7" xfId="4385"/>
    <cellStyle name="강조색5 7 2" xfId="10859"/>
    <cellStyle name="강조색5 7 3" xfId="6124"/>
    <cellStyle name="강조색5 8" xfId="4333"/>
    <cellStyle name="강조색5 8 2" xfId="6125"/>
    <cellStyle name="강조색5 9" xfId="6126"/>
    <cellStyle name="강조색6" xfId="335" builtinId="49" customBuiltin="1"/>
    <cellStyle name="강조색6 2" xfId="336"/>
    <cellStyle name="강조색6 2 2" xfId="337"/>
    <cellStyle name="강조색6 2 2 2" xfId="3454"/>
    <cellStyle name="강조색6 2 2 2 2" xfId="3455"/>
    <cellStyle name="강조색6 2 2 2 2 2" xfId="10860"/>
    <cellStyle name="강조색6 2 2 2 3" xfId="3456"/>
    <cellStyle name="강조색6 2 2 2 4" xfId="10861"/>
    <cellStyle name="강조색6 2 2 2 4 2" xfId="10862"/>
    <cellStyle name="강조색6 2 2 3" xfId="3457"/>
    <cellStyle name="강조색6 2 2 3 2" xfId="6127"/>
    <cellStyle name="강조색6 2 2 4" xfId="3453"/>
    <cellStyle name="강조색6 2 2 4 2" xfId="6128"/>
    <cellStyle name="강조색6 2 2 5" xfId="10863"/>
    <cellStyle name="강조색6 2 3" xfId="3458"/>
    <cellStyle name="강조색6 2 3 2" xfId="6129"/>
    <cellStyle name="강조색6 2 3 3" xfId="10864"/>
    <cellStyle name="강조색6 2 4" xfId="6130"/>
    <cellStyle name="강조색6 2 5" xfId="6131"/>
    <cellStyle name="강조색6 3" xfId="338"/>
    <cellStyle name="강조색6 3 2" xfId="339"/>
    <cellStyle name="강조색6 3 2 2" xfId="3459"/>
    <cellStyle name="강조색6 3 2 2 2" xfId="10865"/>
    <cellStyle name="강조색6 3 2 3" xfId="5502"/>
    <cellStyle name="강조색6 3 2 3 2" xfId="10866"/>
    <cellStyle name="강조색6 3 2 4" xfId="10867"/>
    <cellStyle name="강조색6 3 3" xfId="3460"/>
    <cellStyle name="강조색6 3 3 2" xfId="10868"/>
    <cellStyle name="강조색6 3 4" xfId="6132"/>
    <cellStyle name="강조색6 3 4 2" xfId="10869"/>
    <cellStyle name="강조색6 3 5" xfId="10870"/>
    <cellStyle name="강조색6 3 6" xfId="10871"/>
    <cellStyle name="강조색6 3_012_보건및사회보장" xfId="3461"/>
    <cellStyle name="강조색6 4" xfId="340"/>
    <cellStyle name="강조색6 4 2" xfId="3462"/>
    <cellStyle name="강조색6 4 2 2" xfId="6133"/>
    <cellStyle name="강조색6 4 3" xfId="5503"/>
    <cellStyle name="강조색6 4 3 2" xfId="6134"/>
    <cellStyle name="강조색6 4 3 3" xfId="10872"/>
    <cellStyle name="강조색6 4 4" xfId="6135"/>
    <cellStyle name="강조색6 4 5" xfId="6136"/>
    <cellStyle name="강조색6 4 6" xfId="10873"/>
    <cellStyle name="강조색6 5" xfId="3463"/>
    <cellStyle name="강조색6 5 2" xfId="3464"/>
    <cellStyle name="강조색6 5 3" xfId="3465"/>
    <cellStyle name="강조색6 5 4" xfId="5504"/>
    <cellStyle name="강조색6 5 5" xfId="10874"/>
    <cellStyle name="강조색6 5 6" xfId="10875"/>
    <cellStyle name="강조색6 5 7" xfId="5380"/>
    <cellStyle name="강조색6 6" xfId="4343"/>
    <cellStyle name="강조색6 6 2" xfId="10876"/>
    <cellStyle name="강조색6 6 3" xfId="6137"/>
    <cellStyle name="강조색6 7" xfId="4386"/>
    <cellStyle name="강조색6 7 2" xfId="10877"/>
    <cellStyle name="강조색6 7 3" xfId="6138"/>
    <cellStyle name="강조색6 8" xfId="4334"/>
    <cellStyle name="강조색6 8 2" xfId="6139"/>
    <cellStyle name="강조색6 9" xfId="6140"/>
    <cellStyle name="경고문" xfId="341" builtinId="11" customBuiltin="1"/>
    <cellStyle name="경고문 2" xfId="342"/>
    <cellStyle name="경고문 2 2" xfId="343"/>
    <cellStyle name="경고문 2 2 2" xfId="3467"/>
    <cellStyle name="경고문 2 2 2 2" xfId="3468"/>
    <cellStyle name="경고문 2 2 2 2 2" xfId="10878"/>
    <cellStyle name="경고문 2 2 2 3" xfId="3469"/>
    <cellStyle name="경고문 2 2 2 4" xfId="10879"/>
    <cellStyle name="경고문 2 2 3" xfId="3470"/>
    <cellStyle name="경고문 2 2 3 2" xfId="6141"/>
    <cellStyle name="경고문 2 2 4" xfId="3466"/>
    <cellStyle name="경고문 2 2 4 2" xfId="6142"/>
    <cellStyle name="경고문 2 2 5" xfId="10880"/>
    <cellStyle name="경고문 2 3" xfId="3471"/>
    <cellStyle name="경고문 2 3 2" xfId="6143"/>
    <cellStyle name="경고문 2 3 3" xfId="10881"/>
    <cellStyle name="경고문 2 4" xfId="6144"/>
    <cellStyle name="경고문 2 5" xfId="6145"/>
    <cellStyle name="경고문 3" xfId="344"/>
    <cellStyle name="경고문 3 2" xfId="345"/>
    <cellStyle name="경고문 3 2 2" xfId="3472"/>
    <cellStyle name="경고문 3 2 3" xfId="5505"/>
    <cellStyle name="경고문 3 3" xfId="3473"/>
    <cellStyle name="경고문 3 3 2" xfId="10882"/>
    <cellStyle name="경고문 3 4" xfId="6146"/>
    <cellStyle name="경고문 3 4 2" xfId="10883"/>
    <cellStyle name="경고문 3 5" xfId="10884"/>
    <cellStyle name="경고문 3 6" xfId="10885"/>
    <cellStyle name="경고문 3_012_보건및사회보장" xfId="3474"/>
    <cellStyle name="경고문 4" xfId="346"/>
    <cellStyle name="경고문 4 2" xfId="3475"/>
    <cellStyle name="경고문 4 2 2" xfId="6147"/>
    <cellStyle name="경고문 4 3" xfId="5506"/>
    <cellStyle name="경고문 4 3 2" xfId="6148"/>
    <cellStyle name="경고문 4 4" xfId="6149"/>
    <cellStyle name="경고문 4 5" xfId="6150"/>
    <cellStyle name="경고문 5" xfId="3476"/>
    <cellStyle name="경고문 5 2" xfId="3477"/>
    <cellStyle name="경고문 5 3" xfId="3478"/>
    <cellStyle name="경고문 5 4" xfId="5507"/>
    <cellStyle name="경고문 5 5" xfId="10886"/>
    <cellStyle name="경고문 5 6" xfId="10887"/>
    <cellStyle name="경고문 5 7" xfId="5356"/>
    <cellStyle name="경고문 6" xfId="4344"/>
    <cellStyle name="경고문 6 2" xfId="10888"/>
    <cellStyle name="경고문 6 3" xfId="6151"/>
    <cellStyle name="경고문 7" xfId="4387"/>
    <cellStyle name="경고문 7 2" xfId="10889"/>
    <cellStyle name="경고문 7 3" xfId="6152"/>
    <cellStyle name="경고문 8" xfId="4335"/>
    <cellStyle name="경고문 8 2" xfId="6153"/>
    <cellStyle name="경고문 9" xfId="6154"/>
    <cellStyle name="계산" xfId="347" builtinId="22" customBuiltin="1"/>
    <cellStyle name="계산 2" xfId="348"/>
    <cellStyle name="계산 2 2" xfId="349"/>
    <cellStyle name="계산 2 2 2" xfId="350"/>
    <cellStyle name="계산 2 2 2 2" xfId="3480"/>
    <cellStyle name="계산 2 2 2 2 2" xfId="10890"/>
    <cellStyle name="계산 2 2 2 2 2 2" xfId="10891"/>
    <cellStyle name="계산 2 2 2 3" xfId="3481"/>
    <cellStyle name="계산 2 2 2 3 2" xfId="10892"/>
    <cellStyle name="계산 2 2 2 4" xfId="3479"/>
    <cellStyle name="계산 2 2 2 5" xfId="6155"/>
    <cellStyle name="계산 2 2 3" xfId="3482"/>
    <cellStyle name="계산 2 2 3 2" xfId="3483"/>
    <cellStyle name="계산 2 2 3 3" xfId="10893"/>
    <cellStyle name="계산 2 2 4" xfId="3484"/>
    <cellStyle name="계산 2 2 4 2" xfId="6156"/>
    <cellStyle name="계산 2 2 5" xfId="10894"/>
    <cellStyle name="계산 2 2 5 2" xfId="10895"/>
    <cellStyle name="계산 2 2 6" xfId="10896"/>
    <cellStyle name="계산 2 2 6 2" xfId="10897"/>
    <cellStyle name="계산 2 2 7" xfId="10898"/>
    <cellStyle name="계산 2 3" xfId="351"/>
    <cellStyle name="계산 2 3 2" xfId="3485"/>
    <cellStyle name="계산 2 3 2 2" xfId="3486"/>
    <cellStyle name="계산 2 3 3" xfId="3487"/>
    <cellStyle name="계산 2 3 3 2" xfId="10899"/>
    <cellStyle name="계산 2 3 4" xfId="6157"/>
    <cellStyle name="계산 2 3 5" xfId="10900"/>
    <cellStyle name="계산 2 4" xfId="3488"/>
    <cellStyle name="계산 2 4 2" xfId="3489"/>
    <cellStyle name="계산 2 4 2 2" xfId="10901"/>
    <cellStyle name="계산 2 4 3" xfId="3490"/>
    <cellStyle name="계산 2 4 4" xfId="6158"/>
    <cellStyle name="계산 2 4 5" xfId="10902"/>
    <cellStyle name="계산 2 4 5 2" xfId="15906"/>
    <cellStyle name="계산 2 5" xfId="3491"/>
    <cellStyle name="계산 2 5 2" xfId="6159"/>
    <cellStyle name="계산 2 5 2 2" xfId="10903"/>
    <cellStyle name="계산 2 6" xfId="3492"/>
    <cellStyle name="계산 2 6 2" xfId="6160"/>
    <cellStyle name="계산 2 7" xfId="6161"/>
    <cellStyle name="계산 2 8" xfId="10904"/>
    <cellStyle name="계산 3" xfId="352"/>
    <cellStyle name="계산 3 2" xfId="353"/>
    <cellStyle name="계산 3 2 2" xfId="3493"/>
    <cellStyle name="계산 3 2 2 2" xfId="10905"/>
    <cellStyle name="계산 3 2 3" xfId="3494"/>
    <cellStyle name="계산 3 2 4" xfId="5508"/>
    <cellStyle name="계산 3 2 4 2" xfId="10906"/>
    <cellStyle name="계산 3 2 5" xfId="10907"/>
    <cellStyle name="계산 3 3" xfId="3495"/>
    <cellStyle name="계산 3 3 2" xfId="10908"/>
    <cellStyle name="계산 3 3 2 2" xfId="10909"/>
    <cellStyle name="계산 3 3 3" xfId="10910"/>
    <cellStyle name="계산 3 4" xfId="3496"/>
    <cellStyle name="계산 3 4 2" xfId="6162"/>
    <cellStyle name="계산 3 4 2 2" xfId="10911"/>
    <cellStyle name="계산 3 5" xfId="10912"/>
    <cellStyle name="계산 3 5 2" xfId="10913"/>
    <cellStyle name="계산 3 6" xfId="10914"/>
    <cellStyle name="계산 3_012_보건및사회보장" xfId="3497"/>
    <cellStyle name="계산 4" xfId="354"/>
    <cellStyle name="계산 4 2" xfId="3498"/>
    <cellStyle name="계산 4 2 2" xfId="6163"/>
    <cellStyle name="계산 4 3" xfId="3499"/>
    <cellStyle name="계산 4 3 2" xfId="6164"/>
    <cellStyle name="계산 4 4" xfId="5509"/>
    <cellStyle name="계산 4 4 2" xfId="6165"/>
    <cellStyle name="계산 4 5" xfId="6166"/>
    <cellStyle name="계산 4 6" xfId="10915"/>
    <cellStyle name="계산 5" xfId="3500"/>
    <cellStyle name="계산 5 2" xfId="3501"/>
    <cellStyle name="계산 5 2 2" xfId="10916"/>
    <cellStyle name="계산 5 3" xfId="3502"/>
    <cellStyle name="계산 5 4" xfId="5510"/>
    <cellStyle name="계산 5 5" xfId="10917"/>
    <cellStyle name="계산 5 6" xfId="10918"/>
    <cellStyle name="계산 5 7" xfId="5353"/>
    <cellStyle name="계산 6" xfId="4345"/>
    <cellStyle name="계산 6 2" xfId="10919"/>
    <cellStyle name="계산 6 2 2" xfId="10920"/>
    <cellStyle name="계산 6 3" xfId="6167"/>
    <cellStyle name="계산 7" xfId="4388"/>
    <cellStyle name="계산 7 2" xfId="10921"/>
    <cellStyle name="계산 7 3" xfId="6168"/>
    <cellStyle name="계산 8" xfId="4336"/>
    <cellStyle name="계산 8 2" xfId="6169"/>
    <cellStyle name="계산 9" xfId="6170"/>
    <cellStyle name="고정소숫점" xfId="355"/>
    <cellStyle name="고정소숫점 2" xfId="356"/>
    <cellStyle name="고정소숫점 2 2" xfId="3503"/>
    <cellStyle name="고정소숫점 2 3" xfId="10922"/>
    <cellStyle name="고정소숫점 2 4" xfId="10923"/>
    <cellStyle name="고정소숫점 2 5" xfId="10924"/>
    <cellStyle name="고정소숫점 3" xfId="10925"/>
    <cellStyle name="고정출력1" xfId="357"/>
    <cellStyle name="고정출력1 2" xfId="3504"/>
    <cellStyle name="고정출력1 2 2" xfId="10926"/>
    <cellStyle name="고정출력2" xfId="358"/>
    <cellStyle name="고정출력2 2" xfId="3505"/>
    <cellStyle name="고정출력2 2 2" xfId="10927"/>
    <cellStyle name="咬訌裝?INCOM1" xfId="10928"/>
    <cellStyle name="咬訌裝?INCOM10" xfId="10929"/>
    <cellStyle name="咬訌裝?INCOM2" xfId="10930"/>
    <cellStyle name="咬訌裝?INCOM3" xfId="10931"/>
    <cellStyle name="咬訌裝?INCOM4" xfId="10932"/>
    <cellStyle name="咬訌裝?INCOM5" xfId="10933"/>
    <cellStyle name="咬訌裝?INCOM6" xfId="10934"/>
    <cellStyle name="咬訌裝?INCOM7" xfId="10935"/>
    <cellStyle name="咬訌裝?INCOM8" xfId="10936"/>
    <cellStyle name="咬訌裝?INCOM9" xfId="10937"/>
    <cellStyle name="咬訌裝?PRIB11" xfId="10938"/>
    <cellStyle name="나쁨" xfId="359" builtinId="27" customBuiltin="1"/>
    <cellStyle name="나쁨 2" xfId="360"/>
    <cellStyle name="나쁨 2 2" xfId="361"/>
    <cellStyle name="나쁨 2 2 2" xfId="3507"/>
    <cellStyle name="나쁨 2 2 2 2" xfId="3508"/>
    <cellStyle name="나쁨 2 2 2 2 2" xfId="10939"/>
    <cellStyle name="나쁨 2 2 2 3" xfId="3509"/>
    <cellStyle name="나쁨 2 2 2 4" xfId="10940"/>
    <cellStyle name="나쁨 2 2 2 4 2" xfId="10941"/>
    <cellStyle name="나쁨 2 2 3" xfId="3510"/>
    <cellStyle name="나쁨 2 2 3 2" xfId="6171"/>
    <cellStyle name="나쁨 2 2 4" xfId="3506"/>
    <cellStyle name="나쁨 2 2 4 2" xfId="6172"/>
    <cellStyle name="나쁨 2 2 5" xfId="10942"/>
    <cellStyle name="나쁨 2 3" xfId="3511"/>
    <cellStyle name="나쁨 2 3 2" xfId="6173"/>
    <cellStyle name="나쁨 2 3 3" xfId="10943"/>
    <cellStyle name="나쁨 2 4" xfId="6174"/>
    <cellStyle name="나쁨 2 5" xfId="6175"/>
    <cellStyle name="나쁨 3" xfId="362"/>
    <cellStyle name="나쁨 3 2" xfId="363"/>
    <cellStyle name="나쁨 3 2 2" xfId="3512"/>
    <cellStyle name="나쁨 3 2 2 2" xfId="10944"/>
    <cellStyle name="나쁨 3 2 3" xfId="5511"/>
    <cellStyle name="나쁨 3 2 3 2" xfId="10945"/>
    <cellStyle name="나쁨 3 2 4" xfId="10946"/>
    <cellStyle name="나쁨 3 3" xfId="3513"/>
    <cellStyle name="나쁨 3 3 2" xfId="10947"/>
    <cellStyle name="나쁨 3 4" xfId="6176"/>
    <cellStyle name="나쁨 3 4 2" xfId="10948"/>
    <cellStyle name="나쁨 3 5" xfId="10949"/>
    <cellStyle name="나쁨 3 6" xfId="10950"/>
    <cellStyle name="나쁨 3_012_보건및사회보장" xfId="3514"/>
    <cellStyle name="나쁨 4" xfId="364"/>
    <cellStyle name="나쁨 4 2" xfId="3515"/>
    <cellStyle name="나쁨 4 2 2" xfId="6177"/>
    <cellStyle name="나쁨 4 3" xfId="5512"/>
    <cellStyle name="나쁨 4 3 2" xfId="6178"/>
    <cellStyle name="나쁨 4 3 3" xfId="10951"/>
    <cellStyle name="나쁨 4 4" xfId="6179"/>
    <cellStyle name="나쁨 4 5" xfId="6180"/>
    <cellStyle name="나쁨 4 6" xfId="10952"/>
    <cellStyle name="나쁨 5" xfId="3516"/>
    <cellStyle name="나쁨 5 2" xfId="3517"/>
    <cellStyle name="나쁨 5 3" xfId="3518"/>
    <cellStyle name="나쁨 5 4" xfId="5513"/>
    <cellStyle name="나쁨 5 5" xfId="10953"/>
    <cellStyle name="나쁨 5 6" xfId="10954"/>
    <cellStyle name="나쁨 5 7" xfId="5349"/>
    <cellStyle name="나쁨 6" xfId="4347"/>
    <cellStyle name="나쁨 6 2" xfId="10955"/>
    <cellStyle name="나쁨 6 3" xfId="6181"/>
    <cellStyle name="나쁨 7" xfId="4389"/>
    <cellStyle name="나쁨 7 2" xfId="10956"/>
    <cellStyle name="나쁨 7 3" xfId="6182"/>
    <cellStyle name="나쁨 8" xfId="4337"/>
    <cellStyle name="나쁨 8 2" xfId="6183"/>
    <cellStyle name="나쁨 9" xfId="6184"/>
    <cellStyle name="날짜" xfId="365"/>
    <cellStyle name="날짜 2" xfId="3519"/>
    <cellStyle name="날짜 2 2" xfId="10957"/>
    <cellStyle name="달러" xfId="366"/>
    <cellStyle name="달러 2" xfId="3520"/>
    <cellStyle name="달러 2 2" xfId="10958"/>
    <cellStyle name="뒤에 오는 하이퍼링크_03(1).인구" xfId="10959"/>
    <cellStyle name="똿뗦먛귟 [0.00]_laroux" xfId="10960"/>
    <cellStyle name="똿뗦먛귟_laroux" xfId="10961"/>
    <cellStyle name="마ㅊ춤" xfId="10962"/>
    <cellStyle name="메모" xfId="367" builtinId="10" customBuiltin="1"/>
    <cellStyle name="메모 2" xfId="368"/>
    <cellStyle name="메모 2 10" xfId="10963"/>
    <cellStyle name="메모 2 11" xfId="10964"/>
    <cellStyle name="메모 2 12" xfId="10965"/>
    <cellStyle name="메모 2 13" xfId="10966"/>
    <cellStyle name="메모 2 14" xfId="10967"/>
    <cellStyle name="메모 2 14 2" xfId="10968"/>
    <cellStyle name="메모 2 15" xfId="10969"/>
    <cellStyle name="메모 2 2" xfId="369"/>
    <cellStyle name="메모 2 2 2" xfId="370"/>
    <cellStyle name="메모 2 2 2 2" xfId="3522"/>
    <cellStyle name="메모 2 2 2 2 2" xfId="10970"/>
    <cellStyle name="메모 2 2 2 2 2 2" xfId="10971"/>
    <cellStyle name="메모 2 2 2 2 2 3" xfId="10972"/>
    <cellStyle name="메모 2 2 2 2 3" xfId="10973"/>
    <cellStyle name="메모 2 2 2 3" xfId="3521"/>
    <cellStyle name="메모 2 2 2 3 2" xfId="10974"/>
    <cellStyle name="메모 2 2 2 3 2 2" xfId="10975"/>
    <cellStyle name="메모 2 2 2 4" xfId="6185"/>
    <cellStyle name="메모 2 2 2 4 2" xfId="10976"/>
    <cellStyle name="메모 2 2 2 4 3" xfId="10977"/>
    <cellStyle name="메모 2 2 2 5" xfId="10978"/>
    <cellStyle name="메모 2 2 2 5 2" xfId="10979"/>
    <cellStyle name="메모 2 2 3" xfId="3523"/>
    <cellStyle name="메모 2 2 4" xfId="3524"/>
    <cellStyle name="메모 2 2 4 2" xfId="6186"/>
    <cellStyle name="메모 2 2 4 2 2" xfId="10980"/>
    <cellStyle name="메모 2 2 4 3" xfId="10981"/>
    <cellStyle name="메모 2 2 5" xfId="10982"/>
    <cellStyle name="메모 2 2 5 2" xfId="10983"/>
    <cellStyle name="메모 2 2 5 3" xfId="10984"/>
    <cellStyle name="메모 2 2 6" xfId="10985"/>
    <cellStyle name="메모 2 2 6 2" xfId="10986"/>
    <cellStyle name="메모 2 2 7" xfId="10987"/>
    <cellStyle name="메모 2 2 7 2" xfId="10988"/>
    <cellStyle name="메모 2 2 8" xfId="10989"/>
    <cellStyle name="메모 2 2 9" xfId="10990"/>
    <cellStyle name="메모 2 3" xfId="371"/>
    <cellStyle name="메모 2 3 2" xfId="3525"/>
    <cellStyle name="메모 2 3 2 2" xfId="10991"/>
    <cellStyle name="메모 2 3 2 2 2" xfId="10992"/>
    <cellStyle name="메모 2 3 2 3" xfId="10993"/>
    <cellStyle name="메모 2 3 2 4" xfId="10994"/>
    <cellStyle name="메모 2 3 3" xfId="3526"/>
    <cellStyle name="메모 2 3 4" xfId="10995"/>
    <cellStyle name="메모 2 3 4 2" xfId="10996"/>
    <cellStyle name="메모 2 3 5" xfId="10997"/>
    <cellStyle name="메모 2 4" xfId="372"/>
    <cellStyle name="메모 2 4 2" xfId="3528"/>
    <cellStyle name="메모 2 4 2 2" xfId="3529"/>
    <cellStyle name="메모 2 4 2 3" xfId="3530"/>
    <cellStyle name="메모 2 4 2 4" xfId="10998"/>
    <cellStyle name="메모 2 4 3" xfId="3531"/>
    <cellStyle name="메모 2 4 4" xfId="3527"/>
    <cellStyle name="메모 2 4 4 2" xfId="10999"/>
    <cellStyle name="메모 2 4 5" xfId="11000"/>
    <cellStyle name="메모 2 5" xfId="3532"/>
    <cellStyle name="메모 2 5 2" xfId="5340"/>
    <cellStyle name="메모 2 5 2 2" xfId="11001"/>
    <cellStyle name="메모 2 5 3" xfId="5384"/>
    <cellStyle name="메모 2 5 4" xfId="5514"/>
    <cellStyle name="메모 2 5 5" xfId="6187"/>
    <cellStyle name="메모 2 5 6" xfId="5336"/>
    <cellStyle name="메모 2 6" xfId="3533"/>
    <cellStyle name="메모 2 7" xfId="4776"/>
    <cellStyle name="메모 2 8" xfId="11002"/>
    <cellStyle name="메모 2 9" xfId="11003"/>
    <cellStyle name="메모 3" xfId="373"/>
    <cellStyle name="메모 3 2" xfId="374"/>
    <cellStyle name="메모 3 2 2" xfId="11004"/>
    <cellStyle name="메모 3 2 2 2" xfId="11005"/>
    <cellStyle name="메모 3 2 2 3" xfId="11006"/>
    <cellStyle name="메모 3 2 3" xfId="11007"/>
    <cellStyle name="메모 3 2 4" xfId="11008"/>
    <cellStyle name="메모 3 2 5" xfId="11009"/>
    <cellStyle name="메모 3 3" xfId="3534"/>
    <cellStyle name="메모 3 3 2" xfId="6188"/>
    <cellStyle name="메모 3 3 3" xfId="11010"/>
    <cellStyle name="메모 3 3 4" xfId="11011"/>
    <cellStyle name="메모 3 4" xfId="6189"/>
    <cellStyle name="메모 3 5" xfId="6190"/>
    <cellStyle name="메모 4" xfId="375"/>
    <cellStyle name="메모 4 2" xfId="3536"/>
    <cellStyle name="메모 4 2 2" xfId="6191"/>
    <cellStyle name="메모 4 2 2 2" xfId="11012"/>
    <cellStyle name="메모 4 2 3" xfId="11013"/>
    <cellStyle name="메모 4 2 4" xfId="11014"/>
    <cellStyle name="메모 4 3" xfId="3537"/>
    <cellStyle name="메모 4 3 2" xfId="6192"/>
    <cellStyle name="메모 4 4" xfId="3535"/>
    <cellStyle name="메모 4 4 2" xfId="6193"/>
    <cellStyle name="메모 4 5" xfId="6194"/>
    <cellStyle name="메모 4 6" xfId="11015"/>
    <cellStyle name="메모 5" xfId="3538"/>
    <cellStyle name="메모 5 10" xfId="5357"/>
    <cellStyle name="메모 5 2" xfId="5387"/>
    <cellStyle name="메모 5 2 2" xfId="5658"/>
    <cellStyle name="메모 5 2 2 2" xfId="6808"/>
    <cellStyle name="메모 5 2 2 2 2" xfId="7670"/>
    <cellStyle name="메모 5 2 2 2 2 2" xfId="17183"/>
    <cellStyle name="메모 5 2 2 2 2 3" xfId="15422"/>
    <cellStyle name="메모 5 2 2 2 3" xfId="16322"/>
    <cellStyle name="메모 5 2 2 2 4" xfId="14561"/>
    <cellStyle name="메모 5 2 2 3" xfId="7096"/>
    <cellStyle name="메모 5 2 2 3 2" xfId="7957"/>
    <cellStyle name="메모 5 2 2 3 2 2" xfId="17470"/>
    <cellStyle name="메모 5 2 2 3 2 3" xfId="15709"/>
    <cellStyle name="메모 5 2 2 3 3" xfId="16609"/>
    <cellStyle name="메모 5 2 2 3 4" xfId="14848"/>
    <cellStyle name="메모 5 2 2 4" xfId="7383"/>
    <cellStyle name="메모 5 2 2 4 2" xfId="16896"/>
    <cellStyle name="메모 5 2 2 4 3" xfId="15135"/>
    <cellStyle name="메모 5 2 2 5" xfId="16035"/>
    <cellStyle name="메모 5 2 2 6" xfId="14274"/>
    <cellStyle name="메모 5 2 3" xfId="6700"/>
    <cellStyle name="메모 5 2 3 2" xfId="7562"/>
    <cellStyle name="메모 5 2 3 2 2" xfId="17075"/>
    <cellStyle name="메모 5 2 3 2 3" xfId="15314"/>
    <cellStyle name="메모 5 2 3 3" xfId="16214"/>
    <cellStyle name="메모 5 2 3 4" xfId="14453"/>
    <cellStyle name="메모 5 2 4" xfId="6988"/>
    <cellStyle name="메모 5 2 4 2" xfId="7849"/>
    <cellStyle name="메모 5 2 4 2 2" xfId="17362"/>
    <cellStyle name="메모 5 2 4 2 3" xfId="15601"/>
    <cellStyle name="메모 5 2 4 3" xfId="16501"/>
    <cellStyle name="메모 5 2 4 4" xfId="14740"/>
    <cellStyle name="메모 5 2 5" xfId="7275"/>
    <cellStyle name="메모 5 2 5 2" xfId="16788"/>
    <cellStyle name="메모 5 2 5 3" xfId="15027"/>
    <cellStyle name="메모 5 2 6" xfId="15925"/>
    <cellStyle name="메모 5 2 7" xfId="14168"/>
    <cellStyle name="메모 5 3" xfId="5515"/>
    <cellStyle name="메모 5 4" xfId="5644"/>
    <cellStyle name="메모 5 4 2" xfId="6794"/>
    <cellStyle name="메모 5 4 2 2" xfId="7656"/>
    <cellStyle name="메모 5 4 2 2 2" xfId="17169"/>
    <cellStyle name="메모 5 4 2 2 3" xfId="15408"/>
    <cellStyle name="메모 5 4 2 3" xfId="16308"/>
    <cellStyle name="메모 5 4 2 4" xfId="14547"/>
    <cellStyle name="메모 5 4 3" xfId="7082"/>
    <cellStyle name="메모 5 4 3 2" xfId="7943"/>
    <cellStyle name="메모 5 4 3 2 2" xfId="17456"/>
    <cellStyle name="메모 5 4 3 2 3" xfId="15695"/>
    <cellStyle name="메모 5 4 3 3" xfId="16595"/>
    <cellStyle name="메모 5 4 3 4" xfId="14834"/>
    <cellStyle name="메모 5 4 4" xfId="7369"/>
    <cellStyle name="메모 5 4 4 2" xfId="16882"/>
    <cellStyle name="메모 5 4 4 3" xfId="15121"/>
    <cellStyle name="메모 5 4 5" xfId="16021"/>
    <cellStyle name="메모 5 4 6" xfId="14260"/>
    <cellStyle name="메모 5 5" xfId="6686"/>
    <cellStyle name="메모 5 5 2" xfId="7548"/>
    <cellStyle name="메모 5 5 2 2" xfId="17061"/>
    <cellStyle name="메모 5 5 2 3" xfId="15300"/>
    <cellStyle name="메모 5 5 3" xfId="16200"/>
    <cellStyle name="메모 5 5 4" xfId="14439"/>
    <cellStyle name="메모 5 6" xfId="6974"/>
    <cellStyle name="메모 5 6 2" xfId="7835"/>
    <cellStyle name="메모 5 6 2 2" xfId="17348"/>
    <cellStyle name="메모 5 6 2 3" xfId="15587"/>
    <cellStyle name="메모 5 6 3" xfId="16487"/>
    <cellStyle name="메모 5 6 4" xfId="14726"/>
    <cellStyle name="메모 5 7" xfId="7261"/>
    <cellStyle name="메모 5 7 2" xfId="16774"/>
    <cellStyle name="메모 5 7 3" xfId="15013"/>
    <cellStyle name="메모 5 8" xfId="15911"/>
    <cellStyle name="메모 5 9" xfId="14154"/>
    <cellStyle name="메모 6" xfId="4349"/>
    <cellStyle name="메모 6 2" xfId="11016"/>
    <cellStyle name="메모 6 3" xfId="6195"/>
    <cellStyle name="메모 7" xfId="4390"/>
    <cellStyle name="메모 7 2" xfId="11017"/>
    <cellStyle name="메모 7 3" xfId="6196"/>
    <cellStyle name="메모 8" xfId="4346"/>
    <cellStyle name="메모 8 2" xfId="11018"/>
    <cellStyle name="메모 8 3" xfId="6197"/>
    <cellStyle name="메모 9" xfId="11019"/>
    <cellStyle name="믅됞 [0.00]_laroux" xfId="11020"/>
    <cellStyle name="믅됞_laroux" xfId="11021"/>
    <cellStyle name="바탕글" xfId="376"/>
    <cellStyle name="바탕글 2" xfId="3539"/>
    <cellStyle name="바탕글 3" xfId="3540"/>
    <cellStyle name="바탕글 3 2" xfId="11022"/>
    <cellStyle name="백분율 [0]" xfId="377"/>
    <cellStyle name="백분율 [0] 2" xfId="3541"/>
    <cellStyle name="백분율 [2]" xfId="378"/>
    <cellStyle name="백분율 [2] 2" xfId="3542"/>
    <cellStyle name="백분율 10" xfId="6198"/>
    <cellStyle name="백분율 10 2" xfId="6901"/>
    <cellStyle name="백분율 10 2 2" xfId="7763"/>
    <cellStyle name="백분율 10 2 2 2" xfId="17276"/>
    <cellStyle name="백분율 10 2 2 3" xfId="15515"/>
    <cellStyle name="백분율 10 2 3" xfId="11023"/>
    <cellStyle name="백분율 10 2 3 2" xfId="16415"/>
    <cellStyle name="백분율 10 2 4" xfId="14654"/>
    <cellStyle name="백분율 10 3" xfId="7189"/>
    <cellStyle name="백분율 10 3 2" xfId="8050"/>
    <cellStyle name="백분율 10 3 2 2" xfId="17563"/>
    <cellStyle name="백분율 10 3 2 3" xfId="15802"/>
    <cellStyle name="백분율 10 3 3" xfId="16702"/>
    <cellStyle name="백분율 10 3 4" xfId="14941"/>
    <cellStyle name="백분율 10 4" xfId="7476"/>
    <cellStyle name="백분율 10 4 2" xfId="16989"/>
    <cellStyle name="백분율 10 4 3" xfId="15228"/>
    <cellStyle name="백분율 10 5" xfId="16128"/>
    <cellStyle name="백분율 10 6" xfId="14367"/>
    <cellStyle name="백분율 11" xfId="6199"/>
    <cellStyle name="백분율 11 2" xfId="6902"/>
    <cellStyle name="백분율 11 2 2" xfId="7764"/>
    <cellStyle name="백분율 11 2 2 2" xfId="17277"/>
    <cellStyle name="백분율 11 2 2 3" xfId="15516"/>
    <cellStyle name="백분율 11 2 3" xfId="11024"/>
    <cellStyle name="백분율 11 2 3 2" xfId="16416"/>
    <cellStyle name="백분율 11 2 4" xfId="11025"/>
    <cellStyle name="백분율 11 2 5" xfId="14655"/>
    <cellStyle name="백분율 11 3" xfId="7190"/>
    <cellStyle name="백분율 11 3 2" xfId="8051"/>
    <cellStyle name="백분율 11 3 2 2" xfId="17564"/>
    <cellStyle name="백분율 11 3 2 3" xfId="15803"/>
    <cellStyle name="백분율 11 3 3" xfId="16703"/>
    <cellStyle name="백분율 11 3 4" xfId="14942"/>
    <cellStyle name="백분율 11 4" xfId="7477"/>
    <cellStyle name="백분율 11 4 2" xfId="16990"/>
    <cellStyle name="백분율 11 4 3" xfId="15229"/>
    <cellStyle name="백분율 11 5" xfId="16129"/>
    <cellStyle name="백분율 11 6" xfId="14368"/>
    <cellStyle name="백분율 12" xfId="6200"/>
    <cellStyle name="백분율 12 2" xfId="6903"/>
    <cellStyle name="백분율 12 2 2" xfId="7765"/>
    <cellStyle name="백분율 12 2 2 2" xfId="17278"/>
    <cellStyle name="백분율 12 2 2 3" xfId="15517"/>
    <cellStyle name="백분율 12 2 3" xfId="16417"/>
    <cellStyle name="백분율 12 2 4" xfId="14656"/>
    <cellStyle name="백분율 12 3" xfId="7191"/>
    <cellStyle name="백분율 12 3 2" xfId="8052"/>
    <cellStyle name="백분율 12 3 2 2" xfId="17565"/>
    <cellStyle name="백분율 12 3 2 3" xfId="15804"/>
    <cellStyle name="백분율 12 3 3" xfId="16704"/>
    <cellStyle name="백분율 12 3 4" xfId="14943"/>
    <cellStyle name="백분율 12 4" xfId="7478"/>
    <cellStyle name="백분율 12 4 2" xfId="16991"/>
    <cellStyle name="백분율 12 4 3" xfId="15230"/>
    <cellStyle name="백분율 12 5" xfId="16130"/>
    <cellStyle name="백분율 12 6" xfId="14369"/>
    <cellStyle name="백분율 13" xfId="6201"/>
    <cellStyle name="백분율 13 2" xfId="6904"/>
    <cellStyle name="백분율 13 2 2" xfId="7766"/>
    <cellStyle name="백분율 13 2 2 2" xfId="17279"/>
    <cellStyle name="백분율 13 2 2 3" xfId="15518"/>
    <cellStyle name="백분율 13 2 3" xfId="11026"/>
    <cellStyle name="백분율 13 2 3 2" xfId="16418"/>
    <cellStyle name="백분율 13 2 4" xfId="11027"/>
    <cellStyle name="백분율 13 2 5" xfId="14657"/>
    <cellStyle name="백분율 13 3" xfId="7192"/>
    <cellStyle name="백분율 13 3 2" xfId="8053"/>
    <cellStyle name="백분율 13 3 2 2" xfId="17566"/>
    <cellStyle name="백분율 13 3 2 3" xfId="15805"/>
    <cellStyle name="백분율 13 3 3" xfId="16705"/>
    <cellStyle name="백분율 13 3 4" xfId="14944"/>
    <cellStyle name="백분율 13 4" xfId="7479"/>
    <cellStyle name="백분율 13 4 2" xfId="16992"/>
    <cellStyle name="백분율 13 4 3" xfId="15231"/>
    <cellStyle name="백분율 13 5" xfId="16131"/>
    <cellStyle name="백분율 13 6" xfId="14370"/>
    <cellStyle name="백분율 14" xfId="6202"/>
    <cellStyle name="백분율 14 2" xfId="6905"/>
    <cellStyle name="백분율 14 2 2" xfId="7767"/>
    <cellStyle name="백분율 14 2 2 2" xfId="17280"/>
    <cellStyle name="백분율 14 2 2 3" xfId="15519"/>
    <cellStyle name="백분율 14 2 3" xfId="16419"/>
    <cellStyle name="백분율 14 2 4" xfId="14658"/>
    <cellStyle name="백분율 14 3" xfId="7193"/>
    <cellStyle name="백분율 14 3 2" xfId="8054"/>
    <cellStyle name="백분율 14 3 2 2" xfId="17567"/>
    <cellStyle name="백분율 14 3 2 3" xfId="15806"/>
    <cellStyle name="백분율 14 3 3" xfId="16706"/>
    <cellStyle name="백분율 14 3 4" xfId="14945"/>
    <cellStyle name="백분율 14 4" xfId="7480"/>
    <cellStyle name="백분율 14 4 2" xfId="16993"/>
    <cellStyle name="백분율 14 4 3" xfId="15232"/>
    <cellStyle name="백분율 14 5" xfId="16132"/>
    <cellStyle name="백분율 14 6" xfId="14371"/>
    <cellStyle name="백분율 15" xfId="6203"/>
    <cellStyle name="백분율 15 2" xfId="6906"/>
    <cellStyle name="백분율 15 2 2" xfId="7768"/>
    <cellStyle name="백분율 15 2 2 2" xfId="17281"/>
    <cellStyle name="백분율 15 2 2 3" xfId="15520"/>
    <cellStyle name="백분율 15 2 3" xfId="16420"/>
    <cellStyle name="백분율 15 2 4" xfId="14659"/>
    <cellStyle name="백분율 15 3" xfId="7194"/>
    <cellStyle name="백분율 15 3 2" xfId="8055"/>
    <cellStyle name="백분율 15 3 2 2" xfId="17568"/>
    <cellStyle name="백분율 15 3 2 3" xfId="15807"/>
    <cellStyle name="백분율 15 3 3" xfId="16707"/>
    <cellStyle name="백분율 15 3 4" xfId="14946"/>
    <cellStyle name="백분율 15 4" xfId="7481"/>
    <cellStyle name="백분율 15 4 2" xfId="16994"/>
    <cellStyle name="백분율 15 4 3" xfId="15233"/>
    <cellStyle name="백분율 15 5" xfId="16133"/>
    <cellStyle name="백분율 15 6" xfId="14372"/>
    <cellStyle name="백분율 16" xfId="6204"/>
    <cellStyle name="백분율 16 2" xfId="6907"/>
    <cellStyle name="백분율 16 2 2" xfId="7769"/>
    <cellStyle name="백분율 16 2 2 2" xfId="17282"/>
    <cellStyle name="백분율 16 2 2 3" xfId="15521"/>
    <cellStyle name="백분율 16 2 3" xfId="16421"/>
    <cellStyle name="백분율 16 2 4" xfId="14660"/>
    <cellStyle name="백분율 16 3" xfId="7195"/>
    <cellStyle name="백분율 16 3 2" xfId="8056"/>
    <cellStyle name="백분율 16 3 2 2" xfId="17569"/>
    <cellStyle name="백분율 16 3 2 3" xfId="15808"/>
    <cellStyle name="백분율 16 3 3" xfId="16708"/>
    <cellStyle name="백분율 16 3 4" xfId="14947"/>
    <cellStyle name="백분율 16 4" xfId="7482"/>
    <cellStyle name="백분율 16 4 2" xfId="16995"/>
    <cellStyle name="백분율 16 4 3" xfId="15234"/>
    <cellStyle name="백분율 16 5" xfId="16134"/>
    <cellStyle name="백분율 16 6" xfId="14373"/>
    <cellStyle name="백분율 17" xfId="6205"/>
    <cellStyle name="백분율 17 2" xfId="6908"/>
    <cellStyle name="백분율 17 2 2" xfId="7770"/>
    <cellStyle name="백분율 17 2 2 2" xfId="17283"/>
    <cellStyle name="백분율 17 2 2 3" xfId="15522"/>
    <cellStyle name="백분율 17 2 3" xfId="16422"/>
    <cellStyle name="백분율 17 2 4" xfId="14661"/>
    <cellStyle name="백분율 17 3" xfId="7196"/>
    <cellStyle name="백분율 17 3 2" xfId="8057"/>
    <cellStyle name="백분율 17 3 2 2" xfId="17570"/>
    <cellStyle name="백분율 17 3 2 3" xfId="15809"/>
    <cellStyle name="백분율 17 3 3" xfId="16709"/>
    <cellStyle name="백분율 17 3 4" xfId="14948"/>
    <cellStyle name="백분율 17 4" xfId="7483"/>
    <cellStyle name="백분율 17 4 2" xfId="16996"/>
    <cellStyle name="백분율 17 4 3" xfId="15235"/>
    <cellStyle name="백분율 17 5" xfId="16135"/>
    <cellStyle name="백분율 17 6" xfId="14374"/>
    <cellStyle name="백분율 18" xfId="6206"/>
    <cellStyle name="백분율 18 2" xfId="6909"/>
    <cellStyle name="백분율 18 2 2" xfId="7771"/>
    <cellStyle name="백분율 18 2 2 2" xfId="17284"/>
    <cellStyle name="백분율 18 2 2 3" xfId="15523"/>
    <cellStyle name="백분율 18 2 3" xfId="16423"/>
    <cellStyle name="백분율 18 2 4" xfId="14662"/>
    <cellStyle name="백분율 18 3" xfId="7197"/>
    <cellStyle name="백분율 18 3 2" xfId="8058"/>
    <cellStyle name="백분율 18 3 2 2" xfId="17571"/>
    <cellStyle name="백분율 18 3 2 3" xfId="15810"/>
    <cellStyle name="백분율 18 3 3" xfId="16710"/>
    <cellStyle name="백분율 18 3 4" xfId="14949"/>
    <cellStyle name="백분율 18 4" xfId="7484"/>
    <cellStyle name="백분율 18 4 2" xfId="16997"/>
    <cellStyle name="백분율 18 4 3" xfId="15236"/>
    <cellStyle name="백분율 18 5" xfId="16136"/>
    <cellStyle name="백분율 18 6" xfId="14375"/>
    <cellStyle name="백분율 19" xfId="6207"/>
    <cellStyle name="백분율 19 2" xfId="6910"/>
    <cellStyle name="백분율 19 2 2" xfId="7772"/>
    <cellStyle name="백분율 19 2 2 2" xfId="17285"/>
    <cellStyle name="백분율 19 2 2 3" xfId="15524"/>
    <cellStyle name="백분율 19 2 3" xfId="16424"/>
    <cellStyle name="백분율 19 2 4" xfId="14663"/>
    <cellStyle name="백분율 19 3" xfId="7198"/>
    <cellStyle name="백분율 19 3 2" xfId="8059"/>
    <cellStyle name="백분율 19 3 2 2" xfId="17572"/>
    <cellStyle name="백분율 19 3 2 3" xfId="15811"/>
    <cellStyle name="백분율 19 3 3" xfId="16711"/>
    <cellStyle name="백분율 19 3 4" xfId="14950"/>
    <cellStyle name="백분율 19 4" xfId="7485"/>
    <cellStyle name="백분율 19 4 2" xfId="16998"/>
    <cellStyle name="백분율 19 4 3" xfId="15237"/>
    <cellStyle name="백분율 19 5" xfId="16137"/>
    <cellStyle name="백분율 19 6" xfId="14376"/>
    <cellStyle name="백분율 2" xfId="379"/>
    <cellStyle name="백분율 2 10" xfId="11028"/>
    <cellStyle name="백분율 2 11" xfId="11029"/>
    <cellStyle name="백분율 2 12" xfId="11030"/>
    <cellStyle name="백분율 2 12 2" xfId="11031"/>
    <cellStyle name="백분율 2 13" xfId="11032"/>
    <cellStyle name="백분율 2 13 2" xfId="11033"/>
    <cellStyle name="백분율 2 13 2 2" xfId="11034"/>
    <cellStyle name="백분율 2 13 3" xfId="11035"/>
    <cellStyle name="백분율 2 14" xfId="11036"/>
    <cellStyle name="백분율 2 14 2" xfId="11037"/>
    <cellStyle name="백분율 2 15" xfId="11038"/>
    <cellStyle name="백분율 2 16" xfId="11039"/>
    <cellStyle name="백분율 2 17" xfId="11040"/>
    <cellStyle name="백분율 2 18" xfId="11041"/>
    <cellStyle name="백분율 2 19" xfId="11042"/>
    <cellStyle name="백분율 2 2" xfId="380"/>
    <cellStyle name="백분율 2 2 2" xfId="3543"/>
    <cellStyle name="백분율 2 2 2 2" xfId="3544"/>
    <cellStyle name="백분율 2 2 3" xfId="3545"/>
    <cellStyle name="백분율 2 2 4" xfId="6208"/>
    <cellStyle name="백분율 2 2 4 2" xfId="11043"/>
    <cellStyle name="백분율 2 20" xfId="11044"/>
    <cellStyle name="백분율 2 21" xfId="11045"/>
    <cellStyle name="백분율 2 22" xfId="11046"/>
    <cellStyle name="백분율 2 23" xfId="11047"/>
    <cellStyle name="백분율 2 24" xfId="11048"/>
    <cellStyle name="백분율 2 25" xfId="11049"/>
    <cellStyle name="백분율 2 26" xfId="11050"/>
    <cellStyle name="백분율 2 27" xfId="11051"/>
    <cellStyle name="백분율 2 28" xfId="11052"/>
    <cellStyle name="백분율 2 29" xfId="11053"/>
    <cellStyle name="백분율 2 3" xfId="3546"/>
    <cellStyle name="백분율 2 3 2" xfId="3547"/>
    <cellStyle name="백분율 2 3 2 2" xfId="11054"/>
    <cellStyle name="백분율 2 3 2 2 2" xfId="11055"/>
    <cellStyle name="백분율 2 3 2 3" xfId="11056"/>
    <cellStyle name="백분율 2 3 3" xfId="3548"/>
    <cellStyle name="백분율 2 3 4" xfId="6209"/>
    <cellStyle name="백분율 2 3 4 2" xfId="11057"/>
    <cellStyle name="백분율 2 30" xfId="11058"/>
    <cellStyle name="백분율 2 31" xfId="11059"/>
    <cellStyle name="백분율 2 32" xfId="11060"/>
    <cellStyle name="백분율 2 33" xfId="11061"/>
    <cellStyle name="백분율 2 34" xfId="11062"/>
    <cellStyle name="백분율 2 4" xfId="3549"/>
    <cellStyle name="백분율 2 4 2" xfId="11063"/>
    <cellStyle name="백분율 2 4 2 2" xfId="11064"/>
    <cellStyle name="백분율 2 4 3" xfId="11065"/>
    <cellStyle name="백분율 2 4 4" xfId="11066"/>
    <cellStyle name="백분율 2 5" xfId="4777"/>
    <cellStyle name="백분율 2 5 2" xfId="6210"/>
    <cellStyle name="백분율 2 6" xfId="11067"/>
    <cellStyle name="백분율 2 7" xfId="11068"/>
    <cellStyle name="백분율 2 8" xfId="11069"/>
    <cellStyle name="백분율 2 9" xfId="11070"/>
    <cellStyle name="백분율 20" xfId="6211"/>
    <cellStyle name="백분율 20 2" xfId="6911"/>
    <cellStyle name="백분율 20 2 2" xfId="7773"/>
    <cellStyle name="백분율 20 2 2 2" xfId="17286"/>
    <cellStyle name="백분율 20 2 2 3" xfId="15525"/>
    <cellStyle name="백분율 20 2 3" xfId="16425"/>
    <cellStyle name="백분율 20 2 4" xfId="14664"/>
    <cellStyle name="백분율 20 3" xfId="7199"/>
    <cellStyle name="백분율 20 3 2" xfId="8060"/>
    <cellStyle name="백분율 20 3 2 2" xfId="17573"/>
    <cellStyle name="백분율 20 3 2 3" xfId="15812"/>
    <cellStyle name="백분율 20 3 3" xfId="16712"/>
    <cellStyle name="백분율 20 3 4" xfId="14951"/>
    <cellStyle name="백분율 20 4" xfId="7486"/>
    <cellStyle name="백분율 20 4 2" xfId="16999"/>
    <cellStyle name="백분율 20 4 3" xfId="15238"/>
    <cellStyle name="백분율 20 5" xfId="16138"/>
    <cellStyle name="백분율 20 6" xfId="14377"/>
    <cellStyle name="백분율 21" xfId="6212"/>
    <cellStyle name="백분율 21 2" xfId="6912"/>
    <cellStyle name="백분율 21 2 2" xfId="7774"/>
    <cellStyle name="백분율 21 2 2 2" xfId="17287"/>
    <cellStyle name="백분율 21 2 2 3" xfId="15526"/>
    <cellStyle name="백분율 21 2 3" xfId="16426"/>
    <cellStyle name="백분율 21 2 4" xfId="14665"/>
    <cellStyle name="백분율 21 3" xfId="7200"/>
    <cellStyle name="백분율 21 3 2" xfId="8061"/>
    <cellStyle name="백분율 21 3 2 2" xfId="17574"/>
    <cellStyle name="백분율 21 3 2 3" xfId="15813"/>
    <cellStyle name="백분율 21 3 3" xfId="16713"/>
    <cellStyle name="백분율 21 3 4" xfId="14952"/>
    <cellStyle name="백분율 21 4" xfId="7487"/>
    <cellStyle name="백분율 21 4 2" xfId="17000"/>
    <cellStyle name="백분율 21 4 3" xfId="15239"/>
    <cellStyle name="백분율 21 5" xfId="16139"/>
    <cellStyle name="백분율 21 6" xfId="14378"/>
    <cellStyle name="백분율 22" xfId="6213"/>
    <cellStyle name="백분율 22 2" xfId="6913"/>
    <cellStyle name="백분율 22 2 2" xfId="7775"/>
    <cellStyle name="백분율 22 2 2 2" xfId="17288"/>
    <cellStyle name="백분율 22 2 2 3" xfId="15527"/>
    <cellStyle name="백분율 22 2 3" xfId="16427"/>
    <cellStyle name="백분율 22 2 4" xfId="14666"/>
    <cellStyle name="백분율 22 3" xfId="7201"/>
    <cellStyle name="백분율 22 3 2" xfId="8062"/>
    <cellStyle name="백분율 22 3 2 2" xfId="17575"/>
    <cellStyle name="백분율 22 3 2 3" xfId="15814"/>
    <cellStyle name="백분율 22 3 3" xfId="16714"/>
    <cellStyle name="백분율 22 3 4" xfId="14953"/>
    <cellStyle name="백분율 22 4" xfId="7488"/>
    <cellStyle name="백분율 22 4 2" xfId="17001"/>
    <cellStyle name="백분율 22 4 3" xfId="15240"/>
    <cellStyle name="백분율 22 5" xfId="16140"/>
    <cellStyle name="백분율 22 6" xfId="14379"/>
    <cellStyle name="백분율 26" xfId="11071"/>
    <cellStyle name="백분율 26 2" xfId="11072"/>
    <cellStyle name="백분율 3" xfId="3550"/>
    <cellStyle name="백분율 3 2" xfId="6214"/>
    <cellStyle name="백분율 3 2 2" xfId="11073"/>
    <cellStyle name="백분율 3 3" xfId="11074"/>
    <cellStyle name="백분율 3 4" xfId="11075"/>
    <cellStyle name="백분율 31" xfId="11076"/>
    <cellStyle name="백분율 31 2" xfId="11077"/>
    <cellStyle name="백분율 34" xfId="11078"/>
    <cellStyle name="백분율 34 2" xfId="11079"/>
    <cellStyle name="백분율 4" xfId="6215"/>
    <cellStyle name="백분율 4 2" xfId="11080"/>
    <cellStyle name="백분율 4 2 2" xfId="11081"/>
    <cellStyle name="백분율 4 2 3" xfId="11082"/>
    <cellStyle name="백분율 4 3" xfId="11083"/>
    <cellStyle name="백분율 4 4" xfId="11084"/>
    <cellStyle name="백분율 5" xfId="6216"/>
    <cellStyle name="백분율 5 2" xfId="11085"/>
    <cellStyle name="백분율 5 2 2" xfId="11086"/>
    <cellStyle name="백분율 5 2 3" xfId="11087"/>
    <cellStyle name="백분율 5 3" xfId="11088"/>
    <cellStyle name="백분율 5 4" xfId="11089"/>
    <cellStyle name="백분율 6" xfId="6217"/>
    <cellStyle name="백분율 6 2" xfId="6914"/>
    <cellStyle name="백분율 6 2 2" xfId="7776"/>
    <cellStyle name="백분율 6 2 2 2" xfId="17289"/>
    <cellStyle name="백분율 6 2 2 3" xfId="15528"/>
    <cellStyle name="백분율 6 2 3" xfId="16428"/>
    <cellStyle name="백분율 6 2 4" xfId="14667"/>
    <cellStyle name="백분율 6 3" xfId="7202"/>
    <cellStyle name="백분율 6 3 2" xfId="8063"/>
    <cellStyle name="백분율 6 3 2 2" xfId="17576"/>
    <cellStyle name="백분율 6 3 2 3" xfId="15815"/>
    <cellStyle name="백분율 6 3 3" xfId="16715"/>
    <cellStyle name="백분율 6 3 4" xfId="14954"/>
    <cellStyle name="백분율 6 4" xfId="7489"/>
    <cellStyle name="백분율 6 4 2" xfId="17002"/>
    <cellStyle name="백분율 6 4 3" xfId="15241"/>
    <cellStyle name="백분율 6 5" xfId="16141"/>
    <cellStyle name="백분율 6 6" xfId="14380"/>
    <cellStyle name="백분율 7" xfId="6218"/>
    <cellStyle name="백분율 7 2" xfId="6915"/>
    <cellStyle name="백분율 7 2 2" xfId="7777"/>
    <cellStyle name="백분율 7 2 2 2" xfId="17290"/>
    <cellStyle name="백분율 7 2 2 3" xfId="15529"/>
    <cellStyle name="백분율 7 2 3" xfId="11090"/>
    <cellStyle name="백분율 7 2 3 2" xfId="16429"/>
    <cellStyle name="백분율 7 2 4" xfId="11091"/>
    <cellStyle name="백분율 7 2 5" xfId="14668"/>
    <cellStyle name="백분율 7 3" xfId="7203"/>
    <cellStyle name="백분율 7 3 2" xfId="8064"/>
    <cellStyle name="백분율 7 3 2 2" xfId="17577"/>
    <cellStyle name="백분율 7 3 2 3" xfId="15816"/>
    <cellStyle name="백분율 7 3 3" xfId="11092"/>
    <cellStyle name="백분율 7 3 3 2" xfId="16716"/>
    <cellStyle name="백분율 7 3 4" xfId="14955"/>
    <cellStyle name="백분율 7 4" xfId="7490"/>
    <cellStyle name="백분율 7 4 2" xfId="17003"/>
    <cellStyle name="백분율 7 4 3" xfId="15242"/>
    <cellStyle name="백분율 7 5" xfId="11093"/>
    <cellStyle name="백분율 7 5 2" xfId="16142"/>
    <cellStyle name="백분율 7 6" xfId="14381"/>
    <cellStyle name="백분율 8" xfId="6219"/>
    <cellStyle name="백분율 8 2" xfId="6916"/>
    <cellStyle name="백분율 8 2 2" xfId="7778"/>
    <cellStyle name="백분율 8 2 2 2" xfId="17291"/>
    <cellStyle name="백분율 8 2 2 3" xfId="15530"/>
    <cellStyle name="백분율 8 2 3" xfId="11094"/>
    <cellStyle name="백분율 8 2 3 2" xfId="16430"/>
    <cellStyle name="백분율 8 2 4" xfId="11095"/>
    <cellStyle name="백분율 8 2 5" xfId="14669"/>
    <cellStyle name="백분율 8 3" xfId="7204"/>
    <cellStyle name="백분율 8 3 2" xfId="8065"/>
    <cellStyle name="백분율 8 3 2 2" xfId="17578"/>
    <cellStyle name="백분율 8 3 2 3" xfId="15817"/>
    <cellStyle name="백분율 8 3 3" xfId="11096"/>
    <cellStyle name="백분율 8 3 3 2" xfId="16717"/>
    <cellStyle name="백분율 8 3 4" xfId="14956"/>
    <cellStyle name="백분율 8 4" xfId="7491"/>
    <cellStyle name="백분율 8 4 2" xfId="17004"/>
    <cellStyle name="백분율 8 4 3" xfId="15243"/>
    <cellStyle name="백분율 8 5" xfId="11097"/>
    <cellStyle name="백분율 8 5 2" xfId="16143"/>
    <cellStyle name="백분율 8 6" xfId="14382"/>
    <cellStyle name="백분율 9" xfId="6220"/>
    <cellStyle name="백분율 9 2" xfId="6917"/>
    <cellStyle name="백분율 9 2 2" xfId="7779"/>
    <cellStyle name="백분율 9 2 2 2" xfId="17292"/>
    <cellStyle name="백분율 9 2 2 3" xfId="15531"/>
    <cellStyle name="백분율 9 2 3" xfId="11098"/>
    <cellStyle name="백분율 9 2 3 2" xfId="16431"/>
    <cellStyle name="백분율 9 2 4" xfId="11099"/>
    <cellStyle name="백분율 9 2 5" xfId="14670"/>
    <cellStyle name="백분율 9 3" xfId="7205"/>
    <cellStyle name="백분율 9 3 2" xfId="8066"/>
    <cellStyle name="백분율 9 3 2 2" xfId="17579"/>
    <cellStyle name="백분율 9 3 2 3" xfId="15818"/>
    <cellStyle name="백분율 9 3 3" xfId="11100"/>
    <cellStyle name="백분율 9 3 3 2" xfId="16718"/>
    <cellStyle name="백분율 9 3 4" xfId="14957"/>
    <cellStyle name="백분율 9 4" xfId="7492"/>
    <cellStyle name="백분율 9 4 2" xfId="17005"/>
    <cellStyle name="백분율 9 4 3" xfId="15244"/>
    <cellStyle name="백분율 9 5" xfId="11101"/>
    <cellStyle name="백분율 9 5 2" xfId="16144"/>
    <cellStyle name="백분율 9 6" xfId="14383"/>
    <cellStyle name="보통" xfId="381" builtinId="28" customBuiltin="1"/>
    <cellStyle name="보통 2" xfId="382"/>
    <cellStyle name="보통 2 2" xfId="383"/>
    <cellStyle name="보통 2 2 2" xfId="3552"/>
    <cellStyle name="보통 2 2 2 2" xfId="3553"/>
    <cellStyle name="보통 2 2 2 2 2" xfId="11102"/>
    <cellStyle name="보통 2 2 2 3" xfId="3554"/>
    <cellStyle name="보통 2 2 2 4" xfId="11103"/>
    <cellStyle name="보통 2 2 2 4 2" xfId="11104"/>
    <cellStyle name="보통 2 2 3" xfId="3555"/>
    <cellStyle name="보통 2 2 3 2" xfId="6221"/>
    <cellStyle name="보통 2 2 4" xfId="3551"/>
    <cellStyle name="보통 2 2 4 2" xfId="6222"/>
    <cellStyle name="보통 2 2 5" xfId="11105"/>
    <cellStyle name="보통 2 3" xfId="3556"/>
    <cellStyle name="보통 2 3 2" xfId="6223"/>
    <cellStyle name="보통 2 3 3" xfId="11106"/>
    <cellStyle name="보통 2 4" xfId="6224"/>
    <cellStyle name="보통 2 5" xfId="6225"/>
    <cellStyle name="보통 3" xfId="384"/>
    <cellStyle name="보통 3 2" xfId="385"/>
    <cellStyle name="보통 3 2 2" xfId="3557"/>
    <cellStyle name="보통 3 2 2 2" xfId="11107"/>
    <cellStyle name="보통 3 2 3" xfId="5516"/>
    <cellStyle name="보통 3 2 3 2" xfId="11108"/>
    <cellStyle name="보통 3 2 4" xfId="11109"/>
    <cellStyle name="보통 3 3" xfId="3558"/>
    <cellStyle name="보통 3 3 2" xfId="11110"/>
    <cellStyle name="보통 3 4" xfId="6226"/>
    <cellStyle name="보통 3 4 2" xfId="11111"/>
    <cellStyle name="보통 3 5" xfId="11112"/>
    <cellStyle name="보통 3 6" xfId="11113"/>
    <cellStyle name="보통 3_012_보건및사회보장" xfId="3559"/>
    <cellStyle name="보통 4" xfId="386"/>
    <cellStyle name="보통 4 2" xfId="3560"/>
    <cellStyle name="보통 4 2 2" xfId="6227"/>
    <cellStyle name="보통 4 3" xfId="5517"/>
    <cellStyle name="보통 4 3 2" xfId="6228"/>
    <cellStyle name="보통 4 3 3" xfId="11114"/>
    <cellStyle name="보통 4 4" xfId="6229"/>
    <cellStyle name="보통 4 5" xfId="6230"/>
    <cellStyle name="보통 4 6" xfId="11115"/>
    <cellStyle name="보통 5" xfId="3561"/>
    <cellStyle name="보통 5 2" xfId="3562"/>
    <cellStyle name="보통 5 3" xfId="3563"/>
    <cellStyle name="보통 5 4" xfId="5518"/>
    <cellStyle name="보통 5 5" xfId="11116"/>
    <cellStyle name="보통 5 6" xfId="11117"/>
    <cellStyle name="보통 5 7" xfId="5350"/>
    <cellStyle name="보통 6" xfId="4353"/>
    <cellStyle name="보통 6 2" xfId="11118"/>
    <cellStyle name="보통 6 3" xfId="6231"/>
    <cellStyle name="보통 7" xfId="4391"/>
    <cellStyle name="보통 7 2" xfId="11119"/>
    <cellStyle name="보통 7 3" xfId="6232"/>
    <cellStyle name="보통 8" xfId="4423"/>
    <cellStyle name="보통 8 2" xfId="6233"/>
    <cellStyle name="보통 9" xfId="6234"/>
    <cellStyle name="본문" xfId="387"/>
    <cellStyle name="부제목" xfId="388"/>
    <cellStyle name="뷭?_?긚??_1" xfId="389"/>
    <cellStyle name="설명 텍스트" xfId="390" builtinId="53" customBuiltin="1"/>
    <cellStyle name="설명 텍스트 2" xfId="391"/>
    <cellStyle name="설명 텍스트 2 2" xfId="392"/>
    <cellStyle name="설명 텍스트 2 2 2" xfId="3565"/>
    <cellStyle name="설명 텍스트 2 2 2 2" xfId="3566"/>
    <cellStyle name="설명 텍스트 2 2 2 2 2" xfId="11120"/>
    <cellStyle name="설명 텍스트 2 2 2 3" xfId="3567"/>
    <cellStyle name="설명 텍스트 2 2 2 4" xfId="11121"/>
    <cellStyle name="설명 텍스트 2 2 3" xfId="3568"/>
    <cellStyle name="설명 텍스트 2 2 3 2" xfId="6235"/>
    <cellStyle name="설명 텍스트 2 2 4" xfId="3564"/>
    <cellStyle name="설명 텍스트 2 2 4 2" xfId="6236"/>
    <cellStyle name="설명 텍스트 2 2 5" xfId="11122"/>
    <cellStyle name="설명 텍스트 2 3" xfId="3569"/>
    <cellStyle name="설명 텍스트 2 3 2" xfId="6237"/>
    <cellStyle name="설명 텍스트 2 3 3" xfId="11123"/>
    <cellStyle name="설명 텍스트 2 4" xfId="6238"/>
    <cellStyle name="설명 텍스트 2 5" xfId="6239"/>
    <cellStyle name="설명 텍스트 3" xfId="393"/>
    <cellStyle name="설명 텍스트 3 2" xfId="394"/>
    <cellStyle name="설명 텍스트 3 2 2" xfId="3570"/>
    <cellStyle name="설명 텍스트 3 2 3" xfId="5519"/>
    <cellStyle name="설명 텍스트 3 3" xfId="3571"/>
    <cellStyle name="설명 텍스트 3 3 2" xfId="11124"/>
    <cellStyle name="설명 텍스트 3 4" xfId="6240"/>
    <cellStyle name="설명 텍스트 3 4 2" xfId="11125"/>
    <cellStyle name="설명 텍스트 3 5" xfId="11126"/>
    <cellStyle name="설명 텍스트 3 6" xfId="11127"/>
    <cellStyle name="설명 텍스트 3_012_보건및사회보장" xfId="3572"/>
    <cellStyle name="설명 텍스트 4" xfId="395"/>
    <cellStyle name="설명 텍스트 4 2" xfId="3573"/>
    <cellStyle name="설명 텍스트 4 2 2" xfId="6241"/>
    <cellStyle name="설명 텍스트 4 3" xfId="5520"/>
    <cellStyle name="설명 텍스트 4 3 2" xfId="6242"/>
    <cellStyle name="설명 텍스트 4 4" xfId="6243"/>
    <cellStyle name="설명 텍스트 4 5" xfId="6244"/>
    <cellStyle name="설명 텍스트 5" xfId="3574"/>
    <cellStyle name="설명 텍스트 5 2" xfId="3575"/>
    <cellStyle name="설명 텍스트 5 3" xfId="3576"/>
    <cellStyle name="설명 텍스트 5 4" xfId="5521"/>
    <cellStyle name="설명 텍스트 5 5" xfId="11128"/>
    <cellStyle name="설명 텍스트 5 6" xfId="11129"/>
    <cellStyle name="설명 텍스트 5 7" xfId="5358"/>
    <cellStyle name="설명 텍스트 6" xfId="4355"/>
    <cellStyle name="설명 텍스트 6 2" xfId="11130"/>
    <cellStyle name="설명 텍스트 6 3" xfId="6245"/>
    <cellStyle name="설명 텍스트 7" xfId="4392"/>
    <cellStyle name="설명 텍스트 7 2" xfId="11131"/>
    <cellStyle name="설명 텍스트 7 3" xfId="6246"/>
    <cellStyle name="설명 텍스트 8" xfId="4424"/>
    <cellStyle name="설명 텍스트 8 2" xfId="6247"/>
    <cellStyle name="설명 텍스트 9" xfId="6248"/>
    <cellStyle name="셀 확인" xfId="396" builtinId="23" customBuiltin="1"/>
    <cellStyle name="셀 확인 2" xfId="397"/>
    <cellStyle name="셀 확인 2 2" xfId="398"/>
    <cellStyle name="셀 확인 2 2 2" xfId="3578"/>
    <cellStyle name="셀 확인 2 2 2 2" xfId="3579"/>
    <cellStyle name="셀 확인 2 2 2 2 2" xfId="11132"/>
    <cellStyle name="셀 확인 2 2 2 3" xfId="3580"/>
    <cellStyle name="셀 확인 2 2 2 4" xfId="11133"/>
    <cellStyle name="셀 확인 2 2 2 4 2" xfId="11134"/>
    <cellStyle name="셀 확인 2 2 3" xfId="3581"/>
    <cellStyle name="셀 확인 2 2 3 2" xfId="6249"/>
    <cellStyle name="셀 확인 2 2 4" xfId="3577"/>
    <cellStyle name="셀 확인 2 2 4 2" xfId="6250"/>
    <cellStyle name="셀 확인 2 2 5" xfId="11135"/>
    <cellStyle name="셀 확인 2 3" xfId="3582"/>
    <cellStyle name="셀 확인 2 3 2" xfId="6251"/>
    <cellStyle name="셀 확인 2 3 3" xfId="11136"/>
    <cellStyle name="셀 확인 2 4" xfId="6252"/>
    <cellStyle name="셀 확인 2 5" xfId="6253"/>
    <cellStyle name="셀 확인 3" xfId="399"/>
    <cellStyle name="셀 확인 3 2" xfId="400"/>
    <cellStyle name="셀 확인 3 2 2" xfId="3583"/>
    <cellStyle name="셀 확인 3 2 2 2" xfId="11137"/>
    <cellStyle name="셀 확인 3 2 3" xfId="5522"/>
    <cellStyle name="셀 확인 3 2 3 2" xfId="11138"/>
    <cellStyle name="셀 확인 3 2 4" xfId="11139"/>
    <cellStyle name="셀 확인 3 3" xfId="3584"/>
    <cellStyle name="셀 확인 3 3 2" xfId="11140"/>
    <cellStyle name="셀 확인 3 4" xfId="6254"/>
    <cellStyle name="셀 확인 3 4 2" xfId="11141"/>
    <cellStyle name="셀 확인 3 5" xfId="11142"/>
    <cellStyle name="셀 확인 3 6" xfId="11143"/>
    <cellStyle name="셀 확인 3_012_보건및사회보장" xfId="3585"/>
    <cellStyle name="셀 확인 4" xfId="401"/>
    <cellStyle name="셀 확인 4 2" xfId="3586"/>
    <cellStyle name="셀 확인 4 2 2" xfId="6255"/>
    <cellStyle name="셀 확인 4 3" xfId="5523"/>
    <cellStyle name="셀 확인 4 3 2" xfId="6256"/>
    <cellStyle name="셀 확인 4 3 3" xfId="11144"/>
    <cellStyle name="셀 확인 4 4" xfId="6257"/>
    <cellStyle name="셀 확인 4 5" xfId="6258"/>
    <cellStyle name="셀 확인 4 6" xfId="11145"/>
    <cellStyle name="셀 확인 5" xfId="3587"/>
    <cellStyle name="셀 확인 5 2" xfId="3588"/>
    <cellStyle name="셀 확인 5 3" xfId="3589"/>
    <cellStyle name="셀 확인 5 4" xfId="5524"/>
    <cellStyle name="셀 확인 5 5" xfId="11146"/>
    <cellStyle name="셀 확인 5 6" xfId="11147"/>
    <cellStyle name="셀 확인 5 7" xfId="5355"/>
    <cellStyle name="셀 확인 6" xfId="4356"/>
    <cellStyle name="셀 확인 6 2" xfId="11148"/>
    <cellStyle name="셀 확인 6 3" xfId="6259"/>
    <cellStyle name="셀 확인 7" xfId="4393"/>
    <cellStyle name="셀 확인 7 2" xfId="11149"/>
    <cellStyle name="셀 확인 7 3" xfId="6260"/>
    <cellStyle name="셀 확인 8" xfId="4425"/>
    <cellStyle name="셀 확인 8 2" xfId="6261"/>
    <cellStyle name="셀 확인 9" xfId="6262"/>
    <cellStyle name="숫자(R)" xfId="402"/>
    <cellStyle name="숫자(R) 2" xfId="3590"/>
    <cellStyle name="숫자(R) 3" xfId="11150"/>
    <cellStyle name="쉼표 [0]" xfId="403" builtinId="6"/>
    <cellStyle name="쉼표 [0] 10" xfId="404"/>
    <cellStyle name="쉼표 [0] 10 2" xfId="3591"/>
    <cellStyle name="쉼표 [0] 10 2 2" xfId="11151"/>
    <cellStyle name="쉼표 [0] 10 2 3" xfId="11152"/>
    <cellStyle name="쉼표 [0] 10 2 3 2" xfId="11153"/>
    <cellStyle name="쉼표 [0] 10 3" xfId="3592"/>
    <cellStyle name="쉼표 [0] 10 3 2" xfId="11154"/>
    <cellStyle name="쉼표 [0] 10 3 2 2" xfId="11155"/>
    <cellStyle name="쉼표 [0] 10 3 3" xfId="11156"/>
    <cellStyle name="쉼표 [0] 10 3 3 2" xfId="11157"/>
    <cellStyle name="쉼표 [0] 10 3 4" xfId="11158"/>
    <cellStyle name="쉼표 [0] 10 4" xfId="3593"/>
    <cellStyle name="쉼표 [0] 10 5" xfId="6263"/>
    <cellStyle name="쉼표 [0] 10_012_보건및사회보장" xfId="3594"/>
    <cellStyle name="쉼표 [0] 11" xfId="3595"/>
    <cellStyle name="쉼표 [0] 11 2" xfId="3596"/>
    <cellStyle name="쉼표 [0] 11 2 2" xfId="6264"/>
    <cellStyle name="쉼표 [0] 11 2 2 2" xfId="11159"/>
    <cellStyle name="쉼표 [0] 11 2 3" xfId="11160"/>
    <cellStyle name="쉼표 [0] 11 3" xfId="6265"/>
    <cellStyle name="쉼표 [0] 11 3 2" xfId="11161"/>
    <cellStyle name="쉼표 [0] 11 4" xfId="6266"/>
    <cellStyle name="쉼표 [0] 12" xfId="3597"/>
    <cellStyle name="쉼표 [0] 12 2" xfId="3598"/>
    <cellStyle name="쉼표 [0] 12 2 2" xfId="11162"/>
    <cellStyle name="쉼표 [0] 12 2 2 2" xfId="11163"/>
    <cellStyle name="쉼표 [0] 12 2 2 3" xfId="11164"/>
    <cellStyle name="쉼표 [0] 12 2 3" xfId="11165"/>
    <cellStyle name="쉼표 [0] 12 2 4" xfId="11166"/>
    <cellStyle name="쉼표 [0] 12 3" xfId="3599"/>
    <cellStyle name="쉼표 [0] 12 3 2" xfId="5341"/>
    <cellStyle name="쉼표 [0] 12 3 3" xfId="5385"/>
    <cellStyle name="쉼표 [0] 12 4" xfId="11167"/>
    <cellStyle name="쉼표 [0] 12 5" xfId="11168"/>
    <cellStyle name="쉼표 [0] 12 6" xfId="11169"/>
    <cellStyle name="쉼표 [0] 13" xfId="3600"/>
    <cellStyle name="쉼표 [0] 13 2" xfId="3601"/>
    <cellStyle name="쉼표 [0] 13 2 2" xfId="11170"/>
    <cellStyle name="쉼표 [0] 13 3" xfId="3602"/>
    <cellStyle name="쉼표 [0] 13 4" xfId="6267"/>
    <cellStyle name="쉼표 [0] 14" xfId="3603"/>
    <cellStyle name="쉼표 [0] 14 2" xfId="11171"/>
    <cellStyle name="쉼표 [0] 14 2 2" xfId="11172"/>
    <cellStyle name="쉼표 [0] 14 3" xfId="11173"/>
    <cellStyle name="쉼표 [0] 15" xfId="3604"/>
    <cellStyle name="쉼표 [0] 15 2" xfId="6268"/>
    <cellStyle name="쉼표 [0] 15 2 2" xfId="11174"/>
    <cellStyle name="쉼표 [0] 15 2 3" xfId="11175"/>
    <cellStyle name="쉼표 [0] 15 3" xfId="11176"/>
    <cellStyle name="쉼표 [0] 15 3 2" xfId="11177"/>
    <cellStyle name="쉼표 [0] 15 3 3" xfId="11178"/>
    <cellStyle name="쉼표 [0] 15 4" xfId="11179"/>
    <cellStyle name="쉼표 [0] 15 5" xfId="11180"/>
    <cellStyle name="쉼표 [0] 16" xfId="3605"/>
    <cellStyle name="쉼표 [0] 16 2" xfId="11181"/>
    <cellStyle name="쉼표 [0] 17" xfId="3606"/>
    <cellStyle name="쉼표 [0] 17 2" xfId="11182"/>
    <cellStyle name="쉼표 [0] 17 3" xfId="11183"/>
    <cellStyle name="쉼표 [0] 17 3 2" xfId="11184"/>
    <cellStyle name="쉼표 [0] 18" xfId="3607"/>
    <cellStyle name="쉼표 [0] 18 2" xfId="6269"/>
    <cellStyle name="쉼표 [0] 18 3" xfId="11185"/>
    <cellStyle name="쉼표 [0] 19" xfId="3608"/>
    <cellStyle name="쉼표 [0] 19 2" xfId="6270"/>
    <cellStyle name="쉼표 [0] 19 3" xfId="11186"/>
    <cellStyle name="쉼표 [0] 2" xfId="405"/>
    <cellStyle name="쉼표 [0] 2 10" xfId="3609"/>
    <cellStyle name="쉼표 [0] 2 10 2" xfId="11187"/>
    <cellStyle name="쉼표 [0] 2 10 2 2" xfId="11188"/>
    <cellStyle name="쉼표 [0] 2 11" xfId="3610"/>
    <cellStyle name="쉼표 [0] 2 11 2" xfId="5525"/>
    <cellStyle name="쉼표 [0] 2 11 3" xfId="11189"/>
    <cellStyle name="쉼표 [0] 2 11 4" xfId="11190"/>
    <cellStyle name="쉼표 [0] 2 11 5" xfId="5338"/>
    <cellStyle name="쉼표 [0] 2 12" xfId="3611"/>
    <cellStyle name="쉼표 [0] 2 12 2" xfId="3612"/>
    <cellStyle name="쉼표 [0] 2 12 2 2" xfId="11191"/>
    <cellStyle name="쉼표 [0] 2 12 3" xfId="5526"/>
    <cellStyle name="쉼표 [0] 2 12 4" xfId="11192"/>
    <cellStyle name="쉼표 [0] 2 13" xfId="3613"/>
    <cellStyle name="쉼표 [0] 2 13 2" xfId="11193"/>
    <cellStyle name="쉼표 [0] 2 13 2 2" xfId="11194"/>
    <cellStyle name="쉼표 [0] 2 13 3" xfId="11195"/>
    <cellStyle name="쉼표 [0] 2 14" xfId="4358"/>
    <cellStyle name="쉼표 [0] 2 14 2" xfId="11196"/>
    <cellStyle name="쉼표 [0] 2 14 3" xfId="15892"/>
    <cellStyle name="쉼표 [0] 2 15" xfId="4394"/>
    <cellStyle name="쉼표 [0] 2 15 2" xfId="11197"/>
    <cellStyle name="쉼표 [0] 2 16" xfId="4426"/>
    <cellStyle name="쉼표 [0] 2 16 2" xfId="11198"/>
    <cellStyle name="쉼표 [0] 2 17" xfId="4779"/>
    <cellStyle name="쉼표 [0] 2 17 2" xfId="11200"/>
    <cellStyle name="쉼표 [0] 2 17 3" xfId="11201"/>
    <cellStyle name="쉼표 [0] 2 17 4" xfId="11199"/>
    <cellStyle name="쉼표 [0] 2 18" xfId="11202"/>
    <cellStyle name="쉼표 [0] 2 18 2" xfId="11203"/>
    <cellStyle name="쉼표 [0] 2 18 3" xfId="11204"/>
    <cellStyle name="쉼표 [0] 2 19" xfId="11205"/>
    <cellStyle name="쉼표 [0] 2 19 2" xfId="11206"/>
    <cellStyle name="쉼표 [0] 2 2" xfId="406"/>
    <cellStyle name="쉼표 [0] 2 2 10" xfId="3614"/>
    <cellStyle name="쉼표 [0] 2 2 10 2" xfId="11207"/>
    <cellStyle name="쉼표 [0] 2 2 10 3" xfId="11208"/>
    <cellStyle name="쉼표 [0] 2 2 11" xfId="4440"/>
    <cellStyle name="쉼표 [0] 2 2 11 2" xfId="11209"/>
    <cellStyle name="쉼표 [0] 2 2 11 3" xfId="11210"/>
    <cellStyle name="쉼표 [0] 2 2 11 4" xfId="6271"/>
    <cellStyle name="쉼표 [0] 2 2 12" xfId="11211"/>
    <cellStyle name="쉼표 [0] 2 2 12 2" xfId="11212"/>
    <cellStyle name="쉼표 [0] 2 2 12 3" xfId="11213"/>
    <cellStyle name="쉼표 [0] 2 2 13" xfId="11214"/>
    <cellStyle name="쉼표 [0] 2 2 13 2" xfId="11215"/>
    <cellStyle name="쉼표 [0] 2 2 13 3" xfId="11216"/>
    <cellStyle name="쉼표 [0] 2 2 14" xfId="11217"/>
    <cellStyle name="쉼표 [0] 2 2 14 2" xfId="11218"/>
    <cellStyle name="쉼표 [0] 2 2 14 3" xfId="11219"/>
    <cellStyle name="쉼표 [0] 2 2 15" xfId="11220"/>
    <cellStyle name="쉼표 [0] 2 2 15 2" xfId="11221"/>
    <cellStyle name="쉼표 [0] 2 2 16" xfId="11222"/>
    <cellStyle name="쉼표 [0] 2 2 17" xfId="11223"/>
    <cellStyle name="쉼표 [0] 2 2 2" xfId="407"/>
    <cellStyle name="쉼표 [0] 2 2 2 2" xfId="3615"/>
    <cellStyle name="쉼표 [0] 2 2 2 2 2" xfId="11224"/>
    <cellStyle name="쉼표 [0] 2 2 2 2 2 2" xfId="11225"/>
    <cellStyle name="쉼표 [0] 2 2 2 2 3" xfId="11226"/>
    <cellStyle name="쉼표 [0] 2 2 2 2 3 2" xfId="11227"/>
    <cellStyle name="쉼표 [0] 2 2 2 3" xfId="3616"/>
    <cellStyle name="쉼표 [0] 2 2 2 3 2" xfId="3617"/>
    <cellStyle name="쉼표 [0] 2 2 2 3 3" xfId="11228"/>
    <cellStyle name="쉼표 [0] 2 2 2 3 4" xfId="11229"/>
    <cellStyle name="쉼표 [0] 2 2 2 4" xfId="5527"/>
    <cellStyle name="쉼표 [0] 2 2 2 4 2" xfId="11230"/>
    <cellStyle name="쉼표 [0] 2 2 2 5" xfId="6272"/>
    <cellStyle name="쉼표 [0] 2 2 2 5 2" xfId="11231"/>
    <cellStyle name="쉼표 [0] 2 2 2 6" xfId="11232"/>
    <cellStyle name="쉼표 [0] 2 2 2_012_보건및사회보장" xfId="3618"/>
    <cellStyle name="쉼표 [0] 2 2 3" xfId="408"/>
    <cellStyle name="쉼표 [0] 2 2 3 2" xfId="6273"/>
    <cellStyle name="쉼표 [0] 2 2 3 2 2" xfId="11233"/>
    <cellStyle name="쉼표 [0] 2 2 3 3" xfId="11234"/>
    <cellStyle name="쉼표 [0] 2 2 3 3 2" xfId="11235"/>
    <cellStyle name="쉼표 [0] 2 2 3 4" xfId="11236"/>
    <cellStyle name="쉼표 [0] 2 2 3 4 2" xfId="11237"/>
    <cellStyle name="쉼표 [0] 2 2 3 5" xfId="11238"/>
    <cellStyle name="쉼표 [0] 2 2 4" xfId="409"/>
    <cellStyle name="쉼표 [0] 2 2 4 2" xfId="3620"/>
    <cellStyle name="쉼표 [0] 2 2 4 2 2" xfId="11239"/>
    <cellStyle name="쉼표 [0] 2 2 4 3" xfId="3619"/>
    <cellStyle name="쉼표 [0] 2 2 4 4" xfId="11240"/>
    <cellStyle name="쉼표 [0] 2 2 5" xfId="3621"/>
    <cellStyle name="쉼표 [0] 2 2 5 2" xfId="3622"/>
    <cellStyle name="쉼표 [0] 2 2 5 2 2" xfId="11241"/>
    <cellStyle name="쉼표 [0] 2 2 5 2 2 2" xfId="11242"/>
    <cellStyle name="쉼표 [0] 2 2 5 2 3" xfId="11243"/>
    <cellStyle name="쉼표 [0] 2 2 5 3" xfId="3623"/>
    <cellStyle name="쉼표 [0] 2 2 5 4" xfId="11244"/>
    <cellStyle name="쉼표 [0] 2 2 5 5" xfId="11245"/>
    <cellStyle name="쉼표 [0] 2 2 6" xfId="3624"/>
    <cellStyle name="쉼표 [0] 2 2 6 2" xfId="11246"/>
    <cellStyle name="쉼표 [0] 2 2 6 2 2" xfId="11247"/>
    <cellStyle name="쉼표 [0] 2 2 6 3" xfId="11248"/>
    <cellStyle name="쉼표 [0] 2 2 7" xfId="3625"/>
    <cellStyle name="쉼표 [0] 2 2 7 2" xfId="3626"/>
    <cellStyle name="쉼표 [0] 2 2 7 3" xfId="11249"/>
    <cellStyle name="쉼표 [0] 2 2 8" xfId="3627"/>
    <cellStyle name="쉼표 [0] 2 2 8 2" xfId="11250"/>
    <cellStyle name="쉼표 [0] 2 2 8 3" xfId="11251"/>
    <cellStyle name="쉼표 [0] 2 2 9" xfId="3628"/>
    <cellStyle name="쉼표 [0] 2 2 9 2" xfId="11252"/>
    <cellStyle name="쉼표 [0] 2 2 9 3" xfId="11253"/>
    <cellStyle name="쉼표 [0] 2 2_004_노동" xfId="3629"/>
    <cellStyle name="쉼표 [0] 2 20" xfId="11254"/>
    <cellStyle name="쉼표 [0] 2 20 2" xfId="11255"/>
    <cellStyle name="쉼표 [0] 2 21" xfId="11256"/>
    <cellStyle name="쉼표 [0] 2 21 2" xfId="11257"/>
    <cellStyle name="쉼표 [0] 2 22" xfId="11258"/>
    <cellStyle name="쉼표 [0] 2 22 2" xfId="11259"/>
    <cellStyle name="쉼표 [0] 2 23" xfId="11260"/>
    <cellStyle name="쉼표 [0] 2 23 2" xfId="11261"/>
    <cellStyle name="쉼표 [0] 2 24" xfId="11262"/>
    <cellStyle name="쉼표 [0] 2 24 2" xfId="11263"/>
    <cellStyle name="쉼표 [0] 2 25" xfId="11264"/>
    <cellStyle name="쉼표 [0] 2 25 2" xfId="11265"/>
    <cellStyle name="쉼표 [0] 2 26" xfId="11266"/>
    <cellStyle name="쉼표 [0] 2 26 2" xfId="11267"/>
    <cellStyle name="쉼표 [0] 2 27" xfId="11268"/>
    <cellStyle name="쉼표 [0] 2 27 2" xfId="11269"/>
    <cellStyle name="쉼표 [0] 2 28" xfId="11270"/>
    <cellStyle name="쉼표 [0] 2 28 2" xfId="11271"/>
    <cellStyle name="쉼표 [0] 2 29" xfId="11272"/>
    <cellStyle name="쉼표 [0] 2 29 2" xfId="11273"/>
    <cellStyle name="쉼표 [0] 2 3" xfId="410"/>
    <cellStyle name="쉼표 [0] 2 3 2" xfId="411"/>
    <cellStyle name="쉼표 [0] 2 3 2 2" xfId="11274"/>
    <cellStyle name="쉼표 [0] 2 3 2 2 2" xfId="11275"/>
    <cellStyle name="쉼표 [0] 2 3 2 2 3" xfId="11276"/>
    <cellStyle name="쉼표 [0] 2 3 2 3" xfId="11277"/>
    <cellStyle name="쉼표 [0] 2 3 2 3 2" xfId="11278"/>
    <cellStyle name="쉼표 [0] 2 3 3" xfId="3630"/>
    <cellStyle name="쉼표 [0] 2 3 3 2" xfId="11279"/>
    <cellStyle name="쉼표 [0] 2 3 3 2 2" xfId="11280"/>
    <cellStyle name="쉼표 [0] 2 3 3 3" xfId="11281"/>
    <cellStyle name="쉼표 [0] 2 3 4" xfId="11282"/>
    <cellStyle name="쉼표 [0] 2 3 4 2" xfId="11283"/>
    <cellStyle name="쉼표 [0] 2 3 5" xfId="11284"/>
    <cellStyle name="쉼표 [0] 2 3 6" xfId="11285"/>
    <cellStyle name="쉼표 [0] 2 30" xfId="11286"/>
    <cellStyle name="쉼표 [0] 2 30 2" xfId="11287"/>
    <cellStyle name="쉼표 [0] 2 31" xfId="11288"/>
    <cellStyle name="쉼표 [0] 2 31 2" xfId="11289"/>
    <cellStyle name="쉼표 [0] 2 32" xfId="11290"/>
    <cellStyle name="쉼표 [0] 2 32 2" xfId="11291"/>
    <cellStyle name="쉼표 [0] 2 33" xfId="11292"/>
    <cellStyle name="쉼표 [0] 2 33 2" xfId="11293"/>
    <cellStyle name="쉼표 [0] 2 34" xfId="11294"/>
    <cellStyle name="쉼표 [0] 2 34 2" xfId="11295"/>
    <cellStyle name="쉼표 [0] 2 35" xfId="11296"/>
    <cellStyle name="쉼표 [0] 2 35 2" xfId="11297"/>
    <cellStyle name="쉼표 [0] 2 36" xfId="11298"/>
    <cellStyle name="쉼표 [0] 2 36 2" xfId="11299"/>
    <cellStyle name="쉼표 [0] 2 37" xfId="11300"/>
    <cellStyle name="쉼표 [0] 2 37 2" xfId="11301"/>
    <cellStyle name="쉼표 [0] 2 38" xfId="11302"/>
    <cellStyle name="쉼표 [0] 2 38 2" xfId="11303"/>
    <cellStyle name="쉼표 [0] 2 39" xfId="11304"/>
    <cellStyle name="쉼표 [0] 2 4" xfId="412"/>
    <cellStyle name="쉼표 [0] 2 4 2" xfId="3631"/>
    <cellStyle name="쉼표 [0] 2 4 2 2" xfId="11305"/>
    <cellStyle name="쉼표 [0] 2 4 2 2 2" xfId="11306"/>
    <cellStyle name="쉼표 [0] 2 4 2 3" xfId="11307"/>
    <cellStyle name="쉼표 [0] 2 4 3" xfId="6274"/>
    <cellStyle name="쉼표 [0] 2 4 3 2" xfId="11308"/>
    <cellStyle name="쉼표 [0] 2 4 4" xfId="11309"/>
    <cellStyle name="쉼표 [0] 2 4 4 2" xfId="11310"/>
    <cellStyle name="쉼표 [0] 2 4 5" xfId="11311"/>
    <cellStyle name="쉼표 [0] 2 40" xfId="11312"/>
    <cellStyle name="쉼표 [0] 2 5" xfId="3632"/>
    <cellStyle name="쉼표 [0] 2 5 2" xfId="11313"/>
    <cellStyle name="쉼표 [0] 2 5 2 2" xfId="11314"/>
    <cellStyle name="쉼표 [0] 2 5 2 2 2" xfId="11315"/>
    <cellStyle name="쉼표 [0] 2 5 2 3" xfId="11316"/>
    <cellStyle name="쉼표 [0] 2 5 3" xfId="11317"/>
    <cellStyle name="쉼표 [0] 2 5 3 2" xfId="11318"/>
    <cellStyle name="쉼표 [0] 2 5 4" xfId="11319"/>
    <cellStyle name="쉼표 [0] 2 5 4 2" xfId="11320"/>
    <cellStyle name="쉼표 [0] 2 6" xfId="3633"/>
    <cellStyle name="쉼표 [0] 2 6 2" xfId="3634"/>
    <cellStyle name="쉼표 [0] 2 6 2 2" xfId="11321"/>
    <cellStyle name="쉼표 [0] 2 6 2 2 2" xfId="11322"/>
    <cellStyle name="쉼표 [0] 2 6 3" xfId="3635"/>
    <cellStyle name="쉼표 [0] 2 6 3 2" xfId="11323"/>
    <cellStyle name="쉼표 [0] 2 6 3 2 2" xfId="11324"/>
    <cellStyle name="쉼표 [0] 2 6 4" xfId="3636"/>
    <cellStyle name="쉼표 [0] 2 6 4 2" xfId="11325"/>
    <cellStyle name="쉼표 [0] 2 6 5" xfId="11326"/>
    <cellStyle name="쉼표 [0] 2 6 5 2" xfId="11327"/>
    <cellStyle name="쉼표 [0] 2 6 6" xfId="11328"/>
    <cellStyle name="쉼표 [0] 2 6_014_교육및문화" xfId="3637"/>
    <cellStyle name="쉼표 [0] 2 7" xfId="3638"/>
    <cellStyle name="쉼표 [0] 2 7 2" xfId="3639"/>
    <cellStyle name="쉼표 [0] 2 7 3" xfId="3640"/>
    <cellStyle name="쉼표 [0] 2 7 4" xfId="11329"/>
    <cellStyle name="쉼표 [0] 2 8" xfId="3641"/>
    <cellStyle name="쉼표 [0] 2 8 2" xfId="11330"/>
    <cellStyle name="쉼표 [0] 2 8 2 2" xfId="11331"/>
    <cellStyle name="쉼표 [0] 2 9" xfId="3642"/>
    <cellStyle name="쉼표 [0] 2 9 2" xfId="11332"/>
    <cellStyle name="쉼표 [0] 2_012_보건및사회보장" xfId="3643"/>
    <cellStyle name="쉼표 [0] 20" xfId="3644"/>
    <cellStyle name="쉼표 [0] 20 2" xfId="6275"/>
    <cellStyle name="쉼표 [0] 20 3" xfId="11333"/>
    <cellStyle name="쉼표 [0] 21" xfId="3645"/>
    <cellStyle name="쉼표 [0] 21 2" xfId="6276"/>
    <cellStyle name="쉼표 [0] 22" xfId="3646"/>
    <cellStyle name="쉼표 [0] 23" xfId="3647"/>
    <cellStyle name="쉼표 [0] 23 2" xfId="11334"/>
    <cellStyle name="쉼표 [0] 24" xfId="3648"/>
    <cellStyle name="쉼표 [0] 24 2" xfId="11335"/>
    <cellStyle name="쉼표 [0] 25" xfId="3649"/>
    <cellStyle name="쉼표 [0] 25 2" xfId="11336"/>
    <cellStyle name="쉼표 [0] 26" xfId="3650"/>
    <cellStyle name="쉼표 [0] 26 2" xfId="11337"/>
    <cellStyle name="쉼표 [0] 27" xfId="3651"/>
    <cellStyle name="쉼표 [0] 27 2" xfId="11338"/>
    <cellStyle name="쉼표 [0] 28" xfId="413"/>
    <cellStyle name="쉼표 [0] 28 2" xfId="3652"/>
    <cellStyle name="쉼표 [0] 28 2 2" xfId="11339"/>
    <cellStyle name="쉼표 [0] 28 2 2 2" xfId="11340"/>
    <cellStyle name="쉼표 [0] 28 2 2 3" xfId="11341"/>
    <cellStyle name="쉼표 [0] 28 2 3" xfId="11342"/>
    <cellStyle name="쉼표 [0] 28 2 4" xfId="11343"/>
    <cellStyle name="쉼표 [0] 28 3" xfId="3653"/>
    <cellStyle name="쉼표 [0] 28 3 2" xfId="11344"/>
    <cellStyle name="쉼표 [0] 28 3 3" xfId="11345"/>
    <cellStyle name="쉼표 [0] 28 3 3 2" xfId="11346"/>
    <cellStyle name="쉼표 [0] 29" xfId="3654"/>
    <cellStyle name="쉼표 [0] 29 2" xfId="11347"/>
    <cellStyle name="쉼표 [0] 3" xfId="414"/>
    <cellStyle name="쉼표 [0] 3 2" xfId="415"/>
    <cellStyle name="쉼표 [0] 3 2 2" xfId="416"/>
    <cellStyle name="쉼표 [0] 3 2 2 2" xfId="3655"/>
    <cellStyle name="쉼표 [0] 3 2 2 2 2" xfId="11348"/>
    <cellStyle name="쉼표 [0] 3 2 2 2 3" xfId="11349"/>
    <cellStyle name="쉼표 [0] 3 2 2 3" xfId="11350"/>
    <cellStyle name="쉼표 [0] 3 2 2 4" xfId="11351"/>
    <cellStyle name="쉼표 [0] 3 2 2 4 2" xfId="11352"/>
    <cellStyle name="쉼표 [0] 3 2 3" xfId="3656"/>
    <cellStyle name="쉼표 [0] 3 2 3 2" xfId="11353"/>
    <cellStyle name="쉼표 [0] 3 2 3 2 2" xfId="11354"/>
    <cellStyle name="쉼표 [0] 3 2 3 3" xfId="11355"/>
    <cellStyle name="쉼표 [0] 3 2 3 4" xfId="11356"/>
    <cellStyle name="쉼표 [0] 3 2 4" xfId="3657"/>
    <cellStyle name="쉼표 [0] 3 2 4 2" xfId="11357"/>
    <cellStyle name="쉼표 [0] 3 2 5" xfId="6277"/>
    <cellStyle name="쉼표 [0] 3 2 6" xfId="11358"/>
    <cellStyle name="쉼표 [0] 3 3" xfId="417"/>
    <cellStyle name="쉼표 [0] 3 3 2" xfId="3658"/>
    <cellStyle name="쉼표 [0] 3 3 2 2" xfId="11359"/>
    <cellStyle name="쉼표 [0] 3 3 2 2 2" xfId="11360"/>
    <cellStyle name="쉼표 [0] 3 3 2 3" xfId="11361"/>
    <cellStyle name="쉼표 [0] 3 3 2 3 2" xfId="11362"/>
    <cellStyle name="쉼표 [0] 3 3 2 4" xfId="11363"/>
    <cellStyle name="쉼표 [0] 3 3 3" xfId="6278"/>
    <cellStyle name="쉼표 [0] 3 3 4" xfId="11364"/>
    <cellStyle name="쉼표 [0] 3 4" xfId="3659"/>
    <cellStyle name="쉼표 [0] 3 4 2" xfId="3660"/>
    <cellStyle name="쉼표 [0] 3 4 2 2" xfId="11365"/>
    <cellStyle name="쉼표 [0] 3 4 2 2 2" xfId="11366"/>
    <cellStyle name="쉼표 [0] 3 4 2 3" xfId="11367"/>
    <cellStyle name="쉼표 [0] 3 4 2 4" xfId="11368"/>
    <cellStyle name="쉼표 [0] 3 4 3" xfId="3661"/>
    <cellStyle name="쉼표 [0] 3 4 3 2" xfId="11369"/>
    <cellStyle name="쉼표 [0] 3 4 3 3" xfId="11370"/>
    <cellStyle name="쉼표 [0] 3 4 3 4" xfId="11371"/>
    <cellStyle name="쉼표 [0] 3 4 4" xfId="6279"/>
    <cellStyle name="쉼표 [0] 3 4 4 2" xfId="11372"/>
    <cellStyle name="쉼표 [0] 3 4 5" xfId="11373"/>
    <cellStyle name="쉼표 [0] 3 4 6" xfId="11374"/>
    <cellStyle name="쉼표 [0] 3 5" xfId="3662"/>
    <cellStyle name="쉼표 [0] 3 5 2" xfId="3663"/>
    <cellStyle name="쉼표 [0] 3 5 2 2" xfId="3664"/>
    <cellStyle name="쉼표 [0] 3 5 2 2 2" xfId="11375"/>
    <cellStyle name="쉼표 [0] 3 5 2 3" xfId="3665"/>
    <cellStyle name="쉼표 [0] 3 5 2 3 2" xfId="11376"/>
    <cellStyle name="쉼표 [0] 3 5 2 4" xfId="3666"/>
    <cellStyle name="쉼표 [0] 3 5 2 4 2" xfId="11377"/>
    <cellStyle name="쉼표 [0] 3 5 2 5" xfId="11378"/>
    <cellStyle name="쉼표 [0] 3 5 2 6" xfId="11379"/>
    <cellStyle name="쉼표 [0] 3 5 3" xfId="3667"/>
    <cellStyle name="쉼표 [0] 3 5 3 2" xfId="11380"/>
    <cellStyle name="쉼표 [0] 3 5 4" xfId="5528"/>
    <cellStyle name="쉼표 [0] 3 5 4 2" xfId="11381"/>
    <cellStyle name="쉼표 [0] 3 5 5" xfId="11382"/>
    <cellStyle name="쉼표 [0] 3 5 5 2" xfId="11383"/>
    <cellStyle name="쉼표 [0] 3 5 6" xfId="11384"/>
    <cellStyle name="쉼표 [0] 3 6" xfId="3668"/>
    <cellStyle name="쉼표 [0] 3 6 2" xfId="11385"/>
    <cellStyle name="쉼표 [0] 3 6 3" xfId="11386"/>
    <cellStyle name="쉼표 [0] 3 7" xfId="6280"/>
    <cellStyle name="쉼표 [0] 3_012_보건및사회보장" xfId="3669"/>
    <cellStyle name="쉼표 [0] 30" xfId="3670"/>
    <cellStyle name="쉼표 [0] 30 2" xfId="11387"/>
    <cellStyle name="쉼표 [0] 31" xfId="3671"/>
    <cellStyle name="쉼표 [0] 31 2" xfId="11388"/>
    <cellStyle name="쉼표 [0] 32" xfId="3672"/>
    <cellStyle name="쉼표 [0] 32 2" xfId="11389"/>
    <cellStyle name="쉼표 [0] 33" xfId="3673"/>
    <cellStyle name="쉼표 [0] 33 2" xfId="11390"/>
    <cellStyle name="쉼표 [0] 34" xfId="3674"/>
    <cellStyle name="쉼표 [0] 34 2" xfId="11391"/>
    <cellStyle name="쉼표 [0] 35" xfId="4205"/>
    <cellStyle name="쉼표 [0] 35 2" xfId="4454"/>
    <cellStyle name="쉼표 [0] 35 2 2" xfId="4630"/>
    <cellStyle name="쉼표 [0] 35 2 2 2" xfId="5108"/>
    <cellStyle name="쉼표 [0] 35 2 2 2 2" xfId="17206"/>
    <cellStyle name="쉼표 [0] 35 2 2 2 3" xfId="15445"/>
    <cellStyle name="쉼표 [0] 35 2 2 2 4" xfId="7693"/>
    <cellStyle name="쉼표 [0] 35 2 2 3" xfId="16345"/>
    <cellStyle name="쉼표 [0] 35 2 2 4" xfId="14584"/>
    <cellStyle name="쉼표 [0] 35 2 2 5" xfId="6831"/>
    <cellStyle name="쉼표 [0] 35 2 3" xfId="4952"/>
    <cellStyle name="쉼표 [0] 35 2 3 2" xfId="7980"/>
    <cellStyle name="쉼표 [0] 35 2 3 2 2" xfId="17493"/>
    <cellStyle name="쉼표 [0] 35 2 3 2 3" xfId="15732"/>
    <cellStyle name="쉼표 [0] 35 2 3 3" xfId="16632"/>
    <cellStyle name="쉼표 [0] 35 2 3 4" xfId="14871"/>
    <cellStyle name="쉼표 [0] 35 2 3 5" xfId="7119"/>
    <cellStyle name="쉼표 [0] 35 2 4" xfId="7406"/>
    <cellStyle name="쉼표 [0] 35 2 4 2" xfId="16919"/>
    <cellStyle name="쉼표 [0] 35 2 4 3" xfId="15158"/>
    <cellStyle name="쉼표 [0] 35 2 5" xfId="16058"/>
    <cellStyle name="쉼표 [0] 35 2 6" xfId="14297"/>
    <cellStyle name="쉼표 [0] 35 2 7" xfId="5681"/>
    <cellStyle name="쉼표 [0] 35 3" xfId="4552"/>
    <cellStyle name="쉼표 [0] 35 3 2" xfId="5030"/>
    <cellStyle name="쉼표 [0] 35 3 2 2" xfId="11392"/>
    <cellStyle name="쉼표 [0] 35 3 2 2 2" xfId="17098"/>
    <cellStyle name="쉼표 [0] 35 3 2 3" xfId="15337"/>
    <cellStyle name="쉼표 [0] 35 3 2 4" xfId="7585"/>
    <cellStyle name="쉼표 [0] 35 3 3" xfId="11393"/>
    <cellStyle name="쉼표 [0] 35 3 3 2" xfId="16237"/>
    <cellStyle name="쉼표 [0] 35 3 4" xfId="14476"/>
    <cellStyle name="쉼표 [0] 35 3 5" xfId="6723"/>
    <cellStyle name="쉼표 [0] 35 4" xfId="4708"/>
    <cellStyle name="쉼표 [0] 35 4 2" xfId="5186"/>
    <cellStyle name="쉼표 [0] 35 4 2 2" xfId="17385"/>
    <cellStyle name="쉼표 [0] 35 4 2 3" xfId="15624"/>
    <cellStyle name="쉼표 [0] 35 4 2 4" xfId="7872"/>
    <cellStyle name="쉼표 [0] 35 4 3" xfId="16524"/>
    <cellStyle name="쉼표 [0] 35 4 4" xfId="14763"/>
    <cellStyle name="쉼표 [0] 35 4 5" xfId="7011"/>
    <cellStyle name="쉼표 [0] 35 5" xfId="4794"/>
    <cellStyle name="쉼표 [0] 35 5 2" xfId="5266"/>
    <cellStyle name="쉼표 [0] 35 5 2 2" xfId="16811"/>
    <cellStyle name="쉼표 [0] 35 5 3" xfId="15050"/>
    <cellStyle name="쉼표 [0] 35 5 4" xfId="7298"/>
    <cellStyle name="쉼표 [0] 35 6" xfId="4874"/>
    <cellStyle name="쉼표 [0] 35 6 2" xfId="15950"/>
    <cellStyle name="쉼표 [0] 35 6 3" xfId="11394"/>
    <cellStyle name="쉼표 [0] 35 7" xfId="14191"/>
    <cellStyle name="쉼표 [0] 35 8" xfId="5573"/>
    <cellStyle name="쉼표 [0] 36" xfId="4226"/>
    <cellStyle name="쉼표 [0] 36 2" xfId="4458"/>
    <cellStyle name="쉼표 [0] 36 2 2" xfId="4632"/>
    <cellStyle name="쉼표 [0] 36 2 2 2" xfId="5110"/>
    <cellStyle name="쉼표 [0] 36 2 2 2 2" xfId="17204"/>
    <cellStyle name="쉼표 [0] 36 2 2 2 3" xfId="15443"/>
    <cellStyle name="쉼표 [0] 36 2 2 2 4" xfId="7691"/>
    <cellStyle name="쉼표 [0] 36 2 2 3" xfId="16343"/>
    <cellStyle name="쉼표 [0] 36 2 2 4" xfId="14582"/>
    <cellStyle name="쉼표 [0] 36 2 2 5" xfId="6829"/>
    <cellStyle name="쉼표 [0] 36 2 3" xfId="4954"/>
    <cellStyle name="쉼표 [0] 36 2 3 2" xfId="7978"/>
    <cellStyle name="쉼표 [0] 36 2 3 2 2" xfId="17491"/>
    <cellStyle name="쉼표 [0] 36 2 3 2 3" xfId="15730"/>
    <cellStyle name="쉼표 [0] 36 2 3 3" xfId="16630"/>
    <cellStyle name="쉼표 [0] 36 2 3 4" xfId="14869"/>
    <cellStyle name="쉼표 [0] 36 2 3 5" xfId="7117"/>
    <cellStyle name="쉼표 [0] 36 2 4" xfId="7404"/>
    <cellStyle name="쉼표 [0] 36 2 4 2" xfId="16917"/>
    <cellStyle name="쉼표 [0] 36 2 4 3" xfId="15156"/>
    <cellStyle name="쉼표 [0] 36 2 5" xfId="16056"/>
    <cellStyle name="쉼표 [0] 36 2 6" xfId="14295"/>
    <cellStyle name="쉼표 [0] 36 2 7" xfId="5679"/>
    <cellStyle name="쉼표 [0] 36 3" xfId="4554"/>
    <cellStyle name="쉼표 [0] 36 3 2" xfId="5032"/>
    <cellStyle name="쉼표 [0] 36 3 2 2" xfId="11395"/>
    <cellStyle name="쉼표 [0] 36 3 2 2 2" xfId="17096"/>
    <cellStyle name="쉼표 [0] 36 3 2 3" xfId="15335"/>
    <cellStyle name="쉼표 [0] 36 3 2 4" xfId="7583"/>
    <cellStyle name="쉼표 [0] 36 3 3" xfId="11396"/>
    <cellStyle name="쉼표 [0] 36 3 3 2" xfId="16235"/>
    <cellStyle name="쉼표 [0] 36 3 4" xfId="14474"/>
    <cellStyle name="쉼표 [0] 36 3 5" xfId="6721"/>
    <cellStyle name="쉼표 [0] 36 4" xfId="4710"/>
    <cellStyle name="쉼표 [0] 36 4 2" xfId="5188"/>
    <cellStyle name="쉼표 [0] 36 4 2 2" xfId="17383"/>
    <cellStyle name="쉼표 [0] 36 4 2 3" xfId="15622"/>
    <cellStyle name="쉼표 [0] 36 4 2 4" xfId="7870"/>
    <cellStyle name="쉼표 [0] 36 4 3" xfId="16522"/>
    <cellStyle name="쉼표 [0] 36 4 4" xfId="14761"/>
    <cellStyle name="쉼표 [0] 36 4 5" xfId="7009"/>
    <cellStyle name="쉼표 [0] 36 5" xfId="4796"/>
    <cellStyle name="쉼표 [0] 36 5 2" xfId="5268"/>
    <cellStyle name="쉼표 [0] 36 5 2 2" xfId="16809"/>
    <cellStyle name="쉼표 [0] 36 5 3" xfId="15048"/>
    <cellStyle name="쉼표 [0] 36 5 4" xfId="7296"/>
    <cellStyle name="쉼표 [0] 36 6" xfId="4876"/>
    <cellStyle name="쉼표 [0] 36 6 2" xfId="15948"/>
    <cellStyle name="쉼표 [0] 36 6 3" xfId="11397"/>
    <cellStyle name="쉼표 [0] 36 7" xfId="14189"/>
    <cellStyle name="쉼표 [0] 36 8" xfId="5571"/>
    <cellStyle name="쉼표 [0] 37" xfId="4439"/>
    <cellStyle name="쉼표 [0] 37 2" xfId="5686"/>
    <cellStyle name="쉼표 [0] 37 2 2" xfId="6836"/>
    <cellStyle name="쉼표 [0] 37 2 2 2" xfId="7698"/>
    <cellStyle name="쉼표 [0] 37 2 2 2 2" xfId="17211"/>
    <cellStyle name="쉼표 [0] 37 2 2 2 3" xfId="15450"/>
    <cellStyle name="쉼표 [0] 37 2 2 3" xfId="16350"/>
    <cellStyle name="쉼표 [0] 37 2 2 4" xfId="14589"/>
    <cellStyle name="쉼표 [0] 37 2 3" xfId="7124"/>
    <cellStyle name="쉼표 [0] 37 2 3 2" xfId="7985"/>
    <cellStyle name="쉼표 [0] 37 2 3 2 2" xfId="17498"/>
    <cellStyle name="쉼표 [0] 37 2 3 2 3" xfId="15737"/>
    <cellStyle name="쉼표 [0] 37 2 3 3" xfId="16637"/>
    <cellStyle name="쉼표 [0] 37 2 3 4" xfId="14876"/>
    <cellStyle name="쉼표 [0] 37 2 4" xfId="7411"/>
    <cellStyle name="쉼표 [0] 37 2 4 2" xfId="16924"/>
    <cellStyle name="쉼표 [0] 37 2 4 3" xfId="15163"/>
    <cellStyle name="쉼표 [0] 37 2 5" xfId="16063"/>
    <cellStyle name="쉼표 [0] 37 2 6" xfId="14302"/>
    <cellStyle name="쉼표 [0] 37 3" xfId="6728"/>
    <cellStyle name="쉼표 [0] 37 3 2" xfId="7590"/>
    <cellStyle name="쉼표 [0] 37 3 2 2" xfId="17103"/>
    <cellStyle name="쉼표 [0] 37 3 2 3" xfId="15342"/>
    <cellStyle name="쉼표 [0] 37 3 3" xfId="16242"/>
    <cellStyle name="쉼표 [0] 37 3 4" xfId="14481"/>
    <cellStyle name="쉼표 [0] 37 4" xfId="7016"/>
    <cellStyle name="쉼표 [0] 37 4 2" xfId="7877"/>
    <cellStyle name="쉼표 [0] 37 4 2 2" xfId="17390"/>
    <cellStyle name="쉼표 [0] 37 4 2 3" xfId="15629"/>
    <cellStyle name="쉼표 [0] 37 4 3" xfId="16529"/>
    <cellStyle name="쉼표 [0] 37 4 4" xfId="14768"/>
    <cellStyle name="쉼표 [0] 37 5" xfId="7303"/>
    <cellStyle name="쉼표 [0] 37 5 2" xfId="16816"/>
    <cellStyle name="쉼표 [0] 37 5 3" xfId="15055"/>
    <cellStyle name="쉼표 [0] 37 6" xfId="11398"/>
    <cellStyle name="쉼표 [0] 37 6 2" xfId="15955"/>
    <cellStyle name="쉼표 [0] 37 7" xfId="14195"/>
    <cellStyle name="쉼표 [0] 37 8" xfId="5578"/>
    <cellStyle name="쉼표 [0] 38" xfId="4438"/>
    <cellStyle name="쉼표 [0] 38 2" xfId="5685"/>
    <cellStyle name="쉼표 [0] 38 2 2" xfId="6835"/>
    <cellStyle name="쉼표 [0] 38 2 2 2" xfId="7697"/>
    <cellStyle name="쉼표 [0] 38 2 2 2 2" xfId="17210"/>
    <cellStyle name="쉼표 [0] 38 2 2 2 3" xfId="15449"/>
    <cellStyle name="쉼표 [0] 38 2 2 3" xfId="16349"/>
    <cellStyle name="쉼표 [0] 38 2 2 4" xfId="14588"/>
    <cellStyle name="쉼표 [0] 38 2 3" xfId="7123"/>
    <cellStyle name="쉼표 [0] 38 2 3 2" xfId="7984"/>
    <cellStyle name="쉼표 [0] 38 2 3 2 2" xfId="17497"/>
    <cellStyle name="쉼표 [0] 38 2 3 2 3" xfId="15736"/>
    <cellStyle name="쉼표 [0] 38 2 3 3" xfId="16636"/>
    <cellStyle name="쉼표 [0] 38 2 3 4" xfId="14875"/>
    <cellStyle name="쉼표 [0] 38 2 4" xfId="7410"/>
    <cellStyle name="쉼표 [0] 38 2 4 2" xfId="16923"/>
    <cellStyle name="쉼표 [0] 38 2 4 3" xfId="15162"/>
    <cellStyle name="쉼표 [0] 38 2 5" xfId="16062"/>
    <cellStyle name="쉼표 [0] 38 2 6" xfId="14301"/>
    <cellStyle name="쉼표 [0] 38 3" xfId="6727"/>
    <cellStyle name="쉼표 [0] 38 3 2" xfId="7589"/>
    <cellStyle name="쉼표 [0] 38 3 2 2" xfId="17102"/>
    <cellStyle name="쉼표 [0] 38 3 2 3" xfId="15341"/>
    <cellStyle name="쉼표 [0] 38 3 3" xfId="16241"/>
    <cellStyle name="쉼표 [0] 38 3 4" xfId="14480"/>
    <cellStyle name="쉼표 [0] 38 4" xfId="7015"/>
    <cellStyle name="쉼표 [0] 38 4 2" xfId="7876"/>
    <cellStyle name="쉼표 [0] 38 4 2 2" xfId="17389"/>
    <cellStyle name="쉼표 [0] 38 4 2 3" xfId="15628"/>
    <cellStyle name="쉼표 [0] 38 4 3" xfId="16528"/>
    <cellStyle name="쉼표 [0] 38 4 4" xfId="14767"/>
    <cellStyle name="쉼표 [0] 38 5" xfId="7302"/>
    <cellStyle name="쉼표 [0] 38 5 2" xfId="16815"/>
    <cellStyle name="쉼표 [0] 38 5 3" xfId="15054"/>
    <cellStyle name="쉼표 [0] 38 6" xfId="11399"/>
    <cellStyle name="쉼표 [0] 38 6 2" xfId="15954"/>
    <cellStyle name="쉼표 [0] 38 7" xfId="14194"/>
    <cellStyle name="쉼표 [0] 38 8" xfId="5577"/>
    <cellStyle name="쉼표 [0] 39" xfId="4441"/>
    <cellStyle name="쉼표 [0] 39 2" xfId="6918"/>
    <cellStyle name="쉼표 [0] 39 2 2" xfId="7780"/>
    <cellStyle name="쉼표 [0] 39 2 2 2" xfId="17293"/>
    <cellStyle name="쉼표 [0] 39 2 2 3" xfId="15532"/>
    <cellStyle name="쉼표 [0] 39 2 3" xfId="16432"/>
    <cellStyle name="쉼표 [0] 39 2 4" xfId="14671"/>
    <cellStyle name="쉼표 [0] 39 3" xfId="7206"/>
    <cellStyle name="쉼표 [0] 39 3 2" xfId="8067"/>
    <cellStyle name="쉼표 [0] 39 3 2 2" xfId="17580"/>
    <cellStyle name="쉼표 [0] 39 3 2 3" xfId="15819"/>
    <cellStyle name="쉼표 [0] 39 3 3" xfId="16719"/>
    <cellStyle name="쉼표 [0] 39 3 4" xfId="14958"/>
    <cellStyle name="쉼표 [0] 39 4" xfId="7493"/>
    <cellStyle name="쉼표 [0] 39 4 2" xfId="17006"/>
    <cellStyle name="쉼표 [0] 39 4 3" xfId="15245"/>
    <cellStyle name="쉼표 [0] 39 5" xfId="11400"/>
    <cellStyle name="쉼표 [0] 39 5 2" xfId="16145"/>
    <cellStyle name="쉼표 [0] 39 6" xfId="11401"/>
    <cellStyle name="쉼표 [0] 39 7" xfId="14384"/>
    <cellStyle name="쉼표 [0] 39 8" xfId="6281"/>
    <cellStyle name="쉼표 [0] 4" xfId="418"/>
    <cellStyle name="쉼표 [0] 4 10" xfId="6282"/>
    <cellStyle name="쉼표 [0] 4 2" xfId="419"/>
    <cellStyle name="쉼표 [0] 4 2 2" xfId="3676"/>
    <cellStyle name="쉼표 [0] 4 2 2 2" xfId="11402"/>
    <cellStyle name="쉼표 [0] 4 2 2 2 2" xfId="11403"/>
    <cellStyle name="쉼표 [0] 4 2 2 2 3" xfId="11404"/>
    <cellStyle name="쉼표 [0] 4 2 2 3" xfId="11405"/>
    <cellStyle name="쉼표 [0] 4 2 3" xfId="3677"/>
    <cellStyle name="쉼표 [0] 4 2 3 2" xfId="3678"/>
    <cellStyle name="쉼표 [0] 4 2 3 2 2" xfId="11406"/>
    <cellStyle name="쉼표 [0] 4 2 3 3" xfId="11407"/>
    <cellStyle name="쉼표 [0] 4 2 3 3 2" xfId="11408"/>
    <cellStyle name="쉼표 [0] 4 2 3 3 3" xfId="11409"/>
    <cellStyle name="쉼표 [0] 4 2 4" xfId="3675"/>
    <cellStyle name="쉼표 [0] 4 2 4 2" xfId="11410"/>
    <cellStyle name="쉼표 [0] 4 2 4 2 2" xfId="11411"/>
    <cellStyle name="쉼표 [0] 4 2 4 2 3" xfId="11412"/>
    <cellStyle name="쉼표 [0] 4 2 4 3" xfId="11413"/>
    <cellStyle name="쉼표 [0] 4 2 4 4" xfId="11414"/>
    <cellStyle name="쉼표 [0] 4 2 5" xfId="11415"/>
    <cellStyle name="쉼표 [0] 4 2 5 2" xfId="11416"/>
    <cellStyle name="쉼표 [0] 4 2 5 3" xfId="11417"/>
    <cellStyle name="쉼표 [0] 4 2 6" xfId="11418"/>
    <cellStyle name="쉼표 [0] 4 2 6 2" xfId="11419"/>
    <cellStyle name="쉼표 [0] 4 2 7" xfId="11420"/>
    <cellStyle name="쉼표 [0] 4 2 8" xfId="11421"/>
    <cellStyle name="쉼표 [0] 4 2_010_주택건설" xfId="3679"/>
    <cellStyle name="쉼표 [0] 4 3" xfId="420"/>
    <cellStyle name="쉼표 [0] 4 3 2" xfId="3680"/>
    <cellStyle name="쉼표 [0] 4 3 2 2" xfId="11422"/>
    <cellStyle name="쉼표 [0] 4 3 2 2 2" xfId="11423"/>
    <cellStyle name="쉼표 [0] 4 3 2 3" xfId="11424"/>
    <cellStyle name="쉼표 [0] 4 3 3" xfId="6283"/>
    <cellStyle name="쉼표 [0] 4 3 4" xfId="11425"/>
    <cellStyle name="쉼표 [0] 4 4" xfId="3681"/>
    <cellStyle name="쉼표 [0] 4 4 2" xfId="6284"/>
    <cellStyle name="쉼표 [0] 4 4 2 2" xfId="11426"/>
    <cellStyle name="쉼표 [0] 4 4 2 2 2" xfId="11427"/>
    <cellStyle name="쉼표 [0] 4 4 2 3" xfId="11428"/>
    <cellStyle name="쉼표 [0] 4 4 3" xfId="11429"/>
    <cellStyle name="쉼표 [0] 4 4 4" xfId="11430"/>
    <cellStyle name="쉼표 [0] 4 4 5" xfId="11431"/>
    <cellStyle name="쉼표 [0] 4 4 6" xfId="11432"/>
    <cellStyle name="쉼표 [0] 4 5" xfId="4778"/>
    <cellStyle name="쉼표 [0] 4 5 2" xfId="11433"/>
    <cellStyle name="쉼표 [0] 4 5 2 2" xfId="11434"/>
    <cellStyle name="쉼표 [0] 4 5 3" xfId="11435"/>
    <cellStyle name="쉼표 [0] 4 5 4" xfId="6285"/>
    <cellStyle name="쉼표 [0] 4 6" xfId="6286"/>
    <cellStyle name="쉼표 [0] 4 6 2" xfId="11436"/>
    <cellStyle name="쉼표 [0] 4 6 3" xfId="11437"/>
    <cellStyle name="쉼표 [0] 4 7" xfId="6287"/>
    <cellStyle name="쉼표 [0] 4 7 2" xfId="11438"/>
    <cellStyle name="쉼표 [0] 4 8" xfId="6288"/>
    <cellStyle name="쉼표 [0] 4 9" xfId="6289"/>
    <cellStyle name="쉼표 [0] 40" xfId="6290"/>
    <cellStyle name="쉼표 [0] 40 2" xfId="6919"/>
    <cellStyle name="쉼표 [0] 40 2 2" xfId="7781"/>
    <cellStyle name="쉼표 [0] 40 2 2 2" xfId="17294"/>
    <cellStyle name="쉼표 [0] 40 2 2 3" xfId="15533"/>
    <cellStyle name="쉼표 [0] 40 2 3" xfId="16433"/>
    <cellStyle name="쉼표 [0] 40 2 4" xfId="14672"/>
    <cellStyle name="쉼표 [0] 40 3" xfId="7207"/>
    <cellStyle name="쉼표 [0] 40 3 2" xfId="8068"/>
    <cellStyle name="쉼표 [0] 40 3 2 2" xfId="17581"/>
    <cellStyle name="쉼표 [0] 40 3 2 3" xfId="15820"/>
    <cellStyle name="쉼표 [0] 40 3 3" xfId="16720"/>
    <cellStyle name="쉼표 [0] 40 3 4" xfId="14959"/>
    <cellStyle name="쉼표 [0] 40 4" xfId="7494"/>
    <cellStyle name="쉼표 [0] 40 4 2" xfId="17007"/>
    <cellStyle name="쉼표 [0] 40 4 3" xfId="15246"/>
    <cellStyle name="쉼표 [0] 40 5" xfId="11439"/>
    <cellStyle name="쉼표 [0] 40 5 2" xfId="16146"/>
    <cellStyle name="쉼표 [0] 40 6" xfId="11440"/>
    <cellStyle name="쉼표 [0] 40 7" xfId="14385"/>
    <cellStyle name="쉼표 [0] 41" xfId="6291"/>
    <cellStyle name="쉼표 [0] 41 2" xfId="6920"/>
    <cellStyle name="쉼표 [0] 41 2 2" xfId="7782"/>
    <cellStyle name="쉼표 [0] 41 2 2 2" xfId="17295"/>
    <cellStyle name="쉼표 [0] 41 2 2 3" xfId="15534"/>
    <cellStyle name="쉼표 [0] 41 2 3" xfId="16434"/>
    <cellStyle name="쉼표 [0] 41 2 4" xfId="14673"/>
    <cellStyle name="쉼표 [0] 41 3" xfId="7208"/>
    <cellStyle name="쉼표 [0] 41 3 2" xfId="8069"/>
    <cellStyle name="쉼표 [0] 41 3 2 2" xfId="17582"/>
    <cellStyle name="쉼표 [0] 41 3 2 3" xfId="15821"/>
    <cellStyle name="쉼표 [0] 41 3 3" xfId="16721"/>
    <cellStyle name="쉼표 [0] 41 3 4" xfId="14960"/>
    <cellStyle name="쉼표 [0] 41 4" xfId="7495"/>
    <cellStyle name="쉼표 [0] 41 4 2" xfId="17008"/>
    <cellStyle name="쉼표 [0] 41 4 3" xfId="15247"/>
    <cellStyle name="쉼표 [0] 41 5" xfId="11441"/>
    <cellStyle name="쉼표 [0] 41 5 2" xfId="16147"/>
    <cellStyle name="쉼표 [0] 41 6" xfId="11442"/>
    <cellStyle name="쉼표 [0] 41 7" xfId="14386"/>
    <cellStyle name="쉼표 [0] 42" xfId="3682"/>
    <cellStyle name="쉼표 [0] 42 2" xfId="11443"/>
    <cellStyle name="쉼표 [0] 43" xfId="3683"/>
    <cellStyle name="쉼표 [0] 43 2" xfId="11444"/>
    <cellStyle name="쉼표 [0] 44" xfId="3684"/>
    <cellStyle name="쉼표 [0] 44 2" xfId="11445"/>
    <cellStyle name="쉼표 [0] 45" xfId="3685"/>
    <cellStyle name="쉼표 [0] 45 2" xfId="11446"/>
    <cellStyle name="쉼표 [0] 46" xfId="3686"/>
    <cellStyle name="쉼표 [0] 46 2" xfId="11447"/>
    <cellStyle name="쉼표 [0] 47" xfId="3687"/>
    <cellStyle name="쉼표 [0] 47 2" xfId="11448"/>
    <cellStyle name="쉼표 [0] 48" xfId="3688"/>
    <cellStyle name="쉼표 [0] 48 2" xfId="11449"/>
    <cellStyle name="쉼표 [0] 49" xfId="3689"/>
    <cellStyle name="쉼표 [0] 49 2" xfId="11450"/>
    <cellStyle name="쉼표 [0] 5" xfId="421"/>
    <cellStyle name="쉼표 [0] 5 2" xfId="422"/>
    <cellStyle name="쉼표 [0] 5 2 2" xfId="3691"/>
    <cellStyle name="쉼표 [0] 5 2 2 2" xfId="11451"/>
    <cellStyle name="쉼표 [0] 5 2 2 3" xfId="11452"/>
    <cellStyle name="쉼표 [0] 5 2 3" xfId="3690"/>
    <cellStyle name="쉼표 [0] 5 2 3 2" xfId="11453"/>
    <cellStyle name="쉼표 [0] 5 2 4" xfId="6292"/>
    <cellStyle name="쉼표 [0] 5 2 4 2" xfId="11454"/>
    <cellStyle name="쉼표 [0] 5 3" xfId="3692"/>
    <cellStyle name="쉼표 [0] 5 3 2" xfId="3693"/>
    <cellStyle name="쉼표 [0] 5 3 3" xfId="6293"/>
    <cellStyle name="쉼표 [0] 5 3 3 2" xfId="11455"/>
    <cellStyle name="쉼표 [0] 5 3 4" xfId="11456"/>
    <cellStyle name="쉼표 [0] 5 3 5" xfId="11457"/>
    <cellStyle name="쉼표 [0] 5 3 6" xfId="11458"/>
    <cellStyle name="쉼표 [0] 5 3 7" xfId="11459"/>
    <cellStyle name="쉼표 [0] 5 4" xfId="3694"/>
    <cellStyle name="쉼표 [0] 5 4 2" xfId="11460"/>
    <cellStyle name="쉼표 [0] 5 4 3" xfId="11461"/>
    <cellStyle name="쉼표 [0] 5 4 4" xfId="11462"/>
    <cellStyle name="쉼표 [0] 5 4 5" xfId="11463"/>
    <cellStyle name="쉼표 [0] 5 5" xfId="6294"/>
    <cellStyle name="쉼표 [0] 5 6" xfId="11464"/>
    <cellStyle name="쉼표 [0] 50" xfId="3695"/>
    <cellStyle name="쉼표 [0] 50 2" xfId="11465"/>
    <cellStyle name="쉼표 [0] 51" xfId="423"/>
    <cellStyle name="쉼표 [0] 51 2" xfId="3696"/>
    <cellStyle name="쉼표 [0] 51 2 2" xfId="11466"/>
    <cellStyle name="쉼표 [0] 51 2 3" xfId="11467"/>
    <cellStyle name="쉼표 [0] 51 3" xfId="11468"/>
    <cellStyle name="쉼표 [0] 51 4" xfId="11469"/>
    <cellStyle name="쉼표 [0] 52" xfId="6295"/>
    <cellStyle name="쉼표 [0] 52 2" xfId="6921"/>
    <cellStyle name="쉼표 [0] 52 2 2" xfId="7783"/>
    <cellStyle name="쉼표 [0] 52 2 2 2" xfId="17296"/>
    <cellStyle name="쉼표 [0] 52 2 2 3" xfId="15535"/>
    <cellStyle name="쉼표 [0] 52 2 3" xfId="16435"/>
    <cellStyle name="쉼표 [0] 52 2 4" xfId="14674"/>
    <cellStyle name="쉼표 [0] 52 3" xfId="7209"/>
    <cellStyle name="쉼표 [0] 52 3 2" xfId="8070"/>
    <cellStyle name="쉼표 [0] 52 3 2 2" xfId="17583"/>
    <cellStyle name="쉼표 [0] 52 3 2 3" xfId="15822"/>
    <cellStyle name="쉼표 [0] 52 3 3" xfId="16722"/>
    <cellStyle name="쉼표 [0] 52 3 4" xfId="14961"/>
    <cellStyle name="쉼표 [0] 52 4" xfId="7496"/>
    <cellStyle name="쉼표 [0] 52 4 2" xfId="17009"/>
    <cellStyle name="쉼표 [0] 52 4 3" xfId="15248"/>
    <cellStyle name="쉼표 [0] 52 5" xfId="11470"/>
    <cellStyle name="쉼표 [0] 52 5 2" xfId="16148"/>
    <cellStyle name="쉼표 [0] 52 6" xfId="11471"/>
    <cellStyle name="쉼표 [0] 52 7" xfId="14387"/>
    <cellStyle name="쉼표 [0] 53" xfId="3697"/>
    <cellStyle name="쉼표 [0] 53 2" xfId="11472"/>
    <cellStyle name="쉼표 [0] 54" xfId="3698"/>
    <cellStyle name="쉼표 [0] 54 2" xfId="11473"/>
    <cellStyle name="쉼표 [0] 55" xfId="3699"/>
    <cellStyle name="쉼표 [0] 55 2" xfId="11474"/>
    <cellStyle name="쉼표 [0] 56" xfId="3700"/>
    <cellStyle name="쉼표 [0] 56 2" xfId="11475"/>
    <cellStyle name="쉼표 [0] 57" xfId="6296"/>
    <cellStyle name="쉼표 [0] 57 2" xfId="6922"/>
    <cellStyle name="쉼표 [0] 57 2 2" xfId="7784"/>
    <cellStyle name="쉼표 [0] 57 2 2 2" xfId="17297"/>
    <cellStyle name="쉼표 [0] 57 2 2 3" xfId="15536"/>
    <cellStyle name="쉼표 [0] 57 2 3" xfId="16436"/>
    <cellStyle name="쉼표 [0] 57 2 4" xfId="14675"/>
    <cellStyle name="쉼표 [0] 57 3" xfId="7210"/>
    <cellStyle name="쉼표 [0] 57 3 2" xfId="8071"/>
    <cellStyle name="쉼표 [0] 57 3 2 2" xfId="17584"/>
    <cellStyle name="쉼표 [0] 57 3 2 3" xfId="15823"/>
    <cellStyle name="쉼표 [0] 57 3 3" xfId="16723"/>
    <cellStyle name="쉼표 [0] 57 3 4" xfId="14962"/>
    <cellStyle name="쉼표 [0] 57 4" xfId="7497"/>
    <cellStyle name="쉼표 [0] 57 4 2" xfId="17010"/>
    <cellStyle name="쉼표 [0] 57 4 3" xfId="15249"/>
    <cellStyle name="쉼표 [0] 57 5" xfId="11476"/>
    <cellStyle name="쉼표 [0] 57 5 2" xfId="16149"/>
    <cellStyle name="쉼표 [0] 57 6" xfId="11477"/>
    <cellStyle name="쉼표 [0] 57 7" xfId="14388"/>
    <cellStyle name="쉼표 [0] 58" xfId="3701"/>
    <cellStyle name="쉼표 [0] 58 2" xfId="11478"/>
    <cellStyle name="쉼표 [0] 59" xfId="3702"/>
    <cellStyle name="쉼표 [0] 59 2" xfId="11479"/>
    <cellStyle name="쉼표 [0] 6" xfId="424"/>
    <cellStyle name="쉼표 [0] 6 2" xfId="425"/>
    <cellStyle name="쉼표 [0] 6 2 2" xfId="3705"/>
    <cellStyle name="쉼표 [0] 6 2 2 2" xfId="11480"/>
    <cellStyle name="쉼표 [0] 6 2 2 2 2" xfId="11481"/>
    <cellStyle name="쉼표 [0] 6 2 2 3" xfId="11482"/>
    <cellStyle name="쉼표 [0] 6 2 2 3 2" xfId="11483"/>
    <cellStyle name="쉼표 [0] 6 2 2 4" xfId="11484"/>
    <cellStyle name="쉼표 [0] 6 2 3" xfId="3704"/>
    <cellStyle name="쉼표 [0] 6 2 4" xfId="11485"/>
    <cellStyle name="쉼표 [0] 6 2 4 2" xfId="11486"/>
    <cellStyle name="쉼표 [0] 6 2 5" xfId="11487"/>
    <cellStyle name="쉼표 [0] 6 2 6" xfId="11488"/>
    <cellStyle name="쉼표 [0] 6 3" xfId="3706"/>
    <cellStyle name="쉼표 [0] 6 3 2" xfId="3707"/>
    <cellStyle name="쉼표 [0] 6 3 2 2" xfId="11489"/>
    <cellStyle name="쉼표 [0] 6 3 2 2 2" xfId="11490"/>
    <cellStyle name="쉼표 [0] 6 3 2 3" xfId="11491"/>
    <cellStyle name="쉼표 [0] 6 3 2 4" xfId="11492"/>
    <cellStyle name="쉼표 [0] 6 3 3" xfId="11493"/>
    <cellStyle name="쉼표 [0] 6 3 3 2" xfId="11494"/>
    <cellStyle name="쉼표 [0] 6 3 4" xfId="11495"/>
    <cellStyle name="쉼표 [0] 6 3 5" xfId="11496"/>
    <cellStyle name="쉼표 [0] 6 4" xfId="3708"/>
    <cellStyle name="쉼표 [0] 6 4 2" xfId="11497"/>
    <cellStyle name="쉼표 [0] 6 5" xfId="3709"/>
    <cellStyle name="쉼표 [0] 6 6" xfId="3710"/>
    <cellStyle name="쉼표 [0] 6 6 2" xfId="11498"/>
    <cellStyle name="쉼표 [0] 6 6 3" xfId="11499"/>
    <cellStyle name="쉼표 [0] 6 7" xfId="3703"/>
    <cellStyle name="쉼표 [0] 6 7 2" xfId="11500"/>
    <cellStyle name="쉼표 [0] 6 7 3" xfId="6297"/>
    <cellStyle name="쉼표 [0] 6_009_유통금융보험및기타서비스" xfId="3711"/>
    <cellStyle name="쉼표 [0] 60" xfId="3712"/>
    <cellStyle name="쉼표 [0] 60 2" xfId="11501"/>
    <cellStyle name="쉼표 [0] 61" xfId="3713"/>
    <cellStyle name="쉼표 [0] 61 2" xfId="11502"/>
    <cellStyle name="쉼표 [0] 62" xfId="3714"/>
    <cellStyle name="쉼표 [0] 62 2" xfId="11503"/>
    <cellStyle name="쉼표 [0] 63" xfId="3715"/>
    <cellStyle name="쉼표 [0] 63 2" xfId="11504"/>
    <cellStyle name="쉼표 [0] 64" xfId="3716"/>
    <cellStyle name="쉼표 [0] 64 2" xfId="11505"/>
    <cellStyle name="쉼표 [0] 65" xfId="3717"/>
    <cellStyle name="쉼표 [0] 65 2" xfId="11506"/>
    <cellStyle name="쉼표 [0] 66" xfId="6298"/>
    <cellStyle name="쉼표 [0] 66 2" xfId="6923"/>
    <cellStyle name="쉼표 [0] 66 2 2" xfId="7785"/>
    <cellStyle name="쉼표 [0] 66 2 2 2" xfId="17298"/>
    <cellStyle name="쉼표 [0] 66 2 2 3" xfId="15537"/>
    <cellStyle name="쉼표 [0] 66 2 3" xfId="16437"/>
    <cellStyle name="쉼표 [0] 66 2 4" xfId="14676"/>
    <cellStyle name="쉼표 [0] 66 3" xfId="7211"/>
    <cellStyle name="쉼표 [0] 66 3 2" xfId="8072"/>
    <cellStyle name="쉼표 [0] 66 3 2 2" xfId="17585"/>
    <cellStyle name="쉼표 [0] 66 3 2 3" xfId="15824"/>
    <cellStyle name="쉼표 [0] 66 3 3" xfId="16724"/>
    <cellStyle name="쉼표 [0] 66 3 4" xfId="14963"/>
    <cellStyle name="쉼표 [0] 66 4" xfId="7498"/>
    <cellStyle name="쉼표 [0] 66 4 2" xfId="17011"/>
    <cellStyle name="쉼표 [0] 66 4 3" xfId="15250"/>
    <cellStyle name="쉼표 [0] 66 5" xfId="11507"/>
    <cellStyle name="쉼표 [0] 66 5 2" xfId="16150"/>
    <cellStyle name="쉼표 [0] 66 6" xfId="11508"/>
    <cellStyle name="쉼표 [0] 66 7" xfId="14389"/>
    <cellStyle name="쉼표 [0] 67" xfId="6299"/>
    <cellStyle name="쉼표 [0] 67 2" xfId="6924"/>
    <cellStyle name="쉼표 [0] 67 2 2" xfId="7786"/>
    <cellStyle name="쉼표 [0] 67 2 2 2" xfId="17299"/>
    <cellStyle name="쉼표 [0] 67 2 2 3" xfId="15538"/>
    <cellStyle name="쉼표 [0] 67 2 3" xfId="16438"/>
    <cellStyle name="쉼표 [0] 67 2 4" xfId="14677"/>
    <cellStyle name="쉼표 [0] 67 3" xfId="7212"/>
    <cellStyle name="쉼표 [0] 67 3 2" xfId="8073"/>
    <cellStyle name="쉼표 [0] 67 3 2 2" xfId="17586"/>
    <cellStyle name="쉼표 [0] 67 3 2 3" xfId="15825"/>
    <cellStyle name="쉼표 [0] 67 3 3" xfId="16725"/>
    <cellStyle name="쉼표 [0] 67 3 4" xfId="14964"/>
    <cellStyle name="쉼표 [0] 67 4" xfId="7499"/>
    <cellStyle name="쉼표 [0] 67 4 2" xfId="17012"/>
    <cellStyle name="쉼표 [0] 67 4 3" xfId="15251"/>
    <cellStyle name="쉼표 [0] 67 5" xfId="11509"/>
    <cellStyle name="쉼표 [0] 67 5 2" xfId="16151"/>
    <cellStyle name="쉼표 [0] 67 6" xfId="11510"/>
    <cellStyle name="쉼표 [0] 67 7" xfId="14390"/>
    <cellStyle name="쉼표 [0] 68" xfId="6300"/>
    <cellStyle name="쉼표 [0] 68 2" xfId="6925"/>
    <cellStyle name="쉼표 [0] 68 2 2" xfId="7787"/>
    <cellStyle name="쉼표 [0] 68 2 2 2" xfId="17300"/>
    <cellStyle name="쉼표 [0] 68 2 2 3" xfId="15539"/>
    <cellStyle name="쉼표 [0] 68 2 3" xfId="16439"/>
    <cellStyle name="쉼표 [0] 68 2 4" xfId="14678"/>
    <cellStyle name="쉼표 [0] 68 3" xfId="7213"/>
    <cellStyle name="쉼표 [0] 68 3 2" xfId="8074"/>
    <cellStyle name="쉼표 [0] 68 3 2 2" xfId="17587"/>
    <cellStyle name="쉼표 [0] 68 3 2 3" xfId="15826"/>
    <cellStyle name="쉼표 [0] 68 3 3" xfId="16726"/>
    <cellStyle name="쉼표 [0] 68 3 4" xfId="14965"/>
    <cellStyle name="쉼표 [0] 68 4" xfId="7500"/>
    <cellStyle name="쉼표 [0] 68 4 2" xfId="17013"/>
    <cellStyle name="쉼표 [0] 68 4 3" xfId="15252"/>
    <cellStyle name="쉼표 [0] 68 5" xfId="11511"/>
    <cellStyle name="쉼표 [0] 68 5 2" xfId="16152"/>
    <cellStyle name="쉼표 [0] 68 6" xfId="11512"/>
    <cellStyle name="쉼표 [0] 68 7" xfId="14391"/>
    <cellStyle name="쉼표 [0] 69" xfId="6301"/>
    <cellStyle name="쉼표 [0] 69 2" xfId="6926"/>
    <cellStyle name="쉼표 [0] 69 2 2" xfId="7788"/>
    <cellStyle name="쉼표 [0] 69 2 2 2" xfId="17301"/>
    <cellStyle name="쉼표 [0] 69 2 2 3" xfId="15540"/>
    <cellStyle name="쉼표 [0] 69 2 3" xfId="16440"/>
    <cellStyle name="쉼표 [0] 69 2 4" xfId="14679"/>
    <cellStyle name="쉼표 [0] 69 3" xfId="7214"/>
    <cellStyle name="쉼표 [0] 69 3 2" xfId="8075"/>
    <cellStyle name="쉼표 [0] 69 3 2 2" xfId="17588"/>
    <cellStyle name="쉼표 [0] 69 3 2 3" xfId="15827"/>
    <cellStyle name="쉼표 [0] 69 3 3" xfId="16727"/>
    <cellStyle name="쉼표 [0] 69 3 4" xfId="14966"/>
    <cellStyle name="쉼표 [0] 69 4" xfId="7501"/>
    <cellStyle name="쉼표 [0] 69 4 2" xfId="17014"/>
    <cellStyle name="쉼표 [0] 69 4 3" xfId="15253"/>
    <cellStyle name="쉼표 [0] 69 5" xfId="11513"/>
    <cellStyle name="쉼표 [0] 69 5 2" xfId="16153"/>
    <cellStyle name="쉼표 [0] 69 6" xfId="11514"/>
    <cellStyle name="쉼표 [0] 69 7" xfId="14392"/>
    <cellStyle name="쉼표 [0] 7" xfId="426"/>
    <cellStyle name="쉼표 [0] 7 2" xfId="427"/>
    <cellStyle name="쉼표 [0] 7 2 2" xfId="3718"/>
    <cellStyle name="쉼표 [0] 7 2 2 2" xfId="11515"/>
    <cellStyle name="쉼표 [0] 7 2 2 3" xfId="11516"/>
    <cellStyle name="쉼표 [0] 7 2 3" xfId="11517"/>
    <cellStyle name="쉼표 [0] 7 2 4" xfId="11518"/>
    <cellStyle name="쉼표 [0] 7 2 5" xfId="11519"/>
    <cellStyle name="쉼표 [0] 7 3" xfId="3719"/>
    <cellStyle name="쉼표 [0] 7 3 2" xfId="11520"/>
    <cellStyle name="쉼표 [0] 7 3 3" xfId="11521"/>
    <cellStyle name="쉼표 [0] 7 4" xfId="3720"/>
    <cellStyle name="쉼표 [0] 7 4 2" xfId="11522"/>
    <cellStyle name="쉼표 [0] 7 4 2 2" xfId="11523"/>
    <cellStyle name="쉼표 [0] 7 4 3" xfId="11524"/>
    <cellStyle name="쉼표 [0] 7 4 3 2" xfId="11525"/>
    <cellStyle name="쉼표 [0] 7 5" xfId="5529"/>
    <cellStyle name="쉼표 [0] 7 5 2" xfId="11526"/>
    <cellStyle name="쉼표 [0] 7 5 3" xfId="11527"/>
    <cellStyle name="쉼표 [0] 7 6" xfId="6302"/>
    <cellStyle name="쉼표 [0] 7 6 2" xfId="11528"/>
    <cellStyle name="쉼표 [0] 7 7" xfId="11529"/>
    <cellStyle name="쉼표 [0] 7_012_보건및사회보장" xfId="3721"/>
    <cellStyle name="쉼표 [0] 70" xfId="6303"/>
    <cellStyle name="쉼표 [0] 70 2" xfId="6927"/>
    <cellStyle name="쉼표 [0] 70 2 2" xfId="7789"/>
    <cellStyle name="쉼표 [0] 70 2 2 2" xfId="17302"/>
    <cellStyle name="쉼표 [0] 70 2 2 3" xfId="15541"/>
    <cellStyle name="쉼표 [0] 70 2 3" xfId="16441"/>
    <cellStyle name="쉼표 [0] 70 2 4" xfId="14680"/>
    <cellStyle name="쉼표 [0] 70 3" xfId="7215"/>
    <cellStyle name="쉼표 [0] 70 3 2" xfId="8076"/>
    <cellStyle name="쉼표 [0] 70 3 2 2" xfId="17589"/>
    <cellStyle name="쉼표 [0] 70 3 2 3" xfId="15828"/>
    <cellStyle name="쉼표 [0] 70 3 3" xfId="16728"/>
    <cellStyle name="쉼표 [0] 70 3 4" xfId="14967"/>
    <cellStyle name="쉼표 [0] 70 4" xfId="7502"/>
    <cellStyle name="쉼표 [0] 70 4 2" xfId="17015"/>
    <cellStyle name="쉼표 [0] 70 4 3" xfId="15254"/>
    <cellStyle name="쉼표 [0] 70 5" xfId="11530"/>
    <cellStyle name="쉼표 [0] 70 5 2" xfId="16154"/>
    <cellStyle name="쉼표 [0] 70 6" xfId="11531"/>
    <cellStyle name="쉼표 [0] 70 7" xfId="14393"/>
    <cellStyle name="쉼표 [0] 71" xfId="6304"/>
    <cellStyle name="쉼표 [0] 71 2" xfId="6928"/>
    <cellStyle name="쉼표 [0] 71 2 2" xfId="7790"/>
    <cellStyle name="쉼표 [0] 71 2 2 2" xfId="17303"/>
    <cellStyle name="쉼표 [0] 71 2 2 3" xfId="15542"/>
    <cellStyle name="쉼표 [0] 71 2 3" xfId="16442"/>
    <cellStyle name="쉼표 [0] 71 2 4" xfId="14681"/>
    <cellStyle name="쉼표 [0] 71 3" xfId="7216"/>
    <cellStyle name="쉼표 [0] 71 3 2" xfId="8077"/>
    <cellStyle name="쉼표 [0] 71 3 2 2" xfId="17590"/>
    <cellStyle name="쉼표 [0] 71 3 2 3" xfId="15829"/>
    <cellStyle name="쉼표 [0] 71 3 3" xfId="16729"/>
    <cellStyle name="쉼표 [0] 71 3 4" xfId="14968"/>
    <cellStyle name="쉼표 [0] 71 4" xfId="7503"/>
    <cellStyle name="쉼표 [0] 71 4 2" xfId="17016"/>
    <cellStyle name="쉼표 [0] 71 4 3" xfId="15255"/>
    <cellStyle name="쉼표 [0] 71 5" xfId="11532"/>
    <cellStyle name="쉼표 [0] 71 5 2" xfId="16155"/>
    <cellStyle name="쉼표 [0] 71 6" xfId="11533"/>
    <cellStyle name="쉼표 [0] 71 7" xfId="14394"/>
    <cellStyle name="쉼표 [0] 72" xfId="6305"/>
    <cellStyle name="쉼표 [0] 72 2" xfId="6929"/>
    <cellStyle name="쉼표 [0] 72 2 2" xfId="7791"/>
    <cellStyle name="쉼표 [0] 72 2 2 2" xfId="17304"/>
    <cellStyle name="쉼표 [0] 72 2 2 3" xfId="15543"/>
    <cellStyle name="쉼표 [0] 72 2 3" xfId="16443"/>
    <cellStyle name="쉼표 [0] 72 2 4" xfId="14682"/>
    <cellStyle name="쉼표 [0] 72 3" xfId="7217"/>
    <cellStyle name="쉼표 [0] 72 3 2" xfId="8078"/>
    <cellStyle name="쉼표 [0] 72 3 2 2" xfId="17591"/>
    <cellStyle name="쉼표 [0] 72 3 2 3" xfId="15830"/>
    <cellStyle name="쉼표 [0] 72 3 3" xfId="16730"/>
    <cellStyle name="쉼표 [0] 72 3 4" xfId="14969"/>
    <cellStyle name="쉼표 [0] 72 4" xfId="7504"/>
    <cellStyle name="쉼표 [0] 72 4 2" xfId="17017"/>
    <cellStyle name="쉼표 [0] 72 4 3" xfId="15256"/>
    <cellStyle name="쉼표 [0] 72 5" xfId="11534"/>
    <cellStyle name="쉼표 [0] 72 5 2" xfId="16156"/>
    <cellStyle name="쉼표 [0] 72 6" xfId="11535"/>
    <cellStyle name="쉼표 [0] 72 7" xfId="14395"/>
    <cellStyle name="쉼표 [0] 73" xfId="6306"/>
    <cellStyle name="쉼표 [0] 73 2" xfId="6930"/>
    <cellStyle name="쉼표 [0] 73 2 2" xfId="7792"/>
    <cellStyle name="쉼표 [0] 73 2 2 2" xfId="17305"/>
    <cellStyle name="쉼표 [0] 73 2 2 3" xfId="15544"/>
    <cellStyle name="쉼표 [0] 73 2 3" xfId="16444"/>
    <cellStyle name="쉼표 [0] 73 2 4" xfId="14683"/>
    <cellStyle name="쉼표 [0] 73 3" xfId="7218"/>
    <cellStyle name="쉼표 [0] 73 3 2" xfId="8079"/>
    <cellStyle name="쉼표 [0] 73 3 2 2" xfId="17592"/>
    <cellStyle name="쉼표 [0] 73 3 2 3" xfId="15831"/>
    <cellStyle name="쉼표 [0] 73 3 3" xfId="16731"/>
    <cellStyle name="쉼표 [0] 73 3 4" xfId="14970"/>
    <cellStyle name="쉼표 [0] 73 4" xfId="7505"/>
    <cellStyle name="쉼표 [0] 73 4 2" xfId="17018"/>
    <cellStyle name="쉼표 [0] 73 4 3" xfId="15257"/>
    <cellStyle name="쉼표 [0] 73 5" xfId="16157"/>
    <cellStyle name="쉼표 [0] 73 6" xfId="14396"/>
    <cellStyle name="쉼표 [0] 74" xfId="6307"/>
    <cellStyle name="쉼표 [0] 74 2" xfId="6931"/>
    <cellStyle name="쉼표 [0] 74 2 2" xfId="7793"/>
    <cellStyle name="쉼표 [0] 74 2 2 2" xfId="17306"/>
    <cellStyle name="쉼표 [0] 74 2 2 3" xfId="15545"/>
    <cellStyle name="쉼표 [0] 74 2 3" xfId="16445"/>
    <cellStyle name="쉼표 [0] 74 2 4" xfId="14684"/>
    <cellStyle name="쉼표 [0] 74 3" xfId="7219"/>
    <cellStyle name="쉼표 [0] 74 3 2" xfId="8080"/>
    <cellStyle name="쉼표 [0] 74 3 2 2" xfId="17593"/>
    <cellStyle name="쉼표 [0] 74 3 2 3" xfId="15832"/>
    <cellStyle name="쉼표 [0] 74 3 3" xfId="16732"/>
    <cellStyle name="쉼표 [0] 74 3 4" xfId="14971"/>
    <cellStyle name="쉼표 [0] 74 4" xfId="7506"/>
    <cellStyle name="쉼표 [0] 74 4 2" xfId="17019"/>
    <cellStyle name="쉼표 [0] 74 4 3" xfId="15258"/>
    <cellStyle name="쉼표 [0] 74 5" xfId="16158"/>
    <cellStyle name="쉼표 [0] 74 6" xfId="14397"/>
    <cellStyle name="쉼표 [0] 75" xfId="428"/>
    <cellStyle name="쉼표 [0] 75 2" xfId="11536"/>
    <cellStyle name="쉼표 [0] 75 2 2" xfId="11537"/>
    <cellStyle name="쉼표 [0] 75 2 3" xfId="11538"/>
    <cellStyle name="쉼표 [0] 75 3" xfId="11539"/>
    <cellStyle name="쉼표 [0] 75 3 2" xfId="11540"/>
    <cellStyle name="쉼표 [0] 75 4" xfId="11541"/>
    <cellStyle name="쉼표 [0] 75 5" xfId="11542"/>
    <cellStyle name="쉼표 [0] 76" xfId="429"/>
    <cellStyle name="쉼표 [0] 76 2" xfId="11543"/>
    <cellStyle name="쉼표 [0] 76 2 2" xfId="11544"/>
    <cellStyle name="쉼표 [0] 76 2 3" xfId="11545"/>
    <cellStyle name="쉼표 [0] 76 3" xfId="11546"/>
    <cellStyle name="쉼표 [0] 76 3 2" xfId="11547"/>
    <cellStyle name="쉼표 [0] 76 4" xfId="11548"/>
    <cellStyle name="쉼표 [0] 76 5" xfId="11549"/>
    <cellStyle name="쉼표 [0] 77" xfId="6308"/>
    <cellStyle name="쉼표 [0] 77 2" xfId="6932"/>
    <cellStyle name="쉼표 [0] 77 2 2" xfId="7794"/>
    <cellStyle name="쉼표 [0] 77 2 2 2" xfId="17307"/>
    <cellStyle name="쉼표 [0] 77 2 2 3" xfId="15546"/>
    <cellStyle name="쉼표 [0] 77 2 3" xfId="16446"/>
    <cellStyle name="쉼표 [0] 77 2 4" xfId="14685"/>
    <cellStyle name="쉼표 [0] 77 3" xfId="7220"/>
    <cellStyle name="쉼표 [0] 77 3 2" xfId="8081"/>
    <cellStyle name="쉼표 [0] 77 3 2 2" xfId="17594"/>
    <cellStyle name="쉼표 [0] 77 3 2 3" xfId="15833"/>
    <cellStyle name="쉼표 [0] 77 3 3" xfId="16733"/>
    <cellStyle name="쉼표 [0] 77 3 4" xfId="14972"/>
    <cellStyle name="쉼표 [0] 77 4" xfId="7507"/>
    <cellStyle name="쉼표 [0] 77 4 2" xfId="17020"/>
    <cellStyle name="쉼표 [0] 77 4 3" xfId="15259"/>
    <cellStyle name="쉼표 [0] 77 5" xfId="16159"/>
    <cellStyle name="쉼표 [0] 77 6" xfId="14398"/>
    <cellStyle name="쉼표 [0] 78" xfId="430"/>
    <cellStyle name="쉼표 [0] 78 2" xfId="11550"/>
    <cellStyle name="쉼표 [0] 78 2 2" xfId="11551"/>
    <cellStyle name="쉼표 [0] 78 2 3" xfId="11552"/>
    <cellStyle name="쉼표 [0] 78 3" xfId="11553"/>
    <cellStyle name="쉼표 [0] 78 3 2" xfId="11554"/>
    <cellStyle name="쉼표 [0] 78 4" xfId="11555"/>
    <cellStyle name="쉼표 [0] 78 5" xfId="11556"/>
    <cellStyle name="쉼표 [0] 79" xfId="431"/>
    <cellStyle name="쉼표 [0] 79 2" xfId="11557"/>
    <cellStyle name="쉼표 [0] 79 2 2" xfId="11558"/>
    <cellStyle name="쉼표 [0] 79 2 3" xfId="11559"/>
    <cellStyle name="쉼표 [0] 79 3" xfId="11560"/>
    <cellStyle name="쉼표 [0] 79 4" xfId="11561"/>
    <cellStyle name="쉼표 [0] 8" xfId="432"/>
    <cellStyle name="쉼표 [0] 8 2" xfId="3723"/>
    <cellStyle name="쉼표 [0] 8 2 2" xfId="6309"/>
    <cellStyle name="쉼표 [0] 8 3" xfId="3724"/>
    <cellStyle name="쉼표 [0] 8 3 2" xfId="11562"/>
    <cellStyle name="쉼표 [0] 8 3 2 2" xfId="11563"/>
    <cellStyle name="쉼표 [0] 8 3 2 3" xfId="11564"/>
    <cellStyle name="쉼표 [0] 8 3 3" xfId="11565"/>
    <cellStyle name="쉼표 [0] 8 3 4" xfId="11566"/>
    <cellStyle name="쉼표 [0] 8 4" xfId="3722"/>
    <cellStyle name="쉼표 [0] 8 4 2" xfId="6310"/>
    <cellStyle name="쉼표 [0] 8 5" xfId="11567"/>
    <cellStyle name="쉼표 [0] 8_010_주택건설" xfId="3725"/>
    <cellStyle name="쉼표 [0] 80" xfId="433"/>
    <cellStyle name="쉼표 [0] 80 2" xfId="11568"/>
    <cellStyle name="쉼표 [0] 80 2 2" xfId="11569"/>
    <cellStyle name="쉼표 [0] 80 2 3" xfId="11570"/>
    <cellStyle name="쉼표 [0] 80 3" xfId="11571"/>
    <cellStyle name="쉼표 [0] 80 4" xfId="11572"/>
    <cellStyle name="쉼표 [0] 81" xfId="434"/>
    <cellStyle name="쉼표 [0] 81 2" xfId="11573"/>
    <cellStyle name="쉼표 [0] 81 2 2" xfId="11574"/>
    <cellStyle name="쉼표 [0] 81 2 3" xfId="11575"/>
    <cellStyle name="쉼표 [0] 81 3" xfId="11576"/>
    <cellStyle name="쉼표 [0] 81 4" xfId="11577"/>
    <cellStyle name="쉼표 [0] 82" xfId="435"/>
    <cellStyle name="쉼표 [0] 82 2" xfId="11578"/>
    <cellStyle name="쉼표 [0] 82 2 2" xfId="11579"/>
    <cellStyle name="쉼표 [0] 82 2 3" xfId="11580"/>
    <cellStyle name="쉼표 [0] 82 3" xfId="11581"/>
    <cellStyle name="쉼표 [0] 82 4" xfId="11582"/>
    <cellStyle name="쉼표 [0] 83" xfId="6311"/>
    <cellStyle name="쉼표 [0] 83 2" xfId="6933"/>
    <cellStyle name="쉼표 [0] 83 2 2" xfId="7795"/>
    <cellStyle name="쉼표 [0] 83 2 2 2" xfId="17308"/>
    <cellStyle name="쉼표 [0] 83 2 2 3" xfId="15547"/>
    <cellStyle name="쉼표 [0] 83 2 3" xfId="16447"/>
    <cellStyle name="쉼표 [0] 83 2 4" xfId="14686"/>
    <cellStyle name="쉼표 [0] 83 3" xfId="7221"/>
    <cellStyle name="쉼표 [0] 83 3 2" xfId="8082"/>
    <cellStyle name="쉼표 [0] 83 3 2 2" xfId="17595"/>
    <cellStyle name="쉼표 [0] 83 3 2 3" xfId="15834"/>
    <cellStyle name="쉼표 [0] 83 3 3" xfId="16734"/>
    <cellStyle name="쉼표 [0] 83 3 4" xfId="14973"/>
    <cellStyle name="쉼표 [0] 83 4" xfId="7508"/>
    <cellStyle name="쉼표 [0] 83 4 2" xfId="17021"/>
    <cellStyle name="쉼표 [0] 83 4 3" xfId="15260"/>
    <cellStyle name="쉼표 [0] 83 5" xfId="16160"/>
    <cellStyle name="쉼표 [0] 83 6" xfId="14399"/>
    <cellStyle name="쉼표 [0] 84" xfId="436"/>
    <cellStyle name="쉼표 [0] 85" xfId="437"/>
    <cellStyle name="쉼표 [0] 85 2" xfId="11583"/>
    <cellStyle name="쉼표 [0] 85 2 2" xfId="11584"/>
    <cellStyle name="쉼표 [0] 85 2 3" xfId="11585"/>
    <cellStyle name="쉼표 [0] 85 3" xfId="11586"/>
    <cellStyle name="쉼표 [0] 85 4" xfId="11587"/>
    <cellStyle name="쉼표 [0] 86" xfId="6312"/>
    <cellStyle name="쉼표 [0] 86 2" xfId="6934"/>
    <cellStyle name="쉼표 [0] 86 2 2" xfId="7796"/>
    <cellStyle name="쉼표 [0] 86 2 2 2" xfId="17309"/>
    <cellStyle name="쉼표 [0] 86 2 2 3" xfId="15548"/>
    <cellStyle name="쉼표 [0] 86 2 3" xfId="16448"/>
    <cellStyle name="쉼표 [0] 86 2 4" xfId="14687"/>
    <cellStyle name="쉼표 [0] 86 3" xfId="7222"/>
    <cellStyle name="쉼표 [0] 86 3 2" xfId="8083"/>
    <cellStyle name="쉼표 [0] 86 3 2 2" xfId="17596"/>
    <cellStyle name="쉼표 [0] 86 3 2 3" xfId="15835"/>
    <cellStyle name="쉼표 [0] 86 3 3" xfId="16735"/>
    <cellStyle name="쉼표 [0] 86 3 4" xfId="14974"/>
    <cellStyle name="쉼표 [0] 86 4" xfId="7509"/>
    <cellStyle name="쉼표 [0] 86 4 2" xfId="17022"/>
    <cellStyle name="쉼표 [0] 86 4 3" xfId="15261"/>
    <cellStyle name="쉼표 [0] 86 5" xfId="16161"/>
    <cellStyle name="쉼표 [0] 86 6" xfId="14400"/>
    <cellStyle name="쉼표 [0] 87" xfId="5337"/>
    <cellStyle name="쉼표 [0] 9" xfId="438"/>
    <cellStyle name="쉼표 [0] 9 2" xfId="3727"/>
    <cellStyle name="쉼표 [0] 9 2 2" xfId="3728"/>
    <cellStyle name="쉼표 [0] 9 2 2 2" xfId="11588"/>
    <cellStyle name="쉼표 [0] 9 2 2 2 2" xfId="11589"/>
    <cellStyle name="쉼표 [0] 9 2 2 3" xfId="11590"/>
    <cellStyle name="쉼표 [0] 9 2 2 3 2" xfId="11591"/>
    <cellStyle name="쉼표 [0] 9 2 2 4" xfId="11592"/>
    <cellStyle name="쉼표 [0] 9 2 3" xfId="6313"/>
    <cellStyle name="쉼표 [0] 9 2 4" xfId="11593"/>
    <cellStyle name="쉼표 [0] 9 3" xfId="3729"/>
    <cellStyle name="쉼표 [0] 9 3 2" xfId="11594"/>
    <cellStyle name="쉼표 [0] 9 3 2 2" xfId="11595"/>
    <cellStyle name="쉼표 [0] 9 3 2 3" xfId="11596"/>
    <cellStyle name="쉼표 [0] 9 3 3" xfId="11597"/>
    <cellStyle name="쉼표 [0] 9 3 4" xfId="11598"/>
    <cellStyle name="쉼표 [0] 9 4" xfId="3730"/>
    <cellStyle name="쉼표 [0] 9 4 2" xfId="11599"/>
    <cellStyle name="쉼표 [0] 9 4 2 2" xfId="11600"/>
    <cellStyle name="쉼표 [0] 9 4 2 2 2" xfId="11601"/>
    <cellStyle name="쉼표 [0] 9 4 2 3" xfId="11602"/>
    <cellStyle name="쉼표 [0] 9 4 3" xfId="11603"/>
    <cellStyle name="쉼표 [0] 9 4 4" xfId="11604"/>
    <cellStyle name="쉼표 [0] 9 4 4 2" xfId="11605"/>
    <cellStyle name="쉼표 [0] 9 5" xfId="3726"/>
    <cellStyle name="쉼표 [0] 9 5 2" xfId="11606"/>
    <cellStyle name="쉼표 [0] 9 5 3" xfId="11607"/>
    <cellStyle name="쉼표 [0] 9 5 4" xfId="6314"/>
    <cellStyle name="쉼표 [0] 9 6" xfId="11608"/>
    <cellStyle name="쉼표 [0] 9 6 2" xfId="11609"/>
    <cellStyle name="쉼표 [0] 9 6 3" xfId="11610"/>
    <cellStyle name="쉼표 [0] 9 6 4" xfId="11611"/>
    <cellStyle name="쉼표 [0] 9 7" xfId="11612"/>
    <cellStyle name="쉼표 [0] 9 7 2" xfId="11613"/>
    <cellStyle name="쉼표 [0] 9 8" xfId="11614"/>
    <cellStyle name="쉼표 [0] 9 9" xfId="11615"/>
    <cellStyle name="쉼표 [0] 9_010_주택건설" xfId="3731"/>
    <cellStyle name="쉼표 [0]_10 주택.건설(편)" xfId="439"/>
    <cellStyle name="쉼표 [0]_13.공원" xfId="440"/>
    <cellStyle name="쉼표 [0]_도로과" xfId="441"/>
    <cellStyle name="쉼표 [0]_도시계획과" xfId="442"/>
    <cellStyle name="쉼표 [0]_주택건설" xfId="443"/>
    <cellStyle name="스타일 1" xfId="444"/>
    <cellStyle name="스타일 1 2" xfId="445"/>
    <cellStyle name="스타일 1 2 2" xfId="3733"/>
    <cellStyle name="스타일 1 2 2 2" xfId="11616"/>
    <cellStyle name="스타일 1 2 3" xfId="3734"/>
    <cellStyle name="스타일 1 2 4" xfId="3732"/>
    <cellStyle name="스타일 1 3" xfId="446"/>
    <cellStyle name="안건회계법인" xfId="11617"/>
    <cellStyle name="연결된 셀" xfId="447" builtinId="24" customBuiltin="1"/>
    <cellStyle name="연결된 셀 2" xfId="448"/>
    <cellStyle name="연결된 셀 2 2" xfId="449"/>
    <cellStyle name="연결된 셀 2 2 2" xfId="3736"/>
    <cellStyle name="연결된 셀 2 2 2 2" xfId="3737"/>
    <cellStyle name="연결된 셀 2 2 2 2 2" xfId="11618"/>
    <cellStyle name="연결된 셀 2 2 2 3" xfId="3738"/>
    <cellStyle name="연결된 셀 2 2 2 4" xfId="11619"/>
    <cellStyle name="연결된 셀 2 2 3" xfId="3739"/>
    <cellStyle name="연결된 셀 2 2 3 2" xfId="6315"/>
    <cellStyle name="연결된 셀 2 2 4" xfId="3735"/>
    <cellStyle name="연결된 셀 2 2 4 2" xfId="6316"/>
    <cellStyle name="연결된 셀 2 2 5" xfId="11620"/>
    <cellStyle name="연결된 셀 2 3" xfId="3740"/>
    <cellStyle name="연결된 셀 2 3 2" xfId="6317"/>
    <cellStyle name="연결된 셀 2 3 3" xfId="11621"/>
    <cellStyle name="연결된 셀 2 4" xfId="6318"/>
    <cellStyle name="연결된 셀 2 5" xfId="6319"/>
    <cellStyle name="연결된 셀 3" xfId="450"/>
    <cellStyle name="연결된 셀 3 2" xfId="451"/>
    <cellStyle name="연결된 셀 3 2 2" xfId="3741"/>
    <cellStyle name="연결된 셀 3 2 3" xfId="5530"/>
    <cellStyle name="연결된 셀 3 3" xfId="3742"/>
    <cellStyle name="연결된 셀 3 3 2" xfId="11622"/>
    <cellStyle name="연결된 셀 3 4" xfId="6320"/>
    <cellStyle name="연결된 셀 3 4 2" xfId="11623"/>
    <cellStyle name="연결된 셀 3 5" xfId="11624"/>
    <cellStyle name="연결된 셀 3 6" xfId="11625"/>
    <cellStyle name="연결된 셀 3_012_보건및사회보장" xfId="3743"/>
    <cellStyle name="연결된 셀 4" xfId="452"/>
    <cellStyle name="연결된 셀 4 2" xfId="3744"/>
    <cellStyle name="연결된 셀 4 2 2" xfId="6321"/>
    <cellStyle name="연결된 셀 4 3" xfId="5531"/>
    <cellStyle name="연결된 셀 4 3 2" xfId="6322"/>
    <cellStyle name="연결된 셀 4 4" xfId="6323"/>
    <cellStyle name="연결된 셀 4 5" xfId="6324"/>
    <cellStyle name="연결된 셀 5" xfId="3745"/>
    <cellStyle name="연결된 셀 5 2" xfId="3746"/>
    <cellStyle name="연결된 셀 5 3" xfId="3747"/>
    <cellStyle name="연결된 셀 5 4" xfId="5532"/>
    <cellStyle name="연결된 셀 5 5" xfId="11626"/>
    <cellStyle name="연결된 셀 5 6" xfId="11627"/>
    <cellStyle name="연결된 셀 5 7" xfId="5354"/>
    <cellStyle name="연결된 셀 6" xfId="4360"/>
    <cellStyle name="연결된 셀 6 2" xfId="11628"/>
    <cellStyle name="연결된 셀 6 3" xfId="6325"/>
    <cellStyle name="연결된 셀 7" xfId="4395"/>
    <cellStyle name="연결된 셀 7 2" xfId="11629"/>
    <cellStyle name="연결된 셀 7 3" xfId="6326"/>
    <cellStyle name="연결된 셀 8" xfId="4427"/>
    <cellStyle name="연결된 셀 8 2" xfId="6327"/>
    <cellStyle name="연결된 셀 9" xfId="6328"/>
    <cellStyle name="요약" xfId="453" builtinId="25" customBuiltin="1"/>
    <cellStyle name="요약 2" xfId="454"/>
    <cellStyle name="요약 2 2" xfId="455"/>
    <cellStyle name="요약 2 2 2" xfId="456"/>
    <cellStyle name="요약 2 2 2 2" xfId="6329"/>
    <cellStyle name="요약 2 2 2 2 2" xfId="11630"/>
    <cellStyle name="요약 2 2 2 3" xfId="11631"/>
    <cellStyle name="요약 2 2 3" xfId="3748"/>
    <cellStyle name="요약 2 2 3 2" xfId="6330"/>
    <cellStyle name="요약 2 2 4" xfId="6331"/>
    <cellStyle name="요약 2 2 4 2" xfId="11632"/>
    <cellStyle name="요약 2 2 4 3" xfId="11633"/>
    <cellStyle name="요약 2 2 5" xfId="11634"/>
    <cellStyle name="요약 2 2 5 2" xfId="11635"/>
    <cellStyle name="요약 2 2 6" xfId="11636"/>
    <cellStyle name="요약 2 2 7" xfId="11637"/>
    <cellStyle name="요약 2 3" xfId="457"/>
    <cellStyle name="요약 2 3 2" xfId="6332"/>
    <cellStyle name="요약 2 3 2 2" xfId="11638"/>
    <cellStyle name="요약 2 3 3" xfId="11639"/>
    <cellStyle name="요약 2 3 4" xfId="11640"/>
    <cellStyle name="요약 2 3 5" xfId="11641"/>
    <cellStyle name="요약 2 4" xfId="3749"/>
    <cellStyle name="요약 2 4 2" xfId="3750"/>
    <cellStyle name="요약 2 4 3" xfId="3751"/>
    <cellStyle name="요약 2 4 4" xfId="6333"/>
    <cellStyle name="요약 2 4 5" xfId="15907"/>
    <cellStyle name="요약 2 5" xfId="3752"/>
    <cellStyle name="요약 2 5 2" xfId="6334"/>
    <cellStyle name="요약 2 5 2 2" xfId="11642"/>
    <cellStyle name="요약 2 6" xfId="6335"/>
    <cellStyle name="요약 2 7" xfId="6336"/>
    <cellStyle name="요약 2 8" xfId="11643"/>
    <cellStyle name="요약 3" xfId="458"/>
    <cellStyle name="요약 3 2" xfId="459"/>
    <cellStyle name="요약 3 2 2" xfId="3753"/>
    <cellStyle name="요약 3 2 3" xfId="5533"/>
    <cellStyle name="요약 3 3" xfId="3754"/>
    <cellStyle name="요약 3 3 2" xfId="11644"/>
    <cellStyle name="요약 3 3 3" xfId="11645"/>
    <cellStyle name="요약 3 4" xfId="6337"/>
    <cellStyle name="요약 3 4 2" xfId="11646"/>
    <cellStyle name="요약 3 4 3" xfId="11647"/>
    <cellStyle name="요약 3 5" xfId="11648"/>
    <cellStyle name="요약 3 5 2" xfId="11649"/>
    <cellStyle name="요약 3 6" xfId="11650"/>
    <cellStyle name="요약 3_012_보건및사회보장" xfId="3755"/>
    <cellStyle name="요약 4" xfId="460"/>
    <cellStyle name="요약 4 2" xfId="3756"/>
    <cellStyle name="요약 4 2 2" xfId="6338"/>
    <cellStyle name="요약 4 3" xfId="5534"/>
    <cellStyle name="요약 4 3 2" xfId="6339"/>
    <cellStyle name="요약 4 4" xfId="6340"/>
    <cellStyle name="요약 4 5" xfId="6341"/>
    <cellStyle name="요약 5" xfId="3757"/>
    <cellStyle name="요약 5 2" xfId="3758"/>
    <cellStyle name="요약 5 3" xfId="3759"/>
    <cellStyle name="요약 5 4" xfId="5535"/>
    <cellStyle name="요약 5 5" xfId="11651"/>
    <cellStyle name="요약 5 6" xfId="11652"/>
    <cellStyle name="요약 5 7" xfId="5359"/>
    <cellStyle name="요약 6" xfId="4361"/>
    <cellStyle name="요약 6 2" xfId="11653"/>
    <cellStyle name="요약 6 3" xfId="6342"/>
    <cellStyle name="요약 7" xfId="4396"/>
    <cellStyle name="요약 7 2" xfId="11654"/>
    <cellStyle name="요약 7 3" xfId="6343"/>
    <cellStyle name="요약 8" xfId="4428"/>
    <cellStyle name="요약 8 2" xfId="6344"/>
    <cellStyle name="요약 9" xfId="6345"/>
    <cellStyle name="유1" xfId="11655"/>
    <cellStyle name="일정_K200창정비 (2)" xfId="11656"/>
    <cellStyle name="입력" xfId="461" builtinId="20" customBuiltin="1"/>
    <cellStyle name="입력 2" xfId="462"/>
    <cellStyle name="입력 2 10" xfId="11657"/>
    <cellStyle name="입력 2 2" xfId="463"/>
    <cellStyle name="입력 2 2 2" xfId="464"/>
    <cellStyle name="입력 2 2 2 2" xfId="3761"/>
    <cellStyle name="입력 2 2 2 2 2" xfId="11658"/>
    <cellStyle name="입력 2 2 2 2 2 2" xfId="11659"/>
    <cellStyle name="입력 2 2 2 2 2 3" xfId="11660"/>
    <cellStyle name="입력 2 2 2 2 3" xfId="11661"/>
    <cellStyle name="입력 2 2 2 3" xfId="3762"/>
    <cellStyle name="입력 2 2 2 3 2" xfId="11662"/>
    <cellStyle name="입력 2 2 2 3 2 2" xfId="11663"/>
    <cellStyle name="입력 2 2 2 4" xfId="3760"/>
    <cellStyle name="입력 2 2 2 4 2" xfId="11664"/>
    <cellStyle name="입력 2 2 2 5" xfId="6346"/>
    <cellStyle name="입력 2 2 3" xfId="3763"/>
    <cellStyle name="입력 2 2 3 2" xfId="3764"/>
    <cellStyle name="입력 2 2 3 2 2" xfId="11665"/>
    <cellStyle name="입력 2 2 3 3" xfId="11666"/>
    <cellStyle name="입력 2 2 3 3 2" xfId="11667"/>
    <cellStyle name="입력 2 2 4" xfId="3765"/>
    <cellStyle name="입력 2 2 4 2" xfId="6347"/>
    <cellStyle name="입력 2 2 5" xfId="11668"/>
    <cellStyle name="입력 2 2 5 2" xfId="11669"/>
    <cellStyle name="입력 2 2 5 3" xfId="11670"/>
    <cellStyle name="입력 2 2 6" xfId="11671"/>
    <cellStyle name="입력 2 2 6 2" xfId="11672"/>
    <cellStyle name="입력 2 2 6 3" xfId="11673"/>
    <cellStyle name="입력 2 2 7" xfId="11674"/>
    <cellStyle name="입력 2 2 8" xfId="11675"/>
    <cellStyle name="입력 2 3" xfId="465"/>
    <cellStyle name="입력 2 3 2" xfId="3766"/>
    <cellStyle name="입력 2 3 2 2" xfId="3767"/>
    <cellStyle name="입력 2 3 2 2 2" xfId="11676"/>
    <cellStyle name="입력 2 3 2 3" xfId="11677"/>
    <cellStyle name="입력 2 3 3" xfId="3768"/>
    <cellStyle name="입력 2 3 3 2" xfId="11678"/>
    <cellStyle name="입력 2 3 4" xfId="6348"/>
    <cellStyle name="입력 2 3 4 2" xfId="11679"/>
    <cellStyle name="입력 2 3 5" xfId="11680"/>
    <cellStyle name="입력 2 3 5 2" xfId="11681"/>
    <cellStyle name="입력 2 3 6" xfId="11682"/>
    <cellStyle name="입력 2 3 7" xfId="11683"/>
    <cellStyle name="입력 2 4" xfId="3769"/>
    <cellStyle name="입력 2 4 2" xfId="3770"/>
    <cellStyle name="입력 2 4 2 2" xfId="11684"/>
    <cellStyle name="입력 2 4 3" xfId="3771"/>
    <cellStyle name="입력 2 4 4" xfId="6349"/>
    <cellStyle name="입력 2 4 5" xfId="11685"/>
    <cellStyle name="입력 2 4 5 2" xfId="15908"/>
    <cellStyle name="입력 2 5" xfId="3772"/>
    <cellStyle name="입력 2 5 2" xfId="6350"/>
    <cellStyle name="입력 2 5 2 2" xfId="11686"/>
    <cellStyle name="입력 2 6" xfId="3773"/>
    <cellStyle name="입력 2 6 2" xfId="6351"/>
    <cellStyle name="입력 2 7" xfId="6352"/>
    <cellStyle name="입력 2 7 2" xfId="11687"/>
    <cellStyle name="입력 2 7 2 2" xfId="11688"/>
    <cellStyle name="입력 2 7 3" xfId="11689"/>
    <cellStyle name="입력 2 8" xfId="11690"/>
    <cellStyle name="입력 2 8 2" xfId="11691"/>
    <cellStyle name="입력 2 9" xfId="11692"/>
    <cellStyle name="입력 3" xfId="466"/>
    <cellStyle name="입력 3 2" xfId="467"/>
    <cellStyle name="입력 3 2 2" xfId="3774"/>
    <cellStyle name="입력 3 2 2 2" xfId="11693"/>
    <cellStyle name="입력 3 2 3" xfId="3775"/>
    <cellStyle name="입력 3 2 4" xfId="5536"/>
    <cellStyle name="입력 3 2 4 2" xfId="11694"/>
    <cellStyle name="입력 3 2 5" xfId="11695"/>
    <cellStyle name="입력 3 3" xfId="3776"/>
    <cellStyle name="입력 3 3 2" xfId="11696"/>
    <cellStyle name="입력 3 3 2 2" xfId="11697"/>
    <cellStyle name="입력 3 3 3" xfId="11698"/>
    <cellStyle name="입력 3 4" xfId="3777"/>
    <cellStyle name="입력 3 4 2" xfId="6353"/>
    <cellStyle name="입력 3 4 2 2" xfId="11699"/>
    <cellStyle name="입력 3 5" xfId="11700"/>
    <cellStyle name="입력 3 5 2" xfId="11701"/>
    <cellStyle name="입력 3 6" xfId="11702"/>
    <cellStyle name="입력 3_012_보건및사회보장" xfId="3778"/>
    <cellStyle name="입력 4" xfId="468"/>
    <cellStyle name="입력 4 2" xfId="3779"/>
    <cellStyle name="입력 4 2 2" xfId="6354"/>
    <cellStyle name="입력 4 3" xfId="3780"/>
    <cellStyle name="입력 4 3 2" xfId="6355"/>
    <cellStyle name="입력 4 4" xfId="5537"/>
    <cellStyle name="입력 4 4 2" xfId="6356"/>
    <cellStyle name="입력 4 5" xfId="6357"/>
    <cellStyle name="입력 4 6" xfId="11703"/>
    <cellStyle name="입력 5" xfId="3781"/>
    <cellStyle name="입력 5 2" xfId="3782"/>
    <cellStyle name="입력 5 2 2" xfId="11704"/>
    <cellStyle name="입력 5 3" xfId="3783"/>
    <cellStyle name="입력 5 4" xfId="5538"/>
    <cellStyle name="입력 5 5" xfId="11705"/>
    <cellStyle name="입력 5 6" xfId="11706"/>
    <cellStyle name="입력 5 7" xfId="5351"/>
    <cellStyle name="입력 6" xfId="4362"/>
    <cellStyle name="입력 6 2" xfId="11707"/>
    <cellStyle name="입력 6 2 2" xfId="11708"/>
    <cellStyle name="입력 6 3" xfId="6358"/>
    <cellStyle name="입력 7" xfId="4397"/>
    <cellStyle name="입력 7 2" xfId="11709"/>
    <cellStyle name="입력 7 3" xfId="6359"/>
    <cellStyle name="입력 8" xfId="4429"/>
    <cellStyle name="입력 8 2" xfId="6360"/>
    <cellStyle name="입력 9" xfId="6361"/>
    <cellStyle name="자리수" xfId="469"/>
    <cellStyle name="자리수 2" xfId="3784"/>
    <cellStyle name="자리수 2 2" xfId="11710"/>
    <cellStyle name="자리수0" xfId="470"/>
    <cellStyle name="자리수0 2" xfId="471"/>
    <cellStyle name="자리수0 2 2" xfId="3785"/>
    <cellStyle name="자리수0 2 3" xfId="11711"/>
    <cellStyle name="자리수0 2 4" xfId="11712"/>
    <cellStyle name="자리수0 2 5" xfId="11713"/>
    <cellStyle name="자리수0 3" xfId="11714"/>
    <cellStyle name="작은제목" xfId="472"/>
    <cellStyle name="작은제목 2" xfId="3786"/>
    <cellStyle name="작은제목 3" xfId="3787"/>
    <cellStyle name="작은제목 3 2" xfId="11715"/>
    <cellStyle name="제목" xfId="473" builtinId="15" customBuiltin="1"/>
    <cellStyle name="제목 1" xfId="474" builtinId="16" customBuiltin="1"/>
    <cellStyle name="제목 1 2" xfId="475"/>
    <cellStyle name="제목 1 2 2" xfId="476"/>
    <cellStyle name="제목 1 2 2 2" xfId="3789"/>
    <cellStyle name="제목 1 2 2 2 2" xfId="3790"/>
    <cellStyle name="제목 1 2 2 2 2 2" xfId="11716"/>
    <cellStyle name="제목 1 2 2 2 3" xfId="3791"/>
    <cellStyle name="제목 1 2 2 2 4" xfId="11717"/>
    <cellStyle name="제목 1 2 2 3" xfId="3792"/>
    <cellStyle name="제목 1 2 2 3 2" xfId="6362"/>
    <cellStyle name="제목 1 2 2 4" xfId="3788"/>
    <cellStyle name="제목 1 2 2 4 2" xfId="6363"/>
    <cellStyle name="제목 1 2 2 5" xfId="11718"/>
    <cellStyle name="제목 1 2 3" xfId="3793"/>
    <cellStyle name="제목 1 2 3 2" xfId="6364"/>
    <cellStyle name="제목 1 2 3 3" xfId="11719"/>
    <cellStyle name="제목 1 2 3 4" xfId="15893"/>
    <cellStyle name="제목 1 2 4" xfId="6365"/>
    <cellStyle name="제목 1 2 5" xfId="6366"/>
    <cellStyle name="제목 1 2 6" xfId="6367"/>
    <cellStyle name="제목 1 2 7" xfId="6368"/>
    <cellStyle name="제목 1 3" xfId="477"/>
    <cellStyle name="제목 1 3 2" xfId="3794"/>
    <cellStyle name="제목 1 3 3" xfId="3795"/>
    <cellStyle name="제목 1 3 4" xfId="6369"/>
    <cellStyle name="제목 1 3 4 2" xfId="11720"/>
    <cellStyle name="제목 1 3 5" xfId="11721"/>
    <cellStyle name="제목 1 3 6" xfId="11722"/>
    <cellStyle name="제목 1 3_012_보건및사회보장" xfId="3796"/>
    <cellStyle name="제목 1 4" xfId="3797"/>
    <cellStyle name="제목 1 4 2" xfId="6370"/>
    <cellStyle name="제목 1 4 3" xfId="6371"/>
    <cellStyle name="제목 1 4 4" xfId="6372"/>
    <cellStyle name="제목 1 5" xfId="3798"/>
    <cellStyle name="제목 1 5 2" xfId="3799"/>
    <cellStyle name="제목 1 5 3" xfId="3800"/>
    <cellStyle name="제목 1 5 4" xfId="5539"/>
    <cellStyle name="제목 1 5 5" xfId="11723"/>
    <cellStyle name="제목 1 5 6" xfId="11724"/>
    <cellStyle name="제목 1 5 7" xfId="5344"/>
    <cellStyle name="제목 1 6" xfId="4366"/>
    <cellStyle name="제목 1 6 2" xfId="11725"/>
    <cellStyle name="제목 1 6 3" xfId="6373"/>
    <cellStyle name="제목 1 7" xfId="4398"/>
    <cellStyle name="제목 1 7 2" xfId="11726"/>
    <cellStyle name="제목 1 7 3" xfId="6374"/>
    <cellStyle name="제목 1 8" xfId="4431"/>
    <cellStyle name="제목 1 8 2" xfId="6375"/>
    <cellStyle name="제목 1 9" xfId="6376"/>
    <cellStyle name="제목 10" xfId="3801"/>
    <cellStyle name="제목 10 2" xfId="6377"/>
    <cellStyle name="제목 11" xfId="3802"/>
    <cellStyle name="제목 11 2" xfId="6378"/>
    <cellStyle name="제목 12" xfId="3803"/>
    <cellStyle name="제목 12 2" xfId="6379"/>
    <cellStyle name="제목 13" xfId="3804"/>
    <cellStyle name="제목 14" xfId="3805"/>
    <cellStyle name="제목 15" xfId="3806"/>
    <cellStyle name="제목 16" xfId="3807"/>
    <cellStyle name="제목 17" xfId="3808"/>
    <cellStyle name="제목 18" xfId="3809"/>
    <cellStyle name="제목 19" xfId="3810"/>
    <cellStyle name="제목 2" xfId="478" builtinId="17" customBuiltin="1"/>
    <cellStyle name="제목 2 2" xfId="479"/>
    <cellStyle name="제목 2 2 2" xfId="480"/>
    <cellStyle name="제목 2 2 2 2" xfId="3812"/>
    <cellStyle name="제목 2 2 2 2 2" xfId="3813"/>
    <cellStyle name="제목 2 2 2 2 2 2" xfId="11727"/>
    <cellStyle name="제목 2 2 2 2 3" xfId="3814"/>
    <cellStyle name="제목 2 2 2 2 4" xfId="11728"/>
    <cellStyle name="제목 2 2 2 3" xfId="3815"/>
    <cellStyle name="제목 2 2 2 3 2" xfId="6380"/>
    <cellStyle name="제목 2 2 2 4" xfId="3811"/>
    <cellStyle name="제목 2 2 2 4 2" xfId="6381"/>
    <cellStyle name="제목 2 2 2 5" xfId="11729"/>
    <cellStyle name="제목 2 2 3" xfId="3816"/>
    <cellStyle name="제목 2 2 3 2" xfId="6382"/>
    <cellStyle name="제목 2 2 3 3" xfId="11730"/>
    <cellStyle name="제목 2 2 3 4" xfId="15894"/>
    <cellStyle name="제목 2 2 4" xfId="6383"/>
    <cellStyle name="제목 2 2 5" xfId="6384"/>
    <cellStyle name="제목 2 2 6" xfId="6385"/>
    <cellStyle name="제목 2 2 7" xfId="6386"/>
    <cellStyle name="제목 2 3" xfId="481"/>
    <cellStyle name="제목 2 3 2" xfId="3817"/>
    <cellStyle name="제목 2 3 3" xfId="3818"/>
    <cellStyle name="제목 2 3 4" xfId="6387"/>
    <cellStyle name="제목 2 3 4 2" xfId="11731"/>
    <cellStyle name="제목 2 3 5" xfId="11732"/>
    <cellStyle name="제목 2 3 6" xfId="11733"/>
    <cellStyle name="제목 2 3_012_보건및사회보장" xfId="3819"/>
    <cellStyle name="제목 2 4" xfId="3820"/>
    <cellStyle name="제목 2 4 2" xfId="6388"/>
    <cellStyle name="제목 2 4 3" xfId="6389"/>
    <cellStyle name="제목 2 4 4" xfId="6390"/>
    <cellStyle name="제목 2 5" xfId="3821"/>
    <cellStyle name="제목 2 5 2" xfId="3822"/>
    <cellStyle name="제목 2 5 3" xfId="3823"/>
    <cellStyle name="제목 2 5 4" xfId="5540"/>
    <cellStyle name="제목 2 5 5" xfId="11734"/>
    <cellStyle name="제목 2 5 6" xfId="11735"/>
    <cellStyle name="제목 2 5 7" xfId="5345"/>
    <cellStyle name="제목 2 6" xfId="4367"/>
    <cellStyle name="제목 2 6 2" xfId="11736"/>
    <cellStyle name="제목 2 6 3" xfId="6391"/>
    <cellStyle name="제목 2 7" xfId="4399"/>
    <cellStyle name="제목 2 7 2" xfId="11737"/>
    <cellStyle name="제목 2 7 3" xfId="6392"/>
    <cellStyle name="제목 2 8" xfId="4432"/>
    <cellStyle name="제목 2 8 2" xfId="6393"/>
    <cellStyle name="제목 2 9" xfId="6394"/>
    <cellStyle name="제목 20" xfId="4240"/>
    <cellStyle name="제목 21" xfId="4239"/>
    <cellStyle name="제목 22" xfId="4430"/>
    <cellStyle name="제목 23" xfId="11738"/>
    <cellStyle name="제목 3" xfId="482" builtinId="18" customBuiltin="1"/>
    <cellStyle name="제목 3 2" xfId="483"/>
    <cellStyle name="제목 3 2 2" xfId="484"/>
    <cellStyle name="제목 3 2 2 2" xfId="3825"/>
    <cellStyle name="제목 3 2 2 2 2" xfId="3826"/>
    <cellStyle name="제목 3 2 2 2 2 2" xfId="11739"/>
    <cellStyle name="제목 3 2 2 2 2 2 2" xfId="11740"/>
    <cellStyle name="제목 3 2 2 2 2 2 2 2" xfId="11741"/>
    <cellStyle name="제목 3 2 2 2 3" xfId="3827"/>
    <cellStyle name="제목 3 2 2 2 4" xfId="11742"/>
    <cellStyle name="제목 3 2 2 3" xfId="3828"/>
    <cellStyle name="제목 3 2 2 3 2" xfId="6395"/>
    <cellStyle name="제목 3 2 2 3 3" xfId="11743"/>
    <cellStyle name="제목 3 2 2 3 3 2" xfId="11744"/>
    <cellStyle name="제목 3 2 2 4" xfId="3824"/>
    <cellStyle name="제목 3 2 2 4 2" xfId="6396"/>
    <cellStyle name="제목 3 2 2 5" xfId="11745"/>
    <cellStyle name="제목 3 2 3" xfId="3829"/>
    <cellStyle name="제목 3 2 3 2" xfId="6397"/>
    <cellStyle name="제목 3 2 3 2 2" xfId="11746"/>
    <cellStyle name="제목 3 2 3 2 2 2" xfId="11747"/>
    <cellStyle name="제목 3 2 3 3" xfId="11748"/>
    <cellStyle name="제목 3 2 3 4" xfId="15895"/>
    <cellStyle name="제목 3 2 4" xfId="6398"/>
    <cellStyle name="제목 3 2 4 2" xfId="11749"/>
    <cellStyle name="제목 3 2 4 2 2" xfId="11750"/>
    <cellStyle name="제목 3 2 5" xfId="6399"/>
    <cellStyle name="제목 3 2 6" xfId="6400"/>
    <cellStyle name="제목 3 2 7" xfId="6401"/>
    <cellStyle name="제목 3 3" xfId="485"/>
    <cellStyle name="제목 3 3 2" xfId="3830"/>
    <cellStyle name="제목 3 3 2 2" xfId="11751"/>
    <cellStyle name="제목 3 3 2 2 2" xfId="11752"/>
    <cellStyle name="제목 3 3 2 2 2 2" xfId="11753"/>
    <cellStyle name="제목 3 3 3" xfId="3831"/>
    <cellStyle name="제목 3 3 3 2" xfId="11754"/>
    <cellStyle name="제목 3 3 3 2 2" xfId="11755"/>
    <cellStyle name="제목 3 3 3 2 2 2" xfId="11756"/>
    <cellStyle name="제목 3 3 4" xfId="6402"/>
    <cellStyle name="제목 3 3 4 2" xfId="11757"/>
    <cellStyle name="제목 3 3 4 2 2" xfId="11758"/>
    <cellStyle name="제목 3 3 5" xfId="11759"/>
    <cellStyle name="제목 3 3 6" xfId="11760"/>
    <cellStyle name="제목 3 3_012_보건및사회보장" xfId="3832"/>
    <cellStyle name="제목 3 4" xfId="3833"/>
    <cellStyle name="제목 3 4 2" xfId="6403"/>
    <cellStyle name="제목 3 4 2 2" xfId="11761"/>
    <cellStyle name="제목 3 4 2 2 2" xfId="11762"/>
    <cellStyle name="제목 3 4 3" xfId="6404"/>
    <cellStyle name="제목 3 4 4" xfId="6405"/>
    <cellStyle name="제목 3 5" xfId="3834"/>
    <cellStyle name="제목 3 5 2" xfId="3835"/>
    <cellStyle name="제목 3 5 2 2" xfId="11763"/>
    <cellStyle name="제목 3 5 2 2 2" xfId="11764"/>
    <cellStyle name="제목 3 5 3" xfId="3836"/>
    <cellStyle name="제목 3 5 3 2" xfId="11765"/>
    <cellStyle name="제목 3 5 3 2 2" xfId="11766"/>
    <cellStyle name="제목 3 5 4" xfId="5541"/>
    <cellStyle name="제목 3 5 5" xfId="11767"/>
    <cellStyle name="제목 3 5 6" xfId="11768"/>
    <cellStyle name="제목 3 5 7" xfId="5346"/>
    <cellStyle name="제목 3 6" xfId="4368"/>
    <cellStyle name="제목 3 6 2" xfId="11769"/>
    <cellStyle name="제목 3 6 2 2" xfId="11770"/>
    <cellStyle name="제목 3 6 3" xfId="6406"/>
    <cellStyle name="제목 3 7" xfId="4400"/>
    <cellStyle name="제목 3 7 2" xfId="11771"/>
    <cellStyle name="제목 3 7 3" xfId="6407"/>
    <cellStyle name="제목 3 8" xfId="4433"/>
    <cellStyle name="제목 3 8 2" xfId="11772"/>
    <cellStyle name="제목 3 8 3" xfId="6408"/>
    <cellStyle name="제목 3 9" xfId="6409"/>
    <cellStyle name="제목 4" xfId="486" builtinId="19" customBuiltin="1"/>
    <cellStyle name="제목 4 2" xfId="487"/>
    <cellStyle name="제목 4 2 2" xfId="488"/>
    <cellStyle name="제목 4 2 2 2" xfId="3838"/>
    <cellStyle name="제목 4 2 2 2 2" xfId="3839"/>
    <cellStyle name="제목 4 2 2 2 2 2" xfId="11773"/>
    <cellStyle name="제목 4 2 2 2 3" xfId="3840"/>
    <cellStyle name="제목 4 2 2 2 4" xfId="11774"/>
    <cellStyle name="제목 4 2 2 3" xfId="3841"/>
    <cellStyle name="제목 4 2 2 3 2" xfId="6410"/>
    <cellStyle name="제목 4 2 2 4" xfId="3837"/>
    <cellStyle name="제목 4 2 2 4 2" xfId="6411"/>
    <cellStyle name="제목 4 2 2 5" xfId="11775"/>
    <cellStyle name="제목 4 2 3" xfId="3842"/>
    <cellStyle name="제목 4 2 3 2" xfId="6412"/>
    <cellStyle name="제목 4 2 3 3" xfId="11776"/>
    <cellStyle name="제목 4 2 3 4" xfId="15896"/>
    <cellStyle name="제목 4 2 4" xfId="6413"/>
    <cellStyle name="제목 4 2 5" xfId="6414"/>
    <cellStyle name="제목 4 2 6" xfId="6415"/>
    <cellStyle name="제목 4 2 7" xfId="6416"/>
    <cellStyle name="제목 4 3" xfId="489"/>
    <cellStyle name="제목 4 3 2" xfId="3843"/>
    <cellStyle name="제목 4 3 3" xfId="3844"/>
    <cellStyle name="제목 4 3 4" xfId="6417"/>
    <cellStyle name="제목 4 3 4 2" xfId="11777"/>
    <cellStyle name="제목 4 3 5" xfId="11778"/>
    <cellStyle name="제목 4 3 6" xfId="11779"/>
    <cellStyle name="제목 4 3_012_보건및사회보장" xfId="3845"/>
    <cellStyle name="제목 4 4" xfId="3846"/>
    <cellStyle name="제목 4 4 2" xfId="6418"/>
    <cellStyle name="제목 4 4 3" xfId="6419"/>
    <cellStyle name="제목 4 4 4" xfId="6420"/>
    <cellStyle name="제목 4 5" xfId="3847"/>
    <cellStyle name="제목 4 5 2" xfId="3848"/>
    <cellStyle name="제목 4 5 3" xfId="3849"/>
    <cellStyle name="제목 4 5 4" xfId="5542"/>
    <cellStyle name="제목 4 5 5" xfId="11780"/>
    <cellStyle name="제목 4 5 6" xfId="11781"/>
    <cellStyle name="제목 4 5 7" xfId="5347"/>
    <cellStyle name="제목 4 6" xfId="4369"/>
    <cellStyle name="제목 4 6 2" xfId="11782"/>
    <cellStyle name="제목 4 6 3" xfId="6421"/>
    <cellStyle name="제목 4 7" xfId="4401"/>
    <cellStyle name="제목 4 7 2" xfId="11783"/>
    <cellStyle name="제목 4 7 3" xfId="6422"/>
    <cellStyle name="제목 4 8" xfId="4434"/>
    <cellStyle name="제목 4 8 2" xfId="6423"/>
    <cellStyle name="제목 4 9" xfId="6424"/>
    <cellStyle name="제목 5" xfId="490"/>
    <cellStyle name="제목 5 2" xfId="491"/>
    <cellStyle name="제목 5 2 2" xfId="3851"/>
    <cellStyle name="제목 5 2 2 2" xfId="3852"/>
    <cellStyle name="제목 5 2 2 2 2" xfId="11784"/>
    <cellStyle name="제목 5 2 2 3" xfId="3853"/>
    <cellStyle name="제목 5 2 2 4" xfId="11785"/>
    <cellStyle name="제목 5 2 3" xfId="3854"/>
    <cellStyle name="제목 5 2 3 2" xfId="6425"/>
    <cellStyle name="제목 5 2 4" xfId="3850"/>
    <cellStyle name="제목 5 2 4 2" xfId="6426"/>
    <cellStyle name="제목 5 2 5" xfId="11786"/>
    <cellStyle name="제목 5 3" xfId="3855"/>
    <cellStyle name="제목 5 3 2" xfId="6427"/>
    <cellStyle name="제목 5 3 3" xfId="11787"/>
    <cellStyle name="제목 5 4" xfId="6428"/>
    <cellStyle name="제목 5 5" xfId="6429"/>
    <cellStyle name="제목 5 6" xfId="6430"/>
    <cellStyle name="제목 6" xfId="492"/>
    <cellStyle name="제목 6 2" xfId="11788"/>
    <cellStyle name="제목 6 3" xfId="11789"/>
    <cellStyle name="제목 6 4" xfId="11790"/>
    <cellStyle name="제목 7" xfId="3856"/>
    <cellStyle name="제목 7 2" xfId="5543"/>
    <cellStyle name="제목 7 2 2" xfId="11791"/>
    <cellStyle name="제목 7 3" xfId="11792"/>
    <cellStyle name="제목 7 3 2" xfId="11793"/>
    <cellStyle name="제목 7 4" xfId="11794"/>
    <cellStyle name="제목 7 5" xfId="5343"/>
    <cellStyle name="제목 8" xfId="3857"/>
    <cellStyle name="제목 8 2" xfId="11795"/>
    <cellStyle name="제목 9" xfId="3858"/>
    <cellStyle name="제목 9 2" xfId="6431"/>
    <cellStyle name="좋음" xfId="493" builtinId="26" customBuiltin="1"/>
    <cellStyle name="좋음 2" xfId="494"/>
    <cellStyle name="좋음 2 2" xfId="495"/>
    <cellStyle name="좋음 2 2 2" xfId="3860"/>
    <cellStyle name="좋음 2 2 2 2" xfId="3861"/>
    <cellStyle name="좋음 2 2 2 2 2" xfId="11796"/>
    <cellStyle name="좋음 2 2 2 3" xfId="3862"/>
    <cellStyle name="좋음 2 2 2 4" xfId="11797"/>
    <cellStyle name="좋음 2 2 2 4 2" xfId="11798"/>
    <cellStyle name="좋음 2 2 3" xfId="3863"/>
    <cellStyle name="좋음 2 2 3 2" xfId="6432"/>
    <cellStyle name="좋음 2 2 4" xfId="3859"/>
    <cellStyle name="좋음 2 2 4 2" xfId="6433"/>
    <cellStyle name="좋음 2 2 5" xfId="11799"/>
    <cellStyle name="좋음 2 3" xfId="3864"/>
    <cellStyle name="좋음 2 3 2" xfId="6434"/>
    <cellStyle name="좋음 2 3 3" xfId="11800"/>
    <cellStyle name="좋음 2 4" xfId="6435"/>
    <cellStyle name="좋음 2 5" xfId="6436"/>
    <cellStyle name="좋음 3" xfId="496"/>
    <cellStyle name="좋음 3 2" xfId="497"/>
    <cellStyle name="좋음 3 2 2" xfId="3865"/>
    <cellStyle name="좋음 3 2 2 2" xfId="11801"/>
    <cellStyle name="좋음 3 2 3" xfId="5544"/>
    <cellStyle name="좋음 3 2 3 2" xfId="11802"/>
    <cellStyle name="좋음 3 2 4" xfId="11803"/>
    <cellStyle name="좋음 3 3" xfId="3866"/>
    <cellStyle name="좋음 3 3 2" xfId="11804"/>
    <cellStyle name="좋음 3 4" xfId="6437"/>
    <cellStyle name="좋음 3 4 2" xfId="11805"/>
    <cellStyle name="좋음 3 5" xfId="11806"/>
    <cellStyle name="좋음 3 6" xfId="11807"/>
    <cellStyle name="좋음 3_012_보건및사회보장" xfId="3867"/>
    <cellStyle name="좋음 4" xfId="498"/>
    <cellStyle name="좋음 4 2" xfId="3868"/>
    <cellStyle name="좋음 4 2 2" xfId="6438"/>
    <cellStyle name="좋음 4 3" xfId="5545"/>
    <cellStyle name="좋음 4 3 2" xfId="6439"/>
    <cellStyle name="좋음 4 3 3" xfId="11808"/>
    <cellStyle name="좋음 4 4" xfId="6440"/>
    <cellStyle name="좋음 4 5" xfId="6441"/>
    <cellStyle name="좋음 4 6" xfId="11809"/>
    <cellStyle name="좋음 5" xfId="3869"/>
    <cellStyle name="좋음 5 2" xfId="3870"/>
    <cellStyle name="좋음 5 3" xfId="3871"/>
    <cellStyle name="좋음 5 4" xfId="5546"/>
    <cellStyle name="좋음 5 5" xfId="11810"/>
    <cellStyle name="좋음 5 6" xfId="11811"/>
    <cellStyle name="좋음 5 7" xfId="5348"/>
    <cellStyle name="좋음 6" xfId="4370"/>
    <cellStyle name="좋음 6 2" xfId="11812"/>
    <cellStyle name="좋음 6 3" xfId="6442"/>
    <cellStyle name="좋음 7" xfId="4402"/>
    <cellStyle name="좋음 7 2" xfId="11813"/>
    <cellStyle name="좋음 7 3" xfId="6443"/>
    <cellStyle name="좋음 8" xfId="4435"/>
    <cellStyle name="좋음 8 2" xfId="6444"/>
    <cellStyle name="좋음 9" xfId="6445"/>
    <cellStyle name="지정되지 않음" xfId="11814"/>
    <cellStyle name="출력" xfId="499" builtinId="21" customBuiltin="1"/>
    <cellStyle name="출력 2" xfId="500"/>
    <cellStyle name="출력 2 2" xfId="501"/>
    <cellStyle name="출력 2 2 2" xfId="502"/>
    <cellStyle name="출력 2 2 2 2" xfId="3873"/>
    <cellStyle name="출력 2 2 2 2 2" xfId="11815"/>
    <cellStyle name="출력 2 2 2 2 2 2" xfId="11816"/>
    <cellStyle name="출력 2 2 2 3" xfId="3872"/>
    <cellStyle name="출력 2 2 2 3 2" xfId="11817"/>
    <cellStyle name="출력 2 2 2 4" xfId="6446"/>
    <cellStyle name="출력 2 2 3" xfId="3874"/>
    <cellStyle name="출력 2 2 3 2" xfId="11818"/>
    <cellStyle name="출력 2 2 4" xfId="3875"/>
    <cellStyle name="출력 2 2 4 2" xfId="6447"/>
    <cellStyle name="출력 2 2 5" xfId="11819"/>
    <cellStyle name="출력 2 2 6" xfId="11820"/>
    <cellStyle name="출력 2 2 6 2" xfId="11821"/>
    <cellStyle name="출력 2 2 7" xfId="11822"/>
    <cellStyle name="출력 2 3" xfId="503"/>
    <cellStyle name="출력 2 3 2" xfId="3876"/>
    <cellStyle name="출력 2 3 2 2" xfId="11823"/>
    <cellStyle name="출력 2 3 3" xfId="6448"/>
    <cellStyle name="출력 2 3 4" xfId="11824"/>
    <cellStyle name="출력 2 3 5" xfId="11825"/>
    <cellStyle name="출력 2 4" xfId="3877"/>
    <cellStyle name="출력 2 4 2" xfId="3878"/>
    <cellStyle name="출력 2 4 2 2" xfId="11826"/>
    <cellStyle name="출력 2 4 3" xfId="3879"/>
    <cellStyle name="출력 2 4 4" xfId="6449"/>
    <cellStyle name="출력 2 4 5" xfId="11827"/>
    <cellStyle name="출력 2 4 5 2" xfId="15909"/>
    <cellStyle name="출력 2 5" xfId="3880"/>
    <cellStyle name="출력 2 5 2" xfId="6450"/>
    <cellStyle name="출력 2 5 2 2" xfId="11828"/>
    <cellStyle name="출력 2 6" xfId="6451"/>
    <cellStyle name="출력 2 7" xfId="6452"/>
    <cellStyle name="출력 2 8" xfId="11829"/>
    <cellStyle name="출력 3" xfId="504"/>
    <cellStyle name="출력 3 2" xfId="505"/>
    <cellStyle name="출력 3 2 2" xfId="3881"/>
    <cellStyle name="출력 3 2 2 2" xfId="11830"/>
    <cellStyle name="출력 3 2 3" xfId="5547"/>
    <cellStyle name="출력 3 2 3 2" xfId="11831"/>
    <cellStyle name="출력 3 2 4" xfId="11832"/>
    <cellStyle name="출력 3 3" xfId="3882"/>
    <cellStyle name="출력 3 3 2" xfId="11833"/>
    <cellStyle name="출력 3 3 3" xfId="11834"/>
    <cellStyle name="출력 3 4" xfId="6453"/>
    <cellStyle name="출력 3 4 2" xfId="11835"/>
    <cellStyle name="출력 3 4 3" xfId="11836"/>
    <cellStyle name="출력 3 5" xfId="11837"/>
    <cellStyle name="출력 3 5 2" xfId="11838"/>
    <cellStyle name="출력 3 6" xfId="11839"/>
    <cellStyle name="출력 3 6 2" xfId="11840"/>
    <cellStyle name="출력 3_012_보건및사회보장" xfId="3883"/>
    <cellStyle name="출력 4" xfId="506"/>
    <cellStyle name="출력 4 2" xfId="3884"/>
    <cellStyle name="출력 4 2 2" xfId="6454"/>
    <cellStyle name="출력 4 3" xfId="5548"/>
    <cellStyle name="출력 4 3 2" xfId="6455"/>
    <cellStyle name="출력 4 3 3" xfId="11841"/>
    <cellStyle name="출력 4 4" xfId="6456"/>
    <cellStyle name="출력 4 5" xfId="6457"/>
    <cellStyle name="출력 4 6" xfId="11842"/>
    <cellStyle name="출력 5" xfId="3885"/>
    <cellStyle name="출력 5 2" xfId="3886"/>
    <cellStyle name="출력 5 3" xfId="3887"/>
    <cellStyle name="출력 5 4" xfId="5549"/>
    <cellStyle name="출력 5 5" xfId="11843"/>
    <cellStyle name="출력 5 6" xfId="11844"/>
    <cellStyle name="출력 5 7" xfId="5352"/>
    <cellStyle name="출력 6" xfId="4371"/>
    <cellStyle name="출력 6 2" xfId="11845"/>
    <cellStyle name="출력 6 3" xfId="6458"/>
    <cellStyle name="출력 7" xfId="4403"/>
    <cellStyle name="출력 7 2" xfId="11846"/>
    <cellStyle name="출력 7 3" xfId="6459"/>
    <cellStyle name="출력 8" xfId="4436"/>
    <cellStyle name="출력 8 2" xfId="6460"/>
    <cellStyle name="출력 9" xfId="6461"/>
    <cellStyle name="콤마 " xfId="11847"/>
    <cellStyle name="콤마 [0]" xfId="507"/>
    <cellStyle name="콤마 [0] 2" xfId="3888"/>
    <cellStyle name="콤마 [0] 2 2" xfId="3889"/>
    <cellStyle name="콤마 [0] 2 2 2" xfId="3890"/>
    <cellStyle name="콤마 [0] 2 3" xfId="11848"/>
    <cellStyle name="콤마 [0] 3" xfId="3891"/>
    <cellStyle name="콤마 [0] 3 2" xfId="3892"/>
    <cellStyle name="콤마 [0] 4" xfId="3893"/>
    <cellStyle name="콤마 [0] 4 2" xfId="11849"/>
    <cellStyle name="콤마 [0]_  종  합  " xfId="11850"/>
    <cellStyle name="콤마 [0]_-03.인구" xfId="508"/>
    <cellStyle name="콤마 [0]_-10.주택건설" xfId="509"/>
    <cellStyle name="콤마 [0]_19.정부양곡가공공장" xfId="510"/>
    <cellStyle name="콤마 [0]_2.주민등록인구" xfId="511"/>
    <cellStyle name="콤마 [0]_5.연령별및성별인구(1-3)" xfId="512"/>
    <cellStyle name="콤마 [0]_해안선및도서" xfId="513"/>
    <cellStyle name="콤마 [2]" xfId="514"/>
    <cellStyle name="콤마 [2] 2" xfId="3894"/>
    <cellStyle name="콤마_  종  합  " xfId="515"/>
    <cellStyle name="큰제목" xfId="516"/>
    <cellStyle name="큰제목 2" xfId="517"/>
    <cellStyle name="큰제목 2 2" xfId="3896"/>
    <cellStyle name="큰제목 2 2 2" xfId="11851"/>
    <cellStyle name="큰제목 2 3" xfId="3897"/>
    <cellStyle name="큰제목 2 4" xfId="3895"/>
    <cellStyle name="큰제목 3" xfId="518"/>
    <cellStyle name="큰제목 4" xfId="3898"/>
    <cellStyle name="큰제목 4 2" xfId="11852"/>
    <cellStyle name="통화 [0] 2" xfId="519"/>
    <cellStyle name="통화 [0] 2 10" xfId="11853"/>
    <cellStyle name="통화 [0] 2 10 2" xfId="11854"/>
    <cellStyle name="통화 [0] 2 11" xfId="11855"/>
    <cellStyle name="통화 [0] 2 11 2" xfId="11856"/>
    <cellStyle name="통화 [0] 2 12" xfId="11857"/>
    <cellStyle name="통화 [0] 2 12 2" xfId="11858"/>
    <cellStyle name="통화 [0] 2 13" xfId="11859"/>
    <cellStyle name="통화 [0] 2 13 2" xfId="11860"/>
    <cellStyle name="통화 [0] 2 14" xfId="11861"/>
    <cellStyle name="통화 [0] 2 14 2" xfId="11862"/>
    <cellStyle name="통화 [0] 2 15" xfId="11863"/>
    <cellStyle name="통화 [0] 2 15 2" xfId="11864"/>
    <cellStyle name="통화 [0] 2 16" xfId="11865"/>
    <cellStyle name="통화 [0] 2 16 2" xfId="11866"/>
    <cellStyle name="통화 [0] 2 17" xfId="11867"/>
    <cellStyle name="통화 [0] 2 17 2" xfId="11868"/>
    <cellStyle name="통화 [0] 2 18" xfId="11869"/>
    <cellStyle name="통화 [0] 2 18 2" xfId="11870"/>
    <cellStyle name="통화 [0] 2 19" xfId="11871"/>
    <cellStyle name="통화 [0] 2 19 2" xfId="11872"/>
    <cellStyle name="통화 [0] 2 2" xfId="3900"/>
    <cellStyle name="통화 [0] 2 2 2" xfId="11873"/>
    <cellStyle name="통화 [0] 2 2 2 2" xfId="11874"/>
    <cellStyle name="통화 [0] 2 2 2 3" xfId="11875"/>
    <cellStyle name="통화 [0] 2 2 3" xfId="11876"/>
    <cellStyle name="통화 [0] 2 2 3 2" xfId="11877"/>
    <cellStyle name="통화 [0] 2 2 3 3" xfId="11878"/>
    <cellStyle name="통화 [0] 2 2 4" xfId="11879"/>
    <cellStyle name="통화 [0] 2 2 5" xfId="11880"/>
    <cellStyle name="통화 [0] 2 20" xfId="11881"/>
    <cellStyle name="통화 [0] 2 20 2" xfId="11882"/>
    <cellStyle name="통화 [0] 2 21" xfId="11883"/>
    <cellStyle name="통화 [0] 2 21 2" xfId="11884"/>
    <cellStyle name="통화 [0] 2 22" xfId="11885"/>
    <cellStyle name="통화 [0] 2 22 2" xfId="11886"/>
    <cellStyle name="통화 [0] 2 23" xfId="11887"/>
    <cellStyle name="통화 [0] 2 23 2" xfId="11888"/>
    <cellStyle name="통화 [0] 2 24" xfId="11889"/>
    <cellStyle name="통화 [0] 2 24 2" xfId="11890"/>
    <cellStyle name="통화 [0] 2 25" xfId="11891"/>
    <cellStyle name="통화 [0] 2 25 2" xfId="11892"/>
    <cellStyle name="통화 [0] 2 26" xfId="11893"/>
    <cellStyle name="통화 [0] 2 26 2" xfId="11894"/>
    <cellStyle name="통화 [0] 2 27" xfId="11895"/>
    <cellStyle name="통화 [0] 2 27 2" xfId="11896"/>
    <cellStyle name="통화 [0] 2 28" xfId="11897"/>
    <cellStyle name="통화 [0] 2 28 2" xfId="11898"/>
    <cellStyle name="통화 [0] 2 29" xfId="11899"/>
    <cellStyle name="통화 [0] 2 29 2" xfId="11900"/>
    <cellStyle name="통화 [0] 2 3" xfId="3901"/>
    <cellStyle name="통화 [0] 2 3 2" xfId="11901"/>
    <cellStyle name="통화 [0] 2 3 2 2" xfId="11902"/>
    <cellStyle name="통화 [0] 2 3 2 3" xfId="11903"/>
    <cellStyle name="통화 [0] 2 3 2 4" xfId="11904"/>
    <cellStyle name="통화 [0] 2 3 3" xfId="11905"/>
    <cellStyle name="통화 [0] 2 3 3 2" xfId="11906"/>
    <cellStyle name="통화 [0] 2 3 4" xfId="11907"/>
    <cellStyle name="통화 [0] 2 3 5" xfId="11908"/>
    <cellStyle name="통화 [0] 2 30" xfId="11909"/>
    <cellStyle name="통화 [0] 2 30 2" xfId="11910"/>
    <cellStyle name="통화 [0] 2 31" xfId="11911"/>
    <cellStyle name="통화 [0] 2 31 2" xfId="11912"/>
    <cellStyle name="통화 [0] 2 32" xfId="11913"/>
    <cellStyle name="통화 [0] 2 32 2" xfId="11914"/>
    <cellStyle name="통화 [0] 2 33" xfId="11915"/>
    <cellStyle name="통화 [0] 2 33 2" xfId="11916"/>
    <cellStyle name="통화 [0] 2 34" xfId="11917"/>
    <cellStyle name="통화 [0] 2 34 2" xfId="11918"/>
    <cellStyle name="통화 [0] 2 35" xfId="11919"/>
    <cellStyle name="통화 [0] 2 35 2" xfId="11920"/>
    <cellStyle name="통화 [0] 2 36" xfId="11921"/>
    <cellStyle name="통화 [0] 2 37" xfId="11922"/>
    <cellStyle name="통화 [0] 2 4" xfId="3902"/>
    <cellStyle name="통화 [0] 2 4 2" xfId="11923"/>
    <cellStyle name="통화 [0] 2 4 2 2" xfId="11924"/>
    <cellStyle name="통화 [0] 2 4 3" xfId="11925"/>
    <cellStyle name="통화 [0] 2 4 4" xfId="11926"/>
    <cellStyle name="통화 [0] 2 5" xfId="3899"/>
    <cellStyle name="통화 [0] 2 5 2" xfId="11927"/>
    <cellStyle name="통화 [0] 2 5 2 2" xfId="11928"/>
    <cellStyle name="통화 [0] 2 5 3" xfId="11929"/>
    <cellStyle name="통화 [0] 2 5 4" xfId="11930"/>
    <cellStyle name="통화 [0] 2 6" xfId="4780"/>
    <cellStyle name="통화 [0] 2 6 2" xfId="11931"/>
    <cellStyle name="통화 [0] 2 6 3" xfId="11932"/>
    <cellStyle name="통화 [0] 2 7" xfId="11933"/>
    <cellStyle name="통화 [0] 2 7 2" xfId="11934"/>
    <cellStyle name="통화 [0] 2 8" xfId="11935"/>
    <cellStyle name="통화 [0] 2 8 2" xfId="11936"/>
    <cellStyle name="통화 [0] 2 9" xfId="11937"/>
    <cellStyle name="통화 [0] 2 9 2" xfId="11938"/>
    <cellStyle name="통화 [0] 2_010_주택건설" xfId="3903"/>
    <cellStyle name="통화 [0] 3" xfId="3904"/>
    <cellStyle name="통화 [0] 3 2" xfId="11939"/>
    <cellStyle name="통화 [0] 3 2 2" xfId="11940"/>
    <cellStyle name="통화 [0] 3 2 3" xfId="11941"/>
    <cellStyle name="통화 [0] 3 3" xfId="11942"/>
    <cellStyle name="통화 [0] 3 4" xfId="11943"/>
    <cellStyle name="통화 [0] 4" xfId="11944"/>
    <cellStyle name="통화 [0] 4 2" xfId="11945"/>
    <cellStyle name="통화 [0] 4 2 2" xfId="11946"/>
    <cellStyle name="통화 [0] 4 2 3" xfId="11947"/>
    <cellStyle name="통화 [0] 4 3" xfId="11948"/>
    <cellStyle name="통화 [0] 4 4" xfId="11949"/>
    <cellStyle name="통화 [0] 5" xfId="11950"/>
    <cellStyle name="통화 [0] 5 2" xfId="11951"/>
    <cellStyle name="통화 [0] 5 2 2" xfId="11952"/>
    <cellStyle name="통화 [0] 5 2 3" xfId="11953"/>
    <cellStyle name="통화 [0] 5 3" xfId="11954"/>
    <cellStyle name="통화 [0] 5 4" xfId="11955"/>
    <cellStyle name="퍼센트" xfId="520"/>
    <cellStyle name="퍼센트 2" xfId="521"/>
    <cellStyle name="퍼센트 2 2" xfId="3905"/>
    <cellStyle name="퍼센트 2 3" xfId="11956"/>
    <cellStyle name="퍼센트 2 4" xfId="11957"/>
    <cellStyle name="퍼센트 2 5" xfId="11958"/>
    <cellStyle name="퍼센트 3" xfId="11959"/>
    <cellStyle name="퍼센트 3 2" xfId="11960"/>
    <cellStyle name="표서식" xfId="11961"/>
    <cellStyle name="표준" xfId="0" builtinId="0"/>
    <cellStyle name="표준 10" xfId="522"/>
    <cellStyle name="표준 10 10 2" xfId="11962"/>
    <cellStyle name="표준 10 2" xfId="523"/>
    <cellStyle name="표준 10 2 2" xfId="11963"/>
    <cellStyle name="표준 10 2 2 2" xfId="11964"/>
    <cellStyle name="표준 10 2 3" xfId="11965"/>
    <cellStyle name="표준 10 2 4" xfId="11966"/>
    <cellStyle name="표준 10 3" xfId="524"/>
    <cellStyle name="표준 10 3 2" xfId="11967"/>
    <cellStyle name="표준 10 4" xfId="3907"/>
    <cellStyle name="표준 10 4 2" xfId="11968"/>
    <cellStyle name="표준 10 5" xfId="3908"/>
    <cellStyle name="표준 10 6" xfId="3906"/>
    <cellStyle name="표준 10 6 2" xfId="11969"/>
    <cellStyle name="표준 10 7" xfId="6462"/>
    <cellStyle name="표준 10_010_주택건설" xfId="3909"/>
    <cellStyle name="표준 100" xfId="525"/>
    <cellStyle name="표준 100 2" xfId="6463"/>
    <cellStyle name="표준 101" xfId="526"/>
    <cellStyle name="표준 101 2" xfId="6464"/>
    <cellStyle name="표준 102" xfId="527"/>
    <cellStyle name="표준 102 2" xfId="6465"/>
    <cellStyle name="표준 103" xfId="528"/>
    <cellStyle name="표준 103 2" xfId="6466"/>
    <cellStyle name="표준 104" xfId="6467"/>
    <cellStyle name="표준 104 2" xfId="6468"/>
    <cellStyle name="표준 104 3" xfId="11970"/>
    <cellStyle name="표준 104 4" xfId="11971"/>
    <cellStyle name="표준 104 5" xfId="11972"/>
    <cellStyle name="표준 104 6" xfId="11973"/>
    <cellStyle name="표준 105" xfId="6469"/>
    <cellStyle name="표준 105 2" xfId="6470"/>
    <cellStyle name="표준 105 2 2" xfId="11974"/>
    <cellStyle name="표준 105 3" xfId="11975"/>
    <cellStyle name="표준 105 3 2" xfId="11976"/>
    <cellStyle name="표준 105 4" xfId="11977"/>
    <cellStyle name="표준 105 5" xfId="11978"/>
    <cellStyle name="표준 105 6" xfId="11979"/>
    <cellStyle name="표준 106" xfId="6471"/>
    <cellStyle name="표준 106 2" xfId="6472"/>
    <cellStyle name="표준 106 2 2" xfId="11980"/>
    <cellStyle name="표준 106 3" xfId="11981"/>
    <cellStyle name="표준 106 4" xfId="11982"/>
    <cellStyle name="표준 106 5" xfId="11983"/>
    <cellStyle name="표준 106 6" xfId="11984"/>
    <cellStyle name="표준 107" xfId="6473"/>
    <cellStyle name="표준 107 2" xfId="6474"/>
    <cellStyle name="표준 107 3" xfId="11985"/>
    <cellStyle name="표준 107 4" xfId="11986"/>
    <cellStyle name="표준 107 5" xfId="11987"/>
    <cellStyle name="표준 107 6" xfId="11988"/>
    <cellStyle name="표준 108" xfId="6475"/>
    <cellStyle name="표준 108 2" xfId="11989"/>
    <cellStyle name="표준 108 3" xfId="11990"/>
    <cellStyle name="표준 108 4" xfId="11991"/>
    <cellStyle name="표준 108 5" xfId="11992"/>
    <cellStyle name="표준 108 6" xfId="11993"/>
    <cellStyle name="표준 109" xfId="529"/>
    <cellStyle name="표준 109 2" xfId="3910"/>
    <cellStyle name="표준 109 3" xfId="3911"/>
    <cellStyle name="표준 11" xfId="530"/>
    <cellStyle name="표준 11 2" xfId="531"/>
    <cellStyle name="표준 11 2 2" xfId="11994"/>
    <cellStyle name="표준 11 2 2 2" xfId="11995"/>
    <cellStyle name="표준 11 2 2 3" xfId="11996"/>
    <cellStyle name="표준 11 2 2 4" xfId="11997"/>
    <cellStyle name="표준 11 2 2 4 2" xfId="11998"/>
    <cellStyle name="표준 11 2 2 5" xfId="11999"/>
    <cellStyle name="표준 11 2 2 6" xfId="12000"/>
    <cellStyle name="표준 11 2 2_3_3관경별 현황" xfId="12001"/>
    <cellStyle name="표준 11 2 3" xfId="12002"/>
    <cellStyle name="표준 11 2 3 2" xfId="12003"/>
    <cellStyle name="표준 11 2 3 3" xfId="12004"/>
    <cellStyle name="표준 11 2 3 4" xfId="12005"/>
    <cellStyle name="표준 11 2 4" xfId="12006"/>
    <cellStyle name="표준 11 2 5" xfId="12007"/>
    <cellStyle name="표준 11 2 5 2" xfId="12008"/>
    <cellStyle name="표준 11 2 6" xfId="12009"/>
    <cellStyle name="표준 11 2 7" xfId="12010"/>
    <cellStyle name="표준 11 2_3_3관경별 현황" xfId="12011"/>
    <cellStyle name="표준 11 3" xfId="532"/>
    <cellStyle name="표준 11 3 10" xfId="12012"/>
    <cellStyle name="표준 11 3 2" xfId="12013"/>
    <cellStyle name="표준 11 3 2 2" xfId="12014"/>
    <cellStyle name="표준 11 3 2 3" xfId="12015"/>
    <cellStyle name="표준 11 3 2_3_3관경별 현황" xfId="12016"/>
    <cellStyle name="표준 11 3 3" xfId="12017"/>
    <cellStyle name="표준 11 3 4" xfId="12018"/>
    <cellStyle name="표준 11 3 5" xfId="12019"/>
    <cellStyle name="표준 11 3 6" xfId="12020"/>
    <cellStyle name="표준 11 3 7" xfId="12021"/>
    <cellStyle name="표준 11 3 8" xfId="12022"/>
    <cellStyle name="표준 11 3 9" xfId="12023"/>
    <cellStyle name="표준 11 3_3_3관경별 현황" xfId="12024"/>
    <cellStyle name="표준 11 4" xfId="3912"/>
    <cellStyle name="표준 11 4 2" xfId="3913"/>
    <cellStyle name="표준 11 4 3" xfId="3914"/>
    <cellStyle name="표준 11 4 4" xfId="12025"/>
    <cellStyle name="표준 11 4 4 2" xfId="12026"/>
    <cellStyle name="표준 11 4 5" xfId="12027"/>
    <cellStyle name="표준 11 4_3_3관경별 현황" xfId="12028"/>
    <cellStyle name="표준 11 5" xfId="3915"/>
    <cellStyle name="표준 11 6" xfId="5550"/>
    <cellStyle name="표준 11 7" xfId="6476"/>
    <cellStyle name="표준 11 7 2" xfId="12029"/>
    <cellStyle name="표준 11 8" xfId="12030"/>
    <cellStyle name="표준 11_012_보건및사회보장" xfId="3916"/>
    <cellStyle name="표준 110" xfId="533"/>
    <cellStyle name="표준 110 2" xfId="3917"/>
    <cellStyle name="표준 110 3" xfId="3918"/>
    <cellStyle name="표준 111" xfId="534"/>
    <cellStyle name="표준 111 2" xfId="3919"/>
    <cellStyle name="표준 111 3" xfId="3920"/>
    <cellStyle name="표준 112" xfId="6477"/>
    <cellStyle name="표준 112 2" xfId="12031"/>
    <cellStyle name="표준 112 3" xfId="12032"/>
    <cellStyle name="표준 112 4" xfId="12033"/>
    <cellStyle name="표준 112 5" xfId="12034"/>
    <cellStyle name="표준 112 6" xfId="12035"/>
    <cellStyle name="표준 113" xfId="6478"/>
    <cellStyle name="표준 113 2" xfId="12036"/>
    <cellStyle name="표준 113 3" xfId="12037"/>
    <cellStyle name="표준 113 4" xfId="12038"/>
    <cellStyle name="표준 113 5" xfId="12039"/>
    <cellStyle name="표준 113 6" xfId="12040"/>
    <cellStyle name="표준 114" xfId="6479"/>
    <cellStyle name="표준 114 2" xfId="12041"/>
    <cellStyle name="표준 114 3" xfId="12042"/>
    <cellStyle name="표준 114 4" xfId="12043"/>
    <cellStyle name="표준 114 5" xfId="12044"/>
    <cellStyle name="표준 114 6" xfId="12045"/>
    <cellStyle name="표준 115" xfId="6480"/>
    <cellStyle name="표준 115 2" xfId="12046"/>
    <cellStyle name="표준 115 3" xfId="12047"/>
    <cellStyle name="표준 115 4" xfId="12048"/>
    <cellStyle name="표준 115 5" xfId="12049"/>
    <cellStyle name="표준 115 6" xfId="12050"/>
    <cellStyle name="표준 116" xfId="6481"/>
    <cellStyle name="표준 117" xfId="6482"/>
    <cellStyle name="표준 118" xfId="6483"/>
    <cellStyle name="표준 119" xfId="6484"/>
    <cellStyle name="표준 12" xfId="535"/>
    <cellStyle name="표준 12 2" xfId="3922"/>
    <cellStyle name="표준 12 2 10" xfId="12051"/>
    <cellStyle name="표준 12 2 11" xfId="5425"/>
    <cellStyle name="표준 12 2 2" xfId="5551"/>
    <cellStyle name="표준 12 2 2 2" xfId="12052"/>
    <cellStyle name="표준 12 2 2 3" xfId="12053"/>
    <cellStyle name="표준 12 2 2_3_3관경별 현황" xfId="12054"/>
    <cellStyle name="표준 12 2 3" xfId="12055"/>
    <cellStyle name="표준 12 2 3 2" xfId="12056"/>
    <cellStyle name="표준 12 2 4" xfId="12057"/>
    <cellStyle name="표준 12 2 5" xfId="12058"/>
    <cellStyle name="표준 12 2 5 2" xfId="12059"/>
    <cellStyle name="표준 12 2 6" xfId="12060"/>
    <cellStyle name="표준 12 2 7" xfId="12061"/>
    <cellStyle name="표준 12 2 8" xfId="12062"/>
    <cellStyle name="표준 12 2 9" xfId="12063"/>
    <cellStyle name="표준 12 2_3_3관경별 현황" xfId="12064"/>
    <cellStyle name="표준 12 3" xfId="3923"/>
    <cellStyle name="표준 12 3 2" xfId="12065"/>
    <cellStyle name="표준 12 3 2 2" xfId="12066"/>
    <cellStyle name="표준 12 3 3" xfId="12067"/>
    <cellStyle name="표준 12 3 3 2" xfId="12068"/>
    <cellStyle name="표준 12 3_3_3관경별 현황" xfId="12069"/>
    <cellStyle name="표준 12 4" xfId="3921"/>
    <cellStyle name="표준 12 4 2" xfId="4241"/>
    <cellStyle name="표준 12 4 3" xfId="12070"/>
    <cellStyle name="표준 12 5" xfId="6485"/>
    <cellStyle name="표준 12 5 2" xfId="12071"/>
    <cellStyle name="표준 12 6" xfId="12072"/>
    <cellStyle name="표준 12 6 2" xfId="12073"/>
    <cellStyle name="표준 12_3_3관경별 현황" xfId="12074"/>
    <cellStyle name="표준 120" xfId="6486"/>
    <cellStyle name="표준 121" xfId="6487"/>
    <cellStyle name="표준 122" xfId="6488"/>
    <cellStyle name="표준 123" xfId="6489"/>
    <cellStyle name="표준 124" xfId="6490"/>
    <cellStyle name="표준 125" xfId="6491"/>
    <cellStyle name="표준 126" xfId="6492"/>
    <cellStyle name="표준 127" xfId="6493"/>
    <cellStyle name="표준 128" xfId="6494"/>
    <cellStyle name="표준 129" xfId="6495"/>
    <cellStyle name="표준 13" xfId="536"/>
    <cellStyle name="표준 13 2" xfId="3925"/>
    <cellStyle name="표준 13 2 2" xfId="12075"/>
    <cellStyle name="표준 13 2 2 2" xfId="12076"/>
    <cellStyle name="표준 13 2 2 3" xfId="12077"/>
    <cellStyle name="표준 13 2 2_3_3관경별 현황" xfId="12078"/>
    <cellStyle name="표준 13 2 3" xfId="12079"/>
    <cellStyle name="표준 13 2_3_3관경별 현황" xfId="12080"/>
    <cellStyle name="표준 13 3" xfId="3926"/>
    <cellStyle name="표준 13 3 2" xfId="12081"/>
    <cellStyle name="표준 13 3 2 2" xfId="12082"/>
    <cellStyle name="표준 13 3_3_3관경별 현황" xfId="12083"/>
    <cellStyle name="표준 13 4" xfId="3927"/>
    <cellStyle name="표준 13 5" xfId="3924"/>
    <cellStyle name="표준 13 5 2" xfId="12084"/>
    <cellStyle name="표준 13 5 2 2" xfId="12085"/>
    <cellStyle name="표준 13 5 2 3" xfId="12086"/>
    <cellStyle name="표준 13 5 3" xfId="12087"/>
    <cellStyle name="표준 13 5 3 2" xfId="12088"/>
    <cellStyle name="표준 13 5 4" xfId="12089"/>
    <cellStyle name="표준 13 5 5" xfId="12090"/>
    <cellStyle name="표준 13 6" xfId="6496"/>
    <cellStyle name="표준 13 6 2" xfId="12091"/>
    <cellStyle name="표준 13 7" xfId="12092"/>
    <cellStyle name="표준 13_3_3관경별 현황" xfId="12093"/>
    <cellStyle name="표준 130" xfId="6497"/>
    <cellStyle name="표준 131" xfId="6498"/>
    <cellStyle name="표준 131 2" xfId="6935"/>
    <cellStyle name="표준 131 2 2" xfId="7797"/>
    <cellStyle name="표준 131 2 2 2" xfId="17310"/>
    <cellStyle name="표준 131 2 2 3" xfId="15549"/>
    <cellStyle name="표준 131 2 3" xfId="16449"/>
    <cellStyle name="표준 131 2 4" xfId="14688"/>
    <cellStyle name="표준 131 3" xfId="7223"/>
    <cellStyle name="표준 131 3 2" xfId="8084"/>
    <cellStyle name="표준 131 3 2 2" xfId="17597"/>
    <cellStyle name="표준 131 3 2 3" xfId="15836"/>
    <cellStyle name="표준 131 3 3" xfId="16736"/>
    <cellStyle name="표준 131 3 4" xfId="14975"/>
    <cellStyle name="표준 131 4" xfId="7510"/>
    <cellStyle name="표준 131 4 2" xfId="17023"/>
    <cellStyle name="표준 131 4 3" xfId="15262"/>
    <cellStyle name="표준 131 5" xfId="16162"/>
    <cellStyle name="표준 131 6" xfId="14401"/>
    <cellStyle name="표준 132" xfId="6499"/>
    <cellStyle name="표준 132 2" xfId="6936"/>
    <cellStyle name="표준 132 2 2" xfId="7798"/>
    <cellStyle name="표준 132 2 2 2" xfId="17311"/>
    <cellStyle name="표준 132 2 2 3" xfId="15550"/>
    <cellStyle name="표준 132 2 3" xfId="16450"/>
    <cellStyle name="표준 132 2 4" xfId="14689"/>
    <cellStyle name="표준 132 3" xfId="7224"/>
    <cellStyle name="표준 132 3 2" xfId="8085"/>
    <cellStyle name="표준 132 3 2 2" xfId="17598"/>
    <cellStyle name="표준 132 3 2 3" xfId="15837"/>
    <cellStyle name="표준 132 3 3" xfId="16737"/>
    <cellStyle name="표준 132 3 4" xfId="14976"/>
    <cellStyle name="표준 132 4" xfId="7511"/>
    <cellStyle name="표준 132 4 2" xfId="17024"/>
    <cellStyle name="표준 132 4 3" xfId="15263"/>
    <cellStyle name="표준 132 5" xfId="16163"/>
    <cellStyle name="표준 132 6" xfId="14402"/>
    <cellStyle name="표준 133" xfId="6500"/>
    <cellStyle name="표준 133 2" xfId="6937"/>
    <cellStyle name="표준 133 2 2" xfId="7799"/>
    <cellStyle name="표준 133 2 2 2" xfId="17312"/>
    <cellStyle name="표준 133 2 2 3" xfId="15551"/>
    <cellStyle name="표준 133 2 3" xfId="16451"/>
    <cellStyle name="표준 133 2 4" xfId="14690"/>
    <cellStyle name="표준 133 3" xfId="7225"/>
    <cellStyle name="표준 133 3 2" xfId="8086"/>
    <cellStyle name="표준 133 3 2 2" xfId="17599"/>
    <cellStyle name="표준 133 3 2 3" xfId="15838"/>
    <cellStyle name="표준 133 3 3" xfId="16738"/>
    <cellStyle name="표준 133 3 4" xfId="14977"/>
    <cellStyle name="표준 133 4" xfId="7512"/>
    <cellStyle name="표준 133 4 2" xfId="17025"/>
    <cellStyle name="표준 133 4 3" xfId="15264"/>
    <cellStyle name="표준 133 5" xfId="16164"/>
    <cellStyle name="표준 133 6" xfId="14403"/>
    <cellStyle name="표준 134" xfId="6501"/>
    <cellStyle name="표준 134 2" xfId="6938"/>
    <cellStyle name="표준 134 2 2" xfId="7800"/>
    <cellStyle name="표준 134 2 2 2" xfId="17313"/>
    <cellStyle name="표준 134 2 2 3" xfId="15552"/>
    <cellStyle name="표준 134 2 3" xfId="16452"/>
    <cellStyle name="표준 134 2 4" xfId="14691"/>
    <cellStyle name="표준 134 3" xfId="7226"/>
    <cellStyle name="표준 134 3 2" xfId="8087"/>
    <cellStyle name="표준 134 3 2 2" xfId="17600"/>
    <cellStyle name="표준 134 3 2 3" xfId="15839"/>
    <cellStyle name="표준 134 3 3" xfId="16739"/>
    <cellStyle name="표준 134 3 4" xfId="14978"/>
    <cellStyle name="표준 134 4" xfId="7513"/>
    <cellStyle name="표준 134 4 2" xfId="17026"/>
    <cellStyle name="표준 134 4 3" xfId="15265"/>
    <cellStyle name="표준 134 5" xfId="16165"/>
    <cellStyle name="표준 134 6" xfId="14404"/>
    <cellStyle name="표준 135" xfId="6502"/>
    <cellStyle name="표준 135 2" xfId="6939"/>
    <cellStyle name="표준 135 2 2" xfId="7801"/>
    <cellStyle name="표준 135 2 2 2" xfId="17314"/>
    <cellStyle name="표준 135 2 2 3" xfId="15553"/>
    <cellStyle name="표준 135 2 3" xfId="16453"/>
    <cellStyle name="표준 135 2 4" xfId="14692"/>
    <cellStyle name="표준 135 3" xfId="7227"/>
    <cellStyle name="표준 135 3 2" xfId="8088"/>
    <cellStyle name="표준 135 3 2 2" xfId="17601"/>
    <cellStyle name="표준 135 3 2 3" xfId="15840"/>
    <cellStyle name="표준 135 3 3" xfId="16740"/>
    <cellStyle name="표준 135 3 4" xfId="14979"/>
    <cellStyle name="표준 135 4" xfId="7514"/>
    <cellStyle name="표준 135 4 2" xfId="17027"/>
    <cellStyle name="표준 135 4 3" xfId="15266"/>
    <cellStyle name="표준 135 5" xfId="16166"/>
    <cellStyle name="표준 135 6" xfId="14405"/>
    <cellStyle name="표준 136" xfId="6503"/>
    <cellStyle name="표준 136 2" xfId="6940"/>
    <cellStyle name="표준 136 2 2" xfId="7802"/>
    <cellStyle name="표준 136 2 2 2" xfId="17315"/>
    <cellStyle name="표준 136 2 2 3" xfId="15554"/>
    <cellStyle name="표준 136 2 3" xfId="16454"/>
    <cellStyle name="표준 136 2 4" xfId="14693"/>
    <cellStyle name="표준 136 3" xfId="7228"/>
    <cellStyle name="표준 136 3 2" xfId="8089"/>
    <cellStyle name="표준 136 3 2 2" xfId="17602"/>
    <cellStyle name="표준 136 3 2 3" xfId="15841"/>
    <cellStyle name="표준 136 3 3" xfId="16741"/>
    <cellStyle name="표준 136 3 4" xfId="14980"/>
    <cellStyle name="표준 136 4" xfId="7515"/>
    <cellStyle name="표준 136 4 2" xfId="17028"/>
    <cellStyle name="표준 136 4 3" xfId="15267"/>
    <cellStyle name="표준 136 5" xfId="16167"/>
    <cellStyle name="표준 136 6" xfId="14406"/>
    <cellStyle name="표준 137" xfId="6504"/>
    <cellStyle name="표준 137 2" xfId="6941"/>
    <cellStyle name="표준 137 2 2" xfId="7803"/>
    <cellStyle name="표준 137 2 2 2" xfId="17316"/>
    <cellStyle name="표준 137 2 2 3" xfId="15555"/>
    <cellStyle name="표준 137 2 3" xfId="16455"/>
    <cellStyle name="표준 137 2 4" xfId="14694"/>
    <cellStyle name="표준 137 3" xfId="7229"/>
    <cellStyle name="표준 137 3 2" xfId="8090"/>
    <cellStyle name="표준 137 3 2 2" xfId="17603"/>
    <cellStyle name="표준 137 3 2 3" xfId="15842"/>
    <cellStyle name="표준 137 3 3" xfId="16742"/>
    <cellStyle name="표준 137 3 4" xfId="14981"/>
    <cellStyle name="표준 137 4" xfId="7516"/>
    <cellStyle name="표준 137 4 2" xfId="17029"/>
    <cellStyle name="표준 137 4 3" xfId="15268"/>
    <cellStyle name="표준 137 5" xfId="16168"/>
    <cellStyle name="표준 137 6" xfId="14407"/>
    <cellStyle name="표준 138" xfId="6505"/>
    <cellStyle name="표준 138 2" xfId="6942"/>
    <cellStyle name="표준 138 2 2" xfId="7804"/>
    <cellStyle name="표준 138 2 2 2" xfId="17317"/>
    <cellStyle name="표준 138 2 2 3" xfId="15556"/>
    <cellStyle name="표준 138 2 3" xfId="16456"/>
    <cellStyle name="표준 138 2 4" xfId="14695"/>
    <cellStyle name="표준 138 3" xfId="7230"/>
    <cellStyle name="표준 138 3 2" xfId="8091"/>
    <cellStyle name="표준 138 3 2 2" xfId="17604"/>
    <cellStyle name="표준 138 3 2 3" xfId="15843"/>
    <cellStyle name="표준 138 3 3" xfId="16743"/>
    <cellStyle name="표준 138 3 4" xfId="14982"/>
    <cellStyle name="표준 138 4" xfId="7517"/>
    <cellStyle name="표준 138 4 2" xfId="17030"/>
    <cellStyle name="표준 138 4 3" xfId="15269"/>
    <cellStyle name="표준 138 5" xfId="16169"/>
    <cellStyle name="표준 138 6" xfId="14408"/>
    <cellStyle name="표준 139" xfId="6506"/>
    <cellStyle name="표준 139 2" xfId="6943"/>
    <cellStyle name="표준 139 2 2" xfId="7805"/>
    <cellStyle name="표준 139 2 2 2" xfId="17318"/>
    <cellStyle name="표준 139 2 2 3" xfId="15557"/>
    <cellStyle name="표준 139 2 3" xfId="16457"/>
    <cellStyle name="표준 139 2 4" xfId="14696"/>
    <cellStyle name="표준 139 3" xfId="7231"/>
    <cellStyle name="표준 139 3 2" xfId="8092"/>
    <cellStyle name="표준 139 3 2 2" xfId="17605"/>
    <cellStyle name="표준 139 3 2 3" xfId="15844"/>
    <cellStyle name="표준 139 3 3" xfId="16744"/>
    <cellStyle name="표준 139 3 4" xfId="14983"/>
    <cellStyle name="표준 139 4" xfId="7518"/>
    <cellStyle name="표준 139 4 2" xfId="17031"/>
    <cellStyle name="표준 139 4 3" xfId="15270"/>
    <cellStyle name="표준 139 5" xfId="16170"/>
    <cellStyle name="표준 139 6" xfId="14409"/>
    <cellStyle name="표준 14" xfId="537"/>
    <cellStyle name="표준 14 2" xfId="3928"/>
    <cellStyle name="표준 14 2 2" xfId="3929"/>
    <cellStyle name="표준 14 2 2 2" xfId="6507"/>
    <cellStyle name="표준 14 2 3" xfId="6508"/>
    <cellStyle name="표준 14 2 3 2" xfId="12094"/>
    <cellStyle name="표준 14 2 4" xfId="6509"/>
    <cellStyle name="표준 14 2 5" xfId="12095"/>
    <cellStyle name="표준 14 3" xfId="3930"/>
    <cellStyle name="표준 14 3 2" xfId="12096"/>
    <cellStyle name="표준 14 4" xfId="6510"/>
    <cellStyle name="표준 14 5" xfId="12097"/>
    <cellStyle name="표준 14 5 2" xfId="12098"/>
    <cellStyle name="표준 14 6" xfId="12099"/>
    <cellStyle name="표준 140" xfId="6511"/>
    <cellStyle name="표준 140 2" xfId="6944"/>
    <cellStyle name="표준 140 2 2" xfId="7806"/>
    <cellStyle name="표준 140 2 2 2" xfId="17319"/>
    <cellStyle name="표준 140 2 2 3" xfId="15558"/>
    <cellStyle name="표준 140 2 3" xfId="16458"/>
    <cellStyle name="표준 140 2 4" xfId="14697"/>
    <cellStyle name="표준 140 3" xfId="7232"/>
    <cellStyle name="표준 140 3 2" xfId="8093"/>
    <cellStyle name="표준 140 3 2 2" xfId="17606"/>
    <cellStyle name="표준 140 3 2 3" xfId="15845"/>
    <cellStyle name="표준 140 3 3" xfId="16745"/>
    <cellStyle name="표준 140 3 4" xfId="14984"/>
    <cellStyle name="표준 140 4" xfId="7519"/>
    <cellStyle name="표준 140 4 2" xfId="17032"/>
    <cellStyle name="표준 140 4 3" xfId="15271"/>
    <cellStyle name="표준 140 5" xfId="16171"/>
    <cellStyle name="표준 140 6" xfId="14410"/>
    <cellStyle name="표준 141" xfId="6512"/>
    <cellStyle name="표준 141 2" xfId="6945"/>
    <cellStyle name="표준 141 2 2" xfId="7807"/>
    <cellStyle name="표준 141 2 2 2" xfId="17320"/>
    <cellStyle name="표준 141 2 2 3" xfId="15559"/>
    <cellStyle name="표준 141 2 3" xfId="16459"/>
    <cellStyle name="표준 141 2 4" xfId="14698"/>
    <cellStyle name="표준 141 3" xfId="7233"/>
    <cellStyle name="표준 141 3 2" xfId="8094"/>
    <cellStyle name="표준 141 3 2 2" xfId="17607"/>
    <cellStyle name="표준 141 3 2 3" xfId="15846"/>
    <cellStyle name="표준 141 3 3" xfId="16746"/>
    <cellStyle name="표준 141 3 4" xfId="14985"/>
    <cellStyle name="표준 141 4" xfId="7520"/>
    <cellStyle name="표준 141 4 2" xfId="17033"/>
    <cellStyle name="표준 141 4 3" xfId="15272"/>
    <cellStyle name="표준 141 5" xfId="16172"/>
    <cellStyle name="표준 141 6" xfId="14411"/>
    <cellStyle name="표준 142" xfId="6513"/>
    <cellStyle name="표준 142 2" xfId="6946"/>
    <cellStyle name="표준 142 2 2" xfId="7808"/>
    <cellStyle name="표준 142 2 2 2" xfId="17321"/>
    <cellStyle name="표준 142 2 2 3" xfId="15560"/>
    <cellStyle name="표준 142 2 3" xfId="16460"/>
    <cellStyle name="표준 142 2 4" xfId="14699"/>
    <cellStyle name="표준 142 3" xfId="7234"/>
    <cellStyle name="표준 142 3 2" xfId="8095"/>
    <cellStyle name="표준 142 3 2 2" xfId="17608"/>
    <cellStyle name="표준 142 3 2 3" xfId="15847"/>
    <cellStyle name="표준 142 3 3" xfId="16747"/>
    <cellStyle name="표준 142 3 4" xfId="14986"/>
    <cellStyle name="표준 142 4" xfId="7521"/>
    <cellStyle name="표준 142 4 2" xfId="17034"/>
    <cellStyle name="표준 142 4 3" xfId="15273"/>
    <cellStyle name="표준 142 5" xfId="16173"/>
    <cellStyle name="표준 142 6" xfId="14412"/>
    <cellStyle name="표준 143" xfId="6514"/>
    <cellStyle name="표준 143 2" xfId="6947"/>
    <cellStyle name="표준 143 2 2" xfId="7809"/>
    <cellStyle name="표준 143 2 2 2" xfId="17322"/>
    <cellStyle name="표준 143 2 2 3" xfId="15561"/>
    <cellStyle name="표준 143 2 3" xfId="16461"/>
    <cellStyle name="표준 143 2 4" xfId="14700"/>
    <cellStyle name="표준 143 3" xfId="7235"/>
    <cellStyle name="표준 143 3 2" xfId="8096"/>
    <cellStyle name="표준 143 3 2 2" xfId="17609"/>
    <cellStyle name="표준 143 3 2 3" xfId="15848"/>
    <cellStyle name="표준 143 3 3" xfId="16748"/>
    <cellStyle name="표준 143 3 4" xfId="14987"/>
    <cellStyle name="표준 143 4" xfId="7522"/>
    <cellStyle name="표준 143 4 2" xfId="17035"/>
    <cellStyle name="표준 143 4 3" xfId="15274"/>
    <cellStyle name="표준 143 5" xfId="16174"/>
    <cellStyle name="표준 143 6" xfId="14413"/>
    <cellStyle name="표준 144" xfId="6515"/>
    <cellStyle name="표준 144 2" xfId="6948"/>
    <cellStyle name="표준 144 2 2" xfId="7810"/>
    <cellStyle name="표준 144 2 2 2" xfId="17323"/>
    <cellStyle name="표준 144 2 2 3" xfId="15562"/>
    <cellStyle name="표준 144 2 3" xfId="16462"/>
    <cellStyle name="표준 144 2 4" xfId="14701"/>
    <cellStyle name="표준 144 3" xfId="7236"/>
    <cellStyle name="표준 144 3 2" xfId="8097"/>
    <cellStyle name="표준 144 3 2 2" xfId="17610"/>
    <cellStyle name="표준 144 3 2 3" xfId="15849"/>
    <cellStyle name="표준 144 3 3" xfId="16749"/>
    <cellStyle name="표준 144 3 4" xfId="14988"/>
    <cellStyle name="표준 144 4" xfId="7523"/>
    <cellStyle name="표준 144 4 2" xfId="17036"/>
    <cellStyle name="표준 144 4 3" xfId="15275"/>
    <cellStyle name="표준 144 5" xfId="16175"/>
    <cellStyle name="표준 144 6" xfId="14414"/>
    <cellStyle name="표준 145" xfId="6516"/>
    <cellStyle name="표준 145 2" xfId="6949"/>
    <cellStyle name="표준 145 2 2" xfId="7811"/>
    <cellStyle name="표준 145 2 2 2" xfId="17324"/>
    <cellStyle name="표준 145 2 2 3" xfId="15563"/>
    <cellStyle name="표준 145 2 3" xfId="16463"/>
    <cellStyle name="표준 145 2 4" xfId="14702"/>
    <cellStyle name="표준 145 3" xfId="7237"/>
    <cellStyle name="표준 145 3 2" xfId="8098"/>
    <cellStyle name="표준 145 3 2 2" xfId="17611"/>
    <cellStyle name="표준 145 3 2 3" xfId="15850"/>
    <cellStyle name="표준 145 3 3" xfId="16750"/>
    <cellStyle name="표준 145 3 4" xfId="14989"/>
    <cellStyle name="표준 145 4" xfId="7524"/>
    <cellStyle name="표준 145 4 2" xfId="17037"/>
    <cellStyle name="표준 145 4 3" xfId="15276"/>
    <cellStyle name="표준 145 5" xfId="16176"/>
    <cellStyle name="표준 145 6" xfId="14415"/>
    <cellStyle name="표준 146" xfId="6517"/>
    <cellStyle name="표준 146 2" xfId="6950"/>
    <cellStyle name="표준 146 2 2" xfId="7812"/>
    <cellStyle name="표준 146 2 2 2" xfId="17325"/>
    <cellStyle name="표준 146 2 2 3" xfId="15564"/>
    <cellStyle name="표준 146 2 3" xfId="16464"/>
    <cellStyle name="표준 146 2 4" xfId="14703"/>
    <cellStyle name="표준 146 3" xfId="7238"/>
    <cellStyle name="표준 146 3 2" xfId="8099"/>
    <cellStyle name="표준 146 3 2 2" xfId="17612"/>
    <cellStyle name="표준 146 3 2 3" xfId="15851"/>
    <cellStyle name="표준 146 3 3" xfId="16751"/>
    <cellStyle name="표준 146 3 4" xfId="14990"/>
    <cellStyle name="표준 146 4" xfId="7525"/>
    <cellStyle name="표준 146 4 2" xfId="17038"/>
    <cellStyle name="표준 146 4 3" xfId="15277"/>
    <cellStyle name="표준 146 5" xfId="16177"/>
    <cellStyle name="표준 146 6" xfId="14416"/>
    <cellStyle name="표준 147" xfId="6518"/>
    <cellStyle name="표준 147 2" xfId="6951"/>
    <cellStyle name="표준 147 2 2" xfId="7813"/>
    <cellStyle name="표준 147 2 2 2" xfId="17326"/>
    <cellStyle name="표준 147 2 2 3" xfId="15565"/>
    <cellStyle name="표준 147 2 3" xfId="16465"/>
    <cellStyle name="표준 147 2 4" xfId="14704"/>
    <cellStyle name="표준 147 3" xfId="7239"/>
    <cellStyle name="표준 147 3 2" xfId="8100"/>
    <cellStyle name="표준 147 3 2 2" xfId="17613"/>
    <cellStyle name="표준 147 3 2 3" xfId="15852"/>
    <cellStyle name="표준 147 3 3" xfId="16752"/>
    <cellStyle name="표준 147 3 4" xfId="14991"/>
    <cellStyle name="표준 147 4" xfId="7526"/>
    <cellStyle name="표준 147 4 2" xfId="17039"/>
    <cellStyle name="표준 147 4 3" xfId="15278"/>
    <cellStyle name="표준 147 5" xfId="16178"/>
    <cellStyle name="표준 147 6" xfId="14417"/>
    <cellStyle name="표준 148" xfId="6665"/>
    <cellStyle name="표준 148 2" xfId="6952"/>
    <cellStyle name="표준 148 2 2" xfId="7814"/>
    <cellStyle name="표준 148 2 2 2" xfId="17327"/>
    <cellStyle name="표준 148 2 2 3" xfId="15566"/>
    <cellStyle name="표준 148 2 3" xfId="16466"/>
    <cellStyle name="표준 148 2 4" xfId="14705"/>
    <cellStyle name="표준 148 3" xfId="7240"/>
    <cellStyle name="표준 148 3 2" xfId="8101"/>
    <cellStyle name="표준 148 3 2 2" xfId="17614"/>
    <cellStyle name="표준 148 3 2 3" xfId="15853"/>
    <cellStyle name="표준 148 3 3" xfId="16753"/>
    <cellStyle name="표준 148 3 4" xfId="14992"/>
    <cellStyle name="표준 148 4" xfId="7527"/>
    <cellStyle name="표준 148 4 2" xfId="17040"/>
    <cellStyle name="표준 148 4 3" xfId="15279"/>
    <cellStyle name="표준 148 5" xfId="16179"/>
    <cellStyle name="표준 148 6" xfId="14418"/>
    <cellStyle name="표준 149" xfId="6666"/>
    <cellStyle name="표준 149 2" xfId="6953"/>
    <cellStyle name="표준 149 2 2" xfId="7815"/>
    <cellStyle name="표준 149 2 2 2" xfId="17328"/>
    <cellStyle name="표준 149 2 2 3" xfId="15567"/>
    <cellStyle name="표준 149 2 3" xfId="16467"/>
    <cellStyle name="표준 149 2 4" xfId="14706"/>
    <cellStyle name="표준 149 3" xfId="7241"/>
    <cellStyle name="표준 149 3 2" xfId="8102"/>
    <cellStyle name="표준 149 3 2 2" xfId="17615"/>
    <cellStyle name="표준 149 3 2 3" xfId="15854"/>
    <cellStyle name="표준 149 3 3" xfId="16754"/>
    <cellStyle name="표준 149 3 4" xfId="14993"/>
    <cellStyle name="표준 149 4" xfId="7528"/>
    <cellStyle name="표준 149 4 2" xfId="17041"/>
    <cellStyle name="표준 149 4 3" xfId="15280"/>
    <cellStyle name="표준 149 5" xfId="16180"/>
    <cellStyle name="표준 149 6" xfId="14419"/>
    <cellStyle name="표준 15" xfId="538"/>
    <cellStyle name="표준 15 10" xfId="12100"/>
    <cellStyle name="표준 15 2" xfId="3931"/>
    <cellStyle name="표준 15 2 2" xfId="12101"/>
    <cellStyle name="표준 15 2 3" xfId="12102"/>
    <cellStyle name="표준 15 2 3 2" xfId="12103"/>
    <cellStyle name="표준 15 2 4" xfId="12104"/>
    <cellStyle name="표준 15 2_3_3관경별 현황" xfId="12105"/>
    <cellStyle name="표준 15 3" xfId="3932"/>
    <cellStyle name="표준 15 3 2" xfId="12106"/>
    <cellStyle name="표준 15 3 2 2" xfId="12107"/>
    <cellStyle name="표준 15 3 3" xfId="12108"/>
    <cellStyle name="표준 15 4" xfId="6519"/>
    <cellStyle name="표준 15 5" xfId="12109"/>
    <cellStyle name="표준 15 5 2" xfId="12110"/>
    <cellStyle name="표준 15 6" xfId="12111"/>
    <cellStyle name="표준 15 7" xfId="12112"/>
    <cellStyle name="표준 15 8" xfId="12113"/>
    <cellStyle name="표준 15 9" xfId="12114"/>
    <cellStyle name="표준 15_3_3관경별 현황" xfId="12115"/>
    <cellStyle name="표준 150" xfId="6667"/>
    <cellStyle name="표준 150 2" xfId="6954"/>
    <cellStyle name="표준 150 2 2" xfId="7816"/>
    <cellStyle name="표준 150 2 2 2" xfId="17329"/>
    <cellStyle name="표준 150 2 2 3" xfId="15568"/>
    <cellStyle name="표준 150 2 3" xfId="16468"/>
    <cellStyle name="표준 150 2 4" xfId="14707"/>
    <cellStyle name="표준 150 3" xfId="7242"/>
    <cellStyle name="표준 150 3 2" xfId="8103"/>
    <cellStyle name="표준 150 3 2 2" xfId="17616"/>
    <cellStyle name="표준 150 3 2 3" xfId="15855"/>
    <cellStyle name="표준 150 3 3" xfId="16755"/>
    <cellStyle name="표준 150 3 4" xfId="14994"/>
    <cellStyle name="표준 150 4" xfId="7529"/>
    <cellStyle name="표준 150 4 2" xfId="17042"/>
    <cellStyle name="표준 150 4 3" xfId="15281"/>
    <cellStyle name="표준 150 5" xfId="16181"/>
    <cellStyle name="표준 150 6" xfId="14420"/>
    <cellStyle name="표준 151" xfId="6668"/>
    <cellStyle name="표준 151 2" xfId="6955"/>
    <cellStyle name="표준 151 2 2" xfId="7817"/>
    <cellStyle name="표준 151 2 2 2" xfId="17330"/>
    <cellStyle name="표준 151 2 2 3" xfId="15569"/>
    <cellStyle name="표준 151 2 3" xfId="16469"/>
    <cellStyle name="표준 151 2 4" xfId="14708"/>
    <cellStyle name="표준 151 3" xfId="7243"/>
    <cellStyle name="표준 151 3 2" xfId="8104"/>
    <cellStyle name="표준 151 3 2 2" xfId="17617"/>
    <cellStyle name="표준 151 3 2 3" xfId="15856"/>
    <cellStyle name="표준 151 3 3" xfId="16756"/>
    <cellStyle name="표준 151 3 4" xfId="14995"/>
    <cellStyle name="표준 151 4" xfId="7530"/>
    <cellStyle name="표준 151 4 2" xfId="17043"/>
    <cellStyle name="표준 151 4 3" xfId="15282"/>
    <cellStyle name="표준 151 5" xfId="16182"/>
    <cellStyle name="표준 151 6" xfId="14421"/>
    <cellStyle name="표준 152" xfId="6669"/>
    <cellStyle name="표준 152 2" xfId="6956"/>
    <cellStyle name="표준 152 2 2" xfId="7818"/>
    <cellStyle name="표준 152 2 2 2" xfId="17331"/>
    <cellStyle name="표준 152 2 2 3" xfId="15570"/>
    <cellStyle name="표준 152 2 3" xfId="16470"/>
    <cellStyle name="표준 152 2 4" xfId="14709"/>
    <cellStyle name="표준 152 3" xfId="7244"/>
    <cellStyle name="표준 152 3 2" xfId="8105"/>
    <cellStyle name="표준 152 3 2 2" xfId="17618"/>
    <cellStyle name="표준 152 3 2 3" xfId="15857"/>
    <cellStyle name="표준 152 3 3" xfId="16757"/>
    <cellStyle name="표준 152 3 4" xfId="14996"/>
    <cellStyle name="표준 152 4" xfId="7531"/>
    <cellStyle name="표준 152 4 2" xfId="17044"/>
    <cellStyle name="표준 152 4 3" xfId="15283"/>
    <cellStyle name="표준 152 5" xfId="16183"/>
    <cellStyle name="표준 152 6" xfId="14422"/>
    <cellStyle name="표준 153" xfId="6670"/>
    <cellStyle name="표준 153 2" xfId="6957"/>
    <cellStyle name="표준 153 2 2" xfId="7819"/>
    <cellStyle name="표준 153 2 2 2" xfId="17332"/>
    <cellStyle name="표준 153 2 2 3" xfId="15571"/>
    <cellStyle name="표준 153 2 3" xfId="16471"/>
    <cellStyle name="표준 153 2 4" xfId="14710"/>
    <cellStyle name="표준 153 3" xfId="7245"/>
    <cellStyle name="표준 153 3 2" xfId="8106"/>
    <cellStyle name="표준 153 3 2 2" xfId="17619"/>
    <cellStyle name="표준 153 3 2 3" xfId="15858"/>
    <cellStyle name="표준 153 3 3" xfId="16758"/>
    <cellStyle name="표준 153 3 4" xfId="14997"/>
    <cellStyle name="표준 153 4" xfId="7532"/>
    <cellStyle name="표준 153 4 2" xfId="17045"/>
    <cellStyle name="표준 153 4 3" xfId="15284"/>
    <cellStyle name="표준 153 5" xfId="16184"/>
    <cellStyle name="표준 153 6" xfId="14423"/>
    <cellStyle name="표준 154" xfId="6671"/>
    <cellStyle name="표준 154 2" xfId="6958"/>
    <cellStyle name="표준 154 2 2" xfId="7820"/>
    <cellStyle name="표준 154 2 2 2" xfId="17333"/>
    <cellStyle name="표준 154 2 2 3" xfId="15572"/>
    <cellStyle name="표준 154 2 3" xfId="16472"/>
    <cellStyle name="표준 154 2 4" xfId="14711"/>
    <cellStyle name="표준 154 3" xfId="7246"/>
    <cellStyle name="표준 154 3 2" xfId="8107"/>
    <cellStyle name="표준 154 3 2 2" xfId="17620"/>
    <cellStyle name="표준 154 3 2 3" xfId="15859"/>
    <cellStyle name="표준 154 3 3" xfId="16759"/>
    <cellStyle name="표준 154 3 4" xfId="14998"/>
    <cellStyle name="표준 154 4" xfId="7533"/>
    <cellStyle name="표준 154 4 2" xfId="17046"/>
    <cellStyle name="표준 154 4 3" xfId="15285"/>
    <cellStyle name="표준 154 5" xfId="16185"/>
    <cellStyle name="표준 154 6" xfId="14424"/>
    <cellStyle name="표준 155" xfId="6672"/>
    <cellStyle name="표준 155 2" xfId="6959"/>
    <cellStyle name="표준 155 2 2" xfId="7821"/>
    <cellStyle name="표준 155 2 2 2" xfId="17334"/>
    <cellStyle name="표준 155 2 2 3" xfId="15573"/>
    <cellStyle name="표준 155 2 3" xfId="16473"/>
    <cellStyle name="표준 155 2 4" xfId="14712"/>
    <cellStyle name="표준 155 3" xfId="7247"/>
    <cellStyle name="표준 155 3 2" xfId="8108"/>
    <cellStyle name="표준 155 3 2 2" xfId="17621"/>
    <cellStyle name="표준 155 3 2 3" xfId="15860"/>
    <cellStyle name="표준 155 3 3" xfId="16760"/>
    <cellStyle name="표준 155 3 4" xfId="14999"/>
    <cellStyle name="표준 155 4" xfId="7534"/>
    <cellStyle name="표준 155 4 2" xfId="17047"/>
    <cellStyle name="표준 155 4 3" xfId="15286"/>
    <cellStyle name="표준 155 5" xfId="16186"/>
    <cellStyle name="표준 155 6" xfId="14425"/>
    <cellStyle name="표준 156" xfId="6673"/>
    <cellStyle name="표준 156 2" xfId="6960"/>
    <cellStyle name="표준 156 2 2" xfId="7822"/>
    <cellStyle name="표준 156 2 2 2" xfId="17335"/>
    <cellStyle name="표준 156 2 2 3" xfId="15574"/>
    <cellStyle name="표준 156 2 3" xfId="16474"/>
    <cellStyle name="표준 156 2 4" xfId="14713"/>
    <cellStyle name="표준 156 3" xfId="7248"/>
    <cellStyle name="표준 156 3 2" xfId="8109"/>
    <cellStyle name="표준 156 3 2 2" xfId="17622"/>
    <cellStyle name="표준 156 3 2 3" xfId="15861"/>
    <cellStyle name="표준 156 3 3" xfId="16761"/>
    <cellStyle name="표준 156 3 4" xfId="15000"/>
    <cellStyle name="표준 156 4" xfId="7535"/>
    <cellStyle name="표준 156 4 2" xfId="17048"/>
    <cellStyle name="표준 156 4 3" xfId="15287"/>
    <cellStyle name="표준 156 5" xfId="16187"/>
    <cellStyle name="표준 156 6" xfId="14426"/>
    <cellStyle name="표준 157" xfId="6674"/>
    <cellStyle name="표준 157 2" xfId="6961"/>
    <cellStyle name="표준 157 2 2" xfId="7823"/>
    <cellStyle name="표준 157 2 2 2" xfId="17336"/>
    <cellStyle name="표준 157 2 2 3" xfId="15575"/>
    <cellStyle name="표준 157 2 3" xfId="16475"/>
    <cellStyle name="표준 157 2 4" xfId="14714"/>
    <cellStyle name="표준 157 3" xfId="7249"/>
    <cellStyle name="표준 157 3 2" xfId="8110"/>
    <cellStyle name="표준 157 3 2 2" xfId="17623"/>
    <cellStyle name="표준 157 3 2 3" xfId="15862"/>
    <cellStyle name="표준 157 3 3" xfId="16762"/>
    <cellStyle name="표준 157 3 4" xfId="15001"/>
    <cellStyle name="표준 157 4" xfId="7536"/>
    <cellStyle name="표준 157 4 2" xfId="17049"/>
    <cellStyle name="표준 157 4 3" xfId="15288"/>
    <cellStyle name="표준 157 5" xfId="16188"/>
    <cellStyle name="표준 157 6" xfId="14427"/>
    <cellStyle name="표준 158" xfId="6675"/>
    <cellStyle name="표준 158 2" xfId="6962"/>
    <cellStyle name="표준 158 2 2" xfId="7824"/>
    <cellStyle name="표준 158 2 2 2" xfId="17337"/>
    <cellStyle name="표준 158 2 2 3" xfId="15576"/>
    <cellStyle name="표준 158 2 3" xfId="16476"/>
    <cellStyle name="표준 158 2 4" xfId="14715"/>
    <cellStyle name="표준 158 3" xfId="7250"/>
    <cellStyle name="표준 158 3 2" xfId="8111"/>
    <cellStyle name="표준 158 3 2 2" xfId="17624"/>
    <cellStyle name="표준 158 3 2 3" xfId="15863"/>
    <cellStyle name="표준 158 3 3" xfId="16763"/>
    <cellStyle name="표준 158 3 4" xfId="15002"/>
    <cellStyle name="표준 158 4" xfId="7537"/>
    <cellStyle name="표준 158 4 2" xfId="17050"/>
    <cellStyle name="표준 158 4 3" xfId="15289"/>
    <cellStyle name="표준 158 5" xfId="16189"/>
    <cellStyle name="표준 158 6" xfId="14428"/>
    <cellStyle name="표준 159" xfId="6676"/>
    <cellStyle name="표준 159 2" xfId="6963"/>
    <cellStyle name="표준 159 2 2" xfId="7825"/>
    <cellStyle name="표준 159 2 2 2" xfId="17338"/>
    <cellStyle name="표준 159 2 2 3" xfId="15577"/>
    <cellStyle name="표준 159 2 3" xfId="16477"/>
    <cellStyle name="표준 159 2 4" xfId="14716"/>
    <cellStyle name="표준 159 3" xfId="7251"/>
    <cellStyle name="표준 159 3 2" xfId="8112"/>
    <cellStyle name="표준 159 3 2 2" xfId="17625"/>
    <cellStyle name="표준 159 3 2 3" xfId="15864"/>
    <cellStyle name="표준 159 3 3" xfId="16764"/>
    <cellStyle name="표준 159 3 4" xfId="15003"/>
    <cellStyle name="표준 159 4" xfId="7538"/>
    <cellStyle name="표준 159 4 2" xfId="17051"/>
    <cellStyle name="표준 159 4 3" xfId="15290"/>
    <cellStyle name="표준 159 5" xfId="16190"/>
    <cellStyle name="표준 159 6" xfId="14429"/>
    <cellStyle name="표준 16" xfId="539"/>
    <cellStyle name="표준 16 2" xfId="3933"/>
    <cellStyle name="표준 16 2 2" xfId="6520"/>
    <cellStyle name="표준 16 2 2 2" xfId="12116"/>
    <cellStyle name="표준 16 2 3" xfId="12117"/>
    <cellStyle name="표준 16 3" xfId="6521"/>
    <cellStyle name="표준 16 4" xfId="6522"/>
    <cellStyle name="표준 160" xfId="6677"/>
    <cellStyle name="표준 160 2" xfId="6964"/>
    <cellStyle name="표준 160 2 2" xfId="7826"/>
    <cellStyle name="표준 160 2 2 2" xfId="17339"/>
    <cellStyle name="표준 160 2 2 3" xfId="15578"/>
    <cellStyle name="표준 160 2 3" xfId="16478"/>
    <cellStyle name="표준 160 2 4" xfId="14717"/>
    <cellStyle name="표준 160 3" xfId="7252"/>
    <cellStyle name="표준 160 3 2" xfId="8113"/>
    <cellStyle name="표준 160 3 2 2" xfId="17626"/>
    <cellStyle name="표준 160 3 2 3" xfId="15865"/>
    <cellStyle name="표준 160 3 3" xfId="16765"/>
    <cellStyle name="표준 160 3 4" xfId="15004"/>
    <cellStyle name="표준 160 4" xfId="7539"/>
    <cellStyle name="표준 160 4 2" xfId="17052"/>
    <cellStyle name="표준 160 4 3" xfId="15291"/>
    <cellStyle name="표준 160 5" xfId="16191"/>
    <cellStyle name="표준 160 6" xfId="14430"/>
    <cellStyle name="표준 161" xfId="6678"/>
    <cellStyle name="표준 161 2" xfId="6965"/>
    <cellStyle name="표준 161 2 2" xfId="7827"/>
    <cellStyle name="표준 161 2 2 2" xfId="17340"/>
    <cellStyle name="표준 161 2 2 3" xfId="15579"/>
    <cellStyle name="표준 161 2 3" xfId="16479"/>
    <cellStyle name="표준 161 2 4" xfId="14718"/>
    <cellStyle name="표준 161 3" xfId="7253"/>
    <cellStyle name="표준 161 3 2" xfId="8114"/>
    <cellStyle name="표준 161 3 2 2" xfId="17627"/>
    <cellStyle name="표준 161 3 2 3" xfId="15866"/>
    <cellStyle name="표준 161 3 3" xfId="16766"/>
    <cellStyle name="표준 161 3 4" xfId="15005"/>
    <cellStyle name="표준 161 4" xfId="7540"/>
    <cellStyle name="표준 161 4 2" xfId="17053"/>
    <cellStyle name="표준 161 4 3" xfId="15292"/>
    <cellStyle name="표준 161 5" xfId="16192"/>
    <cellStyle name="표준 161 6" xfId="14431"/>
    <cellStyle name="표준 162" xfId="6679"/>
    <cellStyle name="표준 162 2" xfId="6966"/>
    <cellStyle name="표준 162 2 2" xfId="7828"/>
    <cellStyle name="표준 162 2 2 2" xfId="17341"/>
    <cellStyle name="표준 162 2 2 3" xfId="15580"/>
    <cellStyle name="표준 162 2 3" xfId="16480"/>
    <cellStyle name="표준 162 2 4" xfId="14719"/>
    <cellStyle name="표준 162 3" xfId="7254"/>
    <cellStyle name="표준 162 3 2" xfId="8115"/>
    <cellStyle name="표준 162 3 2 2" xfId="17628"/>
    <cellStyle name="표준 162 3 2 3" xfId="15867"/>
    <cellStyle name="표준 162 3 3" xfId="16767"/>
    <cellStyle name="표준 162 3 4" xfId="15006"/>
    <cellStyle name="표준 162 4" xfId="7541"/>
    <cellStyle name="표준 162 4 2" xfId="17054"/>
    <cellStyle name="표준 162 4 3" xfId="15293"/>
    <cellStyle name="표준 162 5" xfId="16193"/>
    <cellStyle name="표준 162 6" xfId="14432"/>
    <cellStyle name="표준 163" xfId="6680"/>
    <cellStyle name="표준 163 2" xfId="6967"/>
    <cellStyle name="표준 163 2 2" xfId="7829"/>
    <cellStyle name="표준 163 2 2 2" xfId="17342"/>
    <cellStyle name="표준 163 2 2 3" xfId="15581"/>
    <cellStyle name="표준 163 2 3" xfId="16481"/>
    <cellStyle name="표준 163 2 4" xfId="14720"/>
    <cellStyle name="표준 163 3" xfId="7255"/>
    <cellStyle name="표준 163 3 2" xfId="8116"/>
    <cellStyle name="표준 163 3 2 2" xfId="17629"/>
    <cellStyle name="표준 163 3 2 3" xfId="15868"/>
    <cellStyle name="표준 163 3 3" xfId="16768"/>
    <cellStyle name="표준 163 3 4" xfId="15007"/>
    <cellStyle name="표준 163 4" xfId="7542"/>
    <cellStyle name="표준 163 4 2" xfId="17055"/>
    <cellStyle name="표준 163 4 3" xfId="15294"/>
    <cellStyle name="표준 163 5" xfId="16194"/>
    <cellStyle name="표준 163 6" xfId="14433"/>
    <cellStyle name="표준 164" xfId="6681"/>
    <cellStyle name="표준 164 2" xfId="6968"/>
    <cellStyle name="표준 164 2 2" xfId="7830"/>
    <cellStyle name="표준 164 2 2 2" xfId="17343"/>
    <cellStyle name="표준 164 2 2 3" xfId="15582"/>
    <cellStyle name="표준 164 2 3" xfId="16482"/>
    <cellStyle name="표준 164 2 4" xfId="14721"/>
    <cellStyle name="표준 164 3" xfId="7256"/>
    <cellStyle name="표준 164 3 2" xfId="8117"/>
    <cellStyle name="표준 164 3 2 2" xfId="17630"/>
    <cellStyle name="표준 164 3 2 3" xfId="15869"/>
    <cellStyle name="표준 164 3 3" xfId="16769"/>
    <cellStyle name="표준 164 3 4" xfId="15008"/>
    <cellStyle name="표준 164 4" xfId="7543"/>
    <cellStyle name="표준 164 4 2" xfId="17056"/>
    <cellStyle name="표준 164 4 3" xfId="15295"/>
    <cellStyle name="표준 164 5" xfId="16195"/>
    <cellStyle name="표준 164 6" xfId="14434"/>
    <cellStyle name="표준 165" xfId="6682"/>
    <cellStyle name="표준 165 2" xfId="6969"/>
    <cellStyle name="표준 165 2 2" xfId="7831"/>
    <cellStyle name="표준 165 2 2 2" xfId="17344"/>
    <cellStyle name="표준 165 2 2 3" xfId="15583"/>
    <cellStyle name="표준 165 2 3" xfId="16483"/>
    <cellStyle name="표준 165 2 4" xfId="14722"/>
    <cellStyle name="표준 165 3" xfId="7257"/>
    <cellStyle name="표준 165 3 2" xfId="8118"/>
    <cellStyle name="표준 165 3 2 2" xfId="17631"/>
    <cellStyle name="표준 165 3 2 3" xfId="15870"/>
    <cellStyle name="표준 165 3 3" xfId="16770"/>
    <cellStyle name="표준 165 3 4" xfId="15009"/>
    <cellStyle name="표준 165 4" xfId="7544"/>
    <cellStyle name="표준 165 4 2" xfId="17057"/>
    <cellStyle name="표준 165 4 3" xfId="15296"/>
    <cellStyle name="표준 165 5" xfId="16196"/>
    <cellStyle name="표준 165 6" xfId="14435"/>
    <cellStyle name="표준 166" xfId="6683"/>
    <cellStyle name="표준 166 2" xfId="6970"/>
    <cellStyle name="표준 166 2 2" xfId="7832"/>
    <cellStyle name="표준 166 2 2 2" xfId="17345"/>
    <cellStyle name="표준 166 2 2 3" xfId="15584"/>
    <cellStyle name="표준 166 2 3" xfId="16484"/>
    <cellStyle name="표준 166 2 4" xfId="14723"/>
    <cellStyle name="표준 166 3" xfId="7258"/>
    <cellStyle name="표준 166 3 2" xfId="8119"/>
    <cellStyle name="표준 166 3 2 2" xfId="17632"/>
    <cellStyle name="표준 166 3 2 3" xfId="15871"/>
    <cellStyle name="표준 166 3 3" xfId="16771"/>
    <cellStyle name="표준 166 3 4" xfId="15010"/>
    <cellStyle name="표준 166 4" xfId="7545"/>
    <cellStyle name="표준 166 4 2" xfId="17058"/>
    <cellStyle name="표준 166 4 3" xfId="15297"/>
    <cellStyle name="표준 166 5" xfId="16197"/>
    <cellStyle name="표준 166 6" xfId="14436"/>
    <cellStyle name="표준 167" xfId="6684"/>
    <cellStyle name="표준 167 2" xfId="6971"/>
    <cellStyle name="표준 167 2 2" xfId="7833"/>
    <cellStyle name="표준 167 2 2 2" xfId="17346"/>
    <cellStyle name="표준 167 2 2 3" xfId="15585"/>
    <cellStyle name="표준 167 2 3" xfId="16485"/>
    <cellStyle name="표준 167 2 4" xfId="14724"/>
    <cellStyle name="표준 167 3" xfId="7259"/>
    <cellStyle name="표준 167 3 2" xfId="8120"/>
    <cellStyle name="표준 167 3 2 2" xfId="17633"/>
    <cellStyle name="표준 167 3 2 3" xfId="15872"/>
    <cellStyle name="표준 167 3 3" xfId="16772"/>
    <cellStyle name="표준 167 3 4" xfId="15011"/>
    <cellStyle name="표준 167 4" xfId="7546"/>
    <cellStyle name="표준 167 4 2" xfId="17059"/>
    <cellStyle name="표준 167 4 3" xfId="15298"/>
    <cellStyle name="표준 167 5" xfId="16198"/>
    <cellStyle name="표준 167 6" xfId="14437"/>
    <cellStyle name="표준 168" xfId="540"/>
    <cellStyle name="표준 169" xfId="541"/>
    <cellStyle name="표준 17" xfId="542"/>
    <cellStyle name="표준 17 10" xfId="12118"/>
    <cellStyle name="표준 17 10 2" xfId="12119"/>
    <cellStyle name="표준 17 11" xfId="12120"/>
    <cellStyle name="표준 17 12" xfId="12121"/>
    <cellStyle name="표준 17 2" xfId="3934"/>
    <cellStyle name="표준 17 2 2" xfId="6523"/>
    <cellStyle name="표준 17 2 2 2" xfId="12122"/>
    <cellStyle name="표준 17 2 3" xfId="12123"/>
    <cellStyle name="표준 17 2 3 2" xfId="12124"/>
    <cellStyle name="표준 17 2 4" xfId="12125"/>
    <cellStyle name="표준 17 2 4 2" xfId="12126"/>
    <cellStyle name="표준 17 2 5" xfId="12127"/>
    <cellStyle name="표준 17 2 6" xfId="12128"/>
    <cellStyle name="표준 17 3" xfId="6524"/>
    <cellStyle name="표준 17 4" xfId="6525"/>
    <cellStyle name="표준 17 4 2" xfId="12129"/>
    <cellStyle name="표준 17 4 2 2" xfId="12130"/>
    <cellStyle name="표준 17 4 3" xfId="12131"/>
    <cellStyle name="표준 17 4 3 2" xfId="12132"/>
    <cellStyle name="표준 17 4 4" xfId="12133"/>
    <cellStyle name="표준 17 4 5" xfId="12134"/>
    <cellStyle name="표준 17 5" xfId="12135"/>
    <cellStyle name="표준 17 5 2" xfId="12136"/>
    <cellStyle name="표준 17 5 2 2" xfId="12137"/>
    <cellStyle name="표준 17 5 3" xfId="12138"/>
    <cellStyle name="표준 17 5 3 2" xfId="12139"/>
    <cellStyle name="표준 17 5 4" xfId="12140"/>
    <cellStyle name="표준 17 5 5" xfId="12141"/>
    <cellStyle name="표준 17 6" xfId="12142"/>
    <cellStyle name="표준 17 7" xfId="12143"/>
    <cellStyle name="표준 17 7 2" xfId="12144"/>
    <cellStyle name="표준 17 7 2 2" xfId="12145"/>
    <cellStyle name="표준 17 7 3" xfId="12146"/>
    <cellStyle name="표준 17 7 3 2" xfId="12147"/>
    <cellStyle name="표준 17 7 4" xfId="12148"/>
    <cellStyle name="표준 17 7 5" xfId="12149"/>
    <cellStyle name="표준 17 8" xfId="12150"/>
    <cellStyle name="표준 17 8 2" xfId="12151"/>
    <cellStyle name="표준 17 8 2 2" xfId="12152"/>
    <cellStyle name="표준 17 8 3" xfId="12153"/>
    <cellStyle name="표준 17 8 3 2" xfId="12154"/>
    <cellStyle name="표준 17 8 4" xfId="12155"/>
    <cellStyle name="표준 17 8 5" xfId="12156"/>
    <cellStyle name="표준 17 9" xfId="12157"/>
    <cellStyle name="표준 17 9 2" xfId="12158"/>
    <cellStyle name="표준 170" xfId="543"/>
    <cellStyle name="표준 171" xfId="544"/>
    <cellStyle name="표준 172" xfId="545"/>
    <cellStyle name="표준 173" xfId="546"/>
    <cellStyle name="표준 174" xfId="6972"/>
    <cellStyle name="표준 175" xfId="547"/>
    <cellStyle name="표준 176" xfId="548"/>
    <cellStyle name="표준 177" xfId="549"/>
    <cellStyle name="표준 178" xfId="550"/>
    <cellStyle name="표준 179" xfId="551"/>
    <cellStyle name="표준 18" xfId="552"/>
    <cellStyle name="표준 18 2" xfId="3935"/>
    <cellStyle name="표준 18 2 2" xfId="6526"/>
    <cellStyle name="표준 18 3" xfId="3936"/>
    <cellStyle name="표준 18 3 2" xfId="6527"/>
    <cellStyle name="표준 18 3 3" xfId="12159"/>
    <cellStyle name="표준 18 3 3 2" xfId="12160"/>
    <cellStyle name="표준 18 4" xfId="6528"/>
    <cellStyle name="표준 180" xfId="553"/>
    <cellStyle name="표준 181" xfId="554"/>
    <cellStyle name="표준 182" xfId="555"/>
    <cellStyle name="표준 183" xfId="556"/>
    <cellStyle name="표준 184" xfId="17634"/>
    <cellStyle name="표준 185" xfId="17635"/>
    <cellStyle name="표준 186" xfId="17636"/>
    <cellStyle name="표준 187" xfId="17637"/>
    <cellStyle name="표준 188" xfId="17638"/>
    <cellStyle name="표준 19" xfId="557"/>
    <cellStyle name="표준 19 2" xfId="3937"/>
    <cellStyle name="표준 19 2 2" xfId="6529"/>
    <cellStyle name="표준 19 2 2 2" xfId="12161"/>
    <cellStyle name="표준 19 2 3" xfId="12162"/>
    <cellStyle name="표준 19 3" xfId="6530"/>
    <cellStyle name="표준 19 4" xfId="6531"/>
    <cellStyle name="표준 2" xfId="558"/>
    <cellStyle name="표준 2 10" xfId="559"/>
    <cellStyle name="표준 2 10 2" xfId="3938"/>
    <cellStyle name="표준 2 10 2 2" xfId="12163"/>
    <cellStyle name="표준 2 10 3" xfId="12164"/>
    <cellStyle name="표준 2 11" xfId="560"/>
    <cellStyle name="표준 2 11 2" xfId="3940"/>
    <cellStyle name="표준 2 11 2 2" xfId="3941"/>
    <cellStyle name="표준 2 11 2 3" xfId="3942"/>
    <cellStyle name="표준 2 11 2 4" xfId="12165"/>
    <cellStyle name="표준 2 11 2 5" xfId="12166"/>
    <cellStyle name="표준 2 11 2 6" xfId="12167"/>
    <cellStyle name="표준 2 11 3" xfId="3943"/>
    <cellStyle name="표준 2 11 4" xfId="3939"/>
    <cellStyle name="표준 2 11 4 2" xfId="12168"/>
    <cellStyle name="표준 2 11 5" xfId="12169"/>
    <cellStyle name="표준 2 11 6" xfId="12170"/>
    <cellStyle name="표준 2 12" xfId="561"/>
    <cellStyle name="표준 2 12 2" xfId="3944"/>
    <cellStyle name="표준 2 12 2 2" xfId="12171"/>
    <cellStyle name="표준 2 12 3" xfId="12172"/>
    <cellStyle name="표준 2 13" xfId="562"/>
    <cellStyle name="표준 2 13 2" xfId="3945"/>
    <cellStyle name="표준 2 13 2 2" xfId="12173"/>
    <cellStyle name="표준 2 13 2 3" xfId="12174"/>
    <cellStyle name="표준 2 13 3" xfId="12175"/>
    <cellStyle name="표준 2 14" xfId="563"/>
    <cellStyle name="표준 2 14 2" xfId="12176"/>
    <cellStyle name="표준 2 15" xfId="4375"/>
    <cellStyle name="표준 2 15 2" xfId="12177"/>
    <cellStyle name="표준 2 15 2 2" xfId="12178"/>
    <cellStyle name="표준 2 15 3" xfId="12179"/>
    <cellStyle name="표준 2 15 4" xfId="15897"/>
    <cellStyle name="표준 2 16" xfId="4407"/>
    <cellStyle name="표준 2 16 2" xfId="12180"/>
    <cellStyle name="표준 2 17" xfId="4437"/>
    <cellStyle name="표준 2 17 2" xfId="12181"/>
    <cellStyle name="표준 2 18" xfId="12182"/>
    <cellStyle name="표준 2 18 2" xfId="12183"/>
    <cellStyle name="표준 2 19" xfId="12184"/>
    <cellStyle name="표준 2 19 2" xfId="12185"/>
    <cellStyle name="표준 2 2" xfId="564"/>
    <cellStyle name="표준 2 2 10" xfId="12186"/>
    <cellStyle name="표준 2 2 2" xfId="565"/>
    <cellStyle name="표준 2 2 2 10 2" xfId="12187"/>
    <cellStyle name="표준 2 2 2 2" xfId="566"/>
    <cellStyle name="표준 2 2 2 2 2" xfId="3946"/>
    <cellStyle name="표준 2 2 2 2 2 2" xfId="12188"/>
    <cellStyle name="표준 2 2 2 2 3" xfId="12189"/>
    <cellStyle name="표준 2 2 2 3" xfId="3947"/>
    <cellStyle name="표준 2 2 2 3 2" xfId="12190"/>
    <cellStyle name="표준 2 2 2 3 3" xfId="12191"/>
    <cellStyle name="표준 2 2 2 3 4" xfId="12192"/>
    <cellStyle name="표준 2 2 2 4" xfId="6532"/>
    <cellStyle name="표준 2 2 2_8. 인구비정리" xfId="12193"/>
    <cellStyle name="표준 2 2 3" xfId="567"/>
    <cellStyle name="표준 2 2 3 2" xfId="3949"/>
    <cellStyle name="표준 2 2 3 2 2" xfId="12194"/>
    <cellStyle name="표준 2 2 3 2 3" xfId="12195"/>
    <cellStyle name="표준 2 2 3 3" xfId="3950"/>
    <cellStyle name="표준 2 2 3 3 2" xfId="12196"/>
    <cellStyle name="표준 2 2 3 3 3" xfId="12197"/>
    <cellStyle name="표준 2 2 3 3 4" xfId="12198"/>
    <cellStyle name="표준 2 2 3 4" xfId="3951"/>
    <cellStyle name="표준 2 2 3 5" xfId="3948"/>
    <cellStyle name="표준 2 2 3 6" xfId="6533"/>
    <cellStyle name="표준 2 2 3 6 2" xfId="12199"/>
    <cellStyle name="표준 2 2 3_004_노동" xfId="3952"/>
    <cellStyle name="표준 2 2 4" xfId="568"/>
    <cellStyle name="표준 2 2 4 2" xfId="3954"/>
    <cellStyle name="표준 2 2 4 3" xfId="3953"/>
    <cellStyle name="표준 2 2 4 4" xfId="12200"/>
    <cellStyle name="표준 2 2 5" xfId="3955"/>
    <cellStyle name="표준 2 2 5 2" xfId="12201"/>
    <cellStyle name="표준 2 2 5 3" xfId="12202"/>
    <cellStyle name="표준 2 2 5 4" xfId="12203"/>
    <cellStyle name="표준 2 2 6" xfId="3956"/>
    <cellStyle name="표준 2 2 6 2" xfId="3957"/>
    <cellStyle name="표준 2 2 6 3" xfId="12204"/>
    <cellStyle name="표준 2 2 7" xfId="3958"/>
    <cellStyle name="표준 2 2 7 2" xfId="12205"/>
    <cellStyle name="표준 2 2 7 2 2" xfId="12206"/>
    <cellStyle name="표준 2 2 8" xfId="4376"/>
    <cellStyle name="표준 2 2 8 2" xfId="12207"/>
    <cellStyle name="표준 2 2 8 3" xfId="5552"/>
    <cellStyle name="표준 2 2 9" xfId="4408"/>
    <cellStyle name="표준 2 2 9 2" xfId="6534"/>
    <cellStyle name="표준 2 2_004_노동" xfId="3959"/>
    <cellStyle name="표준 2 20" xfId="12208"/>
    <cellStyle name="표준 2 20 2" xfId="12209"/>
    <cellStyle name="표준 2 21" xfId="12210"/>
    <cellStyle name="표준 2 21 2" xfId="12211"/>
    <cellStyle name="표준 2 22" xfId="12212"/>
    <cellStyle name="표준 2 22 2" xfId="12213"/>
    <cellStyle name="표준 2 23" xfId="12214"/>
    <cellStyle name="표준 2 23 2" xfId="12215"/>
    <cellStyle name="표준 2 24" xfId="12216"/>
    <cellStyle name="표준 2 24 2" xfId="12217"/>
    <cellStyle name="표준 2 25" xfId="12218"/>
    <cellStyle name="표준 2 25 2" xfId="12219"/>
    <cellStyle name="표준 2 26" xfId="12220"/>
    <cellStyle name="표준 2 26 2" xfId="12221"/>
    <cellStyle name="표준 2 27" xfId="12222"/>
    <cellStyle name="표준 2 27 2" xfId="12223"/>
    <cellStyle name="표준 2 28" xfId="12224"/>
    <cellStyle name="표준 2 28 2" xfId="12225"/>
    <cellStyle name="표준 2 29" xfId="12226"/>
    <cellStyle name="표준 2 29 2" xfId="12227"/>
    <cellStyle name="표준 2 3" xfId="569"/>
    <cellStyle name="표준 2 3 10" xfId="6535"/>
    <cellStyle name="표준 2 3 2" xfId="570"/>
    <cellStyle name="표준 2 3 2 2" xfId="3961"/>
    <cellStyle name="표준 2 3 2 2 2" xfId="3962"/>
    <cellStyle name="표준 2 3 2 2 3" xfId="12228"/>
    <cellStyle name="표준 2 3 2 2 4" xfId="12229"/>
    <cellStyle name="표준 2 3 2 2 5" xfId="12230"/>
    <cellStyle name="표준 2 3 2 3" xfId="3963"/>
    <cellStyle name="표준 2 3 2 4" xfId="3960"/>
    <cellStyle name="표준 2 3 2 4 2" xfId="12231"/>
    <cellStyle name="표준 2 3 2 5" xfId="12232"/>
    <cellStyle name="표준 2 3 2 6" xfId="12233"/>
    <cellStyle name="표준 2 3 2_009_유통금융보험및기타서비스" xfId="3964"/>
    <cellStyle name="표준 2 3 3" xfId="571"/>
    <cellStyle name="표준 2 3 3 2" xfId="3966"/>
    <cellStyle name="표준 2 3 3 2 2" xfId="12234"/>
    <cellStyle name="표준 2 3 3 2 3" xfId="12235"/>
    <cellStyle name="표준 2 3 3 2 4" xfId="12236"/>
    <cellStyle name="표준 2 3 3 3" xfId="3967"/>
    <cellStyle name="표준 2 3 3 4" xfId="3965"/>
    <cellStyle name="표준 2 3 3 4 2" xfId="12237"/>
    <cellStyle name="표준 2 3 3 5" xfId="12238"/>
    <cellStyle name="표준 2 3 3_010_주택건설" xfId="3968"/>
    <cellStyle name="표준 2 3 4" xfId="572"/>
    <cellStyle name="표준 2 3 4 2" xfId="3969"/>
    <cellStyle name="표준 2 3 4 3" xfId="12239"/>
    <cellStyle name="표준 2 3 41" xfId="12240"/>
    <cellStyle name="표준 2 3 5" xfId="3970"/>
    <cellStyle name="표준 2 3 6" xfId="6536"/>
    <cellStyle name="표준 2 3 7" xfId="6537"/>
    <cellStyle name="표준 2 3 8" xfId="6538"/>
    <cellStyle name="표준 2 3 9" xfId="6539"/>
    <cellStyle name="표준 2 3_006_농림수산" xfId="3971"/>
    <cellStyle name="표준 2 30" xfId="12241"/>
    <cellStyle name="표준 2 30 2" xfId="12242"/>
    <cellStyle name="표준 2 31" xfId="12243"/>
    <cellStyle name="표준 2 31 2" xfId="12244"/>
    <cellStyle name="표준 2 32" xfId="12245"/>
    <cellStyle name="표준 2 32 2" xfId="12246"/>
    <cellStyle name="표준 2 33" xfId="12247"/>
    <cellStyle name="표준 2 33 2" xfId="12248"/>
    <cellStyle name="표준 2 34" xfId="12249"/>
    <cellStyle name="표준 2 34 2" xfId="12250"/>
    <cellStyle name="표준 2 35" xfId="12251"/>
    <cellStyle name="표준 2 35 2" xfId="12252"/>
    <cellStyle name="표준 2 36" xfId="12253"/>
    <cellStyle name="표준 2 36 2" xfId="12254"/>
    <cellStyle name="표준 2 37" xfId="12255"/>
    <cellStyle name="표준 2 37 2" xfId="12256"/>
    <cellStyle name="표준 2 38" xfId="12257"/>
    <cellStyle name="표준 2 38 2" xfId="12258"/>
    <cellStyle name="표준 2 39" xfId="12259"/>
    <cellStyle name="표준 2 39 2" xfId="12260"/>
    <cellStyle name="표준 2 4" xfId="573"/>
    <cellStyle name="표준 2 4 10" xfId="3972"/>
    <cellStyle name="표준 2 4 11" xfId="6540"/>
    <cellStyle name="표준 2 4 2" xfId="574"/>
    <cellStyle name="표준 2 4 2 2" xfId="3974"/>
    <cellStyle name="표준 2 4 2 2 2" xfId="3975"/>
    <cellStyle name="표준 2 4 2 2 2 2" xfId="12261"/>
    <cellStyle name="표준 2 4 2 2 3" xfId="12262"/>
    <cellStyle name="표준 2 4 2 2 4" xfId="12263"/>
    <cellStyle name="표준 2 4 2 3" xfId="3976"/>
    <cellStyle name="표준 2 4 2 4" xfId="3973"/>
    <cellStyle name="표준 2 4 2 4 2" xfId="12264"/>
    <cellStyle name="표준 2 4 2 5" xfId="12265"/>
    <cellStyle name="표준 2 4 2 6" xfId="12266"/>
    <cellStyle name="표준 2 4 2_009_유통금융보험및기타서비스" xfId="3977"/>
    <cellStyle name="표준 2 4 3" xfId="575"/>
    <cellStyle name="표준 2 4 3 2" xfId="3979"/>
    <cellStyle name="표준 2 4 3 3" xfId="3980"/>
    <cellStyle name="표준 2 4 3 4" xfId="3978"/>
    <cellStyle name="표준 2 4 3 4 2" xfId="12267"/>
    <cellStyle name="표준 2 4 3 5" xfId="12268"/>
    <cellStyle name="표준 2 4 3 6" xfId="12269"/>
    <cellStyle name="표준 2 4 4" xfId="3981"/>
    <cellStyle name="표준 2 4 4 2" xfId="3982"/>
    <cellStyle name="표준 2 4 4 3" xfId="12270"/>
    <cellStyle name="표준 2 4 5" xfId="3983"/>
    <cellStyle name="표준 2 4 6" xfId="3984"/>
    <cellStyle name="표준 2 4 7" xfId="3985"/>
    <cellStyle name="표준 2 4 8" xfId="3986"/>
    <cellStyle name="표준 2 4 9" xfId="3987"/>
    <cellStyle name="표준 2 4_004_노동" xfId="3988"/>
    <cellStyle name="표준 2 40" xfId="12271"/>
    <cellStyle name="표준 2 40 2" xfId="12272"/>
    <cellStyle name="표준 2 41" xfId="12273"/>
    <cellStyle name="표준 2 41 2" xfId="12274"/>
    <cellStyle name="표준 2 42" xfId="12275"/>
    <cellStyle name="표준 2 42 2" xfId="12276"/>
    <cellStyle name="표준 2 43" xfId="12277"/>
    <cellStyle name="표준 2 43 2" xfId="12278"/>
    <cellStyle name="표준 2 44" xfId="12279"/>
    <cellStyle name="표준 2 44 2" xfId="12280"/>
    <cellStyle name="표준 2 45" xfId="12281"/>
    <cellStyle name="표준 2 45 2" xfId="12282"/>
    <cellStyle name="표준 2 46" xfId="12283"/>
    <cellStyle name="표준 2 46 2" xfId="12284"/>
    <cellStyle name="표준 2 47" xfId="12285"/>
    <cellStyle name="표준 2 47 2" xfId="12286"/>
    <cellStyle name="표준 2 48" xfId="12287"/>
    <cellStyle name="표준 2 48 2" xfId="12288"/>
    <cellStyle name="표준 2 49" xfId="12289"/>
    <cellStyle name="표준 2 49 2" xfId="12290"/>
    <cellStyle name="표준 2 5" xfId="576"/>
    <cellStyle name="표준 2 5 2" xfId="577"/>
    <cellStyle name="표준 2 5 2 2" xfId="3991"/>
    <cellStyle name="표준 2 5 2 3" xfId="3990"/>
    <cellStyle name="표준 2 5 2 3 2" xfId="12292"/>
    <cellStyle name="표준 2 5 2 3 3" xfId="12293"/>
    <cellStyle name="표준 2 5 2 3 4" xfId="12291"/>
    <cellStyle name="표준 2 5 2 4" xfId="12294"/>
    <cellStyle name="표준 2 5 2 5" xfId="12295"/>
    <cellStyle name="표준 2 5 3" xfId="3992"/>
    <cellStyle name="표준 2 5 3 2" xfId="12296"/>
    <cellStyle name="표준 2 5 3 3" xfId="12297"/>
    <cellStyle name="표준 2 5 3 4" xfId="12298"/>
    <cellStyle name="표준 2 5 4" xfId="3989"/>
    <cellStyle name="표준 2 5 4 2" xfId="12299"/>
    <cellStyle name="표준 2 5 4 3" xfId="6541"/>
    <cellStyle name="표준 2 5 5" xfId="12300"/>
    <cellStyle name="표준 2 5 6" xfId="12301"/>
    <cellStyle name="표준 2 5_006_농림수산" xfId="3993"/>
    <cellStyle name="표준 2 50" xfId="12302"/>
    <cellStyle name="표준 2 50 2" xfId="12303"/>
    <cellStyle name="표준 2 51" xfId="12304"/>
    <cellStyle name="표준 2 51 2" xfId="12305"/>
    <cellStyle name="표준 2 52" xfId="12306"/>
    <cellStyle name="표준 2 52 2" xfId="12307"/>
    <cellStyle name="표준 2 53" xfId="12308"/>
    <cellStyle name="표준 2 53 2" xfId="12309"/>
    <cellStyle name="표준 2 54" xfId="12310"/>
    <cellStyle name="표준 2 54 2" xfId="12311"/>
    <cellStyle name="표준 2 55" xfId="12312"/>
    <cellStyle name="표준 2 55 2" xfId="12313"/>
    <cellStyle name="표준 2 56" xfId="12314"/>
    <cellStyle name="표준 2 56 2" xfId="12315"/>
    <cellStyle name="표준 2 57" xfId="12316"/>
    <cellStyle name="표준 2 57 2" xfId="12317"/>
    <cellStyle name="표준 2 58" xfId="12318"/>
    <cellStyle name="표준 2 58 2" xfId="12319"/>
    <cellStyle name="표준 2 59" xfId="12320"/>
    <cellStyle name="표준 2 59 2" xfId="12321"/>
    <cellStyle name="표준 2 6" xfId="578"/>
    <cellStyle name="표준 2 6 2" xfId="579"/>
    <cellStyle name="표준 2 6 2 2" xfId="3996"/>
    <cellStyle name="표준 2 6 2 3" xfId="3995"/>
    <cellStyle name="표준 2 6 3" xfId="3997"/>
    <cellStyle name="표준 2 6 3 2" xfId="3998"/>
    <cellStyle name="표준 2 6 3 2 2" xfId="12322"/>
    <cellStyle name="표준 2 6 3 3" xfId="12323"/>
    <cellStyle name="표준 2 6 3 3 2" xfId="12324"/>
    <cellStyle name="표준 2 6 3 4" xfId="12325"/>
    <cellStyle name="표준 2 6 4" xfId="3994"/>
    <cellStyle name="표준 2 6 4 2" xfId="12326"/>
    <cellStyle name="표준 2 6 5" xfId="6542"/>
    <cellStyle name="표준 2 6 6" xfId="12327"/>
    <cellStyle name="표준 2 6_004_노동" xfId="3999"/>
    <cellStyle name="표준 2 60" xfId="12328"/>
    <cellStyle name="표준 2 60 2" xfId="12329"/>
    <cellStyle name="표준 2 61" xfId="12330"/>
    <cellStyle name="표준 2 61 2" xfId="12331"/>
    <cellStyle name="표준 2 62" xfId="12332"/>
    <cellStyle name="표준 2 62 2" xfId="12333"/>
    <cellStyle name="표준 2 63" xfId="12334"/>
    <cellStyle name="표준 2 63 2" xfId="12335"/>
    <cellStyle name="표준 2 64" xfId="12336"/>
    <cellStyle name="표준 2 64 2" xfId="12337"/>
    <cellStyle name="표준 2 65" xfId="12338"/>
    <cellStyle name="표준 2 65 2" xfId="12339"/>
    <cellStyle name="표준 2 66" xfId="12340"/>
    <cellStyle name="표준 2 66 2" xfId="12341"/>
    <cellStyle name="표준 2 67" xfId="12342"/>
    <cellStyle name="표준 2 67 2" xfId="12343"/>
    <cellStyle name="표준 2 68" xfId="12344"/>
    <cellStyle name="표준 2 7" xfId="580"/>
    <cellStyle name="표준 2 7 2" xfId="581"/>
    <cellStyle name="표준 2 7 2 2" xfId="12345"/>
    <cellStyle name="표준 2 7 2 3" xfId="12346"/>
    <cellStyle name="표준 2 7 2 4" xfId="12347"/>
    <cellStyle name="표준 2 7 3" xfId="4000"/>
    <cellStyle name="표준 2 7 3 2" xfId="12348"/>
    <cellStyle name="표준 2 7 4" xfId="12349"/>
    <cellStyle name="표준 2 7 5" xfId="12350"/>
    <cellStyle name="표준 2 8" xfId="582"/>
    <cellStyle name="표준 2 8 2" xfId="4001"/>
    <cellStyle name="표준 2 8 2 2" xfId="12351"/>
    <cellStyle name="표준 2 8 3" xfId="12352"/>
    <cellStyle name="표준 2 9" xfId="583"/>
    <cellStyle name="표준 2 9 2" xfId="4002"/>
    <cellStyle name="표준 2 9 2 2" xfId="12353"/>
    <cellStyle name="표준 2 9 3" xfId="12354"/>
    <cellStyle name="표준 2_(붙임2) 시정통계 활용도 의견조사표" xfId="584"/>
    <cellStyle name="표준 20" xfId="585"/>
    <cellStyle name="표준 20 2" xfId="6543"/>
    <cellStyle name="표준 20 2 2" xfId="12355"/>
    <cellStyle name="표준 20 3" xfId="6544"/>
    <cellStyle name="표준 20 4" xfId="6545"/>
    <cellStyle name="표준 20 5" xfId="12356"/>
    <cellStyle name="표준 20 6" xfId="12357"/>
    <cellStyle name="표준 20 6 2" xfId="12358"/>
    <cellStyle name="표준 20 6 2 2" xfId="12359"/>
    <cellStyle name="표준 20 6 3" xfId="12360"/>
    <cellStyle name="표준 21" xfId="586"/>
    <cellStyle name="표준 21 2" xfId="6546"/>
    <cellStyle name="표준 21 2 2" xfId="12361"/>
    <cellStyle name="표준 21 3" xfId="6547"/>
    <cellStyle name="표준 21 4" xfId="6548"/>
    <cellStyle name="표준 21 5" xfId="12362"/>
    <cellStyle name="표준 21 6" xfId="12363"/>
    <cellStyle name="표준 22" xfId="587"/>
    <cellStyle name="표준 22 10" xfId="12364"/>
    <cellStyle name="표준 22 11" xfId="12365"/>
    <cellStyle name="표준 22 12" xfId="12366"/>
    <cellStyle name="표준 22 13" xfId="12367"/>
    <cellStyle name="표준 22 14" xfId="12368"/>
    <cellStyle name="표준 22 15" xfId="12369"/>
    <cellStyle name="표준 22 16" xfId="12370"/>
    <cellStyle name="표준 22 17" xfId="12371"/>
    <cellStyle name="표준 22 18" xfId="12372"/>
    <cellStyle name="표준 22 19" xfId="12373"/>
    <cellStyle name="표준 22 2" xfId="4003"/>
    <cellStyle name="표준 22 2 2" xfId="6549"/>
    <cellStyle name="표준 22 20" xfId="12374"/>
    <cellStyle name="표준 22 21" xfId="12375"/>
    <cellStyle name="표준 22 22" xfId="12376"/>
    <cellStyle name="표준 22 23" xfId="12377"/>
    <cellStyle name="표준 22 24" xfId="12378"/>
    <cellStyle name="표준 22 25" xfId="12379"/>
    <cellStyle name="표준 22 26" xfId="12380"/>
    <cellStyle name="표준 22 27" xfId="12381"/>
    <cellStyle name="표준 22 28" xfId="12382"/>
    <cellStyle name="표준 22 29" xfId="12383"/>
    <cellStyle name="표준 22 3" xfId="4004"/>
    <cellStyle name="표준 22 3 2" xfId="6550"/>
    <cellStyle name="표준 22 3 3" xfId="12384"/>
    <cellStyle name="표준 22 30" xfId="12385"/>
    <cellStyle name="표준 22 31" xfId="12386"/>
    <cellStyle name="표준 22 32" xfId="12387"/>
    <cellStyle name="표준 22 33" xfId="12388"/>
    <cellStyle name="표준 22 34" xfId="12389"/>
    <cellStyle name="표준 22 35" xfId="12390"/>
    <cellStyle name="표준 22 36" xfId="12391"/>
    <cellStyle name="표준 22 37" xfId="12392"/>
    <cellStyle name="표준 22 38" xfId="12393"/>
    <cellStyle name="표준 22 39" xfId="12394"/>
    <cellStyle name="표준 22 4" xfId="6551"/>
    <cellStyle name="표준 22 4 2" xfId="12395"/>
    <cellStyle name="표준 22 40" xfId="12396"/>
    <cellStyle name="표준 22 41" xfId="12397"/>
    <cellStyle name="표준 22 42" xfId="12398"/>
    <cellStyle name="표준 22 43" xfId="12399"/>
    <cellStyle name="표준 22 44" xfId="12400"/>
    <cellStyle name="표준 22 45" xfId="12401"/>
    <cellStyle name="표준 22 46" xfId="12402"/>
    <cellStyle name="표준 22 47" xfId="12403"/>
    <cellStyle name="표준 22 48" xfId="12404"/>
    <cellStyle name="표준 22 5" xfId="12405"/>
    <cellStyle name="표준 22 5 2" xfId="12406"/>
    <cellStyle name="표준 22 6" xfId="12407"/>
    <cellStyle name="표준 22 7" xfId="12408"/>
    <cellStyle name="표준 22 8" xfId="12409"/>
    <cellStyle name="표준 22 9" xfId="12410"/>
    <cellStyle name="표준 23" xfId="588"/>
    <cellStyle name="표준 23 10" xfId="12411"/>
    <cellStyle name="표준 23 11" xfId="12412"/>
    <cellStyle name="표준 23 12" xfId="12413"/>
    <cellStyle name="표준 23 13" xfId="12414"/>
    <cellStyle name="표준 23 14" xfId="12415"/>
    <cellStyle name="표준 23 15" xfId="12416"/>
    <cellStyle name="표준 23 16" xfId="12417"/>
    <cellStyle name="표준 23 17" xfId="12418"/>
    <cellStyle name="표준 23 18" xfId="12419"/>
    <cellStyle name="표준 23 19" xfId="12420"/>
    <cellStyle name="표준 23 2" xfId="6552"/>
    <cellStyle name="표준 23 20" xfId="12421"/>
    <cellStyle name="표준 23 21" xfId="12422"/>
    <cellStyle name="표준 23 22" xfId="12423"/>
    <cellStyle name="표준 23 23" xfId="12424"/>
    <cellStyle name="표준 23 24" xfId="12425"/>
    <cellStyle name="표준 23 25" xfId="12426"/>
    <cellStyle name="표준 23 26" xfId="12427"/>
    <cellStyle name="표준 23 27" xfId="12428"/>
    <cellStyle name="표준 23 28" xfId="12429"/>
    <cellStyle name="표준 23 29" xfId="12430"/>
    <cellStyle name="표준 23 3" xfId="6553"/>
    <cellStyle name="표준 23 30" xfId="12431"/>
    <cellStyle name="표준 23 31" xfId="12432"/>
    <cellStyle name="표준 23 32" xfId="12433"/>
    <cellStyle name="표준 23 33" xfId="12434"/>
    <cellStyle name="표준 23 34" xfId="12435"/>
    <cellStyle name="표준 23 35" xfId="12436"/>
    <cellStyle name="표준 23 36" xfId="12437"/>
    <cellStyle name="표준 23 37" xfId="12438"/>
    <cellStyle name="표준 23 38" xfId="12439"/>
    <cellStyle name="표준 23 39" xfId="12440"/>
    <cellStyle name="표준 23 4" xfId="6554"/>
    <cellStyle name="표준 23 40" xfId="12441"/>
    <cellStyle name="표준 23 41" xfId="12442"/>
    <cellStyle name="표준 23 42" xfId="12443"/>
    <cellStyle name="표준 23 43" xfId="12444"/>
    <cellStyle name="표준 23 44" xfId="12445"/>
    <cellStyle name="표준 23 45" xfId="12446"/>
    <cellStyle name="표준 23 46" xfId="12447"/>
    <cellStyle name="표준 23 47" xfId="12448"/>
    <cellStyle name="표준 23 48" xfId="12449"/>
    <cellStyle name="표준 23 5" xfId="12450"/>
    <cellStyle name="표준 23 6" xfId="12451"/>
    <cellStyle name="표준 23 7" xfId="12452"/>
    <cellStyle name="표준 23 8" xfId="12453"/>
    <cellStyle name="표준 23 9" xfId="12454"/>
    <cellStyle name="표준 24" xfId="589"/>
    <cellStyle name="표준 24 10" xfId="12455"/>
    <cellStyle name="표준 24 11" xfId="12456"/>
    <cellStyle name="표준 24 12" xfId="12457"/>
    <cellStyle name="표준 24 13" xfId="12458"/>
    <cellStyle name="표준 24 14" xfId="12459"/>
    <cellStyle name="표준 24 15" xfId="12460"/>
    <cellStyle name="표준 24 16" xfId="12461"/>
    <cellStyle name="표준 24 17" xfId="12462"/>
    <cellStyle name="표준 24 18" xfId="12463"/>
    <cellStyle name="표준 24 19" xfId="12464"/>
    <cellStyle name="표준 24 2" xfId="6555"/>
    <cellStyle name="표준 24 20" xfId="12465"/>
    <cellStyle name="표준 24 21" xfId="12466"/>
    <cellStyle name="표준 24 22" xfId="12467"/>
    <cellStyle name="표준 24 23" xfId="12468"/>
    <cellStyle name="표준 24 24" xfId="12469"/>
    <cellStyle name="표준 24 25" xfId="12470"/>
    <cellStyle name="표준 24 26" xfId="12471"/>
    <cellStyle name="표준 24 27" xfId="12472"/>
    <cellStyle name="표준 24 28" xfId="12473"/>
    <cellStyle name="표준 24 29" xfId="12474"/>
    <cellStyle name="표준 24 3" xfId="6556"/>
    <cellStyle name="표준 24 30" xfId="12475"/>
    <cellStyle name="표준 24 31" xfId="12476"/>
    <cellStyle name="표준 24 32" xfId="12477"/>
    <cellStyle name="표준 24 33" xfId="12478"/>
    <cellStyle name="표준 24 34" xfId="12479"/>
    <cellStyle name="표준 24 35" xfId="12480"/>
    <cellStyle name="표준 24 36" xfId="12481"/>
    <cellStyle name="표준 24 37" xfId="12482"/>
    <cellStyle name="표준 24 38" xfId="12483"/>
    <cellStyle name="표준 24 39" xfId="12484"/>
    <cellStyle name="표준 24 4" xfId="6557"/>
    <cellStyle name="표준 24 40" xfId="12485"/>
    <cellStyle name="표준 24 41" xfId="12486"/>
    <cellStyle name="표준 24 42" xfId="12487"/>
    <cellStyle name="표준 24 43" xfId="12488"/>
    <cellStyle name="표준 24 44" xfId="12489"/>
    <cellStyle name="표준 24 45" xfId="12490"/>
    <cellStyle name="표준 24 46" xfId="12491"/>
    <cellStyle name="표준 24 47" xfId="12492"/>
    <cellStyle name="표준 24 48" xfId="12493"/>
    <cellStyle name="표준 24 5" xfId="6558"/>
    <cellStyle name="표준 24 6" xfId="12494"/>
    <cellStyle name="표준 24 7" xfId="12495"/>
    <cellStyle name="표준 24 8" xfId="12496"/>
    <cellStyle name="표준 24 9" xfId="12497"/>
    <cellStyle name="표준 25" xfId="590"/>
    <cellStyle name="표준 25 10" xfId="12498"/>
    <cellStyle name="표준 25 11" xfId="12499"/>
    <cellStyle name="표준 25 12" xfId="12500"/>
    <cellStyle name="표준 25 13" xfId="12501"/>
    <cellStyle name="표준 25 14" xfId="12502"/>
    <cellStyle name="표준 25 15" xfId="12503"/>
    <cellStyle name="표준 25 16" xfId="12504"/>
    <cellStyle name="표준 25 17" xfId="12505"/>
    <cellStyle name="표준 25 18" xfId="12506"/>
    <cellStyle name="표준 25 19" xfId="12507"/>
    <cellStyle name="표준 25 2" xfId="6559"/>
    <cellStyle name="표준 25 20" xfId="12508"/>
    <cellStyle name="표준 25 21" xfId="12509"/>
    <cellStyle name="표준 25 22" xfId="12510"/>
    <cellStyle name="표준 25 23" xfId="12511"/>
    <cellStyle name="표준 25 24" xfId="12512"/>
    <cellStyle name="표준 25 25" xfId="12513"/>
    <cellStyle name="표준 25 26" xfId="12514"/>
    <cellStyle name="표준 25 27" xfId="12515"/>
    <cellStyle name="표준 25 28" xfId="12516"/>
    <cellStyle name="표준 25 29" xfId="12517"/>
    <cellStyle name="표준 25 3" xfId="12518"/>
    <cellStyle name="표준 25 30" xfId="12519"/>
    <cellStyle name="표준 25 31" xfId="12520"/>
    <cellStyle name="표준 25 32" xfId="12521"/>
    <cellStyle name="표준 25 33" xfId="12522"/>
    <cellStyle name="표준 25 34" xfId="12523"/>
    <cellStyle name="표준 25 35" xfId="12524"/>
    <cellStyle name="표준 25 36" xfId="12525"/>
    <cellStyle name="표준 25 37" xfId="12526"/>
    <cellStyle name="표준 25 38" xfId="12527"/>
    <cellStyle name="표준 25 39" xfId="12528"/>
    <cellStyle name="표준 25 4" xfId="12529"/>
    <cellStyle name="표준 25 40" xfId="12530"/>
    <cellStyle name="표준 25 41" xfId="12531"/>
    <cellStyle name="표준 25 42" xfId="12532"/>
    <cellStyle name="표준 25 43" xfId="12533"/>
    <cellStyle name="표준 25 44" xfId="12534"/>
    <cellStyle name="표준 25 45" xfId="12535"/>
    <cellStyle name="표준 25 46" xfId="12536"/>
    <cellStyle name="표준 25 47" xfId="12537"/>
    <cellStyle name="표준 25 48" xfId="12538"/>
    <cellStyle name="표준 25 5" xfId="12539"/>
    <cellStyle name="표준 25 6" xfId="12540"/>
    <cellStyle name="표준 25 7" xfId="12541"/>
    <cellStyle name="표준 25 8" xfId="12542"/>
    <cellStyle name="표준 25 9" xfId="12543"/>
    <cellStyle name="표준 256" xfId="12544"/>
    <cellStyle name="표준 257" xfId="12545"/>
    <cellStyle name="표준 258" xfId="12546"/>
    <cellStyle name="표준 259" xfId="12547"/>
    <cellStyle name="표준 26" xfId="591"/>
    <cellStyle name="표준 26 10" xfId="12548"/>
    <cellStyle name="표준 26 11" xfId="12549"/>
    <cellStyle name="표준 26 12" xfId="12550"/>
    <cellStyle name="표준 26 13" xfId="12551"/>
    <cellStyle name="표준 26 14" xfId="12552"/>
    <cellStyle name="표준 26 15" xfId="12553"/>
    <cellStyle name="표준 26 16" xfId="12554"/>
    <cellStyle name="표준 26 17" xfId="12555"/>
    <cellStyle name="표준 26 18" xfId="12556"/>
    <cellStyle name="표준 26 19" xfId="12557"/>
    <cellStyle name="표준 26 2" xfId="4005"/>
    <cellStyle name="표준 26 2 2" xfId="12558"/>
    <cellStyle name="표준 26 2 2 2" xfId="12559"/>
    <cellStyle name="표준 26 20" xfId="12560"/>
    <cellStyle name="표준 26 21" xfId="12561"/>
    <cellStyle name="표준 26 22" xfId="12562"/>
    <cellStyle name="표준 26 23" xfId="12563"/>
    <cellStyle name="표준 26 24" xfId="12564"/>
    <cellStyle name="표준 26 25" xfId="12565"/>
    <cellStyle name="표준 26 26" xfId="12566"/>
    <cellStyle name="표준 26 27" xfId="12567"/>
    <cellStyle name="표준 26 28" xfId="12568"/>
    <cellStyle name="표준 26 29" xfId="12569"/>
    <cellStyle name="표준 26 3" xfId="6560"/>
    <cellStyle name="표준 26 30" xfId="12570"/>
    <cellStyle name="표준 26 31" xfId="12571"/>
    <cellStyle name="표준 26 32" xfId="12572"/>
    <cellStyle name="표준 26 33" xfId="12573"/>
    <cellStyle name="표준 26 34" xfId="12574"/>
    <cellStyle name="표준 26 35" xfId="12575"/>
    <cellStyle name="표준 26 36" xfId="12576"/>
    <cellStyle name="표준 26 37" xfId="12577"/>
    <cellStyle name="표준 26 38" xfId="12578"/>
    <cellStyle name="표준 26 39" xfId="12579"/>
    <cellStyle name="표준 26 4" xfId="12580"/>
    <cellStyle name="표준 26 40" xfId="12581"/>
    <cellStyle name="표준 26 41" xfId="12582"/>
    <cellStyle name="표준 26 42" xfId="12583"/>
    <cellStyle name="표준 26 43" xfId="12584"/>
    <cellStyle name="표준 26 44" xfId="12585"/>
    <cellStyle name="표준 26 45" xfId="12586"/>
    <cellStyle name="표준 26 46" xfId="12587"/>
    <cellStyle name="표준 26 47" xfId="12588"/>
    <cellStyle name="표준 26 48" xfId="12589"/>
    <cellStyle name="표준 26 5" xfId="12590"/>
    <cellStyle name="표준 26 6" xfId="12591"/>
    <cellStyle name="표준 26 7" xfId="12592"/>
    <cellStyle name="표준 26 8" xfId="12593"/>
    <cellStyle name="표준 26 9" xfId="12594"/>
    <cellStyle name="표준 260" xfId="12595"/>
    <cellStyle name="표준 261" xfId="12596"/>
    <cellStyle name="표준 262" xfId="12597"/>
    <cellStyle name="표준 263" xfId="12598"/>
    <cellStyle name="표준 264" xfId="12599"/>
    <cellStyle name="표준 265" xfId="12600"/>
    <cellStyle name="표준 266" xfId="12601"/>
    <cellStyle name="표준 267" xfId="12602"/>
    <cellStyle name="표준 268" xfId="12603"/>
    <cellStyle name="표준 269" xfId="12604"/>
    <cellStyle name="표준 27" xfId="592"/>
    <cellStyle name="표준 27 10" xfId="12605"/>
    <cellStyle name="표준 27 11" xfId="12606"/>
    <cellStyle name="표준 27 12" xfId="12607"/>
    <cellStyle name="표준 27 13" xfId="12608"/>
    <cellStyle name="표준 27 14" xfId="12609"/>
    <cellStyle name="표준 27 15" xfId="12610"/>
    <cellStyle name="표준 27 16" xfId="12611"/>
    <cellStyle name="표준 27 17" xfId="12612"/>
    <cellStyle name="표준 27 18" xfId="12613"/>
    <cellStyle name="표준 27 19" xfId="12614"/>
    <cellStyle name="표준 27 2" xfId="4006"/>
    <cellStyle name="표준 27 2 2" xfId="6561"/>
    <cellStyle name="표준 27 2 2 2" xfId="12615"/>
    <cellStyle name="표준 27 20" xfId="12616"/>
    <cellStyle name="표준 27 21" xfId="12617"/>
    <cellStyle name="표준 27 22" xfId="12618"/>
    <cellStyle name="표준 27 23" xfId="12619"/>
    <cellStyle name="표준 27 24" xfId="12620"/>
    <cellStyle name="표준 27 25" xfId="12621"/>
    <cellStyle name="표준 27 26" xfId="12622"/>
    <cellStyle name="표준 27 27" xfId="12623"/>
    <cellStyle name="표준 27 28" xfId="12624"/>
    <cellStyle name="표준 27 29" xfId="12625"/>
    <cellStyle name="표준 27 3" xfId="6562"/>
    <cellStyle name="표준 27 30" xfId="12626"/>
    <cellStyle name="표준 27 31" xfId="12627"/>
    <cellStyle name="표준 27 32" xfId="12628"/>
    <cellStyle name="표준 27 33" xfId="12629"/>
    <cellStyle name="표준 27 34" xfId="12630"/>
    <cellStyle name="표준 27 35" xfId="12631"/>
    <cellStyle name="표준 27 36" xfId="12632"/>
    <cellStyle name="표준 27 37" xfId="12633"/>
    <cellStyle name="표준 27 38" xfId="12634"/>
    <cellStyle name="표준 27 39" xfId="12635"/>
    <cellStyle name="표준 27 4" xfId="12636"/>
    <cellStyle name="표준 27 40" xfId="12637"/>
    <cellStyle name="표준 27 41" xfId="12638"/>
    <cellStyle name="표준 27 42" xfId="12639"/>
    <cellStyle name="표준 27 43" xfId="12640"/>
    <cellStyle name="표준 27 44" xfId="12641"/>
    <cellStyle name="표준 27 45" xfId="12642"/>
    <cellStyle name="표준 27 46" xfId="12643"/>
    <cellStyle name="표준 27 47" xfId="12644"/>
    <cellStyle name="표준 27 48" xfId="12645"/>
    <cellStyle name="표준 27 5" xfId="12646"/>
    <cellStyle name="표준 27 6" xfId="12647"/>
    <cellStyle name="표준 27 7" xfId="12648"/>
    <cellStyle name="표준 27 8" xfId="12649"/>
    <cellStyle name="표준 27 9" xfId="12650"/>
    <cellStyle name="표준 270" xfId="12651"/>
    <cellStyle name="표준 271" xfId="12652"/>
    <cellStyle name="표준 272" xfId="12653"/>
    <cellStyle name="표준 273" xfId="12654"/>
    <cellStyle name="표준 274" xfId="12655"/>
    <cellStyle name="표준 275" xfId="12656"/>
    <cellStyle name="표준 276" xfId="12657"/>
    <cellStyle name="표준 277" xfId="12658"/>
    <cellStyle name="표준 278" xfId="12659"/>
    <cellStyle name="표준 279" xfId="12660"/>
    <cellStyle name="표준 28" xfId="593"/>
    <cellStyle name="표준 28 10" xfId="12661"/>
    <cellStyle name="표준 28 11" xfId="12662"/>
    <cellStyle name="표준 28 12" xfId="12663"/>
    <cellStyle name="표준 28 13" xfId="12664"/>
    <cellStyle name="표준 28 14" xfId="12665"/>
    <cellStyle name="표준 28 15" xfId="12666"/>
    <cellStyle name="표준 28 16" xfId="12667"/>
    <cellStyle name="표준 28 17" xfId="12668"/>
    <cellStyle name="표준 28 18" xfId="12669"/>
    <cellStyle name="표준 28 19" xfId="12670"/>
    <cellStyle name="표준 28 2" xfId="6563"/>
    <cellStyle name="표준 28 20" xfId="12671"/>
    <cellStyle name="표준 28 21" xfId="12672"/>
    <cellStyle name="표준 28 22" xfId="12673"/>
    <cellStyle name="표준 28 23" xfId="12674"/>
    <cellStyle name="표준 28 24" xfId="12675"/>
    <cellStyle name="표준 28 25" xfId="12676"/>
    <cellStyle name="표준 28 26" xfId="12677"/>
    <cellStyle name="표준 28 27" xfId="12678"/>
    <cellStyle name="표준 28 28" xfId="12679"/>
    <cellStyle name="표준 28 29" xfId="12680"/>
    <cellStyle name="표준 28 3" xfId="6564"/>
    <cellStyle name="표준 28 30" xfId="12681"/>
    <cellStyle name="표준 28 31" xfId="12682"/>
    <cellStyle name="표준 28 32" xfId="12683"/>
    <cellStyle name="표준 28 33" xfId="12684"/>
    <cellStyle name="표준 28 34" xfId="12685"/>
    <cellStyle name="표준 28 35" xfId="12686"/>
    <cellStyle name="표준 28 36" xfId="12687"/>
    <cellStyle name="표준 28 37" xfId="12688"/>
    <cellStyle name="표준 28 38" xfId="12689"/>
    <cellStyle name="표준 28 39" xfId="12690"/>
    <cellStyle name="표준 28 4" xfId="12691"/>
    <cellStyle name="표준 28 40" xfId="12692"/>
    <cellStyle name="표준 28 41" xfId="12693"/>
    <cellStyle name="표준 28 42" xfId="12694"/>
    <cellStyle name="표준 28 43" xfId="12695"/>
    <cellStyle name="표준 28 44" xfId="12696"/>
    <cellStyle name="표준 28 45" xfId="12697"/>
    <cellStyle name="표준 28 46" xfId="12698"/>
    <cellStyle name="표준 28 47" xfId="12699"/>
    <cellStyle name="표준 28 48" xfId="12700"/>
    <cellStyle name="표준 28 5" xfId="12701"/>
    <cellStyle name="표준 28 6" xfId="12702"/>
    <cellStyle name="표준 28 7" xfId="12703"/>
    <cellStyle name="표준 28 8" xfId="12704"/>
    <cellStyle name="표준 28 9" xfId="12705"/>
    <cellStyle name="표준 280" xfId="12706"/>
    <cellStyle name="표준 281" xfId="12707"/>
    <cellStyle name="표준 282" xfId="12708"/>
    <cellStyle name="표준 283" xfId="12709"/>
    <cellStyle name="표준 284" xfId="12710"/>
    <cellStyle name="표준 285" xfId="12711"/>
    <cellStyle name="표준 286" xfId="12712"/>
    <cellStyle name="표준 287" xfId="12713"/>
    <cellStyle name="표준 288" xfId="12714"/>
    <cellStyle name="표준 289" xfId="12715"/>
    <cellStyle name="표준 29" xfId="594"/>
    <cellStyle name="표준 29 10" xfId="12716"/>
    <cellStyle name="표준 29 11" xfId="12717"/>
    <cellStyle name="표준 29 12" xfId="12718"/>
    <cellStyle name="표준 29 13" xfId="12719"/>
    <cellStyle name="표준 29 14" xfId="12720"/>
    <cellStyle name="표준 29 15" xfId="12721"/>
    <cellStyle name="표준 29 16" xfId="12722"/>
    <cellStyle name="표준 29 17" xfId="12723"/>
    <cellStyle name="표준 29 18" xfId="12724"/>
    <cellStyle name="표준 29 19" xfId="12725"/>
    <cellStyle name="표준 29 2" xfId="6565"/>
    <cellStyle name="표준 29 20" xfId="12726"/>
    <cellStyle name="표준 29 21" xfId="12727"/>
    <cellStyle name="표준 29 22" xfId="12728"/>
    <cellStyle name="표준 29 23" xfId="12729"/>
    <cellStyle name="표준 29 24" xfId="12730"/>
    <cellStyle name="표준 29 25" xfId="12731"/>
    <cellStyle name="표준 29 26" xfId="12732"/>
    <cellStyle name="표준 29 27" xfId="12733"/>
    <cellStyle name="표준 29 28" xfId="12734"/>
    <cellStyle name="표준 29 29" xfId="12735"/>
    <cellStyle name="표준 29 3" xfId="6566"/>
    <cellStyle name="표준 29 30" xfId="12736"/>
    <cellStyle name="표준 29 31" xfId="12737"/>
    <cellStyle name="표준 29 32" xfId="12738"/>
    <cellStyle name="표준 29 33" xfId="12739"/>
    <cellStyle name="표준 29 34" xfId="12740"/>
    <cellStyle name="표준 29 35" xfId="12741"/>
    <cellStyle name="표준 29 36" xfId="12742"/>
    <cellStyle name="표준 29 37" xfId="12743"/>
    <cellStyle name="표준 29 38" xfId="12744"/>
    <cellStyle name="표준 29 39" xfId="12745"/>
    <cellStyle name="표준 29 4" xfId="12746"/>
    <cellStyle name="표준 29 40" xfId="12747"/>
    <cellStyle name="표준 29 41" xfId="12748"/>
    <cellStyle name="표준 29 42" xfId="12749"/>
    <cellStyle name="표준 29 43" xfId="12750"/>
    <cellStyle name="표준 29 44" xfId="12751"/>
    <cellStyle name="표준 29 45" xfId="12752"/>
    <cellStyle name="표준 29 46" xfId="12753"/>
    <cellStyle name="표준 29 47" xfId="12754"/>
    <cellStyle name="표준 29 48" xfId="12755"/>
    <cellStyle name="표준 29 5" xfId="12756"/>
    <cellStyle name="표준 29 6" xfId="12757"/>
    <cellStyle name="표준 29 7" xfId="12758"/>
    <cellStyle name="표준 29 8" xfId="12759"/>
    <cellStyle name="표준 29 9" xfId="12760"/>
    <cellStyle name="표준 290" xfId="12761"/>
    <cellStyle name="표준 291" xfId="12762"/>
    <cellStyle name="표준 292" xfId="12763"/>
    <cellStyle name="표준 293" xfId="12764"/>
    <cellStyle name="표준 294" xfId="12765"/>
    <cellStyle name="표준 295" xfId="12766"/>
    <cellStyle name="표준 296" xfId="12767"/>
    <cellStyle name="표준 297" xfId="12768"/>
    <cellStyle name="표준 298" xfId="12769"/>
    <cellStyle name="표준 299" xfId="12770"/>
    <cellStyle name="표준 3" xfId="595"/>
    <cellStyle name="표준 3 10" xfId="4007"/>
    <cellStyle name="표준 3 10 2" xfId="12771"/>
    <cellStyle name="표준 3 11" xfId="4008"/>
    <cellStyle name="표준 3 12" xfId="4242"/>
    <cellStyle name="표준 3 13" xfId="6567"/>
    <cellStyle name="표준 3 14" xfId="15898"/>
    <cellStyle name="표준 3 2" xfId="596"/>
    <cellStyle name="표준 3 2 2" xfId="597"/>
    <cellStyle name="표준 3 2 2 2" xfId="4009"/>
    <cellStyle name="표준 3 2 2 2 2" xfId="12772"/>
    <cellStyle name="표준 3 2 2 3" xfId="12773"/>
    <cellStyle name="표준 3 2 2 4" xfId="12774"/>
    <cellStyle name="표준 3 2 2 5" xfId="12775"/>
    <cellStyle name="표준 3 2 3" xfId="598"/>
    <cellStyle name="표준 3 2 3 2" xfId="4010"/>
    <cellStyle name="표준 3 2 3 2 2" xfId="12776"/>
    <cellStyle name="표준 3 2 4" xfId="599"/>
    <cellStyle name="표준 3 2 4 2" xfId="12777"/>
    <cellStyle name="표준 3 2 4 3" xfId="12778"/>
    <cellStyle name="표준 3 2 4 3 2" xfId="12779"/>
    <cellStyle name="표준 3 2 5" xfId="4011"/>
    <cellStyle name="표준 3 2 6" xfId="12780"/>
    <cellStyle name="표준 3 2 7" xfId="12781"/>
    <cellStyle name="표준 3 2_6.농림수산 37  수정(산림녹지과)" xfId="4012"/>
    <cellStyle name="표준 3 3" xfId="600"/>
    <cellStyle name="표준 3 3 10" xfId="6568"/>
    <cellStyle name="표준 3 3 2" xfId="601"/>
    <cellStyle name="표준 3 3 2 2" xfId="4014"/>
    <cellStyle name="표준 3 3 2 2 2" xfId="4015"/>
    <cellStyle name="표준 3 3 2 2 2 2" xfId="12782"/>
    <cellStyle name="표준 3 3 2 2 3" xfId="12783"/>
    <cellStyle name="표준 3 3 2 2 4" xfId="12784"/>
    <cellStyle name="표준 3 3 2 3" xfId="4016"/>
    <cellStyle name="표준 3 3 2 3 2" xfId="4017"/>
    <cellStyle name="표준 3 3 2 3 3" xfId="5553"/>
    <cellStyle name="표준 3 3 2 4" xfId="4018"/>
    <cellStyle name="표준 3 3 2 5" xfId="4013"/>
    <cellStyle name="표준 3 3 2 5 2" xfId="12785"/>
    <cellStyle name="표준 3 3 2 6" xfId="12786"/>
    <cellStyle name="표준 3 3 2 7" xfId="12787"/>
    <cellStyle name="표준 3 3 2_004_노동" xfId="4019"/>
    <cellStyle name="표준 3 3 3" xfId="602"/>
    <cellStyle name="표준 3 3 3 2" xfId="4021"/>
    <cellStyle name="표준 3 3 3 2 2" xfId="12788"/>
    <cellStyle name="표준 3 3 3 2 2 2" xfId="12789"/>
    <cellStyle name="표준 3 3 3 2 3" xfId="12790"/>
    <cellStyle name="표준 3 3 3 3" xfId="4022"/>
    <cellStyle name="표준 3 3 3 4" xfId="4020"/>
    <cellStyle name="표준 3 3 3 4 2" xfId="12791"/>
    <cellStyle name="표준 3 3 3 5" xfId="12792"/>
    <cellStyle name="표준 3 3 3 6" xfId="12793"/>
    <cellStyle name="표준 3 3 3_010_주택건설" xfId="4023"/>
    <cellStyle name="표준 3 3 4" xfId="4024"/>
    <cellStyle name="표준 3 3 4 2" xfId="12794"/>
    <cellStyle name="표준 3 3 4 3" xfId="12795"/>
    <cellStyle name="표준 3 3 5" xfId="4025"/>
    <cellStyle name="표준 3 3 5 2" xfId="12796"/>
    <cellStyle name="표준 3 3 6" xfId="6569"/>
    <cellStyle name="표준 3 3 7" xfId="6570"/>
    <cellStyle name="표준 3 3 8" xfId="6571"/>
    <cellStyle name="표준 3 3 9" xfId="6572"/>
    <cellStyle name="표준 3 3_006_농림수산" xfId="4026"/>
    <cellStyle name="표준 3 4" xfId="603"/>
    <cellStyle name="표준 3 4 2" xfId="4028"/>
    <cellStyle name="표준 3 4 2 2" xfId="4029"/>
    <cellStyle name="표준 3 4 2 2 2" xfId="4030"/>
    <cellStyle name="표준 3 4 2 2 3" xfId="12797"/>
    <cellStyle name="표준 3 4 2 3" xfId="5554"/>
    <cellStyle name="표준 3 4 3" xfId="4031"/>
    <cellStyle name="표준 3 4 3 2" xfId="4032"/>
    <cellStyle name="표준 3 4 3 3" xfId="4033"/>
    <cellStyle name="표준 3 4 3 3 2" xfId="12798"/>
    <cellStyle name="표준 3 4 3 4" xfId="12799"/>
    <cellStyle name="표준 3 4 4" xfId="4034"/>
    <cellStyle name="표준 3 4 5" xfId="4027"/>
    <cellStyle name="표준 3 4 5 2" xfId="12800"/>
    <cellStyle name="표준 3 4 5 3" xfId="6573"/>
    <cellStyle name="표준 3 4_006_농림수산" xfId="4035"/>
    <cellStyle name="표준 3 5" xfId="604"/>
    <cellStyle name="표준 3 5 2" xfId="4037"/>
    <cellStyle name="표준 3 5 2 2" xfId="4038"/>
    <cellStyle name="표준 3 5 2 2 2" xfId="12801"/>
    <cellStyle name="표준 3 5 2 3" xfId="5555"/>
    <cellStyle name="표준 3 5 2 3 2" xfId="12802"/>
    <cellStyle name="표준 3 5 2 4" xfId="12803"/>
    <cellStyle name="표준 3 5 2 5" xfId="12804"/>
    <cellStyle name="표준 3 5 2 6" xfId="5426"/>
    <cellStyle name="표준 3 5 3" xfId="4036"/>
    <cellStyle name="표준 3 5 4" xfId="6574"/>
    <cellStyle name="표준 3 6" xfId="4039"/>
    <cellStyle name="표준 3 6 10" xfId="12805"/>
    <cellStyle name="표준 3 6 11" xfId="12806"/>
    <cellStyle name="표준 3 6 12" xfId="12807"/>
    <cellStyle name="표준 3 6 13" xfId="12808"/>
    <cellStyle name="표준 3 6 2" xfId="4040"/>
    <cellStyle name="표준 3 6 2 2" xfId="4041"/>
    <cellStyle name="표준 3 6 2 3" xfId="4042"/>
    <cellStyle name="표준 3 6 2_3_3관경별 현황" xfId="12809"/>
    <cellStyle name="표준 3 6 3" xfId="4043"/>
    <cellStyle name="표준 3 6 4" xfId="6575"/>
    <cellStyle name="표준 3 6 4 2" xfId="12810"/>
    <cellStyle name="표준 3 6 5" xfId="12811"/>
    <cellStyle name="표준 3 6 6" xfId="12812"/>
    <cellStyle name="표준 3 6 7" xfId="12813"/>
    <cellStyle name="표준 3 6 8" xfId="12814"/>
    <cellStyle name="표준 3 6 9" xfId="12815"/>
    <cellStyle name="표준 3 6_3_3관경별 현황" xfId="12816"/>
    <cellStyle name="표준 3 7" xfId="4044"/>
    <cellStyle name="표준 3 7 2" xfId="12817"/>
    <cellStyle name="표준 3 7 2 2" xfId="12818"/>
    <cellStyle name="표준 3 7_3_3관경별 현황" xfId="12819"/>
    <cellStyle name="표준 3 8" xfId="4045"/>
    <cellStyle name="표준 3 8 2" xfId="12820"/>
    <cellStyle name="표준 3 8 2 2" xfId="15939"/>
    <cellStyle name="표준 3 8 3" xfId="15899"/>
    <cellStyle name="표준 3 9" xfId="4046"/>
    <cellStyle name="표준 3_(2007)사업장지정폐기물(최종)" xfId="12821"/>
    <cellStyle name="표준 30" xfId="605"/>
    <cellStyle name="표준 30 10" xfId="12822"/>
    <cellStyle name="표준 30 11" xfId="12823"/>
    <cellStyle name="표준 30 12" xfId="12824"/>
    <cellStyle name="표준 30 13" xfId="12825"/>
    <cellStyle name="표준 30 14" xfId="12826"/>
    <cellStyle name="표준 30 15" xfId="12827"/>
    <cellStyle name="표준 30 16" xfId="12828"/>
    <cellStyle name="표준 30 17" xfId="12829"/>
    <cellStyle name="표준 30 18" xfId="12830"/>
    <cellStyle name="표준 30 19" xfId="12831"/>
    <cellStyle name="표준 30 2" xfId="6576"/>
    <cellStyle name="표준 30 20" xfId="12832"/>
    <cellStyle name="표준 30 21" xfId="12833"/>
    <cellStyle name="표준 30 22" xfId="12834"/>
    <cellStyle name="표준 30 23" xfId="12835"/>
    <cellStyle name="표준 30 24" xfId="12836"/>
    <cellStyle name="표준 30 25" xfId="12837"/>
    <cellStyle name="표준 30 26" xfId="12838"/>
    <cellStyle name="표준 30 27" xfId="12839"/>
    <cellStyle name="표준 30 28" xfId="12840"/>
    <cellStyle name="표준 30 29" xfId="12841"/>
    <cellStyle name="표준 30 3" xfId="12842"/>
    <cellStyle name="표준 30 30" xfId="12843"/>
    <cellStyle name="표준 30 31" xfId="12844"/>
    <cellStyle name="표준 30 32" xfId="12845"/>
    <cellStyle name="표준 30 33" xfId="12846"/>
    <cellStyle name="표준 30 34" xfId="12847"/>
    <cellStyle name="표준 30 35" xfId="12848"/>
    <cellStyle name="표준 30 36" xfId="12849"/>
    <cellStyle name="표준 30 37" xfId="12850"/>
    <cellStyle name="표준 30 38" xfId="12851"/>
    <cellStyle name="표준 30 39" xfId="12852"/>
    <cellStyle name="표준 30 4" xfId="12853"/>
    <cellStyle name="표준 30 40" xfId="12854"/>
    <cellStyle name="표준 30 41" xfId="12855"/>
    <cellStyle name="표준 30 42" xfId="12856"/>
    <cellStyle name="표준 30 43" xfId="12857"/>
    <cellStyle name="표준 30 44" xfId="12858"/>
    <cellStyle name="표준 30 45" xfId="12859"/>
    <cellStyle name="표준 30 46" xfId="12860"/>
    <cellStyle name="표준 30 47" xfId="12861"/>
    <cellStyle name="표준 30 48" xfId="12862"/>
    <cellStyle name="표준 30 5" xfId="12863"/>
    <cellStyle name="표준 30 6" xfId="12864"/>
    <cellStyle name="표준 30 7" xfId="12865"/>
    <cellStyle name="표준 30 8" xfId="12866"/>
    <cellStyle name="표준 30 9" xfId="12867"/>
    <cellStyle name="표준 300" xfId="12868"/>
    <cellStyle name="표준 301" xfId="12869"/>
    <cellStyle name="표준 302" xfId="12870"/>
    <cellStyle name="표준 303" xfId="12871"/>
    <cellStyle name="표준 304" xfId="12872"/>
    <cellStyle name="표준 305" xfId="12873"/>
    <cellStyle name="표준 306" xfId="12874"/>
    <cellStyle name="표준 307" xfId="12875"/>
    <cellStyle name="표준 308" xfId="12876"/>
    <cellStyle name="표준 309" xfId="12877"/>
    <cellStyle name="표준 31" xfId="606"/>
    <cellStyle name="표준 31 10" xfId="12878"/>
    <cellStyle name="표준 31 11" xfId="12879"/>
    <cellStyle name="표준 31 12" xfId="12880"/>
    <cellStyle name="표준 31 13" xfId="12881"/>
    <cellStyle name="표준 31 14" xfId="12882"/>
    <cellStyle name="표준 31 15" xfId="12883"/>
    <cellStyle name="표준 31 16" xfId="12884"/>
    <cellStyle name="표준 31 17" xfId="12885"/>
    <cellStyle name="표준 31 18" xfId="12886"/>
    <cellStyle name="표준 31 19" xfId="12887"/>
    <cellStyle name="표준 31 2" xfId="6577"/>
    <cellStyle name="표준 31 20" xfId="12888"/>
    <cellStyle name="표준 31 21" xfId="12889"/>
    <cellStyle name="표준 31 22" xfId="12890"/>
    <cellStyle name="표준 31 23" xfId="12891"/>
    <cellStyle name="표준 31 24" xfId="12892"/>
    <cellStyle name="표준 31 25" xfId="12893"/>
    <cellStyle name="표준 31 26" xfId="12894"/>
    <cellStyle name="표준 31 27" xfId="12895"/>
    <cellStyle name="표준 31 28" xfId="12896"/>
    <cellStyle name="표준 31 29" xfId="12897"/>
    <cellStyle name="표준 31 3" xfId="12898"/>
    <cellStyle name="표준 31 30" xfId="12899"/>
    <cellStyle name="표준 31 31" xfId="12900"/>
    <cellStyle name="표준 31 32" xfId="12901"/>
    <cellStyle name="표준 31 33" xfId="12902"/>
    <cellStyle name="표준 31 34" xfId="12903"/>
    <cellStyle name="표준 31 35" xfId="12904"/>
    <cellStyle name="표준 31 36" xfId="12905"/>
    <cellStyle name="표준 31 37" xfId="12906"/>
    <cellStyle name="표준 31 38" xfId="12907"/>
    <cellStyle name="표준 31 39" xfId="12908"/>
    <cellStyle name="표준 31 4" xfId="12909"/>
    <cellStyle name="표준 31 40" xfId="12910"/>
    <cellStyle name="표준 31 41" xfId="12911"/>
    <cellStyle name="표준 31 42" xfId="12912"/>
    <cellStyle name="표준 31 43" xfId="12913"/>
    <cellStyle name="표준 31 44" xfId="12914"/>
    <cellStyle name="표준 31 45" xfId="12915"/>
    <cellStyle name="표준 31 46" xfId="12916"/>
    <cellStyle name="표준 31 47" xfId="12917"/>
    <cellStyle name="표준 31 48" xfId="12918"/>
    <cellStyle name="표준 31 5" xfId="12919"/>
    <cellStyle name="표준 31 6" xfId="12920"/>
    <cellStyle name="표준 31 7" xfId="12921"/>
    <cellStyle name="표준 31 8" xfId="12922"/>
    <cellStyle name="표준 31 9" xfId="12923"/>
    <cellStyle name="표준 310" xfId="12924"/>
    <cellStyle name="표준 311" xfId="12925"/>
    <cellStyle name="표준 312" xfId="12926"/>
    <cellStyle name="표준 313" xfId="12927"/>
    <cellStyle name="표준 314" xfId="12928"/>
    <cellStyle name="표준 315" xfId="12929"/>
    <cellStyle name="표준 316" xfId="12930"/>
    <cellStyle name="표준 317" xfId="12931"/>
    <cellStyle name="표준 318" xfId="12932"/>
    <cellStyle name="표준 319" xfId="12933"/>
    <cellStyle name="표준 32" xfId="607"/>
    <cellStyle name="표준 32 10" xfId="12934"/>
    <cellStyle name="표준 32 11" xfId="12935"/>
    <cellStyle name="표준 32 12" xfId="12936"/>
    <cellStyle name="표준 32 13" xfId="12937"/>
    <cellStyle name="표준 32 14" xfId="12938"/>
    <cellStyle name="표준 32 15" xfId="12939"/>
    <cellStyle name="표준 32 16" xfId="12940"/>
    <cellStyle name="표준 32 17" xfId="12941"/>
    <cellStyle name="표준 32 18" xfId="12942"/>
    <cellStyle name="표준 32 19" xfId="12943"/>
    <cellStyle name="표준 32 2" xfId="6578"/>
    <cellStyle name="표준 32 20" xfId="12944"/>
    <cellStyle name="표준 32 21" xfId="12945"/>
    <cellStyle name="표준 32 22" xfId="12946"/>
    <cellStyle name="표준 32 23" xfId="12947"/>
    <cellStyle name="표준 32 24" xfId="12948"/>
    <cellStyle name="표준 32 25" xfId="12949"/>
    <cellStyle name="표준 32 26" xfId="12950"/>
    <cellStyle name="표준 32 27" xfId="12951"/>
    <cellStyle name="표준 32 28" xfId="12952"/>
    <cellStyle name="표준 32 29" xfId="12953"/>
    <cellStyle name="표준 32 3" xfId="12954"/>
    <cellStyle name="표준 32 30" xfId="12955"/>
    <cellStyle name="표준 32 31" xfId="12956"/>
    <cellStyle name="표준 32 32" xfId="12957"/>
    <cellStyle name="표준 32 33" xfId="12958"/>
    <cellStyle name="표준 32 34" xfId="12959"/>
    <cellStyle name="표준 32 35" xfId="12960"/>
    <cellStyle name="표준 32 36" xfId="12961"/>
    <cellStyle name="표준 32 37" xfId="12962"/>
    <cellStyle name="표준 32 38" xfId="12963"/>
    <cellStyle name="표준 32 39" xfId="12964"/>
    <cellStyle name="표준 32 4" xfId="12965"/>
    <cellStyle name="표준 32 40" xfId="12966"/>
    <cellStyle name="표준 32 41" xfId="12967"/>
    <cellStyle name="표준 32 42" xfId="12968"/>
    <cellStyle name="표준 32 43" xfId="12969"/>
    <cellStyle name="표준 32 44" xfId="12970"/>
    <cellStyle name="표준 32 45" xfId="12971"/>
    <cellStyle name="표준 32 46" xfId="12972"/>
    <cellStyle name="표준 32 47" xfId="12973"/>
    <cellStyle name="표준 32 48" xfId="12974"/>
    <cellStyle name="표준 32 5" xfId="12975"/>
    <cellStyle name="표준 32 6" xfId="12976"/>
    <cellStyle name="표준 32 7" xfId="12977"/>
    <cellStyle name="표준 32 8" xfId="12978"/>
    <cellStyle name="표준 32 9" xfId="12979"/>
    <cellStyle name="표준 320" xfId="12980"/>
    <cellStyle name="표준 321" xfId="12981"/>
    <cellStyle name="표준 322" xfId="12982"/>
    <cellStyle name="표준 323" xfId="12983"/>
    <cellStyle name="표준 324" xfId="12984"/>
    <cellStyle name="표준 325" xfId="12985"/>
    <cellStyle name="표준 326" xfId="12986"/>
    <cellStyle name="표준 327" xfId="12987"/>
    <cellStyle name="표준 328" xfId="12988"/>
    <cellStyle name="표준 329" xfId="12989"/>
    <cellStyle name="표준 33" xfId="608"/>
    <cellStyle name="표준 33 10" xfId="12990"/>
    <cellStyle name="표준 33 11" xfId="12991"/>
    <cellStyle name="표준 33 12" xfId="12992"/>
    <cellStyle name="표준 33 13" xfId="12993"/>
    <cellStyle name="표준 33 14" xfId="12994"/>
    <cellStyle name="표준 33 15" xfId="12995"/>
    <cellStyle name="표준 33 16" xfId="12996"/>
    <cellStyle name="표준 33 17" xfId="12997"/>
    <cellStyle name="표준 33 18" xfId="12998"/>
    <cellStyle name="표준 33 19" xfId="12999"/>
    <cellStyle name="표준 33 2" xfId="6579"/>
    <cellStyle name="표준 33 20" xfId="13000"/>
    <cellStyle name="표준 33 21" xfId="13001"/>
    <cellStyle name="표준 33 22" xfId="13002"/>
    <cellStyle name="표준 33 23" xfId="13003"/>
    <cellStyle name="표준 33 24" xfId="13004"/>
    <cellStyle name="표준 33 25" xfId="13005"/>
    <cellStyle name="표준 33 26" xfId="13006"/>
    <cellStyle name="표준 33 27" xfId="13007"/>
    <cellStyle name="표준 33 28" xfId="13008"/>
    <cellStyle name="표준 33 29" xfId="13009"/>
    <cellStyle name="표준 33 3" xfId="13010"/>
    <cellStyle name="표준 33 30" xfId="13011"/>
    <cellStyle name="표준 33 31" xfId="13012"/>
    <cellStyle name="표준 33 32" xfId="13013"/>
    <cellStyle name="표준 33 33" xfId="13014"/>
    <cellStyle name="표준 33 34" xfId="13015"/>
    <cellStyle name="표준 33 35" xfId="13016"/>
    <cellStyle name="표준 33 36" xfId="13017"/>
    <cellStyle name="표준 33 37" xfId="13018"/>
    <cellStyle name="표준 33 38" xfId="13019"/>
    <cellStyle name="표준 33 39" xfId="13020"/>
    <cellStyle name="표준 33 4" xfId="13021"/>
    <cellStyle name="표준 33 40" xfId="13022"/>
    <cellStyle name="표준 33 41" xfId="13023"/>
    <cellStyle name="표준 33 42" xfId="13024"/>
    <cellStyle name="표준 33 43" xfId="13025"/>
    <cellStyle name="표준 33 44" xfId="13026"/>
    <cellStyle name="표준 33 45" xfId="13027"/>
    <cellStyle name="표준 33 46" xfId="13028"/>
    <cellStyle name="표준 33 47" xfId="13029"/>
    <cellStyle name="표준 33 48" xfId="13030"/>
    <cellStyle name="표준 33 5" xfId="13031"/>
    <cellStyle name="표준 33 6" xfId="13032"/>
    <cellStyle name="표준 33 7" xfId="13033"/>
    <cellStyle name="표준 33 8" xfId="13034"/>
    <cellStyle name="표준 33 9" xfId="13035"/>
    <cellStyle name="표준 330" xfId="13036"/>
    <cellStyle name="표준 331" xfId="13037"/>
    <cellStyle name="표준 332" xfId="13038"/>
    <cellStyle name="표준 333" xfId="13039"/>
    <cellStyle name="표준 334" xfId="13040"/>
    <cellStyle name="표준 335" xfId="13041"/>
    <cellStyle name="표준 336" xfId="13042"/>
    <cellStyle name="표준 337" xfId="13043"/>
    <cellStyle name="표준 338" xfId="13044"/>
    <cellStyle name="표준 339" xfId="13045"/>
    <cellStyle name="표준 34" xfId="609"/>
    <cellStyle name="표준 34 10" xfId="13046"/>
    <cellStyle name="표준 34 11" xfId="13047"/>
    <cellStyle name="표준 34 12" xfId="13048"/>
    <cellStyle name="표준 34 13" xfId="13049"/>
    <cellStyle name="표준 34 14" xfId="13050"/>
    <cellStyle name="표준 34 15" xfId="13051"/>
    <cellStyle name="표준 34 16" xfId="13052"/>
    <cellStyle name="표준 34 17" xfId="13053"/>
    <cellStyle name="표준 34 18" xfId="13054"/>
    <cellStyle name="표준 34 19" xfId="13055"/>
    <cellStyle name="표준 34 2" xfId="6580"/>
    <cellStyle name="표준 34 20" xfId="13056"/>
    <cellStyle name="표준 34 21" xfId="13057"/>
    <cellStyle name="표준 34 22" xfId="13058"/>
    <cellStyle name="표준 34 23" xfId="13059"/>
    <cellStyle name="표준 34 24" xfId="13060"/>
    <cellStyle name="표준 34 25" xfId="13061"/>
    <cellStyle name="표준 34 26" xfId="13062"/>
    <cellStyle name="표준 34 27" xfId="13063"/>
    <cellStyle name="표준 34 28" xfId="13064"/>
    <cellStyle name="표준 34 29" xfId="13065"/>
    <cellStyle name="표준 34 3" xfId="13066"/>
    <cellStyle name="표준 34 30" xfId="13067"/>
    <cellStyle name="표준 34 31" xfId="13068"/>
    <cellStyle name="표준 34 32" xfId="13069"/>
    <cellStyle name="표준 34 33" xfId="13070"/>
    <cellStyle name="표준 34 34" xfId="13071"/>
    <cellStyle name="표준 34 35" xfId="13072"/>
    <cellStyle name="표준 34 36" xfId="13073"/>
    <cellStyle name="표준 34 37" xfId="13074"/>
    <cellStyle name="표준 34 38" xfId="13075"/>
    <cellStyle name="표준 34 39" xfId="13076"/>
    <cellStyle name="표준 34 4" xfId="13077"/>
    <cellStyle name="표준 34 40" xfId="13078"/>
    <cellStyle name="표준 34 41" xfId="13079"/>
    <cellStyle name="표준 34 42" xfId="13080"/>
    <cellStyle name="표준 34 43" xfId="13081"/>
    <cellStyle name="표준 34 44" xfId="13082"/>
    <cellStyle name="표준 34 45" xfId="13083"/>
    <cellStyle name="표준 34 46" xfId="13084"/>
    <cellStyle name="표준 34 47" xfId="13085"/>
    <cellStyle name="표준 34 48" xfId="13086"/>
    <cellStyle name="표준 34 5" xfId="13087"/>
    <cellStyle name="표준 34 6" xfId="13088"/>
    <cellStyle name="표준 34 7" xfId="13089"/>
    <cellStyle name="표준 34 8" xfId="13090"/>
    <cellStyle name="표준 34 9" xfId="13091"/>
    <cellStyle name="표준 340" xfId="13092"/>
    <cellStyle name="표준 341" xfId="13093"/>
    <cellStyle name="표준 342" xfId="13094"/>
    <cellStyle name="표준 343" xfId="13095"/>
    <cellStyle name="표준 344" xfId="13096"/>
    <cellStyle name="표준 345" xfId="13097"/>
    <cellStyle name="표준 346" xfId="13098"/>
    <cellStyle name="표준 347" xfId="13099"/>
    <cellStyle name="표준 348" xfId="13100"/>
    <cellStyle name="표준 349" xfId="13101"/>
    <cellStyle name="표준 35" xfId="610"/>
    <cellStyle name="표준 35 10" xfId="13102"/>
    <cellStyle name="표준 35 11" xfId="13103"/>
    <cellStyle name="표준 35 12" xfId="13104"/>
    <cellStyle name="표준 35 13" xfId="13105"/>
    <cellStyle name="표준 35 14" xfId="13106"/>
    <cellStyle name="표준 35 15" xfId="13107"/>
    <cellStyle name="표준 35 16" xfId="13108"/>
    <cellStyle name="표준 35 17" xfId="13109"/>
    <cellStyle name="표준 35 18" xfId="13110"/>
    <cellStyle name="표준 35 19" xfId="13111"/>
    <cellStyle name="표준 35 2" xfId="6581"/>
    <cellStyle name="표준 35 20" xfId="13112"/>
    <cellStyle name="표준 35 21" xfId="13113"/>
    <cellStyle name="표준 35 22" xfId="13114"/>
    <cellStyle name="표준 35 23" xfId="13115"/>
    <cellStyle name="표준 35 24" xfId="13116"/>
    <cellStyle name="표준 35 25" xfId="13117"/>
    <cellStyle name="표준 35 26" xfId="13118"/>
    <cellStyle name="표준 35 27" xfId="13119"/>
    <cellStyle name="표준 35 28" xfId="13120"/>
    <cellStyle name="표준 35 29" xfId="13121"/>
    <cellStyle name="표준 35 3" xfId="13122"/>
    <cellStyle name="표준 35 30" xfId="13123"/>
    <cellStyle name="표준 35 31" xfId="13124"/>
    <cellStyle name="표준 35 32" xfId="13125"/>
    <cellStyle name="표준 35 33" xfId="13126"/>
    <cellStyle name="표준 35 34" xfId="13127"/>
    <cellStyle name="표준 35 35" xfId="13128"/>
    <cellStyle name="표준 35 36" xfId="13129"/>
    <cellStyle name="표준 35 37" xfId="13130"/>
    <cellStyle name="표준 35 38" xfId="13131"/>
    <cellStyle name="표준 35 39" xfId="13132"/>
    <cellStyle name="표준 35 4" xfId="13133"/>
    <cellStyle name="표준 35 40" xfId="13134"/>
    <cellStyle name="표준 35 41" xfId="13135"/>
    <cellStyle name="표준 35 42" xfId="13136"/>
    <cellStyle name="표준 35 43" xfId="13137"/>
    <cellStyle name="표준 35 44" xfId="13138"/>
    <cellStyle name="표준 35 45" xfId="13139"/>
    <cellStyle name="표준 35 46" xfId="13140"/>
    <cellStyle name="표준 35 47" xfId="13141"/>
    <cellStyle name="표준 35 48" xfId="13142"/>
    <cellStyle name="표준 35 5" xfId="13143"/>
    <cellStyle name="표준 35 6" xfId="13144"/>
    <cellStyle name="표준 35 7" xfId="13145"/>
    <cellStyle name="표준 35 8" xfId="13146"/>
    <cellStyle name="표준 35 9" xfId="13147"/>
    <cellStyle name="표준 350" xfId="13148"/>
    <cellStyle name="표준 351" xfId="13149"/>
    <cellStyle name="표준 352" xfId="13150"/>
    <cellStyle name="표준 353" xfId="13151"/>
    <cellStyle name="표준 354" xfId="13152"/>
    <cellStyle name="표준 36" xfId="611"/>
    <cellStyle name="표준 36 10" xfId="13153"/>
    <cellStyle name="표준 36 11" xfId="13154"/>
    <cellStyle name="표준 36 12" xfId="13155"/>
    <cellStyle name="표준 36 13" xfId="13156"/>
    <cellStyle name="표준 36 14" xfId="13157"/>
    <cellStyle name="표준 36 15" xfId="13158"/>
    <cellStyle name="표준 36 16" xfId="13159"/>
    <cellStyle name="표준 36 17" xfId="13160"/>
    <cellStyle name="표준 36 18" xfId="13161"/>
    <cellStyle name="표준 36 19" xfId="13162"/>
    <cellStyle name="표준 36 2" xfId="6582"/>
    <cellStyle name="표준 36 20" xfId="13163"/>
    <cellStyle name="표준 36 21" xfId="13164"/>
    <cellStyle name="표준 36 22" xfId="13165"/>
    <cellStyle name="표준 36 23" xfId="13166"/>
    <cellStyle name="표준 36 24" xfId="13167"/>
    <cellStyle name="표준 36 25" xfId="13168"/>
    <cellStyle name="표준 36 26" xfId="13169"/>
    <cellStyle name="표준 36 27" xfId="13170"/>
    <cellStyle name="표준 36 28" xfId="13171"/>
    <cellStyle name="표준 36 29" xfId="13172"/>
    <cellStyle name="표준 36 3" xfId="13173"/>
    <cellStyle name="표준 36 30" xfId="13174"/>
    <cellStyle name="표준 36 31" xfId="13175"/>
    <cellStyle name="표준 36 32" xfId="13176"/>
    <cellStyle name="표준 36 33" xfId="13177"/>
    <cellStyle name="표준 36 34" xfId="13178"/>
    <cellStyle name="표준 36 35" xfId="13179"/>
    <cellStyle name="표준 36 36" xfId="13180"/>
    <cellStyle name="표준 36 37" xfId="13181"/>
    <cellStyle name="표준 36 38" xfId="13182"/>
    <cellStyle name="표준 36 39" xfId="13183"/>
    <cellStyle name="표준 36 4" xfId="13184"/>
    <cellStyle name="표준 36 40" xfId="13185"/>
    <cellStyle name="표준 36 41" xfId="13186"/>
    <cellStyle name="표준 36 42" xfId="13187"/>
    <cellStyle name="표준 36 43" xfId="13188"/>
    <cellStyle name="표준 36 44" xfId="13189"/>
    <cellStyle name="표준 36 45" xfId="13190"/>
    <cellStyle name="표준 36 46" xfId="13191"/>
    <cellStyle name="표준 36 47" xfId="13192"/>
    <cellStyle name="표준 36 48" xfId="13193"/>
    <cellStyle name="표준 36 5" xfId="13194"/>
    <cellStyle name="표준 36 6" xfId="13195"/>
    <cellStyle name="표준 36 7" xfId="13196"/>
    <cellStyle name="표준 36 8" xfId="13197"/>
    <cellStyle name="표준 36 9" xfId="13198"/>
    <cellStyle name="표준 37" xfId="612"/>
    <cellStyle name="표준 37 10" xfId="13199"/>
    <cellStyle name="표준 37 11" xfId="13200"/>
    <cellStyle name="표준 37 12" xfId="13201"/>
    <cellStyle name="표준 37 13" xfId="13202"/>
    <cellStyle name="표준 37 14" xfId="13203"/>
    <cellStyle name="표준 37 15" xfId="13204"/>
    <cellStyle name="표준 37 16" xfId="13205"/>
    <cellStyle name="표준 37 17" xfId="13206"/>
    <cellStyle name="표준 37 18" xfId="13207"/>
    <cellStyle name="표준 37 19" xfId="13208"/>
    <cellStyle name="표준 37 2" xfId="6583"/>
    <cellStyle name="표준 37 20" xfId="13209"/>
    <cellStyle name="표준 37 21" xfId="13210"/>
    <cellStyle name="표준 37 22" xfId="13211"/>
    <cellStyle name="표준 37 23" xfId="13212"/>
    <cellStyle name="표준 37 24" xfId="13213"/>
    <cellStyle name="표준 37 25" xfId="13214"/>
    <cellStyle name="표준 37 26" xfId="13215"/>
    <cellStyle name="표준 37 27" xfId="13216"/>
    <cellStyle name="표준 37 28" xfId="13217"/>
    <cellStyle name="표준 37 29" xfId="13218"/>
    <cellStyle name="표준 37 3" xfId="13219"/>
    <cellStyle name="표준 37 30" xfId="13220"/>
    <cellStyle name="표준 37 31" xfId="13221"/>
    <cellStyle name="표준 37 32" xfId="13222"/>
    <cellStyle name="표준 37 33" xfId="13223"/>
    <cellStyle name="표준 37 34" xfId="13224"/>
    <cellStyle name="표준 37 35" xfId="13225"/>
    <cellStyle name="표준 37 36" xfId="13226"/>
    <cellStyle name="표준 37 37" xfId="13227"/>
    <cellStyle name="표준 37 38" xfId="13228"/>
    <cellStyle name="표준 37 39" xfId="13229"/>
    <cellStyle name="표준 37 4" xfId="13230"/>
    <cellStyle name="표준 37 40" xfId="13231"/>
    <cellStyle name="표준 37 41" xfId="13232"/>
    <cellStyle name="표준 37 42" xfId="13233"/>
    <cellStyle name="표준 37 43" xfId="13234"/>
    <cellStyle name="표준 37 44" xfId="13235"/>
    <cellStyle name="표준 37 45" xfId="13236"/>
    <cellStyle name="표준 37 46" xfId="13237"/>
    <cellStyle name="표준 37 47" xfId="13238"/>
    <cellStyle name="표준 37 48" xfId="13239"/>
    <cellStyle name="표준 37 5" xfId="13240"/>
    <cellStyle name="표준 37 6" xfId="13241"/>
    <cellStyle name="표준 37 7" xfId="13242"/>
    <cellStyle name="표준 37 8" xfId="13243"/>
    <cellStyle name="표준 37 9" xfId="13244"/>
    <cellStyle name="표준 38" xfId="613"/>
    <cellStyle name="표준 38 10" xfId="13245"/>
    <cellStyle name="표준 38 11" xfId="13246"/>
    <cellStyle name="표준 38 12" xfId="13247"/>
    <cellStyle name="표준 38 13" xfId="13248"/>
    <cellStyle name="표준 38 14" xfId="13249"/>
    <cellStyle name="표준 38 15" xfId="13250"/>
    <cellStyle name="표준 38 16" xfId="13251"/>
    <cellStyle name="표준 38 17" xfId="13252"/>
    <cellStyle name="표준 38 18" xfId="13253"/>
    <cellStyle name="표준 38 19" xfId="13254"/>
    <cellStyle name="표준 38 2" xfId="6584"/>
    <cellStyle name="표준 38 2 2" xfId="13255"/>
    <cellStyle name="표준 38 20" xfId="13256"/>
    <cellStyle name="표준 38 21" xfId="13257"/>
    <cellStyle name="표준 38 22" xfId="13258"/>
    <cellStyle name="표준 38 23" xfId="13259"/>
    <cellStyle name="표준 38 24" xfId="13260"/>
    <cellStyle name="표준 38 25" xfId="13261"/>
    <cellStyle name="표준 38 26" xfId="13262"/>
    <cellStyle name="표준 38 27" xfId="13263"/>
    <cellStyle name="표준 38 28" xfId="13264"/>
    <cellStyle name="표준 38 29" xfId="13265"/>
    <cellStyle name="표준 38 3" xfId="13266"/>
    <cellStyle name="표준 38 3 2" xfId="13267"/>
    <cellStyle name="표준 38 30" xfId="13268"/>
    <cellStyle name="표준 38 31" xfId="13269"/>
    <cellStyle name="표준 38 32" xfId="13270"/>
    <cellStyle name="표준 38 33" xfId="13271"/>
    <cellStyle name="표준 38 34" xfId="13272"/>
    <cellStyle name="표준 38 35" xfId="13273"/>
    <cellStyle name="표준 38 36" xfId="13274"/>
    <cellStyle name="표준 38 37" xfId="13275"/>
    <cellStyle name="표준 38 38" xfId="13276"/>
    <cellStyle name="표준 38 39" xfId="13277"/>
    <cellStyle name="표준 38 4" xfId="13278"/>
    <cellStyle name="표준 38 4 2" xfId="13279"/>
    <cellStyle name="표준 38 40" xfId="13280"/>
    <cellStyle name="표준 38 41" xfId="13281"/>
    <cellStyle name="표준 38 42" xfId="13282"/>
    <cellStyle name="표준 38 43" xfId="13283"/>
    <cellStyle name="표준 38 44" xfId="13284"/>
    <cellStyle name="표준 38 45" xfId="13285"/>
    <cellStyle name="표준 38 46" xfId="13286"/>
    <cellStyle name="표준 38 47" xfId="13287"/>
    <cellStyle name="표준 38 48" xfId="13288"/>
    <cellStyle name="표준 38 5" xfId="13289"/>
    <cellStyle name="표준 38 6" xfId="13290"/>
    <cellStyle name="표준 38 7" xfId="13291"/>
    <cellStyle name="표준 38 8" xfId="13292"/>
    <cellStyle name="표준 38 9" xfId="13293"/>
    <cellStyle name="표준 39" xfId="614"/>
    <cellStyle name="표준 39 10" xfId="13294"/>
    <cellStyle name="표준 39 11" xfId="13295"/>
    <cellStyle name="표준 39 12" xfId="13296"/>
    <cellStyle name="표준 39 13" xfId="13297"/>
    <cellStyle name="표준 39 14" xfId="13298"/>
    <cellStyle name="표준 39 15" xfId="13299"/>
    <cellStyle name="표준 39 16" xfId="13300"/>
    <cellStyle name="표준 39 17" xfId="13301"/>
    <cellStyle name="표준 39 18" xfId="13302"/>
    <cellStyle name="표준 39 19" xfId="13303"/>
    <cellStyle name="표준 39 2" xfId="6585"/>
    <cellStyle name="표준 39 2 2" xfId="13304"/>
    <cellStyle name="표준 39 20" xfId="13305"/>
    <cellStyle name="표준 39 21" xfId="13306"/>
    <cellStyle name="표준 39 22" xfId="13307"/>
    <cellStyle name="표준 39 23" xfId="13308"/>
    <cellStyle name="표준 39 24" xfId="13309"/>
    <cellStyle name="표준 39 25" xfId="13310"/>
    <cellStyle name="표준 39 26" xfId="13311"/>
    <cellStyle name="표준 39 27" xfId="13312"/>
    <cellStyle name="표준 39 28" xfId="13313"/>
    <cellStyle name="표준 39 29" xfId="13314"/>
    <cellStyle name="표준 39 3" xfId="13315"/>
    <cellStyle name="표준 39 3 2" xfId="13316"/>
    <cellStyle name="표준 39 30" xfId="13317"/>
    <cellStyle name="표준 39 31" xfId="13318"/>
    <cellStyle name="표준 39 32" xfId="13319"/>
    <cellStyle name="표준 39 33" xfId="13320"/>
    <cellStyle name="표준 39 34" xfId="13321"/>
    <cellStyle name="표준 39 35" xfId="13322"/>
    <cellStyle name="표준 39 36" xfId="13323"/>
    <cellStyle name="표준 39 37" xfId="13324"/>
    <cellStyle name="표준 39 38" xfId="13325"/>
    <cellStyle name="표준 39 39" xfId="13326"/>
    <cellStyle name="표준 39 4" xfId="13327"/>
    <cellStyle name="표준 39 4 2" xfId="13328"/>
    <cellStyle name="표준 39 40" xfId="13329"/>
    <cellStyle name="표준 39 41" xfId="13330"/>
    <cellStyle name="표준 39 42" xfId="13331"/>
    <cellStyle name="표준 39 43" xfId="13332"/>
    <cellStyle name="표준 39 44" xfId="13333"/>
    <cellStyle name="표준 39 45" xfId="13334"/>
    <cellStyle name="표준 39 46" xfId="13335"/>
    <cellStyle name="표준 39 47" xfId="13336"/>
    <cellStyle name="표준 39 48" xfId="13337"/>
    <cellStyle name="표준 39 5" xfId="13338"/>
    <cellStyle name="표준 39 6" xfId="13339"/>
    <cellStyle name="표준 39 7" xfId="13340"/>
    <cellStyle name="표준 39 8" xfId="13341"/>
    <cellStyle name="표준 39 9" xfId="13342"/>
    <cellStyle name="표준 4" xfId="615"/>
    <cellStyle name="표준 4 10" xfId="4047"/>
    <cellStyle name="표준 4 10 2" xfId="13343"/>
    <cellStyle name="표준 4 11" xfId="4048"/>
    <cellStyle name="표준 4 11 2" xfId="13344"/>
    <cellStyle name="표준 4 12" xfId="4775"/>
    <cellStyle name="표준 4 12 2" xfId="13345"/>
    <cellStyle name="표준 4 12 3" xfId="6586"/>
    <cellStyle name="표준 4 13" xfId="13346"/>
    <cellStyle name="표준 4 13 2" xfId="15900"/>
    <cellStyle name="표준 4 2" xfId="616"/>
    <cellStyle name="표준 4 2 10" xfId="6587"/>
    <cellStyle name="표준 4 2 2" xfId="617"/>
    <cellStyle name="표준 4 2 2 2" xfId="13347"/>
    <cellStyle name="표준 4 2 3" xfId="4049"/>
    <cellStyle name="표준 4 2 3 2" xfId="4050"/>
    <cellStyle name="표준 4 2 3 2 2" xfId="13348"/>
    <cellStyle name="표준 4 2 3 3" xfId="5556"/>
    <cellStyle name="표준 4 2 3_012_보건및사회보장" xfId="4051"/>
    <cellStyle name="표준 4 2 4" xfId="4052"/>
    <cellStyle name="표준 4 2 4 2" xfId="4053"/>
    <cellStyle name="표준 4 2 4 3" xfId="13349"/>
    <cellStyle name="표준 4 2 5" xfId="6588"/>
    <cellStyle name="표준 4 2 5 2" xfId="13350"/>
    <cellStyle name="표준 4 2 6" xfId="6589"/>
    <cellStyle name="표준 4 2 7" xfId="6590"/>
    <cellStyle name="표준 4 2 8" xfId="6591"/>
    <cellStyle name="표준 4 2 9" xfId="6592"/>
    <cellStyle name="표준 4 2_009_유통금융보험및기타서비스" xfId="4054"/>
    <cellStyle name="표준 4 3" xfId="618"/>
    <cellStyle name="표준 4 3 2" xfId="4055"/>
    <cellStyle name="표준 4 3 3" xfId="4056"/>
    <cellStyle name="표준 4 3 3 2" xfId="13351"/>
    <cellStyle name="표준 4 3 4" xfId="4057"/>
    <cellStyle name="표준 4 3 5" xfId="6593"/>
    <cellStyle name="표준 4 3 6" xfId="13352"/>
    <cellStyle name="표준 4 3_004_노동" xfId="4058"/>
    <cellStyle name="표준 4 4" xfId="619"/>
    <cellStyle name="표준 4 4 2" xfId="4060"/>
    <cellStyle name="표준 4 4 3" xfId="4061"/>
    <cellStyle name="표준 4 4 3 2" xfId="4062"/>
    <cellStyle name="표준 4 4 4" xfId="4063"/>
    <cellStyle name="표준 4 4 5" xfId="4059"/>
    <cellStyle name="표준 4 4 5 2" xfId="13353"/>
    <cellStyle name="표준 4 4 5 3" xfId="6594"/>
    <cellStyle name="표준 4 4 6" xfId="13354"/>
    <cellStyle name="표준 4 4 7" xfId="13355"/>
    <cellStyle name="표준 4 4_004_노동" xfId="4064"/>
    <cellStyle name="표준 4 5" xfId="620"/>
    <cellStyle name="표준 4 5 2" xfId="4066"/>
    <cellStyle name="표준 4 5 2 2" xfId="4067"/>
    <cellStyle name="표준 4 5 2 2 2" xfId="4068"/>
    <cellStyle name="표준 4 5 2 2 3" xfId="4069"/>
    <cellStyle name="표준 4 5 2 2 4" xfId="13356"/>
    <cellStyle name="표준 4 5 2 3" xfId="4070"/>
    <cellStyle name="표준 4 5 2 4" xfId="4071"/>
    <cellStyle name="표준 4 5 2 5" xfId="5557"/>
    <cellStyle name="표준 4 5 2 5 2" xfId="13357"/>
    <cellStyle name="표준 4 5 2 6" xfId="13358"/>
    <cellStyle name="표준 4 5 2 7" xfId="5427"/>
    <cellStyle name="표준 4 5 3" xfId="4072"/>
    <cellStyle name="표준 4 5 3 2" xfId="13359"/>
    <cellStyle name="표준 4 5 4" xfId="4065"/>
    <cellStyle name="표준 4 5 5" xfId="6595"/>
    <cellStyle name="표준 4 6" xfId="4073"/>
    <cellStyle name="표준 4 6 2" xfId="4074"/>
    <cellStyle name="표준 4 6 2 2" xfId="4075"/>
    <cellStyle name="표준 4 6 2 3" xfId="4076"/>
    <cellStyle name="표준 4 6 2 4" xfId="13360"/>
    <cellStyle name="표준 4 6 3" xfId="4077"/>
    <cellStyle name="표준 4 6 4" xfId="4078"/>
    <cellStyle name="표준 4 6 5" xfId="13361"/>
    <cellStyle name="표준 4 6 6" xfId="13362"/>
    <cellStyle name="표준 4 7" xfId="4079"/>
    <cellStyle name="표준 4 7 2" xfId="4080"/>
    <cellStyle name="표준 4 8" xfId="4081"/>
    <cellStyle name="표준 4 8 2" xfId="4082"/>
    <cellStyle name="표준 4 9" xfId="4083"/>
    <cellStyle name="표준 4 9 2" xfId="13363"/>
    <cellStyle name="표준 4 9 2 2" xfId="13364"/>
    <cellStyle name="표준 4_004_노동" xfId="4084"/>
    <cellStyle name="표준 40" xfId="621"/>
    <cellStyle name="표준 40 10" xfId="13365"/>
    <cellStyle name="표준 40 11" xfId="13366"/>
    <cellStyle name="표준 40 12" xfId="13367"/>
    <cellStyle name="표준 40 13" xfId="13368"/>
    <cellStyle name="표준 40 14" xfId="13369"/>
    <cellStyle name="표준 40 15" xfId="13370"/>
    <cellStyle name="표준 40 16" xfId="13371"/>
    <cellStyle name="표준 40 17" xfId="13372"/>
    <cellStyle name="표준 40 18" xfId="13373"/>
    <cellStyle name="표준 40 19" xfId="13374"/>
    <cellStyle name="표준 40 2" xfId="4085"/>
    <cellStyle name="표준 40 2 2" xfId="13375"/>
    <cellStyle name="표준 40 2 2 2" xfId="13376"/>
    <cellStyle name="표준 40 2 3" xfId="13377"/>
    <cellStyle name="표준 40 20" xfId="13378"/>
    <cellStyle name="표준 40 21" xfId="13379"/>
    <cellStyle name="표준 40 22" xfId="13380"/>
    <cellStyle name="표준 40 23" xfId="13381"/>
    <cellStyle name="표준 40 24" xfId="13382"/>
    <cellStyle name="표준 40 25" xfId="13383"/>
    <cellStyle name="표준 40 26" xfId="13384"/>
    <cellStyle name="표준 40 27" xfId="13385"/>
    <cellStyle name="표준 40 28" xfId="13386"/>
    <cellStyle name="표준 40 29" xfId="13387"/>
    <cellStyle name="표준 40 3" xfId="6596"/>
    <cellStyle name="표준 40 3 2" xfId="13388"/>
    <cellStyle name="표준 40 30" xfId="13389"/>
    <cellStyle name="표준 40 31" xfId="13390"/>
    <cellStyle name="표준 40 32" xfId="13391"/>
    <cellStyle name="표준 40 33" xfId="13392"/>
    <cellStyle name="표준 40 34" xfId="13393"/>
    <cellStyle name="표준 40 35" xfId="13394"/>
    <cellStyle name="표준 40 36" xfId="13395"/>
    <cellStyle name="표준 40 37" xfId="13396"/>
    <cellStyle name="표준 40 38" xfId="13397"/>
    <cellStyle name="표준 40 39" xfId="13398"/>
    <cellStyle name="표준 40 4" xfId="13399"/>
    <cellStyle name="표준 40 4 2" xfId="13400"/>
    <cellStyle name="표준 40 40" xfId="13401"/>
    <cellStyle name="표준 40 41" xfId="13402"/>
    <cellStyle name="표준 40 42" xfId="13403"/>
    <cellStyle name="표준 40 43" xfId="13404"/>
    <cellStyle name="표준 40 44" xfId="13405"/>
    <cellStyle name="표준 40 45" xfId="13406"/>
    <cellStyle name="표준 40 46" xfId="13407"/>
    <cellStyle name="표준 40 47" xfId="13408"/>
    <cellStyle name="표준 40 48" xfId="13409"/>
    <cellStyle name="표준 40 5" xfId="13410"/>
    <cellStyle name="표준 40 6" xfId="13411"/>
    <cellStyle name="표준 40 7" xfId="13412"/>
    <cellStyle name="표준 40 8" xfId="13413"/>
    <cellStyle name="표준 40 9" xfId="13414"/>
    <cellStyle name="표준 41" xfId="622"/>
    <cellStyle name="표준 41 10" xfId="13415"/>
    <cellStyle name="표준 41 11" xfId="13416"/>
    <cellStyle name="표준 41 12" xfId="13417"/>
    <cellStyle name="표준 41 13" xfId="13418"/>
    <cellStyle name="표준 41 14" xfId="13419"/>
    <cellStyle name="표준 41 15" xfId="13420"/>
    <cellStyle name="표준 41 16" xfId="13421"/>
    <cellStyle name="표준 41 17" xfId="13422"/>
    <cellStyle name="표준 41 18" xfId="13423"/>
    <cellStyle name="표준 41 19" xfId="13424"/>
    <cellStyle name="표준 41 2" xfId="4086"/>
    <cellStyle name="표준 41 2 2" xfId="13425"/>
    <cellStyle name="표준 41 2 2 2" xfId="13426"/>
    <cellStyle name="표준 41 2 3" xfId="13427"/>
    <cellStyle name="표준 41 20" xfId="13428"/>
    <cellStyle name="표준 41 21" xfId="13429"/>
    <cellStyle name="표준 41 22" xfId="13430"/>
    <cellStyle name="표준 41 23" xfId="13431"/>
    <cellStyle name="표준 41 24" xfId="13432"/>
    <cellStyle name="표준 41 25" xfId="13433"/>
    <cellStyle name="표준 41 26" xfId="13434"/>
    <cellStyle name="표준 41 27" xfId="13435"/>
    <cellStyle name="표준 41 28" xfId="13436"/>
    <cellStyle name="표준 41 29" xfId="13437"/>
    <cellStyle name="표준 41 3" xfId="6597"/>
    <cellStyle name="표준 41 3 2" xfId="13438"/>
    <cellStyle name="표준 41 30" xfId="13439"/>
    <cellStyle name="표준 41 31" xfId="13440"/>
    <cellStyle name="표준 41 32" xfId="13441"/>
    <cellStyle name="표준 41 33" xfId="13442"/>
    <cellStyle name="표준 41 34" xfId="13443"/>
    <cellStyle name="표준 41 35" xfId="13444"/>
    <cellStyle name="표준 41 36" xfId="13445"/>
    <cellStyle name="표준 41 37" xfId="13446"/>
    <cellStyle name="표준 41 38" xfId="13447"/>
    <cellStyle name="표준 41 39" xfId="13448"/>
    <cellStyle name="표준 41 4" xfId="13449"/>
    <cellStyle name="표준 41 4 2" xfId="13450"/>
    <cellStyle name="표준 41 40" xfId="13451"/>
    <cellStyle name="표준 41 41" xfId="13452"/>
    <cellStyle name="표준 41 42" xfId="13453"/>
    <cellStyle name="표준 41 43" xfId="13454"/>
    <cellStyle name="표준 41 44" xfId="13455"/>
    <cellStyle name="표준 41 45" xfId="13456"/>
    <cellStyle name="표준 41 46" xfId="13457"/>
    <cellStyle name="표준 41 47" xfId="13458"/>
    <cellStyle name="표준 41 48" xfId="13459"/>
    <cellStyle name="표준 41 5" xfId="13460"/>
    <cellStyle name="표준 41 6" xfId="13461"/>
    <cellStyle name="표준 41 7" xfId="13462"/>
    <cellStyle name="표준 41 8" xfId="13463"/>
    <cellStyle name="표준 41 9" xfId="13464"/>
    <cellStyle name="표준 42" xfId="623"/>
    <cellStyle name="표준 42 10" xfId="13465"/>
    <cellStyle name="표준 42 11" xfId="13466"/>
    <cellStyle name="표준 42 12" xfId="13467"/>
    <cellStyle name="표준 42 13" xfId="13468"/>
    <cellStyle name="표준 42 14" xfId="13469"/>
    <cellStyle name="표준 42 15" xfId="13470"/>
    <cellStyle name="표준 42 16" xfId="13471"/>
    <cellStyle name="표준 42 17" xfId="13472"/>
    <cellStyle name="표준 42 18" xfId="13473"/>
    <cellStyle name="표준 42 19" xfId="13474"/>
    <cellStyle name="표준 42 2" xfId="4087"/>
    <cellStyle name="표준 42 2 2" xfId="13475"/>
    <cellStyle name="표준 42 20" xfId="13476"/>
    <cellStyle name="표준 42 21" xfId="13477"/>
    <cellStyle name="표준 42 22" xfId="13478"/>
    <cellStyle name="표준 42 23" xfId="13479"/>
    <cellStyle name="표준 42 24" xfId="13480"/>
    <cellStyle name="표준 42 25" xfId="13481"/>
    <cellStyle name="표준 42 26" xfId="13482"/>
    <cellStyle name="표준 42 27" xfId="13483"/>
    <cellStyle name="표준 42 28" xfId="13484"/>
    <cellStyle name="표준 42 29" xfId="13485"/>
    <cellStyle name="표준 42 3" xfId="4088"/>
    <cellStyle name="표준 42 3 2" xfId="13486"/>
    <cellStyle name="표준 42 3 3" xfId="13487"/>
    <cellStyle name="표준 42 30" xfId="13488"/>
    <cellStyle name="표준 42 31" xfId="13489"/>
    <cellStyle name="표준 42 32" xfId="13490"/>
    <cellStyle name="표준 42 33" xfId="13491"/>
    <cellStyle name="표준 42 34" xfId="13492"/>
    <cellStyle name="표준 42 35" xfId="13493"/>
    <cellStyle name="표준 42 36" xfId="13494"/>
    <cellStyle name="표준 42 37" xfId="13495"/>
    <cellStyle name="표준 42 38" xfId="13496"/>
    <cellStyle name="표준 42 39" xfId="13497"/>
    <cellStyle name="표준 42 4" xfId="13498"/>
    <cellStyle name="표준 42 4 2" xfId="13499"/>
    <cellStyle name="표준 42 40" xfId="13500"/>
    <cellStyle name="표준 42 41" xfId="13501"/>
    <cellStyle name="표준 42 42" xfId="13502"/>
    <cellStyle name="표준 42 43" xfId="13503"/>
    <cellStyle name="표준 42 44" xfId="13504"/>
    <cellStyle name="표준 42 45" xfId="13505"/>
    <cellStyle name="표준 42 46" xfId="13506"/>
    <cellStyle name="표준 42 47" xfId="13507"/>
    <cellStyle name="표준 42 48" xfId="13508"/>
    <cellStyle name="표준 42 5" xfId="13509"/>
    <cellStyle name="표준 42 6" xfId="13510"/>
    <cellStyle name="표준 42 7" xfId="13511"/>
    <cellStyle name="표준 42 8" xfId="13512"/>
    <cellStyle name="표준 42 9" xfId="13513"/>
    <cellStyle name="표준 43" xfId="624"/>
    <cellStyle name="표준 43 10" xfId="13514"/>
    <cellStyle name="표준 43 11" xfId="13515"/>
    <cellStyle name="표준 43 12" xfId="13516"/>
    <cellStyle name="표준 43 13" xfId="13517"/>
    <cellStyle name="표준 43 14" xfId="13518"/>
    <cellStyle name="표준 43 15" xfId="13519"/>
    <cellStyle name="표준 43 16" xfId="13520"/>
    <cellStyle name="표준 43 17" xfId="13521"/>
    <cellStyle name="표준 43 18" xfId="13522"/>
    <cellStyle name="표준 43 19" xfId="13523"/>
    <cellStyle name="표준 43 2" xfId="4089"/>
    <cellStyle name="표준 43 2 2" xfId="13524"/>
    <cellStyle name="표준 43 20" xfId="13525"/>
    <cellStyle name="표준 43 21" xfId="13526"/>
    <cellStyle name="표준 43 22" xfId="13527"/>
    <cellStyle name="표준 43 23" xfId="13528"/>
    <cellStyle name="표준 43 24" xfId="13529"/>
    <cellStyle name="표준 43 25" xfId="13530"/>
    <cellStyle name="표준 43 26" xfId="13531"/>
    <cellStyle name="표준 43 27" xfId="13532"/>
    <cellStyle name="표준 43 28" xfId="13533"/>
    <cellStyle name="표준 43 29" xfId="13534"/>
    <cellStyle name="표준 43 3" xfId="5558"/>
    <cellStyle name="표준 43 3 2" xfId="13535"/>
    <cellStyle name="표준 43 30" xfId="13536"/>
    <cellStyle name="표준 43 31" xfId="13537"/>
    <cellStyle name="표준 43 32" xfId="13538"/>
    <cellStyle name="표준 43 33" xfId="13539"/>
    <cellStyle name="표준 43 34" xfId="13540"/>
    <cellStyle name="표준 43 35" xfId="13541"/>
    <cellStyle name="표준 43 36" xfId="13542"/>
    <cellStyle name="표준 43 37" xfId="13543"/>
    <cellStyle name="표준 43 38" xfId="13544"/>
    <cellStyle name="표준 43 39" xfId="13545"/>
    <cellStyle name="표준 43 4" xfId="6598"/>
    <cellStyle name="표준 43 40" xfId="13546"/>
    <cellStyle name="표준 43 41" xfId="13547"/>
    <cellStyle name="표준 43 42" xfId="13548"/>
    <cellStyle name="표준 43 43" xfId="13549"/>
    <cellStyle name="표준 43 44" xfId="13550"/>
    <cellStyle name="표준 43 45" xfId="13551"/>
    <cellStyle name="표준 43 46" xfId="13552"/>
    <cellStyle name="표준 43 47" xfId="13553"/>
    <cellStyle name="표준 43 48" xfId="13554"/>
    <cellStyle name="표준 43 49" xfId="13555"/>
    <cellStyle name="표준 43 5" xfId="13556"/>
    <cellStyle name="표준 43 50" xfId="13557"/>
    <cellStyle name="표준 43 6" xfId="13558"/>
    <cellStyle name="표준 43 7" xfId="13559"/>
    <cellStyle name="표준 43 7 2" xfId="13560"/>
    <cellStyle name="표준 43 7 3" xfId="13561"/>
    <cellStyle name="표준 43 7 4" xfId="13562"/>
    <cellStyle name="표준 43 7 5" xfId="13563"/>
    <cellStyle name="표준 43 7 6" xfId="13564"/>
    <cellStyle name="표준 43 7 7" xfId="13565"/>
    <cellStyle name="표준 43 7 8" xfId="13566"/>
    <cellStyle name="표준 43 8" xfId="13567"/>
    <cellStyle name="표준 43 9" xfId="13568"/>
    <cellStyle name="표준 44" xfId="625"/>
    <cellStyle name="표준 44 2" xfId="4090"/>
    <cellStyle name="표준 44 2 2" xfId="6599"/>
    <cellStyle name="표준 44 3" xfId="13569"/>
    <cellStyle name="표준 44 4" xfId="13570"/>
    <cellStyle name="표준 44 5" xfId="13571"/>
    <cellStyle name="표준 44 6" xfId="13572"/>
    <cellStyle name="표준 45" xfId="626"/>
    <cellStyle name="표준 45 2" xfId="4091"/>
    <cellStyle name="표준 45 2 2" xfId="6600"/>
    <cellStyle name="표준 45 3" xfId="13573"/>
    <cellStyle name="표준 45 4" xfId="13574"/>
    <cellStyle name="표준 45 5" xfId="13575"/>
    <cellStyle name="표준 45 6" xfId="13576"/>
    <cellStyle name="표준 46" xfId="627"/>
    <cellStyle name="표준 46 2" xfId="4092"/>
    <cellStyle name="표준 46 2 2" xfId="6601"/>
    <cellStyle name="표준 46 3" xfId="13577"/>
    <cellStyle name="표준 46 4" xfId="13578"/>
    <cellStyle name="표준 46 5" xfId="13579"/>
    <cellStyle name="표준 46 6" xfId="13580"/>
    <cellStyle name="표준 47" xfId="628"/>
    <cellStyle name="표준 47 2" xfId="4093"/>
    <cellStyle name="표준 47 2 2" xfId="6602"/>
    <cellStyle name="표준 47 3" xfId="13581"/>
    <cellStyle name="표준 47 4" xfId="13582"/>
    <cellStyle name="표준 47 5" xfId="13583"/>
    <cellStyle name="표준 47 6" xfId="13584"/>
    <cellStyle name="표준 48" xfId="629"/>
    <cellStyle name="표준 48 2" xfId="4094"/>
    <cellStyle name="표준 48 2 2" xfId="6603"/>
    <cellStyle name="표준 48 3" xfId="13585"/>
    <cellStyle name="표준 48 4" xfId="13586"/>
    <cellStyle name="표준 48 5" xfId="13587"/>
    <cellStyle name="표준 48 6" xfId="13588"/>
    <cellStyle name="표준 49" xfId="630"/>
    <cellStyle name="표준 49 2" xfId="4095"/>
    <cellStyle name="표준 49 2 2" xfId="6604"/>
    <cellStyle name="표준 49 3" xfId="13589"/>
    <cellStyle name="표준 49 4" xfId="13590"/>
    <cellStyle name="표준 49 5" xfId="13591"/>
    <cellStyle name="표준 49 6" xfId="13592"/>
    <cellStyle name="표준 5" xfId="631"/>
    <cellStyle name="표준 5 10" xfId="4096"/>
    <cellStyle name="표준 5 11" xfId="4097"/>
    <cellStyle name="표준 5 12" xfId="6605"/>
    <cellStyle name="표준 5 13" xfId="13593"/>
    <cellStyle name="표준 5 2" xfId="632"/>
    <cellStyle name="표준 5 2 10" xfId="6606"/>
    <cellStyle name="표준 5 2 2" xfId="4099"/>
    <cellStyle name="표준 5 2 2 2" xfId="4100"/>
    <cellStyle name="표준 5 2 2 3" xfId="4101"/>
    <cellStyle name="표준 5 2 2 4" xfId="13594"/>
    <cellStyle name="표준 5 2 2 5" xfId="13595"/>
    <cellStyle name="표준 5 2 2 6" xfId="13596"/>
    <cellStyle name="표준 5 2 2_012_보건및사회보장" xfId="4102"/>
    <cellStyle name="표준 5 2 3" xfId="4103"/>
    <cellStyle name="표준 5 2 3 2" xfId="4104"/>
    <cellStyle name="표준 5 2 3 3" xfId="5559"/>
    <cellStyle name="표준 5 2 3 3 2" xfId="13597"/>
    <cellStyle name="표준 5 2 3 4" xfId="13598"/>
    <cellStyle name="표준 5 2 3 5" xfId="5428"/>
    <cellStyle name="표준 5 2 4" xfId="4105"/>
    <cellStyle name="표준 5 2 5" xfId="4098"/>
    <cellStyle name="표준 5 2 5 2" xfId="6607"/>
    <cellStyle name="표준 5 2 6" xfId="6608"/>
    <cellStyle name="표준 5 2 7" xfId="6609"/>
    <cellStyle name="표준 5 2 8" xfId="6610"/>
    <cellStyle name="표준 5 2 9" xfId="6611"/>
    <cellStyle name="표준 5 2_004_노동" xfId="4106"/>
    <cellStyle name="표준 5 3" xfId="633"/>
    <cellStyle name="표준 5 3 2" xfId="4108"/>
    <cellStyle name="표준 5 3 2 2" xfId="13599"/>
    <cellStyle name="표준 5 3 2 2 2" xfId="13600"/>
    <cellStyle name="표준 5 3 2 2_3_3관경별 현황" xfId="13601"/>
    <cellStyle name="표준 5 3 2 3" xfId="13602"/>
    <cellStyle name="표준 5 3 2_3_3관경별 현황" xfId="13603"/>
    <cellStyle name="표준 5 3 3" xfId="4109"/>
    <cellStyle name="표준 5 3 3 2" xfId="13604"/>
    <cellStyle name="표준 5 3 3_3_3관경별 현황" xfId="13605"/>
    <cellStyle name="표준 5 3 4" xfId="4110"/>
    <cellStyle name="표준 5 3 4 2" xfId="13606"/>
    <cellStyle name="표준 5 3 5" xfId="4111"/>
    <cellStyle name="표준 5 3 6" xfId="4107"/>
    <cellStyle name="표준 5 3 6 2" xfId="13607"/>
    <cellStyle name="표준 5 3 7" xfId="6612"/>
    <cellStyle name="표준 5 3 8" xfId="13608"/>
    <cellStyle name="표준 5 3_010_주택건설" xfId="4112"/>
    <cellStyle name="표준 5 4" xfId="634"/>
    <cellStyle name="표준 5 4 2" xfId="4114"/>
    <cellStyle name="표준 5 4 2 2" xfId="13609"/>
    <cellStyle name="표준 5 4 2_3_3관경별 현황" xfId="13610"/>
    <cellStyle name="표준 5 4 3" xfId="4115"/>
    <cellStyle name="표준 5 4 4" xfId="4113"/>
    <cellStyle name="표준 5 4_3_3관경별 현황" xfId="13611"/>
    <cellStyle name="표준 5 5" xfId="4116"/>
    <cellStyle name="표준 5 5 2" xfId="6613"/>
    <cellStyle name="표준 5 5_3_3관경별 현황" xfId="13612"/>
    <cellStyle name="표준 5 6" xfId="4117"/>
    <cellStyle name="표준 5 6 2" xfId="6614"/>
    <cellStyle name="표준 5 6 2 2" xfId="13613"/>
    <cellStyle name="표준 5 6 3" xfId="15940"/>
    <cellStyle name="표준 5 6 4" xfId="15901"/>
    <cellStyle name="표준 5 7" xfId="4118"/>
    <cellStyle name="표준 5 7 2" xfId="6615"/>
    <cellStyle name="표준 5 8" xfId="4119"/>
    <cellStyle name="표준 5 8 2" xfId="13614"/>
    <cellStyle name="표준 5 8 3" xfId="13615"/>
    <cellStyle name="표준 5 9" xfId="4120"/>
    <cellStyle name="표준 5_004_노동" xfId="4121"/>
    <cellStyle name="표준 50" xfId="635"/>
    <cellStyle name="표준 50 2" xfId="4123"/>
    <cellStyle name="표준 50 2 2" xfId="13616"/>
    <cellStyle name="표준 50 2 2 2" xfId="13617"/>
    <cellStyle name="표준 50 3" xfId="4122"/>
    <cellStyle name="표준 50 3 2" xfId="6616"/>
    <cellStyle name="표준 50 4" xfId="13618"/>
    <cellStyle name="표준 50 5" xfId="13619"/>
    <cellStyle name="표준 50 6" xfId="13620"/>
    <cellStyle name="표준 51" xfId="689"/>
    <cellStyle name="표준 51 2" xfId="4124"/>
    <cellStyle name="표준 51 2 2" xfId="6617"/>
    <cellStyle name="표준 51 3" xfId="4442"/>
    <cellStyle name="표준 51 3 2" xfId="4618"/>
    <cellStyle name="표준 51 3 2 2" xfId="5096"/>
    <cellStyle name="표준 51 3 2 3" xfId="13622"/>
    <cellStyle name="표준 51 3 3" xfId="4940"/>
    <cellStyle name="표준 51 3 4" xfId="13621"/>
    <cellStyle name="표준 51 4" xfId="4540"/>
    <cellStyle name="표준 51 4 2" xfId="5018"/>
    <cellStyle name="표준 51 4 3" xfId="13623"/>
    <cellStyle name="표준 51 5" xfId="4696"/>
    <cellStyle name="표준 51 5 2" xfId="5174"/>
    <cellStyle name="표준 51 5 3" xfId="13624"/>
    <cellStyle name="표준 51 6" xfId="4782"/>
    <cellStyle name="표준 51 6 2" xfId="5254"/>
    <cellStyle name="표준 51 6 3" xfId="13625"/>
    <cellStyle name="표준 51 7" xfId="4862"/>
    <cellStyle name="표준 52" xfId="690"/>
    <cellStyle name="표준 52 2" xfId="4126"/>
    <cellStyle name="표준 52 2 2" xfId="13626"/>
    <cellStyle name="표준 52 3" xfId="4125"/>
    <cellStyle name="표준 52 3 2" xfId="6618"/>
    <cellStyle name="표준 52 4" xfId="4443"/>
    <cellStyle name="표준 52 4 2" xfId="4619"/>
    <cellStyle name="표준 52 4 2 2" xfId="5097"/>
    <cellStyle name="표준 52 4 2 3" xfId="13628"/>
    <cellStyle name="표준 52 4 3" xfId="4941"/>
    <cellStyle name="표준 52 4 4" xfId="13627"/>
    <cellStyle name="표준 52 5" xfId="4541"/>
    <cellStyle name="표준 52 5 2" xfId="5019"/>
    <cellStyle name="표준 52 5 3" xfId="13629"/>
    <cellStyle name="표준 52 6" xfId="4697"/>
    <cellStyle name="표준 52 6 2" xfId="5175"/>
    <cellStyle name="표준 52 6 3" xfId="13630"/>
    <cellStyle name="표준 52 7" xfId="4783"/>
    <cellStyle name="표준 52 7 2" xfId="5255"/>
    <cellStyle name="표준 52 7 3" xfId="13631"/>
    <cellStyle name="표준 52 8" xfId="4863"/>
    <cellStyle name="표준 53" xfId="691"/>
    <cellStyle name="표준 53 10" xfId="5339"/>
    <cellStyle name="표준 53 2" xfId="4128"/>
    <cellStyle name="표준 53 2 2" xfId="13632"/>
    <cellStyle name="표준 53 3" xfId="4127"/>
    <cellStyle name="표준 53 3 2" xfId="13633"/>
    <cellStyle name="표준 53 4" xfId="4444"/>
    <cellStyle name="표준 53 4 2" xfId="4620"/>
    <cellStyle name="표준 53 4 2 2" xfId="5098"/>
    <cellStyle name="표준 53 4 2 3" xfId="13635"/>
    <cellStyle name="표준 53 4 3" xfId="4942"/>
    <cellStyle name="표준 53 4 4" xfId="13634"/>
    <cellStyle name="표준 53 5" xfId="4542"/>
    <cellStyle name="표준 53 5 2" xfId="5020"/>
    <cellStyle name="표준 53 5 3" xfId="13636"/>
    <cellStyle name="표준 53 6" xfId="4781"/>
    <cellStyle name="표준 53 6 2" xfId="4861"/>
    <cellStyle name="표준 53 6 2 2" xfId="5333"/>
    <cellStyle name="표준 53 6 2 3" xfId="13638"/>
    <cellStyle name="표준 53 6 3" xfId="5253"/>
    <cellStyle name="표준 53 6 4" xfId="13637"/>
    <cellStyle name="표준 53 7" xfId="4698"/>
    <cellStyle name="표준 53 7 2" xfId="5176"/>
    <cellStyle name="표준 53 7 3" xfId="13639"/>
    <cellStyle name="표준 53 8" xfId="4784"/>
    <cellStyle name="표준 53 8 2" xfId="5256"/>
    <cellStyle name="표준 53 8 3" xfId="13640"/>
    <cellStyle name="표준 53 9" xfId="4864"/>
    <cellStyle name="표준 54" xfId="4129"/>
    <cellStyle name="표준 54 2" xfId="13641"/>
    <cellStyle name="표준 54 3" xfId="13642"/>
    <cellStyle name="표준 54 4" xfId="13643"/>
    <cellStyle name="표준 54 5" xfId="13644"/>
    <cellStyle name="표준 54 6" xfId="13645"/>
    <cellStyle name="표준 55" xfId="4130"/>
    <cellStyle name="표준 55 2" xfId="13646"/>
    <cellStyle name="표준 55 3" xfId="13647"/>
    <cellStyle name="표준 55 4" xfId="13648"/>
    <cellStyle name="표준 55 5" xfId="13649"/>
    <cellStyle name="표준 55 6" xfId="13650"/>
    <cellStyle name="표준 56" xfId="4131"/>
    <cellStyle name="표준 56 2" xfId="13651"/>
    <cellStyle name="표준 56 3" xfId="13652"/>
    <cellStyle name="표준 56 4" xfId="13653"/>
    <cellStyle name="표준 56 5" xfId="13654"/>
    <cellStyle name="표준 56 6" xfId="13655"/>
    <cellStyle name="표준 57" xfId="4132"/>
    <cellStyle name="표준 57 2" xfId="13656"/>
    <cellStyle name="표준 57 3" xfId="13657"/>
    <cellStyle name="표준 57 4" xfId="13658"/>
    <cellStyle name="표준 58" xfId="4133"/>
    <cellStyle name="표준 58 10" xfId="5342"/>
    <cellStyle name="표준 58 2" xfId="5386"/>
    <cellStyle name="표준 58 2 2" xfId="5657"/>
    <cellStyle name="표준 58 2 2 2" xfId="6807"/>
    <cellStyle name="표준 58 2 2 2 2" xfId="7669"/>
    <cellStyle name="표준 58 2 2 2 2 2" xfId="17182"/>
    <cellStyle name="표준 58 2 2 2 2 3" xfId="15421"/>
    <cellStyle name="표준 58 2 2 2 3" xfId="16321"/>
    <cellStyle name="표준 58 2 2 2 4" xfId="14560"/>
    <cellStyle name="표준 58 2 2 3" xfId="7095"/>
    <cellStyle name="표준 58 2 2 3 2" xfId="7956"/>
    <cellStyle name="표준 58 2 2 3 2 2" xfId="17469"/>
    <cellStyle name="표준 58 2 2 3 2 3" xfId="15708"/>
    <cellStyle name="표준 58 2 2 3 3" xfId="16608"/>
    <cellStyle name="표준 58 2 2 3 4" xfId="14847"/>
    <cellStyle name="표준 58 2 2 4" xfId="7382"/>
    <cellStyle name="표준 58 2 2 4 2" xfId="16895"/>
    <cellStyle name="표준 58 2 2 4 3" xfId="15134"/>
    <cellStyle name="표준 58 2 2 5" xfId="16034"/>
    <cellStyle name="표준 58 2 2 6" xfId="14273"/>
    <cellStyle name="표준 58 2 3" xfId="6699"/>
    <cellStyle name="표준 58 2 3 2" xfId="7561"/>
    <cellStyle name="표준 58 2 3 2 2" xfId="17074"/>
    <cellStyle name="표준 58 2 3 2 3" xfId="15313"/>
    <cellStyle name="표준 58 2 3 3" xfId="16213"/>
    <cellStyle name="표준 58 2 3 4" xfId="14452"/>
    <cellStyle name="표준 58 2 4" xfId="6987"/>
    <cellStyle name="표준 58 2 4 2" xfId="7848"/>
    <cellStyle name="표준 58 2 4 2 2" xfId="17361"/>
    <cellStyle name="표준 58 2 4 2 3" xfId="15600"/>
    <cellStyle name="표준 58 2 4 3" xfId="16500"/>
    <cellStyle name="표준 58 2 4 4" xfId="14739"/>
    <cellStyle name="표준 58 2 5" xfId="7274"/>
    <cellStyle name="표준 58 2 5 2" xfId="16787"/>
    <cellStyle name="표준 58 2 5 3" xfId="15026"/>
    <cellStyle name="표준 58 2 6" xfId="15924"/>
    <cellStyle name="표준 58 2 7" xfId="14167"/>
    <cellStyle name="표준 58 3" xfId="5560"/>
    <cellStyle name="표준 58 3 2" xfId="13659"/>
    <cellStyle name="표준 58 4" xfId="5643"/>
    <cellStyle name="표준 58 4 2" xfId="6793"/>
    <cellStyle name="표준 58 4 2 2" xfId="7655"/>
    <cellStyle name="표준 58 4 2 2 2" xfId="17168"/>
    <cellStyle name="표준 58 4 2 2 3" xfId="15407"/>
    <cellStyle name="표준 58 4 2 3" xfId="16307"/>
    <cellStyle name="표준 58 4 2 4" xfId="14546"/>
    <cellStyle name="표준 58 4 3" xfId="7081"/>
    <cellStyle name="표준 58 4 3 2" xfId="7942"/>
    <cellStyle name="표준 58 4 3 2 2" xfId="17455"/>
    <cellStyle name="표준 58 4 3 2 3" xfId="15694"/>
    <cellStyle name="표준 58 4 3 3" xfId="16594"/>
    <cellStyle name="표준 58 4 3 4" xfId="14833"/>
    <cellStyle name="표준 58 4 4" xfId="7368"/>
    <cellStyle name="표준 58 4 4 2" xfId="16881"/>
    <cellStyle name="표준 58 4 4 3" xfId="15120"/>
    <cellStyle name="표준 58 4 5" xfId="16020"/>
    <cellStyle name="표준 58 4 6" xfId="14259"/>
    <cellStyle name="표준 58 5" xfId="6685"/>
    <cellStyle name="표준 58 5 2" xfId="7547"/>
    <cellStyle name="표준 58 5 2 2" xfId="17060"/>
    <cellStyle name="표준 58 5 2 3" xfId="15299"/>
    <cellStyle name="표준 58 5 3" xfId="16199"/>
    <cellStyle name="표준 58 5 4" xfId="14438"/>
    <cellStyle name="표준 58 6" xfId="6973"/>
    <cellStyle name="표준 58 6 2" xfId="7834"/>
    <cellStyle name="표준 58 6 2 2" xfId="17347"/>
    <cellStyle name="표준 58 6 2 3" xfId="15586"/>
    <cellStyle name="표준 58 6 3" xfId="16486"/>
    <cellStyle name="표준 58 6 4" xfId="14725"/>
    <cellStyle name="표준 58 7" xfId="7260"/>
    <cellStyle name="표준 58 7 2" xfId="16773"/>
    <cellStyle name="표준 58 7 3" xfId="15012"/>
    <cellStyle name="표준 58 8" xfId="15910"/>
    <cellStyle name="표준 58 9" xfId="14153"/>
    <cellStyle name="표준 59" xfId="4134"/>
    <cellStyle name="표준 59 2" xfId="13660"/>
    <cellStyle name="표준 59 3" xfId="13661"/>
    <cellStyle name="표준 59 4" xfId="13662"/>
    <cellStyle name="표준 59 5" xfId="13663"/>
    <cellStyle name="표준 59 6" xfId="13664"/>
    <cellStyle name="표준 6" xfId="636"/>
    <cellStyle name="표준 6 10" xfId="4135"/>
    <cellStyle name="표준 6 11" xfId="4136"/>
    <cellStyle name="표준 6 12" xfId="6619"/>
    <cellStyle name="표준 6 2" xfId="637"/>
    <cellStyle name="표준 6 2 2" xfId="638"/>
    <cellStyle name="표준 6 2 2 2" xfId="13665"/>
    <cellStyle name="표준 6 2 3" xfId="4138"/>
    <cellStyle name="표준 6 2 4" xfId="4137"/>
    <cellStyle name="표준 6 2 4 2" xfId="6620"/>
    <cellStyle name="표준 6 2 5" xfId="13666"/>
    <cellStyle name="표준 6 2_010_주택건설" xfId="4139"/>
    <cellStyle name="표준 6 3" xfId="639"/>
    <cellStyle name="표준 6 3 2" xfId="640"/>
    <cellStyle name="표준 6 3 2 2" xfId="4142"/>
    <cellStyle name="표준 6 3 2 3" xfId="4141"/>
    <cellStyle name="표준 6 3 2 3 2" xfId="13667"/>
    <cellStyle name="표준 6 3 2 4" xfId="13668"/>
    <cellStyle name="표준 6 3 2 5" xfId="13669"/>
    <cellStyle name="표준 6 3 3" xfId="4143"/>
    <cellStyle name="표준 6 3 4" xfId="4144"/>
    <cellStyle name="표준 6 3 5" xfId="4140"/>
    <cellStyle name="표준 6 3 5 2" xfId="13670"/>
    <cellStyle name="표준 6 3 6" xfId="6621"/>
    <cellStyle name="표준 6 3 7" xfId="13671"/>
    <cellStyle name="표준 6 3_004_노동" xfId="4145"/>
    <cellStyle name="표준 6 4" xfId="641"/>
    <cellStyle name="표준 6 4 10" xfId="13672"/>
    <cellStyle name="표준 6 4 2" xfId="4147"/>
    <cellStyle name="표준 6 4 2 2" xfId="13673"/>
    <cellStyle name="표준 6 4 2 2 2" xfId="13674"/>
    <cellStyle name="표준 6 4 2 2 2 2" xfId="13675"/>
    <cellStyle name="표준 6 4 2 2 2 2 2" xfId="13676"/>
    <cellStyle name="표준 6 4 2 2 2 3" xfId="13677"/>
    <cellStyle name="표준 6 4 2 2 3" xfId="13678"/>
    <cellStyle name="표준 6 4 2 2 3 2" xfId="13679"/>
    <cellStyle name="표준 6 4 2 2 4" xfId="13680"/>
    <cellStyle name="표준 6 4 2 3" xfId="13681"/>
    <cellStyle name="표준 6 4 2 4" xfId="13682"/>
    <cellStyle name="표준 6 4 2 4 2" xfId="13683"/>
    <cellStyle name="표준 6 4 2 4 2 2" xfId="13684"/>
    <cellStyle name="표준 6 4 2 4 3" xfId="13685"/>
    <cellStyle name="표준 6 4 2 5" xfId="13686"/>
    <cellStyle name="표준 6 4 2 5 2" xfId="13687"/>
    <cellStyle name="표준 6 4 2 5 2 2" xfId="13688"/>
    <cellStyle name="표준 6 4 2 5 3" xfId="13689"/>
    <cellStyle name="표준 6 4 2 6" xfId="13690"/>
    <cellStyle name="표준 6 4 3" xfId="4148"/>
    <cellStyle name="표준 6 4 3 2" xfId="13691"/>
    <cellStyle name="표준 6 4 3 3" xfId="13692"/>
    <cellStyle name="표준 6 4 3 4" xfId="13693"/>
    <cellStyle name="표준 6 4 4" xfId="4146"/>
    <cellStyle name="표준 6 4 4 2" xfId="13694"/>
    <cellStyle name="표준 6 4 4 3" xfId="13695"/>
    <cellStyle name="표준 6 4 4 3 2" xfId="13696"/>
    <cellStyle name="표준 6 4 4 3 2 2" xfId="13697"/>
    <cellStyle name="표준 6 4 4 3 3" xfId="13698"/>
    <cellStyle name="표준 6 4 4 4" xfId="13699"/>
    <cellStyle name="표준 6 4 4 4 2" xfId="13700"/>
    <cellStyle name="표준 6 4 4 4 2 2" xfId="13701"/>
    <cellStyle name="표준 6 4 4 4 3" xfId="13702"/>
    <cellStyle name="표준 6 4 5" xfId="6622"/>
    <cellStyle name="표준 6 4 5 2" xfId="13703"/>
    <cellStyle name="표준 6 4 5 2 2" xfId="13704"/>
    <cellStyle name="표준 6 4 5 3" xfId="13705"/>
    <cellStyle name="표준 6 4 6" xfId="13706"/>
    <cellStyle name="표준 6 4 6 2" xfId="13707"/>
    <cellStyle name="표준 6 4 6 2 2" xfId="13708"/>
    <cellStyle name="표준 6 4 6 3" xfId="13709"/>
    <cellStyle name="표준 6 4 7" xfId="13710"/>
    <cellStyle name="표준 6 4 8" xfId="13711"/>
    <cellStyle name="표준 6 4 9" xfId="13712"/>
    <cellStyle name="표준 6 5" xfId="642"/>
    <cellStyle name="표준 6 5 2" xfId="4150"/>
    <cellStyle name="표준 6 5 2 2" xfId="13713"/>
    <cellStyle name="표준 6 5 2 2 2" xfId="13714"/>
    <cellStyle name="표준 6 5 2 2 2 2" xfId="13715"/>
    <cellStyle name="표준 6 5 2 2 3" xfId="13716"/>
    <cellStyle name="표준 6 5 2 3" xfId="13717"/>
    <cellStyle name="표준 6 5 2 3 2" xfId="13718"/>
    <cellStyle name="표준 6 5 2 4" xfId="13719"/>
    <cellStyle name="표준 6 5 3" xfId="4151"/>
    <cellStyle name="표준 6 5 3 2" xfId="13720"/>
    <cellStyle name="표준 6 5 3 3" xfId="13721"/>
    <cellStyle name="표준 6 5 3 4" xfId="13722"/>
    <cellStyle name="표준 6 5 4" xfId="4149"/>
    <cellStyle name="표준 6 5 4 2" xfId="13723"/>
    <cellStyle name="표준 6 5 4 2 2" xfId="13724"/>
    <cellStyle name="표준 6 5 4 3" xfId="13725"/>
    <cellStyle name="표준 6 5 5" xfId="6623"/>
    <cellStyle name="표준 6 5 5 2" xfId="13726"/>
    <cellStyle name="표준 6 5 5 2 2" xfId="13727"/>
    <cellStyle name="표준 6 5 5 3" xfId="13728"/>
    <cellStyle name="표준 6 5 6" xfId="13729"/>
    <cellStyle name="표준 6 5 7" xfId="13730"/>
    <cellStyle name="표준 6 5 8" xfId="13731"/>
    <cellStyle name="표준 6 6" xfId="643"/>
    <cellStyle name="표준 6 6 2" xfId="6624"/>
    <cellStyle name="표준 6 6 3" xfId="13732"/>
    <cellStyle name="표준 6 6 3 2" xfId="13733"/>
    <cellStyle name="표준 6 6 3 2 2" xfId="13734"/>
    <cellStyle name="표준 6 6 3 3" xfId="13735"/>
    <cellStyle name="표준 6 6 4" xfId="13736"/>
    <cellStyle name="표준 6 6 4 2" xfId="13737"/>
    <cellStyle name="표준 6 6 4 2 2" xfId="13738"/>
    <cellStyle name="표준 6 6 4 3" xfId="13739"/>
    <cellStyle name="표준 6 6 5" xfId="13740"/>
    <cellStyle name="표준 6 7" xfId="4152"/>
    <cellStyle name="표준 6 7 2" xfId="4153"/>
    <cellStyle name="표준 6 7 2 2" xfId="13741"/>
    <cellStyle name="표준 6 7 2 2 2" xfId="13742"/>
    <cellStyle name="표준 6 7 2 3" xfId="13743"/>
    <cellStyle name="표준 6 7 2 4" xfId="13744"/>
    <cellStyle name="표준 6 7 3" xfId="6625"/>
    <cellStyle name="표준 6 7 3 2" xfId="13745"/>
    <cellStyle name="표준 6 7 3 3" xfId="13746"/>
    <cellStyle name="표준 6 7 4" xfId="13747"/>
    <cellStyle name="표준 6 7 5" xfId="13748"/>
    <cellStyle name="표준 6 8" xfId="4154"/>
    <cellStyle name="표준 6 8 2" xfId="13749"/>
    <cellStyle name="표준 6 8 2 2" xfId="13750"/>
    <cellStyle name="표준 6 8 3" xfId="13751"/>
    <cellStyle name="표준 6 9" xfId="4155"/>
    <cellStyle name="표준 6_004_노동" xfId="4156"/>
    <cellStyle name="표준 60" xfId="4157"/>
    <cellStyle name="표준 60 2" xfId="13752"/>
    <cellStyle name="표준 60 3" xfId="13753"/>
    <cellStyle name="표준 60 4" xfId="13754"/>
    <cellStyle name="표준 61" xfId="4158"/>
    <cellStyle name="표준 61 10" xfId="4243"/>
    <cellStyle name="표준 61 10 2" xfId="4466"/>
    <cellStyle name="표준 61 10 2 2" xfId="4640"/>
    <cellStyle name="표준 61 10 2 2 2" xfId="5118"/>
    <cellStyle name="표준 61 10 2 2 2 2" xfId="17212"/>
    <cellStyle name="표준 61 10 2 2 2 3" xfId="15451"/>
    <cellStyle name="표준 61 10 2 2 2 4" xfId="7699"/>
    <cellStyle name="표준 61 10 2 2 3" xfId="16351"/>
    <cellStyle name="표준 61 10 2 2 4" xfId="14590"/>
    <cellStyle name="표준 61 10 2 2 5" xfId="6837"/>
    <cellStyle name="표준 61 10 2 3" xfId="4962"/>
    <cellStyle name="표준 61 10 2 3 2" xfId="7986"/>
    <cellStyle name="표준 61 10 2 3 2 2" xfId="17499"/>
    <cellStyle name="표준 61 10 2 3 2 3" xfId="15738"/>
    <cellStyle name="표준 61 10 2 3 3" xfId="16638"/>
    <cellStyle name="표준 61 10 2 3 4" xfId="14877"/>
    <cellStyle name="표준 61 10 2 3 5" xfId="7125"/>
    <cellStyle name="표준 61 10 2 4" xfId="7412"/>
    <cellStyle name="표준 61 10 2 4 2" xfId="16925"/>
    <cellStyle name="표준 61 10 2 4 3" xfId="15164"/>
    <cellStyle name="표준 61 10 2 5" xfId="16064"/>
    <cellStyle name="표준 61 10 2 6" xfId="14303"/>
    <cellStyle name="표준 61 10 2 7" xfId="5687"/>
    <cellStyle name="표준 61 10 3" xfId="4562"/>
    <cellStyle name="표준 61 10 3 2" xfId="5040"/>
    <cellStyle name="표준 61 10 3 2 2" xfId="13755"/>
    <cellStyle name="표준 61 10 3 2 2 2" xfId="17104"/>
    <cellStyle name="표준 61 10 3 2 3" xfId="15343"/>
    <cellStyle name="표준 61 10 3 2 4" xfId="7591"/>
    <cellStyle name="표준 61 10 3 3" xfId="13756"/>
    <cellStyle name="표준 61 10 3 3 2" xfId="16243"/>
    <cellStyle name="표준 61 10 3 4" xfId="14482"/>
    <cellStyle name="표준 61 10 3 5" xfId="6729"/>
    <cellStyle name="표준 61 10 4" xfId="4718"/>
    <cellStyle name="표준 61 10 4 2" xfId="5196"/>
    <cellStyle name="표준 61 10 4 2 2" xfId="17391"/>
    <cellStyle name="표준 61 10 4 2 3" xfId="15630"/>
    <cellStyle name="표준 61 10 4 2 4" xfId="7878"/>
    <cellStyle name="표준 61 10 4 3" xfId="16530"/>
    <cellStyle name="표준 61 10 4 4" xfId="14769"/>
    <cellStyle name="표준 61 10 4 5" xfId="7017"/>
    <cellStyle name="표준 61 10 5" xfId="4804"/>
    <cellStyle name="표준 61 10 5 2" xfId="5276"/>
    <cellStyle name="표준 61 10 5 2 2" xfId="16817"/>
    <cellStyle name="표준 61 10 5 3" xfId="15056"/>
    <cellStyle name="표준 61 10 5 4" xfId="7304"/>
    <cellStyle name="표준 61 10 6" xfId="4884"/>
    <cellStyle name="표준 61 10 6 2" xfId="15956"/>
    <cellStyle name="표준 61 10 6 3" xfId="13757"/>
    <cellStyle name="표준 61 10 7" xfId="14196"/>
    <cellStyle name="표준 61 10 8" xfId="5579"/>
    <cellStyle name="표준 61 11" xfId="4247"/>
    <cellStyle name="표준 61 11 2" xfId="4470"/>
    <cellStyle name="표준 61 11 2 2" xfId="4644"/>
    <cellStyle name="표준 61 11 2 2 2" xfId="5122"/>
    <cellStyle name="표준 61 11 2 2 2 2" xfId="17216"/>
    <cellStyle name="표준 61 11 2 2 2 3" xfId="15455"/>
    <cellStyle name="표준 61 11 2 2 2 4" xfId="7703"/>
    <cellStyle name="표준 61 11 2 2 3" xfId="16355"/>
    <cellStyle name="표준 61 11 2 2 4" xfId="14594"/>
    <cellStyle name="표준 61 11 2 2 5" xfId="6841"/>
    <cellStyle name="표준 61 11 2 3" xfId="4966"/>
    <cellStyle name="표준 61 11 2 3 2" xfId="7990"/>
    <cellStyle name="표준 61 11 2 3 2 2" xfId="17503"/>
    <cellStyle name="표준 61 11 2 3 2 3" xfId="15742"/>
    <cellStyle name="표준 61 11 2 3 3" xfId="16642"/>
    <cellStyle name="표준 61 11 2 3 4" xfId="14881"/>
    <cellStyle name="표준 61 11 2 3 5" xfId="7129"/>
    <cellStyle name="표준 61 11 2 4" xfId="7416"/>
    <cellStyle name="표준 61 11 2 4 2" xfId="16929"/>
    <cellStyle name="표준 61 11 2 4 3" xfId="15168"/>
    <cellStyle name="표준 61 11 2 5" xfId="16068"/>
    <cellStyle name="표준 61 11 2 6" xfId="14307"/>
    <cellStyle name="표준 61 11 2 7" xfId="5691"/>
    <cellStyle name="표준 61 11 3" xfId="4566"/>
    <cellStyle name="표준 61 11 3 2" xfId="5044"/>
    <cellStyle name="표준 61 11 3 2 2" xfId="13758"/>
    <cellStyle name="표준 61 11 3 2 2 2" xfId="17108"/>
    <cellStyle name="표준 61 11 3 2 3" xfId="15347"/>
    <cellStyle name="표준 61 11 3 2 4" xfId="7595"/>
    <cellStyle name="표준 61 11 3 3" xfId="13759"/>
    <cellStyle name="표준 61 11 3 3 2" xfId="16247"/>
    <cellStyle name="표준 61 11 3 4" xfId="14486"/>
    <cellStyle name="표준 61 11 3 5" xfId="6733"/>
    <cellStyle name="표준 61 11 4" xfId="4722"/>
    <cellStyle name="표준 61 11 4 2" xfId="5200"/>
    <cellStyle name="표준 61 11 4 2 2" xfId="17395"/>
    <cellStyle name="표준 61 11 4 2 3" xfId="15634"/>
    <cellStyle name="표준 61 11 4 2 4" xfId="7882"/>
    <cellStyle name="표준 61 11 4 3" xfId="16534"/>
    <cellStyle name="표준 61 11 4 4" xfId="14773"/>
    <cellStyle name="표준 61 11 4 5" xfId="7021"/>
    <cellStyle name="표준 61 11 5" xfId="4808"/>
    <cellStyle name="표준 61 11 5 2" xfId="5280"/>
    <cellStyle name="표준 61 11 5 2 2" xfId="16821"/>
    <cellStyle name="표준 61 11 5 3" xfId="15060"/>
    <cellStyle name="표준 61 11 5 4" xfId="7308"/>
    <cellStyle name="표준 61 11 6" xfId="4888"/>
    <cellStyle name="표준 61 11 6 2" xfId="15960"/>
    <cellStyle name="표준 61 11 6 3" xfId="13760"/>
    <cellStyle name="표준 61 11 7" xfId="14200"/>
    <cellStyle name="표준 61 11 8" xfId="5583"/>
    <cellStyle name="표준 61 12" xfId="4446"/>
    <cellStyle name="표준 61 12 2" xfId="4622"/>
    <cellStyle name="표준 61 12 2 2" xfId="5100"/>
    <cellStyle name="표준 61 12 2 2 2" xfId="17197"/>
    <cellStyle name="표준 61 12 2 2 3" xfId="15436"/>
    <cellStyle name="표준 61 12 2 2 4" xfId="7684"/>
    <cellStyle name="표준 61 12 2 3" xfId="16336"/>
    <cellStyle name="표준 61 12 2 4" xfId="14575"/>
    <cellStyle name="표준 61 12 2 5" xfId="6822"/>
    <cellStyle name="표준 61 12 3" xfId="4944"/>
    <cellStyle name="표준 61 12 3 2" xfId="7971"/>
    <cellStyle name="표준 61 12 3 2 2" xfId="17484"/>
    <cellStyle name="표준 61 12 3 2 3" xfId="15723"/>
    <cellStyle name="표준 61 12 3 3" xfId="16623"/>
    <cellStyle name="표준 61 12 3 4" xfId="14862"/>
    <cellStyle name="표준 61 12 3 5" xfId="7110"/>
    <cellStyle name="표준 61 12 4" xfId="7397"/>
    <cellStyle name="표준 61 12 4 2" xfId="16910"/>
    <cellStyle name="표준 61 12 4 3" xfId="15149"/>
    <cellStyle name="표준 61 12 5" xfId="13761"/>
    <cellStyle name="표준 61 12 5 2" xfId="16049"/>
    <cellStyle name="표준 61 12 6" xfId="13762"/>
    <cellStyle name="표준 61 12 7" xfId="14288"/>
    <cellStyle name="표준 61 12 8" xfId="5672"/>
    <cellStyle name="표준 61 13" xfId="4544"/>
    <cellStyle name="표준 61 13 2" xfId="5022"/>
    <cellStyle name="표준 61 13 2 2" xfId="13763"/>
    <cellStyle name="표준 61 13 2 2 2" xfId="17089"/>
    <cellStyle name="표준 61 13 2 3" xfId="15328"/>
    <cellStyle name="표준 61 13 2 4" xfId="7576"/>
    <cellStyle name="표준 61 13 3" xfId="13764"/>
    <cellStyle name="표준 61 13 3 2" xfId="16228"/>
    <cellStyle name="표준 61 13 4" xfId="14467"/>
    <cellStyle name="표준 61 13 5" xfId="6714"/>
    <cellStyle name="표준 61 14" xfId="4700"/>
    <cellStyle name="표준 61 14 2" xfId="5178"/>
    <cellStyle name="표준 61 14 2 2" xfId="17376"/>
    <cellStyle name="표준 61 14 2 3" xfId="15615"/>
    <cellStyle name="표준 61 14 2 4" xfId="7863"/>
    <cellStyle name="표준 61 14 3" xfId="16515"/>
    <cellStyle name="표준 61 14 4" xfId="14754"/>
    <cellStyle name="표준 61 14 5" xfId="7002"/>
    <cellStyle name="표준 61 15" xfId="4786"/>
    <cellStyle name="표준 61 15 2" xfId="5258"/>
    <cellStyle name="표준 61 15 2 2" xfId="16802"/>
    <cellStyle name="표준 61 15 3" xfId="15041"/>
    <cellStyle name="표준 61 15 4" xfId="7289"/>
    <cellStyle name="표준 61 16" xfId="4866"/>
    <cellStyle name="표준 61 16 2" xfId="15941"/>
    <cellStyle name="표준 61 16 3" xfId="13765"/>
    <cellStyle name="표준 61 17" xfId="13766"/>
    <cellStyle name="표준 61 18" xfId="13767"/>
    <cellStyle name="표준 61 19" xfId="14182"/>
    <cellStyle name="표준 61 2" xfId="4159"/>
    <cellStyle name="표준 61 2 2" xfId="13768"/>
    <cellStyle name="표준 61 20" xfId="5561"/>
    <cellStyle name="표준 61 3" xfId="4232"/>
    <cellStyle name="표준 61 3 2" xfId="4459"/>
    <cellStyle name="표준 61 3 2 2" xfId="4633"/>
    <cellStyle name="표준 61 3 2 2 2" xfId="5111"/>
    <cellStyle name="표준 61 3 2 2 2 2" xfId="17264"/>
    <cellStyle name="표준 61 3 2 2 2 3" xfId="15503"/>
    <cellStyle name="표준 61 3 2 2 2 4" xfId="7751"/>
    <cellStyle name="표준 61 3 2 2 3" xfId="16403"/>
    <cellStyle name="표준 61 3 2 2 4" xfId="14642"/>
    <cellStyle name="표준 61 3 2 2 5" xfId="6889"/>
    <cellStyle name="표준 61 3 2 3" xfId="4955"/>
    <cellStyle name="표준 61 3 2 3 2" xfId="8038"/>
    <cellStyle name="표준 61 3 2 3 2 2" xfId="17551"/>
    <cellStyle name="표준 61 3 2 3 2 3" xfId="15790"/>
    <cellStyle name="표준 61 3 2 3 3" xfId="16690"/>
    <cellStyle name="표준 61 3 2 3 4" xfId="14929"/>
    <cellStyle name="표준 61 3 2 3 5" xfId="7177"/>
    <cellStyle name="표준 61 3 2 4" xfId="7464"/>
    <cellStyle name="표준 61 3 2 4 2" xfId="16977"/>
    <cellStyle name="표준 61 3 2 4 3" xfId="15216"/>
    <cellStyle name="표준 61 3 2 5" xfId="13769"/>
    <cellStyle name="표준 61 3 2 5 2" xfId="16116"/>
    <cellStyle name="표준 61 3 2 6" xfId="13770"/>
    <cellStyle name="표준 61 3 2 7" xfId="14355"/>
    <cellStyle name="표준 61 3 2 8" xfId="5739"/>
    <cellStyle name="표준 61 3 3" xfId="4555"/>
    <cellStyle name="표준 61 3 3 2" xfId="5033"/>
    <cellStyle name="표준 61 3 3 2 2" xfId="13771"/>
    <cellStyle name="표준 61 3 3 2 2 2" xfId="17156"/>
    <cellStyle name="표준 61 3 3 2 3" xfId="15395"/>
    <cellStyle name="표준 61 3 3 2 4" xfId="7643"/>
    <cellStyle name="표준 61 3 3 3" xfId="13772"/>
    <cellStyle name="표준 61 3 3 3 2" xfId="16295"/>
    <cellStyle name="표준 61 3 3 4" xfId="14534"/>
    <cellStyle name="표준 61 3 3 5" xfId="6781"/>
    <cellStyle name="표준 61 3 4" xfId="4711"/>
    <cellStyle name="표준 61 3 4 2" xfId="5189"/>
    <cellStyle name="표준 61 3 4 2 2" xfId="17443"/>
    <cellStyle name="표준 61 3 4 2 3" xfId="15682"/>
    <cellStyle name="표준 61 3 4 2 4" xfId="7930"/>
    <cellStyle name="표준 61 3 4 3" xfId="16582"/>
    <cellStyle name="표준 61 3 4 4" xfId="14821"/>
    <cellStyle name="표준 61 3 4 5" xfId="7069"/>
    <cellStyle name="표준 61 3 5" xfId="4797"/>
    <cellStyle name="표준 61 3 5 2" xfId="5269"/>
    <cellStyle name="표준 61 3 5 2 2" xfId="16869"/>
    <cellStyle name="표준 61 3 5 3" xfId="15108"/>
    <cellStyle name="표준 61 3 5 4" xfId="7356"/>
    <cellStyle name="표준 61 3 6" xfId="4877"/>
    <cellStyle name="표준 61 3 6 2" xfId="16008"/>
    <cellStyle name="표준 61 3 6 3" xfId="13773"/>
    <cellStyle name="표준 61 3 7" xfId="13774"/>
    <cellStyle name="표준 61 3 8" xfId="14248"/>
    <cellStyle name="표준 61 3 9" xfId="5631"/>
    <cellStyle name="표준 61 4" xfId="4270"/>
    <cellStyle name="표준 61 4 2" xfId="4493"/>
    <cellStyle name="표준 61 4 2 2" xfId="4667"/>
    <cellStyle name="표준 61 4 2 2 2" xfId="5145"/>
    <cellStyle name="표준 61 4 2 2 2 2" xfId="17239"/>
    <cellStyle name="표준 61 4 2 2 2 3" xfId="15478"/>
    <cellStyle name="표준 61 4 2 2 2 4" xfId="7726"/>
    <cellStyle name="표준 61 4 2 2 3" xfId="16378"/>
    <cellStyle name="표준 61 4 2 2 4" xfId="14617"/>
    <cellStyle name="표준 61 4 2 2 5" xfId="6864"/>
    <cellStyle name="표준 61 4 2 3" xfId="4989"/>
    <cellStyle name="표준 61 4 2 3 2" xfId="8013"/>
    <cellStyle name="표준 61 4 2 3 2 2" xfId="17526"/>
    <cellStyle name="표준 61 4 2 3 2 3" xfId="15765"/>
    <cellStyle name="표준 61 4 2 3 3" xfId="16665"/>
    <cellStyle name="표준 61 4 2 3 4" xfId="14904"/>
    <cellStyle name="표준 61 4 2 3 5" xfId="7152"/>
    <cellStyle name="표준 61 4 2 4" xfId="7439"/>
    <cellStyle name="표준 61 4 2 4 2" xfId="16952"/>
    <cellStyle name="표준 61 4 2 4 3" xfId="15191"/>
    <cellStyle name="표준 61 4 2 5" xfId="13775"/>
    <cellStyle name="표준 61 4 2 5 2" xfId="16091"/>
    <cellStyle name="표준 61 4 2 6" xfId="13776"/>
    <cellStyle name="표준 61 4 2 7" xfId="14330"/>
    <cellStyle name="표준 61 4 2 8" xfId="5714"/>
    <cellStyle name="표준 61 4 3" xfId="4589"/>
    <cellStyle name="표준 61 4 3 2" xfId="5067"/>
    <cellStyle name="표준 61 4 3 2 2" xfId="13777"/>
    <cellStyle name="표준 61 4 3 2 2 2" xfId="17131"/>
    <cellStyle name="표준 61 4 3 2 3" xfId="15370"/>
    <cellStyle name="표준 61 4 3 2 4" xfId="7618"/>
    <cellStyle name="표준 61 4 3 3" xfId="13778"/>
    <cellStyle name="표준 61 4 3 3 2" xfId="16270"/>
    <cellStyle name="표준 61 4 3 4" xfId="14509"/>
    <cellStyle name="표준 61 4 3 5" xfId="6756"/>
    <cellStyle name="표준 61 4 4" xfId="4745"/>
    <cellStyle name="표준 61 4 4 2" xfId="5223"/>
    <cellStyle name="표준 61 4 4 2 2" xfId="17418"/>
    <cellStyle name="표준 61 4 4 2 3" xfId="15657"/>
    <cellStyle name="표준 61 4 4 2 4" xfId="7905"/>
    <cellStyle name="표준 61 4 4 3" xfId="16557"/>
    <cellStyle name="표준 61 4 4 4" xfId="14796"/>
    <cellStyle name="표준 61 4 4 5" xfId="7044"/>
    <cellStyle name="표준 61 4 5" xfId="4831"/>
    <cellStyle name="표준 61 4 5 2" xfId="5303"/>
    <cellStyle name="표준 61 4 5 2 2" xfId="16844"/>
    <cellStyle name="표준 61 4 5 3" xfId="15083"/>
    <cellStyle name="표준 61 4 5 4" xfId="7331"/>
    <cellStyle name="표준 61 4 6" xfId="4911"/>
    <cellStyle name="표준 61 4 6 2" xfId="15983"/>
    <cellStyle name="표준 61 4 6 3" xfId="13779"/>
    <cellStyle name="표준 61 4 7" xfId="13780"/>
    <cellStyle name="표준 61 4 8" xfId="14223"/>
    <cellStyle name="표준 61 4 9" xfId="5606"/>
    <cellStyle name="표준 61 5" xfId="4256"/>
    <cellStyle name="표준 61 5 2" xfId="4479"/>
    <cellStyle name="표준 61 5 2 2" xfId="4653"/>
    <cellStyle name="표준 61 5 2 2 2" xfId="5131"/>
    <cellStyle name="표준 61 5 2 2 2 2" xfId="17225"/>
    <cellStyle name="표준 61 5 2 2 2 3" xfId="15464"/>
    <cellStyle name="표준 61 5 2 2 2 4" xfId="7712"/>
    <cellStyle name="표준 61 5 2 2 3" xfId="16364"/>
    <cellStyle name="표준 61 5 2 2 4" xfId="14603"/>
    <cellStyle name="표준 61 5 2 2 5" xfId="6850"/>
    <cellStyle name="표준 61 5 2 3" xfId="4975"/>
    <cellStyle name="표준 61 5 2 3 2" xfId="7999"/>
    <cellStyle name="표준 61 5 2 3 2 2" xfId="17512"/>
    <cellStyle name="표준 61 5 2 3 2 3" xfId="15751"/>
    <cellStyle name="표준 61 5 2 3 3" xfId="16651"/>
    <cellStyle name="표준 61 5 2 3 4" xfId="14890"/>
    <cellStyle name="표준 61 5 2 3 5" xfId="7138"/>
    <cellStyle name="표준 61 5 2 4" xfId="7425"/>
    <cellStyle name="표준 61 5 2 4 2" xfId="16938"/>
    <cellStyle name="표준 61 5 2 4 3" xfId="15177"/>
    <cellStyle name="표준 61 5 2 5" xfId="16077"/>
    <cellStyle name="표준 61 5 2 6" xfId="14316"/>
    <cellStyle name="표준 61 5 2 7" xfId="5700"/>
    <cellStyle name="표준 61 5 3" xfId="4575"/>
    <cellStyle name="표준 61 5 3 2" xfId="5053"/>
    <cellStyle name="표준 61 5 3 2 2" xfId="13781"/>
    <cellStyle name="표준 61 5 3 2 2 2" xfId="17117"/>
    <cellStyle name="표준 61 5 3 2 3" xfId="15356"/>
    <cellStyle name="표준 61 5 3 2 4" xfId="7604"/>
    <cellStyle name="표준 61 5 3 3" xfId="13782"/>
    <cellStyle name="표준 61 5 3 3 2" xfId="16256"/>
    <cellStyle name="표준 61 5 3 4" xfId="14495"/>
    <cellStyle name="표준 61 5 3 5" xfId="6742"/>
    <cellStyle name="표준 61 5 4" xfId="4731"/>
    <cellStyle name="표준 61 5 4 2" xfId="5209"/>
    <cellStyle name="표준 61 5 4 2 2" xfId="17404"/>
    <cellStyle name="표준 61 5 4 2 3" xfId="15643"/>
    <cellStyle name="표준 61 5 4 2 4" xfId="7891"/>
    <cellStyle name="표준 61 5 4 3" xfId="16543"/>
    <cellStyle name="표준 61 5 4 4" xfId="14782"/>
    <cellStyle name="표준 61 5 4 5" xfId="7030"/>
    <cellStyle name="표준 61 5 5" xfId="4817"/>
    <cellStyle name="표준 61 5 5 2" xfId="5289"/>
    <cellStyle name="표준 61 5 5 2 2" xfId="16830"/>
    <cellStyle name="표준 61 5 5 3" xfId="15069"/>
    <cellStyle name="표준 61 5 5 4" xfId="7317"/>
    <cellStyle name="표준 61 5 6" xfId="4897"/>
    <cellStyle name="표준 61 5 6 2" xfId="15969"/>
    <cellStyle name="표준 61 5 6 3" xfId="13783"/>
    <cellStyle name="표준 61 5 7" xfId="14209"/>
    <cellStyle name="표준 61 5 8" xfId="5592"/>
    <cellStyle name="표준 61 6" xfId="4293"/>
    <cellStyle name="표준 61 6 2" xfId="4516"/>
    <cellStyle name="표준 61 6 2 2" xfId="4690"/>
    <cellStyle name="표준 61 6 2 2 2" xfId="5168"/>
    <cellStyle name="표준 61 6 2 2 2 2" xfId="17262"/>
    <cellStyle name="표준 61 6 2 2 2 3" xfId="15501"/>
    <cellStyle name="표준 61 6 2 2 2 4" xfId="7749"/>
    <cellStyle name="표준 61 6 2 2 3" xfId="16401"/>
    <cellStyle name="표준 61 6 2 2 4" xfId="14640"/>
    <cellStyle name="표준 61 6 2 2 5" xfId="6887"/>
    <cellStyle name="표준 61 6 2 3" xfId="5012"/>
    <cellStyle name="표준 61 6 2 3 2" xfId="8036"/>
    <cellStyle name="표준 61 6 2 3 2 2" xfId="17549"/>
    <cellStyle name="표준 61 6 2 3 2 3" xfId="15788"/>
    <cellStyle name="표준 61 6 2 3 3" xfId="16688"/>
    <cellStyle name="표준 61 6 2 3 4" xfId="14927"/>
    <cellStyle name="표준 61 6 2 3 5" xfId="7175"/>
    <cellStyle name="표준 61 6 2 4" xfId="7462"/>
    <cellStyle name="표준 61 6 2 4 2" xfId="16975"/>
    <cellStyle name="표준 61 6 2 4 3" xfId="15214"/>
    <cellStyle name="표준 61 6 2 5" xfId="16114"/>
    <cellStyle name="표준 61 6 2 6" xfId="14353"/>
    <cellStyle name="표준 61 6 2 7" xfId="5737"/>
    <cellStyle name="표준 61 6 3" xfId="4612"/>
    <cellStyle name="표준 61 6 3 2" xfId="5090"/>
    <cellStyle name="표준 61 6 3 2 2" xfId="13784"/>
    <cellStyle name="표준 61 6 3 2 2 2" xfId="17154"/>
    <cellStyle name="표준 61 6 3 2 3" xfId="15393"/>
    <cellStyle name="표준 61 6 3 2 4" xfId="7641"/>
    <cellStyle name="표준 61 6 3 3" xfId="13785"/>
    <cellStyle name="표준 61 6 3 3 2" xfId="16293"/>
    <cellStyle name="표준 61 6 3 4" xfId="14532"/>
    <cellStyle name="표준 61 6 3 5" xfId="6779"/>
    <cellStyle name="표준 61 6 4" xfId="4768"/>
    <cellStyle name="표준 61 6 4 2" xfId="5246"/>
    <cellStyle name="표준 61 6 4 2 2" xfId="17441"/>
    <cellStyle name="표준 61 6 4 2 3" xfId="15680"/>
    <cellStyle name="표준 61 6 4 2 4" xfId="7928"/>
    <cellStyle name="표준 61 6 4 3" xfId="16580"/>
    <cellStyle name="표준 61 6 4 4" xfId="14819"/>
    <cellStyle name="표준 61 6 4 5" xfId="7067"/>
    <cellStyle name="표준 61 6 5" xfId="4854"/>
    <cellStyle name="표준 61 6 5 2" xfId="5326"/>
    <cellStyle name="표준 61 6 5 2 2" xfId="16867"/>
    <cellStyle name="표준 61 6 5 3" xfId="15106"/>
    <cellStyle name="표준 61 6 5 4" xfId="7354"/>
    <cellStyle name="표준 61 6 6" xfId="4934"/>
    <cellStyle name="표준 61 6 6 2" xfId="16006"/>
    <cellStyle name="표준 61 6 6 3" xfId="13786"/>
    <cellStyle name="표준 61 6 7" xfId="14246"/>
    <cellStyle name="표준 61 6 8" xfId="5629"/>
    <cellStyle name="표준 61 7" xfId="4287"/>
    <cellStyle name="표준 61 7 2" xfId="4510"/>
    <cellStyle name="표준 61 7 2 2" xfId="4684"/>
    <cellStyle name="표준 61 7 2 2 2" xfId="5162"/>
    <cellStyle name="표준 61 7 2 2 2 2" xfId="17256"/>
    <cellStyle name="표준 61 7 2 2 2 3" xfId="15495"/>
    <cellStyle name="표준 61 7 2 2 2 4" xfId="7743"/>
    <cellStyle name="표준 61 7 2 2 3" xfId="16395"/>
    <cellStyle name="표준 61 7 2 2 4" xfId="14634"/>
    <cellStyle name="표준 61 7 2 2 5" xfId="6881"/>
    <cellStyle name="표준 61 7 2 3" xfId="5006"/>
    <cellStyle name="표준 61 7 2 3 2" xfId="8030"/>
    <cellStyle name="표준 61 7 2 3 2 2" xfId="17543"/>
    <cellStyle name="표준 61 7 2 3 2 3" xfId="15782"/>
    <cellStyle name="표준 61 7 2 3 3" xfId="16682"/>
    <cellStyle name="표준 61 7 2 3 4" xfId="14921"/>
    <cellStyle name="표준 61 7 2 3 5" xfId="7169"/>
    <cellStyle name="표준 61 7 2 4" xfId="7456"/>
    <cellStyle name="표준 61 7 2 4 2" xfId="16969"/>
    <cellStyle name="표준 61 7 2 4 3" xfId="15208"/>
    <cellStyle name="표준 61 7 2 5" xfId="16108"/>
    <cellStyle name="표준 61 7 2 6" xfId="14347"/>
    <cellStyle name="표준 61 7 2 7" xfId="5731"/>
    <cellStyle name="표준 61 7 3" xfId="4606"/>
    <cellStyle name="표준 61 7 3 2" xfId="5084"/>
    <cellStyle name="표준 61 7 3 2 2" xfId="13787"/>
    <cellStyle name="표준 61 7 3 2 2 2" xfId="17148"/>
    <cellStyle name="표준 61 7 3 2 3" xfId="15387"/>
    <cellStyle name="표준 61 7 3 2 4" xfId="7635"/>
    <cellStyle name="표준 61 7 3 3" xfId="13788"/>
    <cellStyle name="표준 61 7 3 3 2" xfId="16287"/>
    <cellStyle name="표준 61 7 3 4" xfId="14526"/>
    <cellStyle name="표준 61 7 3 5" xfId="6773"/>
    <cellStyle name="표준 61 7 4" xfId="4762"/>
    <cellStyle name="표준 61 7 4 2" xfId="5240"/>
    <cellStyle name="표준 61 7 4 2 2" xfId="17435"/>
    <cellStyle name="표준 61 7 4 2 3" xfId="15674"/>
    <cellStyle name="표준 61 7 4 2 4" xfId="7922"/>
    <cellStyle name="표준 61 7 4 3" xfId="16574"/>
    <cellStyle name="표준 61 7 4 4" xfId="14813"/>
    <cellStyle name="표준 61 7 4 5" xfId="7061"/>
    <cellStyle name="표준 61 7 5" xfId="4848"/>
    <cellStyle name="표준 61 7 5 2" xfId="5320"/>
    <cellStyle name="표준 61 7 5 2 2" xfId="16861"/>
    <cellStyle name="표준 61 7 5 3" xfId="15100"/>
    <cellStyle name="표준 61 7 5 4" xfId="7348"/>
    <cellStyle name="표준 61 7 6" xfId="4928"/>
    <cellStyle name="표준 61 7 6 2" xfId="16000"/>
    <cellStyle name="표준 61 7 6 3" xfId="13789"/>
    <cellStyle name="표준 61 7 7" xfId="14240"/>
    <cellStyle name="표준 61 7 8" xfId="5623"/>
    <cellStyle name="표준 61 8" xfId="4263"/>
    <cellStyle name="표준 61 8 2" xfId="4486"/>
    <cellStyle name="표준 61 8 2 2" xfId="4660"/>
    <cellStyle name="표준 61 8 2 2 2" xfId="5138"/>
    <cellStyle name="표준 61 8 2 2 2 2" xfId="17232"/>
    <cellStyle name="표준 61 8 2 2 2 3" xfId="15471"/>
    <cellStyle name="표준 61 8 2 2 2 4" xfId="7719"/>
    <cellStyle name="표준 61 8 2 2 3" xfId="16371"/>
    <cellStyle name="표준 61 8 2 2 4" xfId="14610"/>
    <cellStyle name="표준 61 8 2 2 5" xfId="6857"/>
    <cellStyle name="표준 61 8 2 3" xfId="4982"/>
    <cellStyle name="표준 61 8 2 3 2" xfId="8006"/>
    <cellStyle name="표준 61 8 2 3 2 2" xfId="17519"/>
    <cellStyle name="표준 61 8 2 3 2 3" xfId="15758"/>
    <cellStyle name="표준 61 8 2 3 3" xfId="16658"/>
    <cellStyle name="표준 61 8 2 3 4" xfId="14897"/>
    <cellStyle name="표준 61 8 2 3 5" xfId="7145"/>
    <cellStyle name="표준 61 8 2 4" xfId="7432"/>
    <cellStyle name="표준 61 8 2 4 2" xfId="16945"/>
    <cellStyle name="표준 61 8 2 4 3" xfId="15184"/>
    <cellStyle name="표준 61 8 2 5" xfId="16084"/>
    <cellStyle name="표준 61 8 2 6" xfId="14323"/>
    <cellStyle name="표준 61 8 2 7" xfId="5707"/>
    <cellStyle name="표준 61 8 3" xfId="4582"/>
    <cellStyle name="표준 61 8 3 2" xfId="5060"/>
    <cellStyle name="표준 61 8 3 2 2" xfId="13790"/>
    <cellStyle name="표준 61 8 3 2 2 2" xfId="17124"/>
    <cellStyle name="표준 61 8 3 2 3" xfId="15363"/>
    <cellStyle name="표준 61 8 3 2 4" xfId="7611"/>
    <cellStyle name="표준 61 8 3 3" xfId="13791"/>
    <cellStyle name="표준 61 8 3 3 2" xfId="16263"/>
    <cellStyle name="표준 61 8 3 4" xfId="14502"/>
    <cellStyle name="표준 61 8 3 5" xfId="6749"/>
    <cellStyle name="표준 61 8 4" xfId="4738"/>
    <cellStyle name="표준 61 8 4 2" xfId="5216"/>
    <cellStyle name="표준 61 8 4 2 2" xfId="17411"/>
    <cellStyle name="표준 61 8 4 2 3" xfId="15650"/>
    <cellStyle name="표준 61 8 4 2 4" xfId="7898"/>
    <cellStyle name="표준 61 8 4 3" xfId="16550"/>
    <cellStyle name="표준 61 8 4 4" xfId="14789"/>
    <cellStyle name="표준 61 8 4 5" xfId="7037"/>
    <cellStyle name="표준 61 8 5" xfId="4824"/>
    <cellStyle name="표준 61 8 5 2" xfId="5296"/>
    <cellStyle name="표준 61 8 5 2 2" xfId="16837"/>
    <cellStyle name="표준 61 8 5 3" xfId="15076"/>
    <cellStyle name="표준 61 8 5 4" xfId="7324"/>
    <cellStyle name="표준 61 8 6" xfId="4904"/>
    <cellStyle name="표준 61 8 6 2" xfId="15976"/>
    <cellStyle name="표준 61 8 6 3" xfId="13792"/>
    <cellStyle name="표준 61 8 7" xfId="14216"/>
    <cellStyle name="표준 61 8 8" xfId="5599"/>
    <cellStyle name="표준 61 9" xfId="4283"/>
    <cellStyle name="표준 61 9 2" xfId="4506"/>
    <cellStyle name="표준 61 9 2 2" xfId="4680"/>
    <cellStyle name="표준 61 9 2 2 2" xfId="5158"/>
    <cellStyle name="표준 61 9 2 2 2 2" xfId="17252"/>
    <cellStyle name="표준 61 9 2 2 2 3" xfId="15491"/>
    <cellStyle name="표준 61 9 2 2 2 4" xfId="7739"/>
    <cellStyle name="표준 61 9 2 2 3" xfId="16391"/>
    <cellStyle name="표준 61 9 2 2 4" xfId="14630"/>
    <cellStyle name="표준 61 9 2 2 5" xfId="6877"/>
    <cellStyle name="표준 61 9 2 3" xfId="5002"/>
    <cellStyle name="표준 61 9 2 3 2" xfId="8026"/>
    <cellStyle name="표준 61 9 2 3 2 2" xfId="17539"/>
    <cellStyle name="표준 61 9 2 3 2 3" xfId="15778"/>
    <cellStyle name="표준 61 9 2 3 3" xfId="16678"/>
    <cellStyle name="표준 61 9 2 3 4" xfId="14917"/>
    <cellStyle name="표준 61 9 2 3 5" xfId="7165"/>
    <cellStyle name="표준 61 9 2 4" xfId="7452"/>
    <cellStyle name="표준 61 9 2 4 2" xfId="16965"/>
    <cellStyle name="표준 61 9 2 4 3" xfId="15204"/>
    <cellStyle name="표준 61 9 2 5" xfId="16104"/>
    <cellStyle name="표준 61 9 2 6" xfId="14343"/>
    <cellStyle name="표준 61 9 2 7" xfId="5727"/>
    <cellStyle name="표준 61 9 3" xfId="4602"/>
    <cellStyle name="표준 61 9 3 2" xfId="5080"/>
    <cellStyle name="표준 61 9 3 2 2" xfId="13793"/>
    <cellStyle name="표준 61 9 3 2 2 2" xfId="17144"/>
    <cellStyle name="표준 61 9 3 2 3" xfId="15383"/>
    <cellStyle name="표준 61 9 3 2 4" xfId="7631"/>
    <cellStyle name="표준 61 9 3 3" xfId="13794"/>
    <cellStyle name="표준 61 9 3 3 2" xfId="16283"/>
    <cellStyle name="표준 61 9 3 4" xfId="14522"/>
    <cellStyle name="표준 61 9 3 5" xfId="6769"/>
    <cellStyle name="표준 61 9 4" xfId="4758"/>
    <cellStyle name="표준 61 9 4 2" xfId="5236"/>
    <cellStyle name="표준 61 9 4 2 2" xfId="17431"/>
    <cellStyle name="표준 61 9 4 2 3" xfId="15670"/>
    <cellStyle name="표준 61 9 4 2 4" xfId="7918"/>
    <cellStyle name="표준 61 9 4 3" xfId="16570"/>
    <cellStyle name="표준 61 9 4 4" xfId="14809"/>
    <cellStyle name="표준 61 9 4 5" xfId="7057"/>
    <cellStyle name="표준 61 9 5" xfId="4844"/>
    <cellStyle name="표준 61 9 5 2" xfId="5316"/>
    <cellStyle name="표준 61 9 5 2 2" xfId="16857"/>
    <cellStyle name="표준 61 9 5 3" xfId="15096"/>
    <cellStyle name="표준 61 9 5 4" xfId="7344"/>
    <cellStyle name="표준 61 9 6" xfId="4924"/>
    <cellStyle name="표준 61 9 6 2" xfId="15996"/>
    <cellStyle name="표준 61 9 6 3" xfId="13795"/>
    <cellStyle name="표준 61 9 7" xfId="14236"/>
    <cellStyle name="표준 61 9 8" xfId="5619"/>
    <cellStyle name="표준 62" xfId="4160"/>
    <cellStyle name="표준 62 10" xfId="4274"/>
    <cellStyle name="표준 62 10 2" xfId="4497"/>
    <cellStyle name="표준 62 10 2 2" xfId="4671"/>
    <cellStyle name="표준 62 10 2 2 2" xfId="5149"/>
    <cellStyle name="표준 62 10 2 2 2 2" xfId="17243"/>
    <cellStyle name="표준 62 10 2 2 2 3" xfId="15482"/>
    <cellStyle name="표준 62 10 2 2 2 4" xfId="7730"/>
    <cellStyle name="표준 62 10 2 2 3" xfId="16382"/>
    <cellStyle name="표준 62 10 2 2 4" xfId="14621"/>
    <cellStyle name="표준 62 10 2 2 5" xfId="6868"/>
    <cellStyle name="표준 62 10 2 3" xfId="4993"/>
    <cellStyle name="표준 62 10 2 3 2" xfId="8017"/>
    <cellStyle name="표준 62 10 2 3 2 2" xfId="17530"/>
    <cellStyle name="표준 62 10 2 3 2 3" xfId="15769"/>
    <cellStyle name="표준 62 10 2 3 3" xfId="16669"/>
    <cellStyle name="표준 62 10 2 3 4" xfId="14908"/>
    <cellStyle name="표준 62 10 2 3 5" xfId="7156"/>
    <cellStyle name="표준 62 10 2 4" xfId="7443"/>
    <cellStyle name="표준 62 10 2 4 2" xfId="16956"/>
    <cellStyle name="표준 62 10 2 4 3" xfId="15195"/>
    <cellStyle name="표준 62 10 2 5" xfId="16095"/>
    <cellStyle name="표준 62 10 2 6" xfId="14334"/>
    <cellStyle name="표준 62 10 2 7" xfId="5718"/>
    <cellStyle name="표준 62 10 3" xfId="4593"/>
    <cellStyle name="표준 62 10 3 2" xfId="5071"/>
    <cellStyle name="표준 62 10 3 2 2" xfId="13796"/>
    <cellStyle name="표준 62 10 3 2 2 2" xfId="17135"/>
    <cellStyle name="표준 62 10 3 2 3" xfId="15374"/>
    <cellStyle name="표준 62 10 3 2 4" xfId="7622"/>
    <cellStyle name="표준 62 10 3 3" xfId="13797"/>
    <cellStyle name="표준 62 10 3 3 2" xfId="16274"/>
    <cellStyle name="표준 62 10 3 4" xfId="14513"/>
    <cellStyle name="표준 62 10 3 5" xfId="6760"/>
    <cellStyle name="표준 62 10 4" xfId="4749"/>
    <cellStyle name="표준 62 10 4 2" xfId="5227"/>
    <cellStyle name="표준 62 10 4 2 2" xfId="17422"/>
    <cellStyle name="표준 62 10 4 2 3" xfId="15661"/>
    <cellStyle name="표준 62 10 4 2 4" xfId="7909"/>
    <cellStyle name="표준 62 10 4 3" xfId="16561"/>
    <cellStyle name="표준 62 10 4 4" xfId="14800"/>
    <cellStyle name="표준 62 10 4 5" xfId="7048"/>
    <cellStyle name="표준 62 10 5" xfId="4835"/>
    <cellStyle name="표준 62 10 5 2" xfId="5307"/>
    <cellStyle name="표준 62 10 5 2 2" xfId="16848"/>
    <cellStyle name="표준 62 10 5 3" xfId="15087"/>
    <cellStyle name="표준 62 10 5 4" xfId="7335"/>
    <cellStyle name="표준 62 10 6" xfId="4915"/>
    <cellStyle name="표준 62 10 6 2" xfId="15987"/>
    <cellStyle name="표준 62 10 6 3" xfId="13798"/>
    <cellStyle name="표준 62 10 7" xfId="14227"/>
    <cellStyle name="표준 62 10 8" xfId="5610"/>
    <cellStyle name="표준 62 11" xfId="4447"/>
    <cellStyle name="표준 62 11 2" xfId="4623"/>
    <cellStyle name="표준 62 11 2 2" xfId="5101"/>
    <cellStyle name="표준 62 11 2 2 2" xfId="17198"/>
    <cellStyle name="표준 62 11 2 2 3" xfId="15437"/>
    <cellStyle name="표준 62 11 2 2 4" xfId="7685"/>
    <cellStyle name="표준 62 11 2 3" xfId="16337"/>
    <cellStyle name="표준 62 11 2 4" xfId="14576"/>
    <cellStyle name="표준 62 11 2 5" xfId="6823"/>
    <cellStyle name="표준 62 11 3" xfId="4945"/>
    <cellStyle name="표준 62 11 3 2" xfId="7972"/>
    <cellStyle name="표준 62 11 3 2 2" xfId="17485"/>
    <cellStyle name="표준 62 11 3 2 3" xfId="15724"/>
    <cellStyle name="표준 62 11 3 3" xfId="16624"/>
    <cellStyle name="표준 62 11 3 4" xfId="14863"/>
    <cellStyle name="표준 62 11 3 5" xfId="7111"/>
    <cellStyle name="표준 62 11 4" xfId="7398"/>
    <cellStyle name="표준 62 11 4 2" xfId="16911"/>
    <cellStyle name="표준 62 11 4 3" xfId="15150"/>
    <cellStyle name="표준 62 11 5" xfId="13799"/>
    <cellStyle name="표준 62 11 5 2" xfId="16050"/>
    <cellStyle name="표준 62 11 6" xfId="13800"/>
    <cellStyle name="표준 62 11 7" xfId="14289"/>
    <cellStyle name="표준 62 11 8" xfId="5673"/>
    <cellStyle name="표준 62 12" xfId="4545"/>
    <cellStyle name="표준 62 12 2" xfId="5023"/>
    <cellStyle name="표준 62 12 2 2" xfId="13801"/>
    <cellStyle name="표준 62 12 2 2 2" xfId="17090"/>
    <cellStyle name="표준 62 12 2 3" xfId="15329"/>
    <cellStyle name="표준 62 12 2 4" xfId="7577"/>
    <cellStyle name="표준 62 12 3" xfId="13802"/>
    <cellStyle name="표준 62 12 3 2" xfId="16229"/>
    <cellStyle name="표준 62 12 4" xfId="14468"/>
    <cellStyle name="표준 62 12 5" xfId="6715"/>
    <cellStyle name="표준 62 13" xfId="4701"/>
    <cellStyle name="표준 62 13 2" xfId="5179"/>
    <cellStyle name="표준 62 13 2 2" xfId="17377"/>
    <cellStyle name="표준 62 13 2 3" xfId="15616"/>
    <cellStyle name="표준 62 13 2 4" xfId="7864"/>
    <cellStyle name="표준 62 13 3" xfId="16516"/>
    <cellStyle name="표준 62 13 4" xfId="14755"/>
    <cellStyle name="표준 62 13 5" xfId="7003"/>
    <cellStyle name="표준 62 14" xfId="4787"/>
    <cellStyle name="표준 62 14 2" xfId="5259"/>
    <cellStyle name="표준 62 14 2 2" xfId="16803"/>
    <cellStyle name="표준 62 14 3" xfId="15042"/>
    <cellStyle name="표준 62 14 4" xfId="7290"/>
    <cellStyle name="표준 62 15" xfId="4867"/>
    <cellStyle name="표준 62 15 2" xfId="15942"/>
    <cellStyle name="표준 62 15 3" xfId="13803"/>
    <cellStyle name="표준 62 16" xfId="13804"/>
    <cellStyle name="표준 62 17" xfId="13805"/>
    <cellStyle name="표준 62 18" xfId="14183"/>
    <cellStyle name="표준 62 19" xfId="5562"/>
    <cellStyle name="표준 62 2" xfId="4233"/>
    <cellStyle name="표준 62 2 2" xfId="4460"/>
    <cellStyle name="표준 62 2 2 2" xfId="4634"/>
    <cellStyle name="표준 62 2 2 2 2" xfId="5112"/>
    <cellStyle name="표준 62 2 2 2 2 2" xfId="17265"/>
    <cellStyle name="표준 62 2 2 2 2 3" xfId="15504"/>
    <cellStyle name="표준 62 2 2 2 2 4" xfId="7752"/>
    <cellStyle name="표준 62 2 2 2 3" xfId="16404"/>
    <cellStyle name="표준 62 2 2 2 4" xfId="14643"/>
    <cellStyle name="표준 62 2 2 2 5" xfId="6890"/>
    <cellStyle name="표준 62 2 2 3" xfId="4956"/>
    <cellStyle name="표준 62 2 2 3 2" xfId="8039"/>
    <cellStyle name="표준 62 2 2 3 2 2" xfId="17552"/>
    <cellStyle name="표준 62 2 2 3 2 3" xfId="15791"/>
    <cellStyle name="표준 62 2 2 3 3" xfId="16691"/>
    <cellStyle name="표준 62 2 2 3 4" xfId="14930"/>
    <cellStyle name="표준 62 2 2 3 5" xfId="7178"/>
    <cellStyle name="표준 62 2 2 4" xfId="7465"/>
    <cellStyle name="표준 62 2 2 4 2" xfId="16978"/>
    <cellStyle name="표준 62 2 2 4 3" xfId="15217"/>
    <cellStyle name="표준 62 2 2 5" xfId="13806"/>
    <cellStyle name="표준 62 2 2 5 2" xfId="16117"/>
    <cellStyle name="표준 62 2 2 6" xfId="13807"/>
    <cellStyle name="표준 62 2 2 7" xfId="14356"/>
    <cellStyle name="표준 62 2 2 8" xfId="5740"/>
    <cellStyle name="표준 62 2 3" xfId="4556"/>
    <cellStyle name="표준 62 2 3 2" xfId="5034"/>
    <cellStyle name="표준 62 2 3 2 2" xfId="13808"/>
    <cellStyle name="표준 62 2 3 2 2 2" xfId="17157"/>
    <cellStyle name="표준 62 2 3 2 3" xfId="15396"/>
    <cellStyle name="표준 62 2 3 2 4" xfId="7644"/>
    <cellStyle name="표준 62 2 3 3" xfId="13809"/>
    <cellStyle name="표준 62 2 3 3 2" xfId="16296"/>
    <cellStyle name="표준 62 2 3 4" xfId="14535"/>
    <cellStyle name="표준 62 2 3 5" xfId="6782"/>
    <cellStyle name="표준 62 2 4" xfId="4712"/>
    <cellStyle name="표준 62 2 4 2" xfId="5190"/>
    <cellStyle name="표준 62 2 4 2 2" xfId="17444"/>
    <cellStyle name="표준 62 2 4 2 3" xfId="15683"/>
    <cellStyle name="표준 62 2 4 2 4" xfId="7931"/>
    <cellStyle name="표준 62 2 4 3" xfId="16583"/>
    <cellStyle name="표준 62 2 4 4" xfId="14822"/>
    <cellStyle name="표준 62 2 4 5" xfId="7070"/>
    <cellStyle name="표준 62 2 5" xfId="4798"/>
    <cellStyle name="표준 62 2 5 2" xfId="5270"/>
    <cellStyle name="표준 62 2 5 2 2" xfId="16870"/>
    <cellStyle name="표준 62 2 5 3" xfId="15109"/>
    <cellStyle name="표준 62 2 5 4" xfId="7357"/>
    <cellStyle name="표준 62 2 6" xfId="4878"/>
    <cellStyle name="표준 62 2 6 2" xfId="16009"/>
    <cellStyle name="표준 62 2 6 3" xfId="13810"/>
    <cellStyle name="표준 62 2 7" xfId="13811"/>
    <cellStyle name="표준 62 2 8" xfId="14249"/>
    <cellStyle name="표준 62 2 9" xfId="5632"/>
    <cellStyle name="표준 62 3" xfId="4269"/>
    <cellStyle name="표준 62 3 2" xfId="4492"/>
    <cellStyle name="표준 62 3 2 2" xfId="4666"/>
    <cellStyle name="표준 62 3 2 2 2" xfId="5144"/>
    <cellStyle name="표준 62 3 2 2 2 2" xfId="17238"/>
    <cellStyle name="표준 62 3 2 2 2 3" xfId="15477"/>
    <cellStyle name="표준 62 3 2 2 2 4" xfId="7725"/>
    <cellStyle name="표준 62 3 2 2 3" xfId="16377"/>
    <cellStyle name="표준 62 3 2 2 4" xfId="14616"/>
    <cellStyle name="표준 62 3 2 2 5" xfId="6863"/>
    <cellStyle name="표준 62 3 2 3" xfId="4988"/>
    <cellStyle name="표준 62 3 2 3 2" xfId="8012"/>
    <cellStyle name="표준 62 3 2 3 2 2" xfId="17525"/>
    <cellStyle name="표준 62 3 2 3 2 3" xfId="15764"/>
    <cellStyle name="표준 62 3 2 3 3" xfId="16664"/>
    <cellStyle name="표준 62 3 2 3 4" xfId="14903"/>
    <cellStyle name="표준 62 3 2 3 5" xfId="7151"/>
    <cellStyle name="표준 62 3 2 4" xfId="7438"/>
    <cellStyle name="표준 62 3 2 4 2" xfId="16951"/>
    <cellStyle name="표준 62 3 2 4 3" xfId="15190"/>
    <cellStyle name="표준 62 3 2 5" xfId="13812"/>
    <cellStyle name="표준 62 3 2 5 2" xfId="16090"/>
    <cellStyle name="표준 62 3 2 6" xfId="13813"/>
    <cellStyle name="표준 62 3 2 7" xfId="14329"/>
    <cellStyle name="표준 62 3 2 8" xfId="5713"/>
    <cellStyle name="표준 62 3 3" xfId="4588"/>
    <cellStyle name="표준 62 3 3 2" xfId="5066"/>
    <cellStyle name="표준 62 3 3 2 2" xfId="13814"/>
    <cellStyle name="표준 62 3 3 2 2 2" xfId="17130"/>
    <cellStyle name="표준 62 3 3 2 3" xfId="15369"/>
    <cellStyle name="표준 62 3 3 2 4" xfId="7617"/>
    <cellStyle name="표준 62 3 3 3" xfId="13815"/>
    <cellStyle name="표준 62 3 3 3 2" xfId="16269"/>
    <cellStyle name="표준 62 3 3 4" xfId="14508"/>
    <cellStyle name="표준 62 3 3 5" xfId="6755"/>
    <cellStyle name="표준 62 3 4" xfId="4744"/>
    <cellStyle name="표준 62 3 4 2" xfId="5222"/>
    <cellStyle name="표준 62 3 4 2 2" xfId="17417"/>
    <cellStyle name="표준 62 3 4 2 3" xfId="15656"/>
    <cellStyle name="표준 62 3 4 2 4" xfId="7904"/>
    <cellStyle name="표준 62 3 4 3" xfId="16556"/>
    <cellStyle name="표준 62 3 4 4" xfId="14795"/>
    <cellStyle name="표준 62 3 4 5" xfId="7043"/>
    <cellStyle name="표준 62 3 5" xfId="4830"/>
    <cellStyle name="표준 62 3 5 2" xfId="5302"/>
    <cellStyle name="표준 62 3 5 2 2" xfId="16843"/>
    <cellStyle name="표준 62 3 5 3" xfId="15082"/>
    <cellStyle name="표준 62 3 5 4" xfId="7330"/>
    <cellStyle name="표준 62 3 6" xfId="4910"/>
    <cellStyle name="표준 62 3 6 2" xfId="15982"/>
    <cellStyle name="표준 62 3 6 3" xfId="13816"/>
    <cellStyle name="표준 62 3 7" xfId="13817"/>
    <cellStyle name="표준 62 3 8" xfId="14222"/>
    <cellStyle name="표준 62 3 9" xfId="5605"/>
    <cellStyle name="표준 62 4" xfId="4284"/>
    <cellStyle name="표준 62 4 2" xfId="4507"/>
    <cellStyle name="표준 62 4 2 2" xfId="4681"/>
    <cellStyle name="표준 62 4 2 2 2" xfId="5159"/>
    <cellStyle name="표준 62 4 2 2 2 2" xfId="17253"/>
    <cellStyle name="표준 62 4 2 2 2 3" xfId="15492"/>
    <cellStyle name="표준 62 4 2 2 2 4" xfId="7740"/>
    <cellStyle name="표준 62 4 2 2 3" xfId="16392"/>
    <cellStyle name="표준 62 4 2 2 4" xfId="14631"/>
    <cellStyle name="표준 62 4 2 2 5" xfId="6878"/>
    <cellStyle name="표준 62 4 2 3" xfId="5003"/>
    <cellStyle name="표준 62 4 2 3 2" xfId="8027"/>
    <cellStyle name="표준 62 4 2 3 2 2" xfId="17540"/>
    <cellStyle name="표준 62 4 2 3 2 3" xfId="15779"/>
    <cellStyle name="표준 62 4 2 3 3" xfId="16679"/>
    <cellStyle name="표준 62 4 2 3 4" xfId="14918"/>
    <cellStyle name="표준 62 4 2 3 5" xfId="7166"/>
    <cellStyle name="표준 62 4 2 4" xfId="7453"/>
    <cellStyle name="표준 62 4 2 4 2" xfId="16966"/>
    <cellStyle name="표준 62 4 2 4 3" xfId="15205"/>
    <cellStyle name="표준 62 4 2 5" xfId="16105"/>
    <cellStyle name="표준 62 4 2 6" xfId="14344"/>
    <cellStyle name="표준 62 4 2 7" xfId="5728"/>
    <cellStyle name="표준 62 4 3" xfId="4603"/>
    <cellStyle name="표준 62 4 3 2" xfId="5081"/>
    <cellStyle name="표준 62 4 3 2 2" xfId="13818"/>
    <cellStyle name="표준 62 4 3 2 2 2" xfId="17145"/>
    <cellStyle name="표준 62 4 3 2 3" xfId="15384"/>
    <cellStyle name="표준 62 4 3 2 4" xfId="7632"/>
    <cellStyle name="표준 62 4 3 3" xfId="13819"/>
    <cellStyle name="표준 62 4 3 3 2" xfId="16284"/>
    <cellStyle name="표준 62 4 3 4" xfId="14523"/>
    <cellStyle name="표준 62 4 3 5" xfId="6770"/>
    <cellStyle name="표준 62 4 4" xfId="4759"/>
    <cellStyle name="표준 62 4 4 2" xfId="5237"/>
    <cellStyle name="표준 62 4 4 2 2" xfId="17432"/>
    <cellStyle name="표준 62 4 4 2 3" xfId="15671"/>
    <cellStyle name="표준 62 4 4 2 4" xfId="7919"/>
    <cellStyle name="표준 62 4 4 3" xfId="16571"/>
    <cellStyle name="표준 62 4 4 4" xfId="14810"/>
    <cellStyle name="표준 62 4 4 5" xfId="7058"/>
    <cellStyle name="표준 62 4 5" xfId="4845"/>
    <cellStyle name="표준 62 4 5 2" xfId="5317"/>
    <cellStyle name="표준 62 4 5 2 2" xfId="16858"/>
    <cellStyle name="표준 62 4 5 3" xfId="15097"/>
    <cellStyle name="표준 62 4 5 4" xfId="7345"/>
    <cellStyle name="표준 62 4 6" xfId="4925"/>
    <cellStyle name="표준 62 4 6 2" xfId="15997"/>
    <cellStyle name="표준 62 4 6 3" xfId="13820"/>
    <cellStyle name="표준 62 4 7" xfId="14237"/>
    <cellStyle name="표준 62 4 8" xfId="5620"/>
    <cellStyle name="표준 62 5" xfId="4265"/>
    <cellStyle name="표준 62 5 2" xfId="4488"/>
    <cellStyle name="표준 62 5 2 2" xfId="4662"/>
    <cellStyle name="표준 62 5 2 2 2" xfId="5140"/>
    <cellStyle name="표준 62 5 2 2 2 2" xfId="17234"/>
    <cellStyle name="표준 62 5 2 2 2 3" xfId="15473"/>
    <cellStyle name="표준 62 5 2 2 2 4" xfId="7721"/>
    <cellStyle name="표준 62 5 2 2 3" xfId="16373"/>
    <cellStyle name="표준 62 5 2 2 4" xfId="14612"/>
    <cellStyle name="표준 62 5 2 2 5" xfId="6859"/>
    <cellStyle name="표준 62 5 2 3" xfId="4984"/>
    <cellStyle name="표준 62 5 2 3 2" xfId="8008"/>
    <cellStyle name="표준 62 5 2 3 2 2" xfId="17521"/>
    <cellStyle name="표준 62 5 2 3 2 3" xfId="15760"/>
    <cellStyle name="표준 62 5 2 3 3" xfId="16660"/>
    <cellStyle name="표준 62 5 2 3 4" xfId="14899"/>
    <cellStyle name="표준 62 5 2 3 5" xfId="7147"/>
    <cellStyle name="표준 62 5 2 4" xfId="7434"/>
    <cellStyle name="표준 62 5 2 4 2" xfId="16947"/>
    <cellStyle name="표준 62 5 2 4 3" xfId="15186"/>
    <cellStyle name="표준 62 5 2 5" xfId="16086"/>
    <cellStyle name="표준 62 5 2 6" xfId="14325"/>
    <cellStyle name="표준 62 5 2 7" xfId="5709"/>
    <cellStyle name="표준 62 5 3" xfId="4584"/>
    <cellStyle name="표준 62 5 3 2" xfId="5062"/>
    <cellStyle name="표준 62 5 3 2 2" xfId="13821"/>
    <cellStyle name="표준 62 5 3 2 2 2" xfId="17126"/>
    <cellStyle name="표준 62 5 3 2 3" xfId="15365"/>
    <cellStyle name="표준 62 5 3 2 4" xfId="7613"/>
    <cellStyle name="표준 62 5 3 3" xfId="13822"/>
    <cellStyle name="표준 62 5 3 3 2" xfId="16265"/>
    <cellStyle name="표준 62 5 3 4" xfId="14504"/>
    <cellStyle name="표준 62 5 3 5" xfId="6751"/>
    <cellStyle name="표준 62 5 4" xfId="4740"/>
    <cellStyle name="표준 62 5 4 2" xfId="5218"/>
    <cellStyle name="표준 62 5 4 2 2" xfId="17413"/>
    <cellStyle name="표준 62 5 4 2 3" xfId="15652"/>
    <cellStyle name="표준 62 5 4 2 4" xfId="7900"/>
    <cellStyle name="표준 62 5 4 3" xfId="16552"/>
    <cellStyle name="표준 62 5 4 4" xfId="14791"/>
    <cellStyle name="표준 62 5 4 5" xfId="7039"/>
    <cellStyle name="표준 62 5 5" xfId="4826"/>
    <cellStyle name="표준 62 5 5 2" xfId="5298"/>
    <cellStyle name="표준 62 5 5 2 2" xfId="16839"/>
    <cellStyle name="표준 62 5 5 3" xfId="15078"/>
    <cellStyle name="표준 62 5 5 4" xfId="7326"/>
    <cellStyle name="표준 62 5 6" xfId="4906"/>
    <cellStyle name="표준 62 5 6 2" xfId="15978"/>
    <cellStyle name="표준 62 5 6 3" xfId="13823"/>
    <cellStyle name="표준 62 5 7" xfId="14218"/>
    <cellStyle name="표준 62 5 8" xfId="5601"/>
    <cellStyle name="표준 62 6" xfId="4297"/>
    <cellStyle name="표준 62 6 2" xfId="4520"/>
    <cellStyle name="표준 62 6 2 2" xfId="4694"/>
    <cellStyle name="표준 62 6 2 2 2" xfId="5172"/>
    <cellStyle name="표준 62 6 2 2 2 2" xfId="17273"/>
    <cellStyle name="표준 62 6 2 2 2 3" xfId="15512"/>
    <cellStyle name="표준 62 6 2 2 2 4" xfId="7760"/>
    <cellStyle name="표준 62 6 2 2 3" xfId="16412"/>
    <cellStyle name="표준 62 6 2 2 4" xfId="14651"/>
    <cellStyle name="표준 62 6 2 2 5" xfId="6898"/>
    <cellStyle name="표준 62 6 2 3" xfId="5016"/>
    <cellStyle name="표준 62 6 2 3 2" xfId="8047"/>
    <cellStyle name="표준 62 6 2 3 2 2" xfId="17560"/>
    <cellStyle name="표준 62 6 2 3 2 3" xfId="15799"/>
    <cellStyle name="표준 62 6 2 3 3" xfId="16699"/>
    <cellStyle name="표준 62 6 2 3 4" xfId="14938"/>
    <cellStyle name="표준 62 6 2 3 5" xfId="7186"/>
    <cellStyle name="표준 62 6 2 4" xfId="7473"/>
    <cellStyle name="표준 62 6 2 4 2" xfId="16986"/>
    <cellStyle name="표준 62 6 2 4 3" xfId="15225"/>
    <cellStyle name="표준 62 6 2 5" xfId="16125"/>
    <cellStyle name="표준 62 6 2 6" xfId="14364"/>
    <cellStyle name="표준 62 6 2 7" xfId="5748"/>
    <cellStyle name="표준 62 6 3" xfId="4616"/>
    <cellStyle name="표준 62 6 3 2" xfId="5094"/>
    <cellStyle name="표준 62 6 3 2 2" xfId="13824"/>
    <cellStyle name="표준 62 6 3 2 2 2" xfId="17165"/>
    <cellStyle name="표준 62 6 3 2 3" xfId="15404"/>
    <cellStyle name="표준 62 6 3 2 4" xfId="7652"/>
    <cellStyle name="표준 62 6 3 3" xfId="13825"/>
    <cellStyle name="표준 62 6 3 3 2" xfId="16304"/>
    <cellStyle name="표준 62 6 3 4" xfId="14543"/>
    <cellStyle name="표준 62 6 3 5" xfId="6790"/>
    <cellStyle name="표준 62 6 4" xfId="4772"/>
    <cellStyle name="표준 62 6 4 2" xfId="5250"/>
    <cellStyle name="표준 62 6 4 2 2" xfId="17452"/>
    <cellStyle name="표준 62 6 4 2 3" xfId="15691"/>
    <cellStyle name="표준 62 6 4 2 4" xfId="7939"/>
    <cellStyle name="표준 62 6 4 3" xfId="16591"/>
    <cellStyle name="표준 62 6 4 4" xfId="14830"/>
    <cellStyle name="표준 62 6 4 5" xfId="7078"/>
    <cellStyle name="표준 62 6 5" xfId="4858"/>
    <cellStyle name="표준 62 6 5 2" xfId="5330"/>
    <cellStyle name="표준 62 6 5 2 2" xfId="16878"/>
    <cellStyle name="표준 62 6 5 3" xfId="15117"/>
    <cellStyle name="표준 62 6 5 4" xfId="7365"/>
    <cellStyle name="표준 62 6 6" xfId="4938"/>
    <cellStyle name="표준 62 6 6 2" xfId="16017"/>
    <cellStyle name="표준 62 6 6 3" xfId="13826"/>
    <cellStyle name="표준 62 6 7" xfId="14257"/>
    <cellStyle name="표준 62 6 8" xfId="5640"/>
    <cellStyle name="표준 62 7" xfId="4271"/>
    <cellStyle name="표준 62 7 2" xfId="4494"/>
    <cellStyle name="표준 62 7 2 2" xfId="4668"/>
    <cellStyle name="표준 62 7 2 2 2" xfId="5146"/>
    <cellStyle name="표준 62 7 2 2 2 2" xfId="17240"/>
    <cellStyle name="표준 62 7 2 2 2 3" xfId="15479"/>
    <cellStyle name="표준 62 7 2 2 2 4" xfId="7727"/>
    <cellStyle name="표준 62 7 2 2 3" xfId="16379"/>
    <cellStyle name="표준 62 7 2 2 4" xfId="14618"/>
    <cellStyle name="표준 62 7 2 2 5" xfId="6865"/>
    <cellStyle name="표준 62 7 2 3" xfId="4990"/>
    <cellStyle name="표준 62 7 2 3 2" xfId="8014"/>
    <cellStyle name="표준 62 7 2 3 2 2" xfId="17527"/>
    <cellStyle name="표준 62 7 2 3 2 3" xfId="15766"/>
    <cellStyle name="표준 62 7 2 3 3" xfId="16666"/>
    <cellStyle name="표준 62 7 2 3 4" xfId="14905"/>
    <cellStyle name="표준 62 7 2 3 5" xfId="7153"/>
    <cellStyle name="표준 62 7 2 4" xfId="7440"/>
    <cellStyle name="표준 62 7 2 4 2" xfId="16953"/>
    <cellStyle name="표준 62 7 2 4 3" xfId="15192"/>
    <cellStyle name="표준 62 7 2 5" xfId="16092"/>
    <cellStyle name="표준 62 7 2 6" xfId="14331"/>
    <cellStyle name="표준 62 7 2 7" xfId="5715"/>
    <cellStyle name="표준 62 7 3" xfId="4590"/>
    <cellStyle name="표준 62 7 3 2" xfId="5068"/>
    <cellStyle name="표준 62 7 3 2 2" xfId="13827"/>
    <cellStyle name="표준 62 7 3 2 2 2" xfId="17132"/>
    <cellStyle name="표준 62 7 3 2 3" xfId="15371"/>
    <cellStyle name="표준 62 7 3 2 4" xfId="7619"/>
    <cellStyle name="표준 62 7 3 3" xfId="13828"/>
    <cellStyle name="표준 62 7 3 3 2" xfId="16271"/>
    <cellStyle name="표준 62 7 3 4" xfId="14510"/>
    <cellStyle name="표준 62 7 3 5" xfId="6757"/>
    <cellStyle name="표준 62 7 4" xfId="4746"/>
    <cellStyle name="표준 62 7 4 2" xfId="5224"/>
    <cellStyle name="표준 62 7 4 2 2" xfId="17419"/>
    <cellStyle name="표준 62 7 4 2 3" xfId="15658"/>
    <cellStyle name="표준 62 7 4 2 4" xfId="7906"/>
    <cellStyle name="표준 62 7 4 3" xfId="16558"/>
    <cellStyle name="표준 62 7 4 4" xfId="14797"/>
    <cellStyle name="표준 62 7 4 5" xfId="7045"/>
    <cellStyle name="표준 62 7 5" xfId="4832"/>
    <cellStyle name="표준 62 7 5 2" xfId="5304"/>
    <cellStyle name="표준 62 7 5 2 2" xfId="16845"/>
    <cellStyle name="표준 62 7 5 3" xfId="15084"/>
    <cellStyle name="표준 62 7 5 4" xfId="7332"/>
    <cellStyle name="표준 62 7 6" xfId="4912"/>
    <cellStyle name="표준 62 7 6 2" xfId="15984"/>
    <cellStyle name="표준 62 7 6 3" xfId="13829"/>
    <cellStyle name="표준 62 7 7" xfId="14224"/>
    <cellStyle name="표준 62 7 8" xfId="5607"/>
    <cellStyle name="표준 62 8" xfId="4278"/>
    <cellStyle name="표준 62 8 2" xfId="4501"/>
    <cellStyle name="표준 62 8 2 2" xfId="4675"/>
    <cellStyle name="표준 62 8 2 2 2" xfId="5153"/>
    <cellStyle name="표준 62 8 2 2 2 2" xfId="17247"/>
    <cellStyle name="표준 62 8 2 2 2 3" xfId="15486"/>
    <cellStyle name="표준 62 8 2 2 2 4" xfId="7734"/>
    <cellStyle name="표준 62 8 2 2 3" xfId="16386"/>
    <cellStyle name="표준 62 8 2 2 4" xfId="14625"/>
    <cellStyle name="표준 62 8 2 2 5" xfId="6872"/>
    <cellStyle name="표준 62 8 2 3" xfId="4997"/>
    <cellStyle name="표준 62 8 2 3 2" xfId="8021"/>
    <cellStyle name="표준 62 8 2 3 2 2" xfId="17534"/>
    <cellStyle name="표준 62 8 2 3 2 3" xfId="15773"/>
    <cellStyle name="표준 62 8 2 3 3" xfId="16673"/>
    <cellStyle name="표준 62 8 2 3 4" xfId="14912"/>
    <cellStyle name="표준 62 8 2 3 5" xfId="7160"/>
    <cellStyle name="표준 62 8 2 4" xfId="7447"/>
    <cellStyle name="표준 62 8 2 4 2" xfId="16960"/>
    <cellStyle name="표준 62 8 2 4 3" xfId="15199"/>
    <cellStyle name="표준 62 8 2 5" xfId="16099"/>
    <cellStyle name="표준 62 8 2 6" xfId="14338"/>
    <cellStyle name="표준 62 8 2 7" xfId="5722"/>
    <cellStyle name="표준 62 8 3" xfId="4597"/>
    <cellStyle name="표준 62 8 3 2" xfId="5075"/>
    <cellStyle name="표준 62 8 3 2 2" xfId="13830"/>
    <cellStyle name="표준 62 8 3 2 2 2" xfId="17139"/>
    <cellStyle name="표준 62 8 3 2 3" xfId="15378"/>
    <cellStyle name="표준 62 8 3 2 4" xfId="7626"/>
    <cellStyle name="표준 62 8 3 3" xfId="13831"/>
    <cellStyle name="표준 62 8 3 3 2" xfId="16278"/>
    <cellStyle name="표준 62 8 3 4" xfId="14517"/>
    <cellStyle name="표준 62 8 3 5" xfId="6764"/>
    <cellStyle name="표준 62 8 4" xfId="4753"/>
    <cellStyle name="표준 62 8 4 2" xfId="5231"/>
    <cellStyle name="표준 62 8 4 2 2" xfId="17426"/>
    <cellStyle name="표준 62 8 4 2 3" xfId="15665"/>
    <cellStyle name="표준 62 8 4 2 4" xfId="7913"/>
    <cellStyle name="표준 62 8 4 3" xfId="16565"/>
    <cellStyle name="표준 62 8 4 4" xfId="14804"/>
    <cellStyle name="표준 62 8 4 5" xfId="7052"/>
    <cellStyle name="표준 62 8 5" xfId="4839"/>
    <cellStyle name="표준 62 8 5 2" xfId="5311"/>
    <cellStyle name="표준 62 8 5 2 2" xfId="16852"/>
    <cellStyle name="표준 62 8 5 3" xfId="15091"/>
    <cellStyle name="표준 62 8 5 4" xfId="7339"/>
    <cellStyle name="표준 62 8 6" xfId="4919"/>
    <cellStyle name="표준 62 8 6 2" xfId="15991"/>
    <cellStyle name="표준 62 8 6 3" xfId="13832"/>
    <cellStyle name="표준 62 8 7" xfId="14231"/>
    <cellStyle name="표준 62 8 8" xfId="5614"/>
    <cellStyle name="표준 62 9" xfId="4262"/>
    <cellStyle name="표준 62 9 2" xfId="4485"/>
    <cellStyle name="표준 62 9 2 2" xfId="4659"/>
    <cellStyle name="표준 62 9 2 2 2" xfId="5137"/>
    <cellStyle name="표준 62 9 2 2 2 2" xfId="17231"/>
    <cellStyle name="표준 62 9 2 2 2 3" xfId="15470"/>
    <cellStyle name="표준 62 9 2 2 2 4" xfId="7718"/>
    <cellStyle name="표준 62 9 2 2 3" xfId="16370"/>
    <cellStyle name="표준 62 9 2 2 4" xfId="14609"/>
    <cellStyle name="표준 62 9 2 2 5" xfId="6856"/>
    <cellStyle name="표준 62 9 2 3" xfId="4981"/>
    <cellStyle name="표준 62 9 2 3 2" xfId="8005"/>
    <cellStyle name="표준 62 9 2 3 2 2" xfId="17518"/>
    <cellStyle name="표준 62 9 2 3 2 3" xfId="15757"/>
    <cellStyle name="표준 62 9 2 3 3" xfId="16657"/>
    <cellStyle name="표준 62 9 2 3 4" xfId="14896"/>
    <cellStyle name="표준 62 9 2 3 5" xfId="7144"/>
    <cellStyle name="표준 62 9 2 4" xfId="7431"/>
    <cellStyle name="표준 62 9 2 4 2" xfId="16944"/>
    <cellStyle name="표준 62 9 2 4 3" xfId="15183"/>
    <cellStyle name="표준 62 9 2 5" xfId="16083"/>
    <cellStyle name="표준 62 9 2 6" xfId="14322"/>
    <cellStyle name="표준 62 9 2 7" xfId="5706"/>
    <cellStyle name="표준 62 9 3" xfId="4581"/>
    <cellStyle name="표준 62 9 3 2" xfId="5059"/>
    <cellStyle name="표준 62 9 3 2 2" xfId="13833"/>
    <cellStyle name="표준 62 9 3 2 2 2" xfId="17123"/>
    <cellStyle name="표준 62 9 3 2 3" xfId="15362"/>
    <cellStyle name="표준 62 9 3 2 4" xfId="7610"/>
    <cellStyle name="표준 62 9 3 3" xfId="13834"/>
    <cellStyle name="표준 62 9 3 3 2" xfId="16262"/>
    <cellStyle name="표준 62 9 3 4" xfId="14501"/>
    <cellStyle name="표준 62 9 3 5" xfId="6748"/>
    <cellStyle name="표준 62 9 4" xfId="4737"/>
    <cellStyle name="표준 62 9 4 2" xfId="5215"/>
    <cellStyle name="표준 62 9 4 2 2" xfId="17410"/>
    <cellStyle name="표준 62 9 4 2 3" xfId="15649"/>
    <cellStyle name="표준 62 9 4 2 4" xfId="7897"/>
    <cellStyle name="표준 62 9 4 3" xfId="16549"/>
    <cellStyle name="표준 62 9 4 4" xfId="14788"/>
    <cellStyle name="표준 62 9 4 5" xfId="7036"/>
    <cellStyle name="표준 62 9 5" xfId="4823"/>
    <cellStyle name="표준 62 9 5 2" xfId="5295"/>
    <cellStyle name="표준 62 9 5 2 2" xfId="16836"/>
    <cellStyle name="표준 62 9 5 3" xfId="15075"/>
    <cellStyle name="표준 62 9 5 4" xfId="7323"/>
    <cellStyle name="표준 62 9 6" xfId="4903"/>
    <cellStyle name="표준 62 9 6 2" xfId="15975"/>
    <cellStyle name="표준 62 9 6 3" xfId="13835"/>
    <cellStyle name="표준 62 9 7" xfId="14215"/>
    <cellStyle name="표준 62 9 8" xfId="5598"/>
    <cellStyle name="표준 63" xfId="4161"/>
    <cellStyle name="표준 63 10" xfId="4275"/>
    <cellStyle name="표준 63 10 2" xfId="4498"/>
    <cellStyle name="표준 63 10 2 2" xfId="4672"/>
    <cellStyle name="표준 63 10 2 2 2" xfId="5150"/>
    <cellStyle name="표준 63 10 2 2 2 2" xfId="17244"/>
    <cellStyle name="표준 63 10 2 2 2 3" xfId="15483"/>
    <cellStyle name="표준 63 10 2 2 2 4" xfId="7731"/>
    <cellStyle name="표준 63 10 2 2 3" xfId="16383"/>
    <cellStyle name="표준 63 10 2 2 4" xfId="14622"/>
    <cellStyle name="표준 63 10 2 2 5" xfId="6869"/>
    <cellStyle name="표준 63 10 2 3" xfId="4994"/>
    <cellStyle name="표준 63 10 2 3 2" xfId="8018"/>
    <cellStyle name="표준 63 10 2 3 2 2" xfId="17531"/>
    <cellStyle name="표준 63 10 2 3 2 3" xfId="15770"/>
    <cellStyle name="표준 63 10 2 3 3" xfId="16670"/>
    <cellStyle name="표준 63 10 2 3 4" xfId="14909"/>
    <cellStyle name="표준 63 10 2 3 5" xfId="7157"/>
    <cellStyle name="표준 63 10 2 4" xfId="7444"/>
    <cellStyle name="표준 63 10 2 4 2" xfId="16957"/>
    <cellStyle name="표준 63 10 2 4 3" xfId="15196"/>
    <cellStyle name="표준 63 10 2 5" xfId="16096"/>
    <cellStyle name="표준 63 10 2 6" xfId="14335"/>
    <cellStyle name="표준 63 10 2 7" xfId="5719"/>
    <cellStyle name="표준 63 10 3" xfId="4594"/>
    <cellStyle name="표준 63 10 3 2" xfId="5072"/>
    <cellStyle name="표준 63 10 3 2 2" xfId="13836"/>
    <cellStyle name="표준 63 10 3 2 2 2" xfId="17136"/>
    <cellStyle name="표준 63 10 3 2 3" xfId="15375"/>
    <cellStyle name="표준 63 10 3 2 4" xfId="7623"/>
    <cellStyle name="표준 63 10 3 3" xfId="13837"/>
    <cellStyle name="표준 63 10 3 3 2" xfId="16275"/>
    <cellStyle name="표준 63 10 3 4" xfId="14514"/>
    <cellStyle name="표준 63 10 3 5" xfId="6761"/>
    <cellStyle name="표준 63 10 4" xfId="4750"/>
    <cellStyle name="표준 63 10 4 2" xfId="5228"/>
    <cellStyle name="표준 63 10 4 2 2" xfId="17423"/>
    <cellStyle name="표준 63 10 4 2 3" xfId="15662"/>
    <cellStyle name="표준 63 10 4 2 4" xfId="7910"/>
    <cellStyle name="표준 63 10 4 3" xfId="16562"/>
    <cellStyle name="표준 63 10 4 4" xfId="14801"/>
    <cellStyle name="표준 63 10 4 5" xfId="7049"/>
    <cellStyle name="표준 63 10 5" xfId="4836"/>
    <cellStyle name="표준 63 10 5 2" xfId="5308"/>
    <cellStyle name="표준 63 10 5 2 2" xfId="16849"/>
    <cellStyle name="표준 63 10 5 3" xfId="15088"/>
    <cellStyle name="표준 63 10 5 4" xfId="7336"/>
    <cellStyle name="표준 63 10 6" xfId="4916"/>
    <cellStyle name="표준 63 10 6 2" xfId="15988"/>
    <cellStyle name="표준 63 10 6 3" xfId="13838"/>
    <cellStyle name="표준 63 10 7" xfId="14228"/>
    <cellStyle name="표준 63 10 8" xfId="5611"/>
    <cellStyle name="표준 63 11" xfId="4448"/>
    <cellStyle name="표준 63 11 2" xfId="4624"/>
    <cellStyle name="표준 63 11 2 2" xfId="5102"/>
    <cellStyle name="표준 63 11 2 2 2" xfId="17199"/>
    <cellStyle name="표준 63 11 2 2 3" xfId="15438"/>
    <cellStyle name="표준 63 11 2 2 4" xfId="7686"/>
    <cellStyle name="표준 63 11 2 3" xfId="16338"/>
    <cellStyle name="표준 63 11 2 4" xfId="14577"/>
    <cellStyle name="표준 63 11 2 5" xfId="6824"/>
    <cellStyle name="표준 63 11 3" xfId="4946"/>
    <cellStyle name="표준 63 11 3 2" xfId="7973"/>
    <cellStyle name="표준 63 11 3 2 2" xfId="17486"/>
    <cellStyle name="표준 63 11 3 2 3" xfId="15725"/>
    <cellStyle name="표준 63 11 3 3" xfId="16625"/>
    <cellStyle name="표준 63 11 3 4" xfId="14864"/>
    <cellStyle name="표준 63 11 3 5" xfId="7112"/>
    <cellStyle name="표준 63 11 4" xfId="7399"/>
    <cellStyle name="표준 63 11 4 2" xfId="16912"/>
    <cellStyle name="표준 63 11 4 3" xfId="15151"/>
    <cellStyle name="표준 63 11 5" xfId="13839"/>
    <cellStyle name="표준 63 11 5 2" xfId="16051"/>
    <cellStyle name="표준 63 11 6" xfId="13840"/>
    <cellStyle name="표준 63 11 7" xfId="14290"/>
    <cellStyle name="표준 63 11 8" xfId="5674"/>
    <cellStyle name="표준 63 12" xfId="4546"/>
    <cellStyle name="표준 63 12 2" xfId="5024"/>
    <cellStyle name="표준 63 12 2 2" xfId="13841"/>
    <cellStyle name="표준 63 12 2 2 2" xfId="17091"/>
    <cellStyle name="표준 63 12 2 3" xfId="15330"/>
    <cellStyle name="표준 63 12 2 4" xfId="7578"/>
    <cellStyle name="표준 63 12 3" xfId="13842"/>
    <cellStyle name="표준 63 12 3 2" xfId="16230"/>
    <cellStyle name="표준 63 12 4" xfId="14469"/>
    <cellStyle name="표준 63 12 5" xfId="6716"/>
    <cellStyle name="표준 63 13" xfId="4702"/>
    <cellStyle name="표준 63 13 2" xfId="5180"/>
    <cellStyle name="표준 63 13 2 2" xfId="17378"/>
    <cellStyle name="표준 63 13 2 3" xfId="15617"/>
    <cellStyle name="표준 63 13 2 4" xfId="7865"/>
    <cellStyle name="표준 63 13 3" xfId="16517"/>
    <cellStyle name="표준 63 13 4" xfId="14756"/>
    <cellStyle name="표준 63 13 5" xfId="7004"/>
    <cellStyle name="표준 63 14" xfId="4788"/>
    <cellStyle name="표준 63 14 2" xfId="5260"/>
    <cellStyle name="표준 63 14 2 2" xfId="16804"/>
    <cellStyle name="표준 63 14 3" xfId="15043"/>
    <cellStyle name="표준 63 14 4" xfId="7291"/>
    <cellStyle name="표준 63 15" xfId="4868"/>
    <cellStyle name="표준 63 15 2" xfId="15943"/>
    <cellStyle name="표준 63 15 3" xfId="13843"/>
    <cellStyle name="표준 63 16" xfId="13844"/>
    <cellStyle name="표준 63 17" xfId="13845"/>
    <cellStyle name="표준 63 18" xfId="14184"/>
    <cellStyle name="표준 63 19" xfId="5563"/>
    <cellStyle name="표준 63 2" xfId="4234"/>
    <cellStyle name="표준 63 2 2" xfId="4461"/>
    <cellStyle name="표준 63 2 2 2" xfId="4635"/>
    <cellStyle name="표준 63 2 2 2 2" xfId="5113"/>
    <cellStyle name="표준 63 2 2 2 2 2" xfId="17266"/>
    <cellStyle name="표준 63 2 2 2 2 3" xfId="15505"/>
    <cellStyle name="표준 63 2 2 2 2 4" xfId="7753"/>
    <cellStyle name="표준 63 2 2 2 3" xfId="16405"/>
    <cellStyle name="표준 63 2 2 2 4" xfId="14644"/>
    <cellStyle name="표준 63 2 2 2 5" xfId="6891"/>
    <cellStyle name="표준 63 2 2 3" xfId="4957"/>
    <cellStyle name="표준 63 2 2 3 2" xfId="8040"/>
    <cellStyle name="표준 63 2 2 3 2 2" xfId="17553"/>
    <cellStyle name="표준 63 2 2 3 2 3" xfId="15792"/>
    <cellStyle name="표준 63 2 2 3 3" xfId="16692"/>
    <cellStyle name="표준 63 2 2 3 4" xfId="14931"/>
    <cellStyle name="표준 63 2 2 3 5" xfId="7179"/>
    <cellStyle name="표준 63 2 2 4" xfId="7466"/>
    <cellStyle name="표준 63 2 2 4 2" xfId="16979"/>
    <cellStyle name="표준 63 2 2 4 3" xfId="15218"/>
    <cellStyle name="표준 63 2 2 5" xfId="13846"/>
    <cellStyle name="표준 63 2 2 5 2" xfId="16118"/>
    <cellStyle name="표준 63 2 2 6" xfId="13847"/>
    <cellStyle name="표준 63 2 2 7" xfId="14357"/>
    <cellStyle name="표준 63 2 2 8" xfId="5741"/>
    <cellStyle name="표준 63 2 3" xfId="4557"/>
    <cellStyle name="표준 63 2 3 2" xfId="5035"/>
    <cellStyle name="표준 63 2 3 2 2" xfId="13848"/>
    <cellStyle name="표준 63 2 3 2 2 2" xfId="17158"/>
    <cellStyle name="표준 63 2 3 2 3" xfId="15397"/>
    <cellStyle name="표준 63 2 3 2 4" xfId="7645"/>
    <cellStyle name="표준 63 2 3 3" xfId="13849"/>
    <cellStyle name="표준 63 2 3 3 2" xfId="16297"/>
    <cellStyle name="표준 63 2 3 4" xfId="14536"/>
    <cellStyle name="표준 63 2 3 5" xfId="6783"/>
    <cellStyle name="표준 63 2 4" xfId="4713"/>
    <cellStyle name="표준 63 2 4 2" xfId="5191"/>
    <cellStyle name="표준 63 2 4 2 2" xfId="17445"/>
    <cellStyle name="표준 63 2 4 2 3" xfId="15684"/>
    <cellStyle name="표준 63 2 4 2 4" xfId="7932"/>
    <cellStyle name="표준 63 2 4 3" xfId="16584"/>
    <cellStyle name="표준 63 2 4 4" xfId="14823"/>
    <cellStyle name="표준 63 2 4 5" xfId="7071"/>
    <cellStyle name="표준 63 2 5" xfId="4799"/>
    <cellStyle name="표준 63 2 5 2" xfId="5271"/>
    <cellStyle name="표준 63 2 5 2 2" xfId="16871"/>
    <cellStyle name="표준 63 2 5 3" xfId="15110"/>
    <cellStyle name="표준 63 2 5 4" xfId="7358"/>
    <cellStyle name="표준 63 2 6" xfId="4879"/>
    <cellStyle name="표준 63 2 6 2" xfId="16010"/>
    <cellStyle name="표준 63 2 6 3" xfId="13850"/>
    <cellStyle name="표준 63 2 7" xfId="13851"/>
    <cellStyle name="표준 63 2 8" xfId="14250"/>
    <cellStyle name="표준 63 2 9" xfId="5633"/>
    <cellStyle name="표준 63 3" xfId="4268"/>
    <cellStyle name="표준 63 3 2" xfId="4491"/>
    <cellStyle name="표준 63 3 2 2" xfId="4665"/>
    <cellStyle name="표준 63 3 2 2 2" xfId="5143"/>
    <cellStyle name="표준 63 3 2 2 2 2" xfId="17237"/>
    <cellStyle name="표준 63 3 2 2 2 3" xfId="15476"/>
    <cellStyle name="표준 63 3 2 2 2 4" xfId="7724"/>
    <cellStyle name="표준 63 3 2 2 3" xfId="16376"/>
    <cellStyle name="표준 63 3 2 2 4" xfId="14615"/>
    <cellStyle name="표준 63 3 2 2 5" xfId="6862"/>
    <cellStyle name="표준 63 3 2 3" xfId="4987"/>
    <cellStyle name="표준 63 3 2 3 2" xfId="8011"/>
    <cellStyle name="표준 63 3 2 3 2 2" xfId="17524"/>
    <cellStyle name="표준 63 3 2 3 2 3" xfId="15763"/>
    <cellStyle name="표준 63 3 2 3 3" xfId="16663"/>
    <cellStyle name="표준 63 3 2 3 4" xfId="14902"/>
    <cellStyle name="표준 63 3 2 3 5" xfId="7150"/>
    <cellStyle name="표준 63 3 2 4" xfId="7437"/>
    <cellStyle name="표준 63 3 2 4 2" xfId="16950"/>
    <cellStyle name="표준 63 3 2 4 3" xfId="15189"/>
    <cellStyle name="표준 63 3 2 5" xfId="13852"/>
    <cellStyle name="표준 63 3 2 5 2" xfId="16089"/>
    <cellStyle name="표준 63 3 2 6" xfId="13853"/>
    <cellStyle name="표준 63 3 2 7" xfId="14328"/>
    <cellStyle name="표준 63 3 2 8" xfId="5712"/>
    <cellStyle name="표준 63 3 3" xfId="4587"/>
    <cellStyle name="표준 63 3 3 2" xfId="5065"/>
    <cellStyle name="표준 63 3 3 2 2" xfId="13854"/>
    <cellStyle name="표준 63 3 3 2 2 2" xfId="17129"/>
    <cellStyle name="표준 63 3 3 2 3" xfId="15368"/>
    <cellStyle name="표준 63 3 3 2 4" xfId="7616"/>
    <cellStyle name="표준 63 3 3 3" xfId="13855"/>
    <cellStyle name="표준 63 3 3 3 2" xfId="16268"/>
    <cellStyle name="표준 63 3 3 4" xfId="14507"/>
    <cellStyle name="표준 63 3 3 5" xfId="6754"/>
    <cellStyle name="표준 63 3 4" xfId="4743"/>
    <cellStyle name="표준 63 3 4 2" xfId="5221"/>
    <cellStyle name="표준 63 3 4 2 2" xfId="17416"/>
    <cellStyle name="표준 63 3 4 2 3" xfId="15655"/>
    <cellStyle name="표준 63 3 4 2 4" xfId="7903"/>
    <cellStyle name="표준 63 3 4 3" xfId="16555"/>
    <cellStyle name="표준 63 3 4 4" xfId="14794"/>
    <cellStyle name="표준 63 3 4 5" xfId="7042"/>
    <cellStyle name="표준 63 3 5" xfId="4829"/>
    <cellStyle name="표준 63 3 5 2" xfId="5301"/>
    <cellStyle name="표준 63 3 5 2 2" xfId="16842"/>
    <cellStyle name="표준 63 3 5 3" xfId="15081"/>
    <cellStyle name="표준 63 3 5 4" xfId="7329"/>
    <cellStyle name="표준 63 3 6" xfId="4909"/>
    <cellStyle name="표준 63 3 6 2" xfId="15981"/>
    <cellStyle name="표준 63 3 6 3" xfId="13856"/>
    <cellStyle name="표준 63 3 7" xfId="13857"/>
    <cellStyle name="표준 63 3 8" xfId="14221"/>
    <cellStyle name="표준 63 3 9" xfId="5604"/>
    <cellStyle name="표준 63 4" xfId="4295"/>
    <cellStyle name="표준 63 4 2" xfId="4518"/>
    <cellStyle name="표준 63 4 2 2" xfId="4692"/>
    <cellStyle name="표준 63 4 2 2 2" xfId="5170"/>
    <cellStyle name="표준 63 4 2 2 2 2" xfId="17271"/>
    <cellStyle name="표준 63 4 2 2 2 3" xfId="15510"/>
    <cellStyle name="표준 63 4 2 2 2 4" xfId="7758"/>
    <cellStyle name="표준 63 4 2 2 3" xfId="16410"/>
    <cellStyle name="표준 63 4 2 2 4" xfId="14649"/>
    <cellStyle name="표준 63 4 2 2 5" xfId="6896"/>
    <cellStyle name="표준 63 4 2 3" xfId="5014"/>
    <cellStyle name="표준 63 4 2 3 2" xfId="8045"/>
    <cellStyle name="표준 63 4 2 3 2 2" xfId="17558"/>
    <cellStyle name="표준 63 4 2 3 2 3" xfId="15797"/>
    <cellStyle name="표준 63 4 2 3 3" xfId="16697"/>
    <cellStyle name="표준 63 4 2 3 4" xfId="14936"/>
    <cellStyle name="표준 63 4 2 3 5" xfId="7184"/>
    <cellStyle name="표준 63 4 2 4" xfId="7471"/>
    <cellStyle name="표준 63 4 2 4 2" xfId="16984"/>
    <cellStyle name="표준 63 4 2 4 3" xfId="15223"/>
    <cellStyle name="표준 63 4 2 5" xfId="16123"/>
    <cellStyle name="표준 63 4 2 6" xfId="14362"/>
    <cellStyle name="표준 63 4 2 7" xfId="5746"/>
    <cellStyle name="표준 63 4 3" xfId="4614"/>
    <cellStyle name="표준 63 4 3 2" xfId="5092"/>
    <cellStyle name="표준 63 4 3 2 2" xfId="13858"/>
    <cellStyle name="표준 63 4 3 2 2 2" xfId="17163"/>
    <cellStyle name="표준 63 4 3 2 3" xfId="15402"/>
    <cellStyle name="표준 63 4 3 2 4" xfId="7650"/>
    <cellStyle name="표준 63 4 3 3" xfId="13859"/>
    <cellStyle name="표준 63 4 3 3 2" xfId="16302"/>
    <cellStyle name="표준 63 4 3 4" xfId="14541"/>
    <cellStyle name="표준 63 4 3 5" xfId="6788"/>
    <cellStyle name="표준 63 4 4" xfId="4770"/>
    <cellStyle name="표준 63 4 4 2" xfId="5248"/>
    <cellStyle name="표준 63 4 4 2 2" xfId="17450"/>
    <cellStyle name="표준 63 4 4 2 3" xfId="15689"/>
    <cellStyle name="표준 63 4 4 2 4" xfId="7937"/>
    <cellStyle name="표준 63 4 4 3" xfId="16589"/>
    <cellStyle name="표준 63 4 4 4" xfId="14828"/>
    <cellStyle name="표준 63 4 4 5" xfId="7076"/>
    <cellStyle name="표준 63 4 5" xfId="4856"/>
    <cellStyle name="표준 63 4 5 2" xfId="5328"/>
    <cellStyle name="표준 63 4 5 2 2" xfId="16876"/>
    <cellStyle name="표준 63 4 5 3" xfId="15115"/>
    <cellStyle name="표준 63 4 5 4" xfId="7363"/>
    <cellStyle name="표준 63 4 6" xfId="4936"/>
    <cellStyle name="표준 63 4 6 2" xfId="16015"/>
    <cellStyle name="표준 63 4 6 3" xfId="13860"/>
    <cellStyle name="표준 63 4 7" xfId="14255"/>
    <cellStyle name="표준 63 4 8" xfId="5638"/>
    <cellStyle name="표준 63 5" xfId="4252"/>
    <cellStyle name="표준 63 5 2" xfId="4475"/>
    <cellStyle name="표준 63 5 2 2" xfId="4649"/>
    <cellStyle name="표준 63 5 2 2 2" xfId="5127"/>
    <cellStyle name="표준 63 5 2 2 2 2" xfId="17221"/>
    <cellStyle name="표준 63 5 2 2 2 3" xfId="15460"/>
    <cellStyle name="표준 63 5 2 2 2 4" xfId="7708"/>
    <cellStyle name="표준 63 5 2 2 3" xfId="16360"/>
    <cellStyle name="표준 63 5 2 2 4" xfId="14599"/>
    <cellStyle name="표준 63 5 2 2 5" xfId="6846"/>
    <cellStyle name="표준 63 5 2 3" xfId="4971"/>
    <cellStyle name="표준 63 5 2 3 2" xfId="7995"/>
    <cellStyle name="표준 63 5 2 3 2 2" xfId="17508"/>
    <cellStyle name="표준 63 5 2 3 2 3" xfId="15747"/>
    <cellStyle name="표준 63 5 2 3 3" xfId="16647"/>
    <cellStyle name="표준 63 5 2 3 4" xfId="14886"/>
    <cellStyle name="표준 63 5 2 3 5" xfId="7134"/>
    <cellStyle name="표준 63 5 2 4" xfId="7421"/>
    <cellStyle name="표준 63 5 2 4 2" xfId="16934"/>
    <cellStyle name="표준 63 5 2 4 3" xfId="15173"/>
    <cellStyle name="표준 63 5 2 5" xfId="16073"/>
    <cellStyle name="표준 63 5 2 6" xfId="14312"/>
    <cellStyle name="표준 63 5 2 7" xfId="5696"/>
    <cellStyle name="표준 63 5 3" xfId="4571"/>
    <cellStyle name="표준 63 5 3 2" xfId="5049"/>
    <cellStyle name="표준 63 5 3 2 2" xfId="13861"/>
    <cellStyle name="표준 63 5 3 2 2 2" xfId="17113"/>
    <cellStyle name="표준 63 5 3 2 3" xfId="15352"/>
    <cellStyle name="표준 63 5 3 2 4" xfId="7600"/>
    <cellStyle name="표준 63 5 3 3" xfId="13862"/>
    <cellStyle name="표준 63 5 3 3 2" xfId="16252"/>
    <cellStyle name="표준 63 5 3 4" xfId="14491"/>
    <cellStyle name="표준 63 5 3 5" xfId="6738"/>
    <cellStyle name="표준 63 5 4" xfId="4727"/>
    <cellStyle name="표준 63 5 4 2" xfId="5205"/>
    <cellStyle name="표준 63 5 4 2 2" xfId="17400"/>
    <cellStyle name="표준 63 5 4 2 3" xfId="15639"/>
    <cellStyle name="표준 63 5 4 2 4" xfId="7887"/>
    <cellStyle name="표준 63 5 4 3" xfId="16539"/>
    <cellStyle name="표준 63 5 4 4" xfId="14778"/>
    <cellStyle name="표준 63 5 4 5" xfId="7026"/>
    <cellStyle name="표준 63 5 5" xfId="4813"/>
    <cellStyle name="표준 63 5 5 2" xfId="5285"/>
    <cellStyle name="표준 63 5 5 2 2" xfId="16826"/>
    <cellStyle name="표준 63 5 5 3" xfId="15065"/>
    <cellStyle name="표준 63 5 5 4" xfId="7313"/>
    <cellStyle name="표준 63 5 6" xfId="4893"/>
    <cellStyle name="표준 63 5 6 2" xfId="15965"/>
    <cellStyle name="표준 63 5 6 3" xfId="13863"/>
    <cellStyle name="표준 63 5 7" xfId="14205"/>
    <cellStyle name="표준 63 5 8" xfId="5588"/>
    <cellStyle name="표준 63 6" xfId="4248"/>
    <cellStyle name="표준 63 6 2" xfId="4471"/>
    <cellStyle name="표준 63 6 2 2" xfId="4645"/>
    <cellStyle name="표준 63 6 2 2 2" xfId="5123"/>
    <cellStyle name="표준 63 6 2 2 2 2" xfId="17217"/>
    <cellStyle name="표준 63 6 2 2 2 3" xfId="15456"/>
    <cellStyle name="표준 63 6 2 2 2 4" xfId="7704"/>
    <cellStyle name="표준 63 6 2 2 3" xfId="16356"/>
    <cellStyle name="표준 63 6 2 2 4" xfId="14595"/>
    <cellStyle name="표준 63 6 2 2 5" xfId="6842"/>
    <cellStyle name="표준 63 6 2 3" xfId="4967"/>
    <cellStyle name="표준 63 6 2 3 2" xfId="7991"/>
    <cellStyle name="표준 63 6 2 3 2 2" xfId="17504"/>
    <cellStyle name="표준 63 6 2 3 2 3" xfId="15743"/>
    <cellStyle name="표준 63 6 2 3 3" xfId="16643"/>
    <cellStyle name="표준 63 6 2 3 4" xfId="14882"/>
    <cellStyle name="표준 63 6 2 3 5" xfId="7130"/>
    <cellStyle name="표준 63 6 2 4" xfId="7417"/>
    <cellStyle name="표준 63 6 2 4 2" xfId="16930"/>
    <cellStyle name="표준 63 6 2 4 3" xfId="15169"/>
    <cellStyle name="표준 63 6 2 5" xfId="16069"/>
    <cellStyle name="표준 63 6 2 6" xfId="14308"/>
    <cellStyle name="표준 63 6 2 7" xfId="5692"/>
    <cellStyle name="표준 63 6 3" xfId="4567"/>
    <cellStyle name="표준 63 6 3 2" xfId="5045"/>
    <cellStyle name="표준 63 6 3 2 2" xfId="13864"/>
    <cellStyle name="표준 63 6 3 2 2 2" xfId="17109"/>
    <cellStyle name="표준 63 6 3 2 3" xfId="15348"/>
    <cellStyle name="표준 63 6 3 2 4" xfId="7596"/>
    <cellStyle name="표준 63 6 3 3" xfId="13865"/>
    <cellStyle name="표준 63 6 3 3 2" xfId="16248"/>
    <cellStyle name="표준 63 6 3 4" xfId="14487"/>
    <cellStyle name="표준 63 6 3 5" xfId="6734"/>
    <cellStyle name="표준 63 6 4" xfId="4723"/>
    <cellStyle name="표준 63 6 4 2" xfId="5201"/>
    <cellStyle name="표준 63 6 4 2 2" xfId="17396"/>
    <cellStyle name="표준 63 6 4 2 3" xfId="15635"/>
    <cellStyle name="표준 63 6 4 2 4" xfId="7883"/>
    <cellStyle name="표준 63 6 4 3" xfId="16535"/>
    <cellStyle name="표준 63 6 4 4" xfId="14774"/>
    <cellStyle name="표준 63 6 4 5" xfId="7022"/>
    <cellStyle name="표준 63 6 5" xfId="4809"/>
    <cellStyle name="표준 63 6 5 2" xfId="5281"/>
    <cellStyle name="표준 63 6 5 2 2" xfId="16822"/>
    <cellStyle name="표준 63 6 5 3" xfId="15061"/>
    <cellStyle name="표준 63 6 5 4" xfId="7309"/>
    <cellStyle name="표준 63 6 6" xfId="4889"/>
    <cellStyle name="표준 63 6 6 2" xfId="15961"/>
    <cellStyle name="표준 63 6 6 3" xfId="13866"/>
    <cellStyle name="표준 63 6 7" xfId="14201"/>
    <cellStyle name="표준 63 6 8" xfId="5584"/>
    <cellStyle name="표준 63 7" xfId="4264"/>
    <cellStyle name="표준 63 7 2" xfId="4487"/>
    <cellStyle name="표준 63 7 2 2" xfId="4661"/>
    <cellStyle name="표준 63 7 2 2 2" xfId="5139"/>
    <cellStyle name="표준 63 7 2 2 2 2" xfId="17233"/>
    <cellStyle name="표준 63 7 2 2 2 3" xfId="15472"/>
    <cellStyle name="표준 63 7 2 2 2 4" xfId="7720"/>
    <cellStyle name="표준 63 7 2 2 3" xfId="16372"/>
    <cellStyle name="표준 63 7 2 2 4" xfId="14611"/>
    <cellStyle name="표준 63 7 2 2 5" xfId="6858"/>
    <cellStyle name="표준 63 7 2 3" xfId="4983"/>
    <cellStyle name="표준 63 7 2 3 2" xfId="8007"/>
    <cellStyle name="표준 63 7 2 3 2 2" xfId="17520"/>
    <cellStyle name="표준 63 7 2 3 2 3" xfId="15759"/>
    <cellStyle name="표준 63 7 2 3 3" xfId="16659"/>
    <cellStyle name="표준 63 7 2 3 4" xfId="14898"/>
    <cellStyle name="표준 63 7 2 3 5" xfId="7146"/>
    <cellStyle name="표준 63 7 2 4" xfId="7433"/>
    <cellStyle name="표준 63 7 2 4 2" xfId="16946"/>
    <cellStyle name="표준 63 7 2 4 3" xfId="15185"/>
    <cellStyle name="표준 63 7 2 5" xfId="16085"/>
    <cellStyle name="표준 63 7 2 6" xfId="14324"/>
    <cellStyle name="표준 63 7 2 7" xfId="5708"/>
    <cellStyle name="표준 63 7 3" xfId="4583"/>
    <cellStyle name="표준 63 7 3 2" xfId="5061"/>
    <cellStyle name="표준 63 7 3 2 2" xfId="13867"/>
    <cellStyle name="표준 63 7 3 2 2 2" xfId="17125"/>
    <cellStyle name="표준 63 7 3 2 3" xfId="15364"/>
    <cellStyle name="표준 63 7 3 2 4" xfId="7612"/>
    <cellStyle name="표준 63 7 3 3" xfId="13868"/>
    <cellStyle name="표준 63 7 3 3 2" xfId="16264"/>
    <cellStyle name="표준 63 7 3 4" xfId="14503"/>
    <cellStyle name="표준 63 7 3 5" xfId="6750"/>
    <cellStyle name="표준 63 7 4" xfId="4739"/>
    <cellStyle name="표준 63 7 4 2" xfId="5217"/>
    <cellStyle name="표준 63 7 4 2 2" xfId="17412"/>
    <cellStyle name="표준 63 7 4 2 3" xfId="15651"/>
    <cellStyle name="표준 63 7 4 2 4" xfId="7899"/>
    <cellStyle name="표준 63 7 4 3" xfId="16551"/>
    <cellStyle name="표준 63 7 4 4" xfId="14790"/>
    <cellStyle name="표준 63 7 4 5" xfId="7038"/>
    <cellStyle name="표준 63 7 5" xfId="4825"/>
    <cellStyle name="표준 63 7 5 2" xfId="5297"/>
    <cellStyle name="표준 63 7 5 2 2" xfId="16838"/>
    <cellStyle name="표준 63 7 5 3" xfId="15077"/>
    <cellStyle name="표준 63 7 5 4" xfId="7325"/>
    <cellStyle name="표준 63 7 6" xfId="4905"/>
    <cellStyle name="표준 63 7 6 2" xfId="15977"/>
    <cellStyle name="표준 63 7 6 3" xfId="13869"/>
    <cellStyle name="표준 63 7 7" xfId="14217"/>
    <cellStyle name="표준 63 7 8" xfId="5600"/>
    <cellStyle name="표준 63 8" xfId="4279"/>
    <cellStyle name="표준 63 8 2" xfId="4502"/>
    <cellStyle name="표준 63 8 2 2" xfId="4676"/>
    <cellStyle name="표준 63 8 2 2 2" xfId="5154"/>
    <cellStyle name="표준 63 8 2 2 2 2" xfId="17248"/>
    <cellStyle name="표준 63 8 2 2 2 3" xfId="15487"/>
    <cellStyle name="표준 63 8 2 2 2 4" xfId="7735"/>
    <cellStyle name="표준 63 8 2 2 3" xfId="16387"/>
    <cellStyle name="표준 63 8 2 2 4" xfId="14626"/>
    <cellStyle name="표준 63 8 2 2 5" xfId="6873"/>
    <cellStyle name="표준 63 8 2 3" xfId="4998"/>
    <cellStyle name="표준 63 8 2 3 2" xfId="8022"/>
    <cellStyle name="표준 63 8 2 3 2 2" xfId="17535"/>
    <cellStyle name="표준 63 8 2 3 2 3" xfId="15774"/>
    <cellStyle name="표준 63 8 2 3 3" xfId="16674"/>
    <cellStyle name="표준 63 8 2 3 4" xfId="14913"/>
    <cellStyle name="표준 63 8 2 3 5" xfId="7161"/>
    <cellStyle name="표준 63 8 2 4" xfId="7448"/>
    <cellStyle name="표준 63 8 2 4 2" xfId="16961"/>
    <cellStyle name="표준 63 8 2 4 3" xfId="15200"/>
    <cellStyle name="표준 63 8 2 5" xfId="16100"/>
    <cellStyle name="표준 63 8 2 6" xfId="14339"/>
    <cellStyle name="표준 63 8 2 7" xfId="5723"/>
    <cellStyle name="표준 63 8 3" xfId="4598"/>
    <cellStyle name="표준 63 8 3 2" xfId="5076"/>
    <cellStyle name="표준 63 8 3 2 2" xfId="13870"/>
    <cellStyle name="표준 63 8 3 2 2 2" xfId="17140"/>
    <cellStyle name="표준 63 8 3 2 3" xfId="15379"/>
    <cellStyle name="표준 63 8 3 2 4" xfId="7627"/>
    <cellStyle name="표준 63 8 3 3" xfId="13871"/>
    <cellStyle name="표준 63 8 3 3 2" xfId="16279"/>
    <cellStyle name="표준 63 8 3 4" xfId="14518"/>
    <cellStyle name="표준 63 8 3 5" xfId="6765"/>
    <cellStyle name="표준 63 8 4" xfId="4754"/>
    <cellStyle name="표준 63 8 4 2" xfId="5232"/>
    <cellStyle name="표준 63 8 4 2 2" xfId="17427"/>
    <cellStyle name="표준 63 8 4 2 3" xfId="15666"/>
    <cellStyle name="표준 63 8 4 2 4" xfId="7914"/>
    <cellStyle name="표준 63 8 4 3" xfId="16566"/>
    <cellStyle name="표준 63 8 4 4" xfId="14805"/>
    <cellStyle name="표준 63 8 4 5" xfId="7053"/>
    <cellStyle name="표준 63 8 5" xfId="4840"/>
    <cellStyle name="표준 63 8 5 2" xfId="5312"/>
    <cellStyle name="표준 63 8 5 2 2" xfId="16853"/>
    <cellStyle name="표준 63 8 5 3" xfId="15092"/>
    <cellStyle name="표준 63 8 5 4" xfId="7340"/>
    <cellStyle name="표준 63 8 6" xfId="4920"/>
    <cellStyle name="표준 63 8 6 2" xfId="15992"/>
    <cellStyle name="표준 63 8 6 3" xfId="13872"/>
    <cellStyle name="표준 63 8 7" xfId="14232"/>
    <cellStyle name="표준 63 8 8" xfId="5615"/>
    <cellStyle name="표준 63 9" xfId="4261"/>
    <cellStyle name="표준 63 9 2" xfId="4484"/>
    <cellStyle name="표준 63 9 2 2" xfId="4658"/>
    <cellStyle name="표준 63 9 2 2 2" xfId="5136"/>
    <cellStyle name="표준 63 9 2 2 2 2" xfId="17230"/>
    <cellStyle name="표준 63 9 2 2 2 3" xfId="15469"/>
    <cellStyle name="표준 63 9 2 2 2 4" xfId="7717"/>
    <cellStyle name="표준 63 9 2 2 3" xfId="16369"/>
    <cellStyle name="표준 63 9 2 2 4" xfId="14608"/>
    <cellStyle name="표준 63 9 2 2 5" xfId="6855"/>
    <cellStyle name="표준 63 9 2 3" xfId="4980"/>
    <cellStyle name="표준 63 9 2 3 2" xfId="8004"/>
    <cellStyle name="표준 63 9 2 3 2 2" xfId="17517"/>
    <cellStyle name="표준 63 9 2 3 2 3" xfId="15756"/>
    <cellStyle name="표준 63 9 2 3 3" xfId="16656"/>
    <cellStyle name="표준 63 9 2 3 4" xfId="14895"/>
    <cellStyle name="표준 63 9 2 3 5" xfId="7143"/>
    <cellStyle name="표준 63 9 2 4" xfId="7430"/>
    <cellStyle name="표준 63 9 2 4 2" xfId="16943"/>
    <cellStyle name="표준 63 9 2 4 3" xfId="15182"/>
    <cellStyle name="표준 63 9 2 5" xfId="16082"/>
    <cellStyle name="표준 63 9 2 6" xfId="14321"/>
    <cellStyle name="표준 63 9 2 7" xfId="5705"/>
    <cellStyle name="표준 63 9 3" xfId="4580"/>
    <cellStyle name="표준 63 9 3 2" xfId="5058"/>
    <cellStyle name="표준 63 9 3 2 2" xfId="13873"/>
    <cellStyle name="표준 63 9 3 2 2 2" xfId="17122"/>
    <cellStyle name="표준 63 9 3 2 3" xfId="15361"/>
    <cellStyle name="표준 63 9 3 2 4" xfId="7609"/>
    <cellStyle name="표준 63 9 3 3" xfId="13874"/>
    <cellStyle name="표준 63 9 3 3 2" xfId="16261"/>
    <cellStyle name="표준 63 9 3 4" xfId="14500"/>
    <cellStyle name="표준 63 9 3 5" xfId="6747"/>
    <cellStyle name="표준 63 9 4" xfId="4736"/>
    <cellStyle name="표준 63 9 4 2" xfId="5214"/>
    <cellStyle name="표준 63 9 4 2 2" xfId="17409"/>
    <cellStyle name="표준 63 9 4 2 3" xfId="15648"/>
    <cellStyle name="표준 63 9 4 2 4" xfId="7896"/>
    <cellStyle name="표준 63 9 4 3" xfId="16548"/>
    <cellStyle name="표준 63 9 4 4" xfId="14787"/>
    <cellStyle name="표준 63 9 4 5" xfId="7035"/>
    <cellStyle name="표준 63 9 5" xfId="4822"/>
    <cellStyle name="표준 63 9 5 2" xfId="5294"/>
    <cellStyle name="표준 63 9 5 2 2" xfId="16835"/>
    <cellStyle name="표준 63 9 5 3" xfId="15074"/>
    <cellStyle name="표준 63 9 5 4" xfId="7322"/>
    <cellStyle name="표준 63 9 6" xfId="4902"/>
    <cellStyle name="표준 63 9 6 2" xfId="15974"/>
    <cellStyle name="표준 63 9 6 3" xfId="13875"/>
    <cellStyle name="표준 63 9 7" xfId="14214"/>
    <cellStyle name="표준 63 9 8" xfId="5597"/>
    <cellStyle name="표준 64" xfId="4162"/>
    <cellStyle name="표준 64 10" xfId="4276"/>
    <cellStyle name="표준 64 10 2" xfId="4499"/>
    <cellStyle name="표준 64 10 2 2" xfId="4673"/>
    <cellStyle name="표준 64 10 2 2 2" xfId="5151"/>
    <cellStyle name="표준 64 10 2 2 2 2" xfId="17245"/>
    <cellStyle name="표준 64 10 2 2 2 3" xfId="15484"/>
    <cellStyle name="표준 64 10 2 2 2 4" xfId="7732"/>
    <cellStyle name="표준 64 10 2 2 3" xfId="16384"/>
    <cellStyle name="표준 64 10 2 2 4" xfId="14623"/>
    <cellStyle name="표준 64 10 2 2 5" xfId="6870"/>
    <cellStyle name="표준 64 10 2 3" xfId="4995"/>
    <cellStyle name="표준 64 10 2 3 2" xfId="8019"/>
    <cellStyle name="표준 64 10 2 3 2 2" xfId="17532"/>
    <cellStyle name="표준 64 10 2 3 2 3" xfId="15771"/>
    <cellStyle name="표준 64 10 2 3 3" xfId="16671"/>
    <cellStyle name="표준 64 10 2 3 4" xfId="14910"/>
    <cellStyle name="표준 64 10 2 3 5" xfId="7158"/>
    <cellStyle name="표준 64 10 2 4" xfId="7445"/>
    <cellStyle name="표준 64 10 2 4 2" xfId="16958"/>
    <cellStyle name="표준 64 10 2 4 3" xfId="15197"/>
    <cellStyle name="표준 64 10 2 5" xfId="16097"/>
    <cellStyle name="표준 64 10 2 6" xfId="14336"/>
    <cellStyle name="표준 64 10 2 7" xfId="5720"/>
    <cellStyle name="표준 64 10 3" xfId="4595"/>
    <cellStyle name="표준 64 10 3 2" xfId="5073"/>
    <cellStyle name="표준 64 10 3 2 2" xfId="13876"/>
    <cellStyle name="표준 64 10 3 2 2 2" xfId="17137"/>
    <cellStyle name="표준 64 10 3 2 3" xfId="15376"/>
    <cellStyle name="표준 64 10 3 2 4" xfId="7624"/>
    <cellStyle name="표준 64 10 3 3" xfId="13877"/>
    <cellStyle name="표준 64 10 3 3 2" xfId="16276"/>
    <cellStyle name="표준 64 10 3 4" xfId="14515"/>
    <cellStyle name="표준 64 10 3 5" xfId="6762"/>
    <cellStyle name="표준 64 10 4" xfId="4751"/>
    <cellStyle name="표준 64 10 4 2" xfId="5229"/>
    <cellStyle name="표준 64 10 4 2 2" xfId="17424"/>
    <cellStyle name="표준 64 10 4 2 3" xfId="15663"/>
    <cellStyle name="표준 64 10 4 2 4" xfId="7911"/>
    <cellStyle name="표준 64 10 4 3" xfId="16563"/>
    <cellStyle name="표준 64 10 4 4" xfId="14802"/>
    <cellStyle name="표준 64 10 4 5" xfId="7050"/>
    <cellStyle name="표준 64 10 5" xfId="4837"/>
    <cellStyle name="표준 64 10 5 2" xfId="5309"/>
    <cellStyle name="표준 64 10 5 2 2" xfId="16850"/>
    <cellStyle name="표준 64 10 5 3" xfId="15089"/>
    <cellStyle name="표준 64 10 5 4" xfId="7337"/>
    <cellStyle name="표준 64 10 6" xfId="4917"/>
    <cellStyle name="표준 64 10 6 2" xfId="15989"/>
    <cellStyle name="표준 64 10 6 3" xfId="13878"/>
    <cellStyle name="표준 64 10 7" xfId="14229"/>
    <cellStyle name="표준 64 10 8" xfId="5612"/>
    <cellStyle name="표준 64 11" xfId="4449"/>
    <cellStyle name="표준 64 11 2" xfId="4625"/>
    <cellStyle name="표준 64 11 2 2" xfId="5103"/>
    <cellStyle name="표준 64 11 2 2 2" xfId="17200"/>
    <cellStyle name="표준 64 11 2 2 3" xfId="15439"/>
    <cellStyle name="표준 64 11 2 2 4" xfId="7687"/>
    <cellStyle name="표준 64 11 2 3" xfId="16339"/>
    <cellStyle name="표준 64 11 2 4" xfId="14578"/>
    <cellStyle name="표준 64 11 2 5" xfId="6825"/>
    <cellStyle name="표준 64 11 3" xfId="4947"/>
    <cellStyle name="표준 64 11 3 2" xfId="7974"/>
    <cellStyle name="표준 64 11 3 2 2" xfId="17487"/>
    <cellStyle name="표준 64 11 3 2 3" xfId="15726"/>
    <cellStyle name="표준 64 11 3 3" xfId="16626"/>
    <cellStyle name="표준 64 11 3 4" xfId="14865"/>
    <cellStyle name="표준 64 11 3 5" xfId="7113"/>
    <cellStyle name="표준 64 11 4" xfId="7400"/>
    <cellStyle name="표준 64 11 4 2" xfId="16913"/>
    <cellStyle name="표준 64 11 4 3" xfId="15152"/>
    <cellStyle name="표준 64 11 5" xfId="13879"/>
    <cellStyle name="표준 64 11 5 2" xfId="16052"/>
    <cellStyle name="표준 64 11 6" xfId="13880"/>
    <cellStyle name="표준 64 11 7" xfId="14291"/>
    <cellStyle name="표준 64 11 8" xfId="5675"/>
    <cellStyle name="표준 64 12" xfId="4547"/>
    <cellStyle name="표준 64 12 2" xfId="5025"/>
    <cellStyle name="표준 64 12 2 2" xfId="13881"/>
    <cellStyle name="표준 64 12 2 2 2" xfId="17092"/>
    <cellStyle name="표준 64 12 2 3" xfId="15331"/>
    <cellStyle name="표준 64 12 2 4" xfId="7579"/>
    <cellStyle name="표준 64 12 3" xfId="13882"/>
    <cellStyle name="표준 64 12 3 2" xfId="16231"/>
    <cellStyle name="표준 64 12 4" xfId="14470"/>
    <cellStyle name="표준 64 12 5" xfId="6717"/>
    <cellStyle name="표준 64 13" xfId="4703"/>
    <cellStyle name="표준 64 13 2" xfId="5181"/>
    <cellStyle name="표준 64 13 2 2" xfId="17379"/>
    <cellStyle name="표준 64 13 2 3" xfId="15618"/>
    <cellStyle name="표준 64 13 2 4" xfId="7866"/>
    <cellStyle name="표준 64 13 3" xfId="16518"/>
    <cellStyle name="표준 64 13 4" xfId="14757"/>
    <cellStyle name="표준 64 13 5" xfId="7005"/>
    <cellStyle name="표준 64 14" xfId="4789"/>
    <cellStyle name="표준 64 14 2" xfId="5261"/>
    <cellStyle name="표준 64 14 2 2" xfId="16805"/>
    <cellStyle name="표준 64 14 3" xfId="15044"/>
    <cellStyle name="표준 64 14 4" xfId="7292"/>
    <cellStyle name="표준 64 15" xfId="4869"/>
    <cellStyle name="표준 64 15 2" xfId="15944"/>
    <cellStyle name="표준 64 15 3" xfId="13883"/>
    <cellStyle name="표준 64 16" xfId="13884"/>
    <cellStyle name="표준 64 17" xfId="13885"/>
    <cellStyle name="표준 64 18" xfId="14185"/>
    <cellStyle name="표준 64 19" xfId="5564"/>
    <cellStyle name="표준 64 2" xfId="4235"/>
    <cellStyle name="표준 64 2 2" xfId="4462"/>
    <cellStyle name="표준 64 2 2 2" xfId="4636"/>
    <cellStyle name="표준 64 2 2 2 2" xfId="5114"/>
    <cellStyle name="표준 64 2 2 2 2 2" xfId="17267"/>
    <cellStyle name="표준 64 2 2 2 2 3" xfId="15506"/>
    <cellStyle name="표준 64 2 2 2 2 4" xfId="7754"/>
    <cellStyle name="표준 64 2 2 2 3" xfId="16406"/>
    <cellStyle name="표준 64 2 2 2 4" xfId="14645"/>
    <cellStyle name="표준 64 2 2 2 5" xfId="6892"/>
    <cellStyle name="표준 64 2 2 3" xfId="4958"/>
    <cellStyle name="표준 64 2 2 3 2" xfId="8041"/>
    <cellStyle name="표준 64 2 2 3 2 2" xfId="17554"/>
    <cellStyle name="표준 64 2 2 3 2 3" xfId="15793"/>
    <cellStyle name="표준 64 2 2 3 3" xfId="16693"/>
    <cellStyle name="표준 64 2 2 3 4" xfId="14932"/>
    <cellStyle name="표준 64 2 2 3 5" xfId="7180"/>
    <cellStyle name="표준 64 2 2 4" xfId="7467"/>
    <cellStyle name="표준 64 2 2 4 2" xfId="16980"/>
    <cellStyle name="표준 64 2 2 4 3" xfId="15219"/>
    <cellStyle name="표준 64 2 2 5" xfId="13886"/>
    <cellStyle name="표준 64 2 2 5 2" xfId="16119"/>
    <cellStyle name="표준 64 2 2 6" xfId="13887"/>
    <cellStyle name="표준 64 2 2 7" xfId="14358"/>
    <cellStyle name="표준 64 2 2 8" xfId="5742"/>
    <cellStyle name="표준 64 2 3" xfId="4558"/>
    <cellStyle name="표준 64 2 3 2" xfId="5036"/>
    <cellStyle name="표준 64 2 3 2 2" xfId="13888"/>
    <cellStyle name="표준 64 2 3 2 2 2" xfId="17159"/>
    <cellStyle name="표준 64 2 3 2 3" xfId="15398"/>
    <cellStyle name="표준 64 2 3 2 4" xfId="7646"/>
    <cellStyle name="표준 64 2 3 3" xfId="13889"/>
    <cellStyle name="표준 64 2 3 3 2" xfId="16298"/>
    <cellStyle name="표준 64 2 3 4" xfId="14537"/>
    <cellStyle name="표준 64 2 3 5" xfId="6784"/>
    <cellStyle name="표준 64 2 4" xfId="4714"/>
    <cellStyle name="표준 64 2 4 2" xfId="5192"/>
    <cellStyle name="표준 64 2 4 2 2" xfId="17446"/>
    <cellStyle name="표준 64 2 4 2 3" xfId="15685"/>
    <cellStyle name="표준 64 2 4 2 4" xfId="7933"/>
    <cellStyle name="표준 64 2 4 3" xfId="16585"/>
    <cellStyle name="표준 64 2 4 4" xfId="14824"/>
    <cellStyle name="표준 64 2 4 5" xfId="7072"/>
    <cellStyle name="표준 64 2 5" xfId="4800"/>
    <cellStyle name="표준 64 2 5 2" xfId="5272"/>
    <cellStyle name="표준 64 2 5 2 2" xfId="16872"/>
    <cellStyle name="표준 64 2 5 3" xfId="15111"/>
    <cellStyle name="표준 64 2 5 4" xfId="7359"/>
    <cellStyle name="표준 64 2 6" xfId="4880"/>
    <cellStyle name="표준 64 2 6 2" xfId="16011"/>
    <cellStyle name="표준 64 2 6 3" xfId="13890"/>
    <cellStyle name="표준 64 2 7" xfId="13891"/>
    <cellStyle name="표준 64 2 8" xfId="14251"/>
    <cellStyle name="표준 64 2 9" xfId="5634"/>
    <cellStyle name="표준 64 3" xfId="4246"/>
    <cellStyle name="표준 64 3 2" xfId="4469"/>
    <cellStyle name="표준 64 3 2 2" xfId="4643"/>
    <cellStyle name="표준 64 3 2 2 2" xfId="5121"/>
    <cellStyle name="표준 64 3 2 2 2 2" xfId="17215"/>
    <cellStyle name="표준 64 3 2 2 2 3" xfId="15454"/>
    <cellStyle name="표준 64 3 2 2 2 4" xfId="7702"/>
    <cellStyle name="표준 64 3 2 2 3" xfId="16354"/>
    <cellStyle name="표준 64 3 2 2 4" xfId="14593"/>
    <cellStyle name="표준 64 3 2 2 5" xfId="6840"/>
    <cellStyle name="표준 64 3 2 3" xfId="4965"/>
    <cellStyle name="표준 64 3 2 3 2" xfId="7989"/>
    <cellStyle name="표준 64 3 2 3 2 2" xfId="17502"/>
    <cellStyle name="표준 64 3 2 3 2 3" xfId="15741"/>
    <cellStyle name="표준 64 3 2 3 3" xfId="16641"/>
    <cellStyle name="표준 64 3 2 3 4" xfId="14880"/>
    <cellStyle name="표준 64 3 2 3 5" xfId="7128"/>
    <cellStyle name="표준 64 3 2 4" xfId="7415"/>
    <cellStyle name="표준 64 3 2 4 2" xfId="16928"/>
    <cellStyle name="표준 64 3 2 4 3" xfId="15167"/>
    <cellStyle name="표준 64 3 2 5" xfId="13892"/>
    <cellStyle name="표준 64 3 2 5 2" xfId="16067"/>
    <cellStyle name="표준 64 3 2 6" xfId="13893"/>
    <cellStyle name="표준 64 3 2 7" xfId="14306"/>
    <cellStyle name="표준 64 3 2 8" xfId="5690"/>
    <cellStyle name="표준 64 3 3" xfId="4565"/>
    <cellStyle name="표준 64 3 3 2" xfId="5043"/>
    <cellStyle name="표준 64 3 3 2 2" xfId="13894"/>
    <cellStyle name="표준 64 3 3 2 2 2" xfId="17107"/>
    <cellStyle name="표준 64 3 3 2 3" xfId="15346"/>
    <cellStyle name="표준 64 3 3 2 4" xfId="7594"/>
    <cellStyle name="표준 64 3 3 3" xfId="13895"/>
    <cellStyle name="표준 64 3 3 3 2" xfId="16246"/>
    <cellStyle name="표준 64 3 3 4" xfId="14485"/>
    <cellStyle name="표준 64 3 3 5" xfId="6732"/>
    <cellStyle name="표준 64 3 4" xfId="4721"/>
    <cellStyle name="표준 64 3 4 2" xfId="5199"/>
    <cellStyle name="표준 64 3 4 2 2" xfId="17394"/>
    <cellStyle name="표준 64 3 4 2 3" xfId="15633"/>
    <cellStyle name="표준 64 3 4 2 4" xfId="7881"/>
    <cellStyle name="표준 64 3 4 3" xfId="16533"/>
    <cellStyle name="표준 64 3 4 4" xfId="14772"/>
    <cellStyle name="표준 64 3 4 5" xfId="7020"/>
    <cellStyle name="표준 64 3 5" xfId="4807"/>
    <cellStyle name="표준 64 3 5 2" xfId="5279"/>
    <cellStyle name="표준 64 3 5 2 2" xfId="16820"/>
    <cellStyle name="표준 64 3 5 3" xfId="15059"/>
    <cellStyle name="표준 64 3 5 4" xfId="7307"/>
    <cellStyle name="표준 64 3 6" xfId="4887"/>
    <cellStyle name="표준 64 3 6 2" xfId="15959"/>
    <cellStyle name="표준 64 3 6 3" xfId="13896"/>
    <cellStyle name="표준 64 3 7" xfId="13897"/>
    <cellStyle name="표준 64 3 8" xfId="14199"/>
    <cellStyle name="표준 64 3 9" xfId="5582"/>
    <cellStyle name="표준 64 4" xfId="4285"/>
    <cellStyle name="표준 64 4 2" xfId="4508"/>
    <cellStyle name="표준 64 4 2 2" xfId="4682"/>
    <cellStyle name="표준 64 4 2 2 2" xfId="5160"/>
    <cellStyle name="표준 64 4 2 2 2 2" xfId="17254"/>
    <cellStyle name="표준 64 4 2 2 2 3" xfId="15493"/>
    <cellStyle name="표준 64 4 2 2 2 4" xfId="7741"/>
    <cellStyle name="표준 64 4 2 2 3" xfId="16393"/>
    <cellStyle name="표준 64 4 2 2 4" xfId="14632"/>
    <cellStyle name="표준 64 4 2 2 5" xfId="6879"/>
    <cellStyle name="표준 64 4 2 3" xfId="5004"/>
    <cellStyle name="표준 64 4 2 3 2" xfId="8028"/>
    <cellStyle name="표준 64 4 2 3 2 2" xfId="17541"/>
    <cellStyle name="표준 64 4 2 3 2 3" xfId="15780"/>
    <cellStyle name="표준 64 4 2 3 3" xfId="16680"/>
    <cellStyle name="표준 64 4 2 3 4" xfId="14919"/>
    <cellStyle name="표준 64 4 2 3 5" xfId="7167"/>
    <cellStyle name="표준 64 4 2 4" xfId="7454"/>
    <cellStyle name="표준 64 4 2 4 2" xfId="16967"/>
    <cellStyle name="표준 64 4 2 4 3" xfId="15206"/>
    <cellStyle name="표준 64 4 2 5" xfId="16106"/>
    <cellStyle name="표준 64 4 2 6" xfId="14345"/>
    <cellStyle name="표준 64 4 2 7" xfId="5729"/>
    <cellStyle name="표준 64 4 3" xfId="4604"/>
    <cellStyle name="표준 64 4 3 2" xfId="5082"/>
    <cellStyle name="표준 64 4 3 2 2" xfId="13898"/>
    <cellStyle name="표준 64 4 3 2 2 2" xfId="17146"/>
    <cellStyle name="표준 64 4 3 2 3" xfId="15385"/>
    <cellStyle name="표준 64 4 3 2 4" xfId="7633"/>
    <cellStyle name="표준 64 4 3 3" xfId="13899"/>
    <cellStyle name="표준 64 4 3 3 2" xfId="16285"/>
    <cellStyle name="표준 64 4 3 4" xfId="14524"/>
    <cellStyle name="표준 64 4 3 5" xfId="6771"/>
    <cellStyle name="표준 64 4 4" xfId="4760"/>
    <cellStyle name="표준 64 4 4 2" xfId="5238"/>
    <cellStyle name="표준 64 4 4 2 2" xfId="17433"/>
    <cellStyle name="표준 64 4 4 2 3" xfId="15672"/>
    <cellStyle name="표준 64 4 4 2 4" xfId="7920"/>
    <cellStyle name="표준 64 4 4 3" xfId="16572"/>
    <cellStyle name="표준 64 4 4 4" xfId="14811"/>
    <cellStyle name="표준 64 4 4 5" xfId="7059"/>
    <cellStyle name="표준 64 4 5" xfId="4846"/>
    <cellStyle name="표준 64 4 5 2" xfId="5318"/>
    <cellStyle name="표준 64 4 5 2 2" xfId="16859"/>
    <cellStyle name="표준 64 4 5 3" xfId="15098"/>
    <cellStyle name="표준 64 4 5 4" xfId="7346"/>
    <cellStyle name="표준 64 4 6" xfId="4926"/>
    <cellStyle name="표준 64 4 6 2" xfId="15998"/>
    <cellStyle name="표준 64 4 6 3" xfId="13900"/>
    <cellStyle name="표준 64 4 7" xfId="14238"/>
    <cellStyle name="표준 64 4 8" xfId="5621"/>
    <cellStyle name="표준 64 5" xfId="4251"/>
    <cellStyle name="표준 64 5 2" xfId="4474"/>
    <cellStyle name="표준 64 5 2 2" xfId="4648"/>
    <cellStyle name="표준 64 5 2 2 2" xfId="5126"/>
    <cellStyle name="표준 64 5 2 2 2 2" xfId="17220"/>
    <cellStyle name="표준 64 5 2 2 2 3" xfId="15459"/>
    <cellStyle name="표준 64 5 2 2 2 4" xfId="7707"/>
    <cellStyle name="표준 64 5 2 2 3" xfId="16359"/>
    <cellStyle name="표준 64 5 2 2 4" xfId="14598"/>
    <cellStyle name="표준 64 5 2 2 5" xfId="6845"/>
    <cellStyle name="표준 64 5 2 3" xfId="4970"/>
    <cellStyle name="표준 64 5 2 3 2" xfId="7994"/>
    <cellStyle name="표준 64 5 2 3 2 2" xfId="17507"/>
    <cellStyle name="표준 64 5 2 3 2 3" xfId="15746"/>
    <cellStyle name="표준 64 5 2 3 3" xfId="16646"/>
    <cellStyle name="표준 64 5 2 3 4" xfId="14885"/>
    <cellStyle name="표준 64 5 2 3 5" xfId="7133"/>
    <cellStyle name="표준 64 5 2 4" xfId="7420"/>
    <cellStyle name="표준 64 5 2 4 2" xfId="16933"/>
    <cellStyle name="표준 64 5 2 4 3" xfId="15172"/>
    <cellStyle name="표준 64 5 2 5" xfId="16072"/>
    <cellStyle name="표준 64 5 2 6" xfId="14311"/>
    <cellStyle name="표준 64 5 2 7" xfId="5695"/>
    <cellStyle name="표준 64 5 3" xfId="4570"/>
    <cellStyle name="표준 64 5 3 2" xfId="5048"/>
    <cellStyle name="표준 64 5 3 2 2" xfId="13901"/>
    <cellStyle name="표준 64 5 3 2 2 2" xfId="17112"/>
    <cellStyle name="표준 64 5 3 2 3" xfId="15351"/>
    <cellStyle name="표준 64 5 3 2 4" xfId="7599"/>
    <cellStyle name="표준 64 5 3 3" xfId="13902"/>
    <cellStyle name="표준 64 5 3 3 2" xfId="16251"/>
    <cellStyle name="표준 64 5 3 4" xfId="14490"/>
    <cellStyle name="표준 64 5 3 5" xfId="6737"/>
    <cellStyle name="표준 64 5 4" xfId="4726"/>
    <cellStyle name="표준 64 5 4 2" xfId="5204"/>
    <cellStyle name="표준 64 5 4 2 2" xfId="17399"/>
    <cellStyle name="표준 64 5 4 2 3" xfId="15638"/>
    <cellStyle name="표준 64 5 4 2 4" xfId="7886"/>
    <cellStyle name="표준 64 5 4 3" xfId="16538"/>
    <cellStyle name="표준 64 5 4 4" xfId="14777"/>
    <cellStyle name="표준 64 5 4 5" xfId="7025"/>
    <cellStyle name="표준 64 5 5" xfId="4812"/>
    <cellStyle name="표준 64 5 5 2" xfId="5284"/>
    <cellStyle name="표준 64 5 5 2 2" xfId="16825"/>
    <cellStyle name="표준 64 5 5 3" xfId="15064"/>
    <cellStyle name="표준 64 5 5 4" xfId="7312"/>
    <cellStyle name="표준 64 5 6" xfId="4892"/>
    <cellStyle name="표준 64 5 6 2" xfId="15964"/>
    <cellStyle name="표준 64 5 6 3" xfId="13903"/>
    <cellStyle name="표준 64 5 7" xfId="14204"/>
    <cellStyle name="표준 64 5 8" xfId="5587"/>
    <cellStyle name="표준 64 6" xfId="4291"/>
    <cellStyle name="표준 64 6 2" xfId="4514"/>
    <cellStyle name="표준 64 6 2 2" xfId="4688"/>
    <cellStyle name="표준 64 6 2 2 2" xfId="5166"/>
    <cellStyle name="표준 64 6 2 2 2 2" xfId="17260"/>
    <cellStyle name="표준 64 6 2 2 2 3" xfId="15499"/>
    <cellStyle name="표준 64 6 2 2 2 4" xfId="7747"/>
    <cellStyle name="표준 64 6 2 2 3" xfId="16399"/>
    <cellStyle name="표준 64 6 2 2 4" xfId="14638"/>
    <cellStyle name="표준 64 6 2 2 5" xfId="6885"/>
    <cellStyle name="표준 64 6 2 3" xfId="5010"/>
    <cellStyle name="표준 64 6 2 3 2" xfId="8034"/>
    <cellStyle name="표준 64 6 2 3 2 2" xfId="17547"/>
    <cellStyle name="표준 64 6 2 3 2 3" xfId="15786"/>
    <cellStyle name="표준 64 6 2 3 3" xfId="16686"/>
    <cellStyle name="표준 64 6 2 3 4" xfId="14925"/>
    <cellStyle name="표준 64 6 2 3 5" xfId="7173"/>
    <cellStyle name="표준 64 6 2 4" xfId="7460"/>
    <cellStyle name="표준 64 6 2 4 2" xfId="16973"/>
    <cellStyle name="표준 64 6 2 4 3" xfId="15212"/>
    <cellStyle name="표준 64 6 2 5" xfId="16112"/>
    <cellStyle name="표준 64 6 2 6" xfId="14351"/>
    <cellStyle name="표준 64 6 2 7" xfId="5735"/>
    <cellStyle name="표준 64 6 3" xfId="4610"/>
    <cellStyle name="표준 64 6 3 2" xfId="5088"/>
    <cellStyle name="표준 64 6 3 2 2" xfId="13904"/>
    <cellStyle name="표준 64 6 3 2 2 2" xfId="17152"/>
    <cellStyle name="표준 64 6 3 2 3" xfId="15391"/>
    <cellStyle name="표준 64 6 3 2 4" xfId="7639"/>
    <cellStyle name="표준 64 6 3 3" xfId="13905"/>
    <cellStyle name="표준 64 6 3 3 2" xfId="16291"/>
    <cellStyle name="표준 64 6 3 4" xfId="14530"/>
    <cellStyle name="표준 64 6 3 5" xfId="6777"/>
    <cellStyle name="표준 64 6 4" xfId="4766"/>
    <cellStyle name="표준 64 6 4 2" xfId="5244"/>
    <cellStyle name="표준 64 6 4 2 2" xfId="17439"/>
    <cellStyle name="표준 64 6 4 2 3" xfId="15678"/>
    <cellStyle name="표준 64 6 4 2 4" xfId="7926"/>
    <cellStyle name="표준 64 6 4 3" xfId="16578"/>
    <cellStyle name="표준 64 6 4 4" xfId="14817"/>
    <cellStyle name="표준 64 6 4 5" xfId="7065"/>
    <cellStyle name="표준 64 6 5" xfId="4852"/>
    <cellStyle name="표준 64 6 5 2" xfId="5324"/>
    <cellStyle name="표준 64 6 5 2 2" xfId="16865"/>
    <cellStyle name="표준 64 6 5 3" xfId="15104"/>
    <cellStyle name="표준 64 6 5 4" xfId="7352"/>
    <cellStyle name="표준 64 6 6" xfId="4932"/>
    <cellStyle name="표준 64 6 6 2" xfId="16004"/>
    <cellStyle name="표준 64 6 6 3" xfId="13906"/>
    <cellStyle name="표준 64 6 7" xfId="14244"/>
    <cellStyle name="표준 64 6 8" xfId="5627"/>
    <cellStyle name="표준 64 7" xfId="4244"/>
    <cellStyle name="표준 64 7 2" xfId="4467"/>
    <cellStyle name="표준 64 7 2 2" xfId="4641"/>
    <cellStyle name="표준 64 7 2 2 2" xfId="5119"/>
    <cellStyle name="표준 64 7 2 2 2 2" xfId="17213"/>
    <cellStyle name="표준 64 7 2 2 2 3" xfId="15452"/>
    <cellStyle name="표준 64 7 2 2 2 4" xfId="7700"/>
    <cellStyle name="표준 64 7 2 2 3" xfId="16352"/>
    <cellStyle name="표준 64 7 2 2 4" xfId="14591"/>
    <cellStyle name="표준 64 7 2 2 5" xfId="6838"/>
    <cellStyle name="표준 64 7 2 3" xfId="4963"/>
    <cellStyle name="표준 64 7 2 3 2" xfId="7987"/>
    <cellStyle name="표준 64 7 2 3 2 2" xfId="17500"/>
    <cellStyle name="표준 64 7 2 3 2 3" xfId="15739"/>
    <cellStyle name="표준 64 7 2 3 3" xfId="16639"/>
    <cellStyle name="표준 64 7 2 3 4" xfId="14878"/>
    <cellStyle name="표준 64 7 2 3 5" xfId="7126"/>
    <cellStyle name="표준 64 7 2 4" xfId="7413"/>
    <cellStyle name="표준 64 7 2 4 2" xfId="16926"/>
    <cellStyle name="표준 64 7 2 4 3" xfId="15165"/>
    <cellStyle name="표준 64 7 2 5" xfId="16065"/>
    <cellStyle name="표준 64 7 2 6" xfId="14304"/>
    <cellStyle name="표준 64 7 2 7" xfId="5688"/>
    <cellStyle name="표준 64 7 3" xfId="4563"/>
    <cellStyle name="표준 64 7 3 2" xfId="5041"/>
    <cellStyle name="표준 64 7 3 2 2" xfId="13907"/>
    <cellStyle name="표준 64 7 3 2 2 2" xfId="17105"/>
    <cellStyle name="표준 64 7 3 2 3" xfId="15344"/>
    <cellStyle name="표준 64 7 3 2 4" xfId="7592"/>
    <cellStyle name="표준 64 7 3 3" xfId="13908"/>
    <cellStyle name="표준 64 7 3 3 2" xfId="16244"/>
    <cellStyle name="표준 64 7 3 4" xfId="14483"/>
    <cellStyle name="표준 64 7 3 5" xfId="6730"/>
    <cellStyle name="표준 64 7 4" xfId="4719"/>
    <cellStyle name="표준 64 7 4 2" xfId="5197"/>
    <cellStyle name="표준 64 7 4 2 2" xfId="17392"/>
    <cellStyle name="표준 64 7 4 2 3" xfId="15631"/>
    <cellStyle name="표준 64 7 4 2 4" xfId="7879"/>
    <cellStyle name="표준 64 7 4 3" xfId="16531"/>
    <cellStyle name="표준 64 7 4 4" xfId="14770"/>
    <cellStyle name="표준 64 7 4 5" xfId="7018"/>
    <cellStyle name="표준 64 7 5" xfId="4805"/>
    <cellStyle name="표준 64 7 5 2" xfId="5277"/>
    <cellStyle name="표준 64 7 5 2 2" xfId="16818"/>
    <cellStyle name="표준 64 7 5 3" xfId="15057"/>
    <cellStyle name="표준 64 7 5 4" xfId="7305"/>
    <cellStyle name="표준 64 7 6" xfId="4885"/>
    <cellStyle name="표준 64 7 6 2" xfId="15957"/>
    <cellStyle name="표준 64 7 6 3" xfId="13909"/>
    <cellStyle name="표준 64 7 7" xfId="14197"/>
    <cellStyle name="표준 64 7 8" xfId="5580"/>
    <cellStyle name="표준 64 8" xfId="4258"/>
    <cellStyle name="표준 64 8 2" xfId="4481"/>
    <cellStyle name="표준 64 8 2 2" xfId="4655"/>
    <cellStyle name="표준 64 8 2 2 2" xfId="5133"/>
    <cellStyle name="표준 64 8 2 2 2 2" xfId="17227"/>
    <cellStyle name="표준 64 8 2 2 2 3" xfId="15466"/>
    <cellStyle name="표준 64 8 2 2 2 4" xfId="7714"/>
    <cellStyle name="표준 64 8 2 2 3" xfId="16366"/>
    <cellStyle name="표준 64 8 2 2 4" xfId="14605"/>
    <cellStyle name="표준 64 8 2 2 5" xfId="6852"/>
    <cellStyle name="표준 64 8 2 3" xfId="4977"/>
    <cellStyle name="표준 64 8 2 3 2" xfId="8001"/>
    <cellStyle name="표준 64 8 2 3 2 2" xfId="17514"/>
    <cellStyle name="표준 64 8 2 3 2 3" xfId="15753"/>
    <cellStyle name="표준 64 8 2 3 3" xfId="16653"/>
    <cellStyle name="표준 64 8 2 3 4" xfId="14892"/>
    <cellStyle name="표준 64 8 2 3 5" xfId="7140"/>
    <cellStyle name="표준 64 8 2 4" xfId="7427"/>
    <cellStyle name="표준 64 8 2 4 2" xfId="16940"/>
    <cellStyle name="표준 64 8 2 4 3" xfId="15179"/>
    <cellStyle name="표준 64 8 2 5" xfId="16079"/>
    <cellStyle name="표준 64 8 2 6" xfId="14318"/>
    <cellStyle name="표준 64 8 2 7" xfId="5702"/>
    <cellStyle name="표준 64 8 3" xfId="4577"/>
    <cellStyle name="표준 64 8 3 2" xfId="5055"/>
    <cellStyle name="표준 64 8 3 2 2" xfId="13910"/>
    <cellStyle name="표준 64 8 3 2 2 2" xfId="17119"/>
    <cellStyle name="표준 64 8 3 2 3" xfId="15358"/>
    <cellStyle name="표준 64 8 3 2 4" xfId="7606"/>
    <cellStyle name="표준 64 8 3 3" xfId="13911"/>
    <cellStyle name="표준 64 8 3 3 2" xfId="16258"/>
    <cellStyle name="표준 64 8 3 4" xfId="14497"/>
    <cellStyle name="표준 64 8 3 5" xfId="6744"/>
    <cellStyle name="표준 64 8 4" xfId="4733"/>
    <cellStyle name="표준 64 8 4 2" xfId="5211"/>
    <cellStyle name="표준 64 8 4 2 2" xfId="17406"/>
    <cellStyle name="표준 64 8 4 2 3" xfId="15645"/>
    <cellStyle name="표준 64 8 4 2 4" xfId="7893"/>
    <cellStyle name="표준 64 8 4 3" xfId="16545"/>
    <cellStyle name="표준 64 8 4 4" xfId="14784"/>
    <cellStyle name="표준 64 8 4 5" xfId="7032"/>
    <cellStyle name="표준 64 8 5" xfId="4819"/>
    <cellStyle name="표준 64 8 5 2" xfId="5291"/>
    <cellStyle name="표준 64 8 5 2 2" xfId="16832"/>
    <cellStyle name="표준 64 8 5 3" xfId="15071"/>
    <cellStyle name="표준 64 8 5 4" xfId="7319"/>
    <cellStyle name="표준 64 8 6" xfId="4899"/>
    <cellStyle name="표준 64 8 6 2" xfId="15971"/>
    <cellStyle name="표준 64 8 6 3" xfId="13912"/>
    <cellStyle name="표준 64 8 7" xfId="14211"/>
    <cellStyle name="표준 64 8 8" xfId="5594"/>
    <cellStyle name="표준 64 9" xfId="4260"/>
    <cellStyle name="표준 64 9 2" xfId="4483"/>
    <cellStyle name="표준 64 9 2 2" xfId="4657"/>
    <cellStyle name="표준 64 9 2 2 2" xfId="5135"/>
    <cellStyle name="표준 64 9 2 2 2 2" xfId="17229"/>
    <cellStyle name="표준 64 9 2 2 2 3" xfId="15468"/>
    <cellStyle name="표준 64 9 2 2 2 4" xfId="7716"/>
    <cellStyle name="표준 64 9 2 2 3" xfId="16368"/>
    <cellStyle name="표준 64 9 2 2 4" xfId="14607"/>
    <cellStyle name="표준 64 9 2 2 5" xfId="6854"/>
    <cellStyle name="표준 64 9 2 3" xfId="4979"/>
    <cellStyle name="표준 64 9 2 3 2" xfId="8003"/>
    <cellStyle name="표준 64 9 2 3 2 2" xfId="17516"/>
    <cellStyle name="표준 64 9 2 3 2 3" xfId="15755"/>
    <cellStyle name="표준 64 9 2 3 3" xfId="16655"/>
    <cellStyle name="표준 64 9 2 3 4" xfId="14894"/>
    <cellStyle name="표준 64 9 2 3 5" xfId="7142"/>
    <cellStyle name="표준 64 9 2 4" xfId="7429"/>
    <cellStyle name="표준 64 9 2 4 2" xfId="16942"/>
    <cellStyle name="표준 64 9 2 4 3" xfId="15181"/>
    <cellStyle name="표준 64 9 2 5" xfId="16081"/>
    <cellStyle name="표준 64 9 2 6" xfId="14320"/>
    <cellStyle name="표준 64 9 2 7" xfId="5704"/>
    <cellStyle name="표준 64 9 3" xfId="4579"/>
    <cellStyle name="표준 64 9 3 2" xfId="5057"/>
    <cellStyle name="표준 64 9 3 2 2" xfId="13913"/>
    <cellStyle name="표준 64 9 3 2 2 2" xfId="17121"/>
    <cellStyle name="표준 64 9 3 2 3" xfId="15360"/>
    <cellStyle name="표준 64 9 3 2 4" xfId="7608"/>
    <cellStyle name="표준 64 9 3 3" xfId="13914"/>
    <cellStyle name="표준 64 9 3 3 2" xfId="16260"/>
    <cellStyle name="표준 64 9 3 4" xfId="14499"/>
    <cellStyle name="표준 64 9 3 5" xfId="6746"/>
    <cellStyle name="표준 64 9 4" xfId="4735"/>
    <cellStyle name="표준 64 9 4 2" xfId="5213"/>
    <cellStyle name="표준 64 9 4 2 2" xfId="17408"/>
    <cellStyle name="표준 64 9 4 2 3" xfId="15647"/>
    <cellStyle name="표준 64 9 4 2 4" xfId="7895"/>
    <cellStyle name="표준 64 9 4 3" xfId="16547"/>
    <cellStyle name="표준 64 9 4 4" xfId="14786"/>
    <cellStyle name="표준 64 9 4 5" xfId="7034"/>
    <cellStyle name="표준 64 9 5" xfId="4821"/>
    <cellStyle name="표준 64 9 5 2" xfId="5293"/>
    <cellStyle name="표준 64 9 5 2 2" xfId="16834"/>
    <cellStyle name="표준 64 9 5 3" xfId="15073"/>
    <cellStyle name="표준 64 9 5 4" xfId="7321"/>
    <cellStyle name="표준 64 9 6" xfId="4901"/>
    <cellStyle name="표준 64 9 6 2" xfId="15973"/>
    <cellStyle name="표준 64 9 6 3" xfId="13915"/>
    <cellStyle name="표준 64 9 7" xfId="14213"/>
    <cellStyle name="표준 64 9 8" xfId="5596"/>
    <cellStyle name="표준 65" xfId="4163"/>
    <cellStyle name="표준 65 10" xfId="4253"/>
    <cellStyle name="표준 65 10 2" xfId="4476"/>
    <cellStyle name="표준 65 10 2 2" xfId="4650"/>
    <cellStyle name="표준 65 10 2 2 2" xfId="5128"/>
    <cellStyle name="표준 65 10 2 2 2 2" xfId="17222"/>
    <cellStyle name="표준 65 10 2 2 2 3" xfId="15461"/>
    <cellStyle name="표준 65 10 2 2 2 4" xfId="7709"/>
    <cellStyle name="표준 65 10 2 2 3" xfId="16361"/>
    <cellStyle name="표준 65 10 2 2 4" xfId="14600"/>
    <cellStyle name="표준 65 10 2 2 5" xfId="6847"/>
    <cellStyle name="표준 65 10 2 3" xfId="4972"/>
    <cellStyle name="표준 65 10 2 3 2" xfId="7996"/>
    <cellStyle name="표준 65 10 2 3 2 2" xfId="17509"/>
    <cellStyle name="표준 65 10 2 3 2 3" xfId="15748"/>
    <cellStyle name="표준 65 10 2 3 3" xfId="16648"/>
    <cellStyle name="표준 65 10 2 3 4" xfId="14887"/>
    <cellStyle name="표준 65 10 2 3 5" xfId="7135"/>
    <cellStyle name="표준 65 10 2 4" xfId="7422"/>
    <cellStyle name="표준 65 10 2 4 2" xfId="16935"/>
    <cellStyle name="표준 65 10 2 4 3" xfId="15174"/>
    <cellStyle name="표준 65 10 2 5" xfId="16074"/>
    <cellStyle name="표준 65 10 2 6" xfId="14313"/>
    <cellStyle name="표준 65 10 2 7" xfId="5697"/>
    <cellStyle name="표준 65 10 3" xfId="4572"/>
    <cellStyle name="표준 65 10 3 2" xfId="5050"/>
    <cellStyle name="표준 65 10 3 2 2" xfId="13916"/>
    <cellStyle name="표준 65 10 3 2 2 2" xfId="17114"/>
    <cellStyle name="표준 65 10 3 2 3" xfId="15353"/>
    <cellStyle name="표준 65 10 3 2 4" xfId="7601"/>
    <cellStyle name="표준 65 10 3 3" xfId="13917"/>
    <cellStyle name="표준 65 10 3 3 2" xfId="16253"/>
    <cellStyle name="표준 65 10 3 4" xfId="14492"/>
    <cellStyle name="표준 65 10 3 5" xfId="6739"/>
    <cellStyle name="표준 65 10 4" xfId="4728"/>
    <cellStyle name="표준 65 10 4 2" xfId="5206"/>
    <cellStyle name="표준 65 10 4 2 2" xfId="17401"/>
    <cellStyle name="표준 65 10 4 2 3" xfId="15640"/>
    <cellStyle name="표준 65 10 4 2 4" xfId="7888"/>
    <cellStyle name="표준 65 10 4 3" xfId="16540"/>
    <cellStyle name="표준 65 10 4 4" xfId="14779"/>
    <cellStyle name="표준 65 10 4 5" xfId="7027"/>
    <cellStyle name="표준 65 10 5" xfId="4814"/>
    <cellStyle name="표준 65 10 5 2" xfId="5286"/>
    <cellStyle name="표준 65 10 5 2 2" xfId="16827"/>
    <cellStyle name="표준 65 10 5 3" xfId="15066"/>
    <cellStyle name="표준 65 10 5 4" xfId="7314"/>
    <cellStyle name="표준 65 10 6" xfId="4894"/>
    <cellStyle name="표준 65 10 6 2" xfId="15966"/>
    <cellStyle name="표준 65 10 6 3" xfId="13918"/>
    <cellStyle name="표준 65 10 7" xfId="14206"/>
    <cellStyle name="표준 65 10 8" xfId="5589"/>
    <cellStyle name="표준 65 11" xfId="4450"/>
    <cellStyle name="표준 65 11 2" xfId="4626"/>
    <cellStyle name="표준 65 11 2 2" xfId="5104"/>
    <cellStyle name="표준 65 11 2 2 2" xfId="17201"/>
    <cellStyle name="표준 65 11 2 2 3" xfId="15440"/>
    <cellStyle name="표준 65 11 2 2 4" xfId="7688"/>
    <cellStyle name="표준 65 11 2 3" xfId="16340"/>
    <cellStyle name="표준 65 11 2 4" xfId="14579"/>
    <cellStyle name="표준 65 11 2 5" xfId="6826"/>
    <cellStyle name="표준 65 11 3" xfId="4948"/>
    <cellStyle name="표준 65 11 3 2" xfId="7975"/>
    <cellStyle name="표준 65 11 3 2 2" xfId="17488"/>
    <cellStyle name="표준 65 11 3 2 3" xfId="15727"/>
    <cellStyle name="표준 65 11 3 3" xfId="16627"/>
    <cellStyle name="표준 65 11 3 4" xfId="14866"/>
    <cellStyle name="표준 65 11 3 5" xfId="7114"/>
    <cellStyle name="표준 65 11 4" xfId="7401"/>
    <cellStyle name="표준 65 11 4 2" xfId="16914"/>
    <cellStyle name="표준 65 11 4 3" xfId="15153"/>
    <cellStyle name="표준 65 11 5" xfId="13919"/>
    <cellStyle name="표준 65 11 5 2" xfId="16053"/>
    <cellStyle name="표준 65 11 6" xfId="13920"/>
    <cellStyle name="표준 65 11 7" xfId="14292"/>
    <cellStyle name="표준 65 11 8" xfId="5676"/>
    <cellStyle name="표준 65 12" xfId="4548"/>
    <cellStyle name="표준 65 12 2" xfId="5026"/>
    <cellStyle name="표준 65 12 2 2" xfId="13921"/>
    <cellStyle name="표준 65 12 2 2 2" xfId="17093"/>
    <cellStyle name="표준 65 12 2 3" xfId="15332"/>
    <cellStyle name="표준 65 12 2 4" xfId="7580"/>
    <cellStyle name="표준 65 12 3" xfId="13922"/>
    <cellStyle name="표준 65 12 3 2" xfId="16232"/>
    <cellStyle name="표준 65 12 4" xfId="14471"/>
    <cellStyle name="표준 65 12 5" xfId="6718"/>
    <cellStyle name="표준 65 13" xfId="4704"/>
    <cellStyle name="표준 65 13 2" xfId="5182"/>
    <cellStyle name="표준 65 13 2 2" xfId="17380"/>
    <cellStyle name="표준 65 13 2 3" xfId="15619"/>
    <cellStyle name="표준 65 13 2 4" xfId="7867"/>
    <cellStyle name="표준 65 13 3" xfId="16519"/>
    <cellStyle name="표준 65 13 4" xfId="14758"/>
    <cellStyle name="표준 65 13 5" xfId="7006"/>
    <cellStyle name="표준 65 14" xfId="4790"/>
    <cellStyle name="표준 65 14 2" xfId="5262"/>
    <cellStyle name="표준 65 14 2 2" xfId="16806"/>
    <cellStyle name="표준 65 14 3" xfId="15045"/>
    <cellStyle name="표준 65 14 4" xfId="7293"/>
    <cellStyle name="표준 65 15" xfId="4870"/>
    <cellStyle name="표준 65 15 2" xfId="15945"/>
    <cellStyle name="표준 65 15 3" xfId="13923"/>
    <cellStyle name="표준 65 16" xfId="13924"/>
    <cellStyle name="표준 65 17" xfId="13925"/>
    <cellStyle name="표준 65 18" xfId="14186"/>
    <cellStyle name="표준 65 19" xfId="5565"/>
    <cellStyle name="표준 65 2" xfId="4236"/>
    <cellStyle name="표준 65 2 2" xfId="4463"/>
    <cellStyle name="표준 65 2 2 2" xfId="4637"/>
    <cellStyle name="표준 65 2 2 2 2" xfId="5115"/>
    <cellStyle name="표준 65 2 2 2 2 2" xfId="17268"/>
    <cellStyle name="표준 65 2 2 2 2 3" xfId="15507"/>
    <cellStyle name="표준 65 2 2 2 2 4" xfId="7755"/>
    <cellStyle name="표준 65 2 2 2 3" xfId="16407"/>
    <cellStyle name="표준 65 2 2 2 4" xfId="14646"/>
    <cellStyle name="표준 65 2 2 2 5" xfId="6893"/>
    <cellStyle name="표준 65 2 2 3" xfId="4959"/>
    <cellStyle name="표준 65 2 2 3 2" xfId="8042"/>
    <cellStyle name="표준 65 2 2 3 2 2" xfId="17555"/>
    <cellStyle name="표준 65 2 2 3 2 3" xfId="15794"/>
    <cellStyle name="표준 65 2 2 3 3" xfId="16694"/>
    <cellStyle name="표준 65 2 2 3 4" xfId="14933"/>
    <cellStyle name="표준 65 2 2 3 5" xfId="7181"/>
    <cellStyle name="표준 65 2 2 4" xfId="7468"/>
    <cellStyle name="표준 65 2 2 4 2" xfId="16981"/>
    <cellStyle name="표준 65 2 2 4 3" xfId="15220"/>
    <cellStyle name="표준 65 2 2 5" xfId="13926"/>
    <cellStyle name="표준 65 2 2 5 2" xfId="16120"/>
    <cellStyle name="표준 65 2 2 6" xfId="13927"/>
    <cellStyle name="표준 65 2 2 7" xfId="14359"/>
    <cellStyle name="표준 65 2 2 8" xfId="5743"/>
    <cellStyle name="표준 65 2 3" xfId="4559"/>
    <cellStyle name="표준 65 2 3 2" xfId="5037"/>
    <cellStyle name="표준 65 2 3 2 2" xfId="13928"/>
    <cellStyle name="표준 65 2 3 2 2 2" xfId="17160"/>
    <cellStyle name="표준 65 2 3 2 3" xfId="15399"/>
    <cellStyle name="표준 65 2 3 2 4" xfId="7647"/>
    <cellStyle name="표준 65 2 3 3" xfId="13929"/>
    <cellStyle name="표준 65 2 3 3 2" xfId="16299"/>
    <cellStyle name="표준 65 2 3 4" xfId="14538"/>
    <cellStyle name="표준 65 2 3 5" xfId="6785"/>
    <cellStyle name="표준 65 2 4" xfId="4715"/>
    <cellStyle name="표준 65 2 4 2" xfId="5193"/>
    <cellStyle name="표준 65 2 4 2 2" xfId="17447"/>
    <cellStyle name="표준 65 2 4 2 3" xfId="15686"/>
    <cellStyle name="표준 65 2 4 2 4" xfId="7934"/>
    <cellStyle name="표준 65 2 4 3" xfId="16586"/>
    <cellStyle name="표준 65 2 4 4" xfId="14825"/>
    <cellStyle name="표준 65 2 4 5" xfId="7073"/>
    <cellStyle name="표준 65 2 5" xfId="4801"/>
    <cellStyle name="표준 65 2 5 2" xfId="5273"/>
    <cellStyle name="표준 65 2 5 2 2" xfId="16873"/>
    <cellStyle name="표준 65 2 5 3" xfId="15112"/>
    <cellStyle name="표준 65 2 5 4" xfId="7360"/>
    <cellStyle name="표준 65 2 6" xfId="4881"/>
    <cellStyle name="표준 65 2 6 2" xfId="16012"/>
    <cellStyle name="표준 65 2 6 3" xfId="13930"/>
    <cellStyle name="표준 65 2 7" xfId="13931"/>
    <cellStyle name="표준 65 2 8" xfId="14252"/>
    <cellStyle name="표준 65 2 9" xfId="5635"/>
    <cellStyle name="표준 65 3" xfId="4267"/>
    <cellStyle name="표준 65 3 2" xfId="4490"/>
    <cellStyle name="표준 65 3 2 2" xfId="4664"/>
    <cellStyle name="표준 65 3 2 2 2" xfId="5142"/>
    <cellStyle name="표준 65 3 2 2 2 2" xfId="17236"/>
    <cellStyle name="표준 65 3 2 2 2 3" xfId="15475"/>
    <cellStyle name="표준 65 3 2 2 2 4" xfId="7723"/>
    <cellStyle name="표준 65 3 2 2 3" xfId="16375"/>
    <cellStyle name="표준 65 3 2 2 4" xfId="14614"/>
    <cellStyle name="표준 65 3 2 2 5" xfId="6861"/>
    <cellStyle name="표준 65 3 2 3" xfId="4986"/>
    <cellStyle name="표준 65 3 2 3 2" xfId="8010"/>
    <cellStyle name="표준 65 3 2 3 2 2" xfId="17523"/>
    <cellStyle name="표준 65 3 2 3 2 3" xfId="15762"/>
    <cellStyle name="표준 65 3 2 3 3" xfId="16662"/>
    <cellStyle name="표준 65 3 2 3 4" xfId="14901"/>
    <cellStyle name="표준 65 3 2 3 5" xfId="7149"/>
    <cellStyle name="표준 65 3 2 4" xfId="7436"/>
    <cellStyle name="표준 65 3 2 4 2" xfId="16949"/>
    <cellStyle name="표준 65 3 2 4 3" xfId="15188"/>
    <cellStyle name="표준 65 3 2 5" xfId="13932"/>
    <cellStyle name="표준 65 3 2 5 2" xfId="16088"/>
    <cellStyle name="표준 65 3 2 6" xfId="13933"/>
    <cellStyle name="표준 65 3 2 7" xfId="14327"/>
    <cellStyle name="표준 65 3 2 8" xfId="5711"/>
    <cellStyle name="표준 65 3 3" xfId="4586"/>
    <cellStyle name="표준 65 3 3 2" xfId="5064"/>
    <cellStyle name="표준 65 3 3 2 2" xfId="13934"/>
    <cellStyle name="표준 65 3 3 2 2 2" xfId="17128"/>
    <cellStyle name="표준 65 3 3 2 3" xfId="15367"/>
    <cellStyle name="표준 65 3 3 2 4" xfId="7615"/>
    <cellStyle name="표준 65 3 3 3" xfId="13935"/>
    <cellStyle name="표준 65 3 3 3 2" xfId="16267"/>
    <cellStyle name="표준 65 3 3 4" xfId="14506"/>
    <cellStyle name="표준 65 3 3 5" xfId="6753"/>
    <cellStyle name="표준 65 3 4" xfId="4742"/>
    <cellStyle name="표준 65 3 4 2" xfId="5220"/>
    <cellStyle name="표준 65 3 4 2 2" xfId="17415"/>
    <cellStyle name="표준 65 3 4 2 3" xfId="15654"/>
    <cellStyle name="표준 65 3 4 2 4" xfId="7902"/>
    <cellStyle name="표준 65 3 4 3" xfId="16554"/>
    <cellStyle name="표준 65 3 4 4" xfId="14793"/>
    <cellStyle name="표준 65 3 4 5" xfId="7041"/>
    <cellStyle name="표준 65 3 5" xfId="4828"/>
    <cellStyle name="표준 65 3 5 2" xfId="5300"/>
    <cellStyle name="표준 65 3 5 2 2" xfId="16841"/>
    <cellStyle name="표준 65 3 5 3" xfId="15080"/>
    <cellStyle name="표준 65 3 5 4" xfId="7328"/>
    <cellStyle name="표준 65 3 6" xfId="4908"/>
    <cellStyle name="표준 65 3 6 2" xfId="15980"/>
    <cellStyle name="표준 65 3 6 3" xfId="13936"/>
    <cellStyle name="표준 65 3 7" xfId="13937"/>
    <cellStyle name="표준 65 3 8" xfId="14220"/>
    <cellStyle name="표준 65 3 9" xfId="5603"/>
    <cellStyle name="표준 65 4" xfId="4286"/>
    <cellStyle name="표준 65 4 2" xfId="4509"/>
    <cellStyle name="표준 65 4 2 2" xfId="4683"/>
    <cellStyle name="표준 65 4 2 2 2" xfId="5161"/>
    <cellStyle name="표준 65 4 2 2 2 2" xfId="17255"/>
    <cellStyle name="표준 65 4 2 2 2 3" xfId="15494"/>
    <cellStyle name="표준 65 4 2 2 2 4" xfId="7742"/>
    <cellStyle name="표준 65 4 2 2 3" xfId="16394"/>
    <cellStyle name="표준 65 4 2 2 4" xfId="14633"/>
    <cellStyle name="표준 65 4 2 2 5" xfId="6880"/>
    <cellStyle name="표준 65 4 2 3" xfId="5005"/>
    <cellStyle name="표준 65 4 2 3 2" xfId="8029"/>
    <cellStyle name="표준 65 4 2 3 2 2" xfId="17542"/>
    <cellStyle name="표준 65 4 2 3 2 3" xfId="15781"/>
    <cellStyle name="표준 65 4 2 3 3" xfId="16681"/>
    <cellStyle name="표준 65 4 2 3 4" xfId="14920"/>
    <cellStyle name="표준 65 4 2 3 5" xfId="7168"/>
    <cellStyle name="표준 65 4 2 4" xfId="7455"/>
    <cellStyle name="표준 65 4 2 4 2" xfId="16968"/>
    <cellStyle name="표준 65 4 2 4 3" xfId="15207"/>
    <cellStyle name="표준 65 4 2 5" xfId="16107"/>
    <cellStyle name="표준 65 4 2 6" xfId="14346"/>
    <cellStyle name="표준 65 4 2 7" xfId="5730"/>
    <cellStyle name="표준 65 4 3" xfId="4605"/>
    <cellStyle name="표준 65 4 3 2" xfId="5083"/>
    <cellStyle name="표준 65 4 3 2 2" xfId="13938"/>
    <cellStyle name="표준 65 4 3 2 2 2" xfId="17147"/>
    <cellStyle name="표준 65 4 3 2 3" xfId="15386"/>
    <cellStyle name="표준 65 4 3 2 4" xfId="7634"/>
    <cellStyle name="표준 65 4 3 3" xfId="13939"/>
    <cellStyle name="표준 65 4 3 3 2" xfId="16286"/>
    <cellStyle name="표준 65 4 3 4" xfId="14525"/>
    <cellStyle name="표준 65 4 3 5" xfId="6772"/>
    <cellStyle name="표준 65 4 4" xfId="4761"/>
    <cellStyle name="표준 65 4 4 2" xfId="5239"/>
    <cellStyle name="표준 65 4 4 2 2" xfId="17434"/>
    <cellStyle name="표준 65 4 4 2 3" xfId="15673"/>
    <cellStyle name="표준 65 4 4 2 4" xfId="7921"/>
    <cellStyle name="표준 65 4 4 3" xfId="16573"/>
    <cellStyle name="표준 65 4 4 4" xfId="14812"/>
    <cellStyle name="표준 65 4 4 5" xfId="7060"/>
    <cellStyle name="표준 65 4 5" xfId="4847"/>
    <cellStyle name="표준 65 4 5 2" xfId="5319"/>
    <cellStyle name="표준 65 4 5 2 2" xfId="16860"/>
    <cellStyle name="표준 65 4 5 3" xfId="15099"/>
    <cellStyle name="표준 65 4 5 4" xfId="7347"/>
    <cellStyle name="표준 65 4 6" xfId="4927"/>
    <cellStyle name="표준 65 4 6 2" xfId="15999"/>
    <cellStyle name="표준 65 4 6 3" xfId="13940"/>
    <cellStyle name="표준 65 4 7" xfId="14239"/>
    <cellStyle name="표준 65 4 8" xfId="5622"/>
    <cellStyle name="표준 65 5" xfId="4292"/>
    <cellStyle name="표준 65 5 2" xfId="4515"/>
    <cellStyle name="표준 65 5 2 2" xfId="4689"/>
    <cellStyle name="표준 65 5 2 2 2" xfId="5167"/>
    <cellStyle name="표준 65 5 2 2 2 2" xfId="17261"/>
    <cellStyle name="표준 65 5 2 2 2 3" xfId="15500"/>
    <cellStyle name="표준 65 5 2 2 2 4" xfId="7748"/>
    <cellStyle name="표준 65 5 2 2 3" xfId="16400"/>
    <cellStyle name="표준 65 5 2 2 4" xfId="14639"/>
    <cellStyle name="표준 65 5 2 2 5" xfId="6886"/>
    <cellStyle name="표준 65 5 2 3" xfId="5011"/>
    <cellStyle name="표준 65 5 2 3 2" xfId="8035"/>
    <cellStyle name="표준 65 5 2 3 2 2" xfId="17548"/>
    <cellStyle name="표준 65 5 2 3 2 3" xfId="15787"/>
    <cellStyle name="표준 65 5 2 3 3" xfId="16687"/>
    <cellStyle name="표준 65 5 2 3 4" xfId="14926"/>
    <cellStyle name="표준 65 5 2 3 5" xfId="7174"/>
    <cellStyle name="표준 65 5 2 4" xfId="7461"/>
    <cellStyle name="표준 65 5 2 4 2" xfId="16974"/>
    <cellStyle name="표준 65 5 2 4 3" xfId="15213"/>
    <cellStyle name="표준 65 5 2 5" xfId="16113"/>
    <cellStyle name="표준 65 5 2 6" xfId="14352"/>
    <cellStyle name="표준 65 5 2 7" xfId="5736"/>
    <cellStyle name="표준 65 5 3" xfId="4611"/>
    <cellStyle name="표준 65 5 3 2" xfId="5089"/>
    <cellStyle name="표준 65 5 3 2 2" xfId="13941"/>
    <cellStyle name="표준 65 5 3 2 2 2" xfId="17153"/>
    <cellStyle name="표준 65 5 3 2 3" xfId="15392"/>
    <cellStyle name="표준 65 5 3 2 4" xfId="7640"/>
    <cellStyle name="표준 65 5 3 3" xfId="13942"/>
    <cellStyle name="표준 65 5 3 3 2" xfId="16292"/>
    <cellStyle name="표준 65 5 3 4" xfId="14531"/>
    <cellStyle name="표준 65 5 3 5" xfId="6778"/>
    <cellStyle name="표준 65 5 4" xfId="4767"/>
    <cellStyle name="표준 65 5 4 2" xfId="5245"/>
    <cellStyle name="표준 65 5 4 2 2" xfId="17440"/>
    <cellStyle name="표준 65 5 4 2 3" xfId="15679"/>
    <cellStyle name="표준 65 5 4 2 4" xfId="7927"/>
    <cellStyle name="표준 65 5 4 3" xfId="16579"/>
    <cellStyle name="표준 65 5 4 4" xfId="14818"/>
    <cellStyle name="표준 65 5 4 5" xfId="7066"/>
    <cellStyle name="표준 65 5 5" xfId="4853"/>
    <cellStyle name="표준 65 5 5 2" xfId="5325"/>
    <cellStyle name="표준 65 5 5 2 2" xfId="16866"/>
    <cellStyle name="표준 65 5 5 3" xfId="15105"/>
    <cellStyle name="표준 65 5 5 4" xfId="7353"/>
    <cellStyle name="표준 65 5 6" xfId="4933"/>
    <cellStyle name="표준 65 5 6 2" xfId="16005"/>
    <cellStyle name="표준 65 5 6 3" xfId="13943"/>
    <cellStyle name="표준 65 5 7" xfId="14245"/>
    <cellStyle name="표준 65 5 8" xfId="5628"/>
    <cellStyle name="표준 65 6" xfId="4289"/>
    <cellStyle name="표준 65 6 2" xfId="4512"/>
    <cellStyle name="표준 65 6 2 2" xfId="4686"/>
    <cellStyle name="표준 65 6 2 2 2" xfId="5164"/>
    <cellStyle name="표준 65 6 2 2 2 2" xfId="17258"/>
    <cellStyle name="표준 65 6 2 2 2 3" xfId="15497"/>
    <cellStyle name="표준 65 6 2 2 2 4" xfId="7745"/>
    <cellStyle name="표준 65 6 2 2 3" xfId="16397"/>
    <cellStyle name="표준 65 6 2 2 4" xfId="14636"/>
    <cellStyle name="표준 65 6 2 2 5" xfId="6883"/>
    <cellStyle name="표준 65 6 2 3" xfId="5008"/>
    <cellStyle name="표준 65 6 2 3 2" xfId="8032"/>
    <cellStyle name="표준 65 6 2 3 2 2" xfId="17545"/>
    <cellStyle name="표준 65 6 2 3 2 3" xfId="15784"/>
    <cellStyle name="표준 65 6 2 3 3" xfId="16684"/>
    <cellStyle name="표준 65 6 2 3 4" xfId="14923"/>
    <cellStyle name="표준 65 6 2 3 5" xfId="7171"/>
    <cellStyle name="표준 65 6 2 4" xfId="7458"/>
    <cellStyle name="표준 65 6 2 4 2" xfId="16971"/>
    <cellStyle name="표준 65 6 2 4 3" xfId="15210"/>
    <cellStyle name="표준 65 6 2 5" xfId="16110"/>
    <cellStyle name="표준 65 6 2 6" xfId="14349"/>
    <cellStyle name="표준 65 6 2 7" xfId="5733"/>
    <cellStyle name="표준 65 6 3" xfId="4608"/>
    <cellStyle name="표준 65 6 3 2" xfId="5086"/>
    <cellStyle name="표준 65 6 3 2 2" xfId="13944"/>
    <cellStyle name="표준 65 6 3 2 2 2" xfId="17150"/>
    <cellStyle name="표준 65 6 3 2 3" xfId="15389"/>
    <cellStyle name="표준 65 6 3 2 4" xfId="7637"/>
    <cellStyle name="표준 65 6 3 3" xfId="13945"/>
    <cellStyle name="표준 65 6 3 3 2" xfId="16289"/>
    <cellStyle name="표준 65 6 3 4" xfId="14528"/>
    <cellStyle name="표준 65 6 3 5" xfId="6775"/>
    <cellStyle name="표준 65 6 4" xfId="4764"/>
    <cellStyle name="표준 65 6 4 2" xfId="5242"/>
    <cellStyle name="표준 65 6 4 2 2" xfId="17437"/>
    <cellStyle name="표준 65 6 4 2 3" xfId="15676"/>
    <cellStyle name="표준 65 6 4 2 4" xfId="7924"/>
    <cellStyle name="표준 65 6 4 3" xfId="16576"/>
    <cellStyle name="표준 65 6 4 4" xfId="14815"/>
    <cellStyle name="표준 65 6 4 5" xfId="7063"/>
    <cellStyle name="표준 65 6 5" xfId="4850"/>
    <cellStyle name="표준 65 6 5 2" xfId="5322"/>
    <cellStyle name="표준 65 6 5 2 2" xfId="16863"/>
    <cellStyle name="표준 65 6 5 3" xfId="15102"/>
    <cellStyle name="표준 65 6 5 4" xfId="7350"/>
    <cellStyle name="표준 65 6 6" xfId="4930"/>
    <cellStyle name="표준 65 6 6 2" xfId="16002"/>
    <cellStyle name="표준 65 6 6 3" xfId="13946"/>
    <cellStyle name="표준 65 6 7" xfId="14242"/>
    <cellStyle name="표준 65 6 8" xfId="5625"/>
    <cellStyle name="표준 65 7" xfId="4290"/>
    <cellStyle name="표준 65 7 2" xfId="4513"/>
    <cellStyle name="표준 65 7 2 2" xfId="4687"/>
    <cellStyle name="표준 65 7 2 2 2" xfId="5165"/>
    <cellStyle name="표준 65 7 2 2 2 2" xfId="17259"/>
    <cellStyle name="표준 65 7 2 2 2 3" xfId="15498"/>
    <cellStyle name="표준 65 7 2 2 2 4" xfId="7746"/>
    <cellStyle name="표준 65 7 2 2 3" xfId="16398"/>
    <cellStyle name="표준 65 7 2 2 4" xfId="14637"/>
    <cellStyle name="표준 65 7 2 2 5" xfId="6884"/>
    <cellStyle name="표준 65 7 2 3" xfId="5009"/>
    <cellStyle name="표준 65 7 2 3 2" xfId="8033"/>
    <cellStyle name="표준 65 7 2 3 2 2" xfId="17546"/>
    <cellStyle name="표준 65 7 2 3 2 3" xfId="15785"/>
    <cellStyle name="표준 65 7 2 3 3" xfId="16685"/>
    <cellStyle name="표준 65 7 2 3 4" xfId="14924"/>
    <cellStyle name="표준 65 7 2 3 5" xfId="7172"/>
    <cellStyle name="표준 65 7 2 4" xfId="7459"/>
    <cellStyle name="표준 65 7 2 4 2" xfId="16972"/>
    <cellStyle name="표준 65 7 2 4 3" xfId="15211"/>
    <cellStyle name="표준 65 7 2 5" xfId="16111"/>
    <cellStyle name="표준 65 7 2 6" xfId="14350"/>
    <cellStyle name="표준 65 7 2 7" xfId="5734"/>
    <cellStyle name="표준 65 7 3" xfId="4609"/>
    <cellStyle name="표준 65 7 3 2" xfId="5087"/>
    <cellStyle name="표준 65 7 3 2 2" xfId="13947"/>
    <cellStyle name="표준 65 7 3 2 2 2" xfId="17151"/>
    <cellStyle name="표준 65 7 3 2 3" xfId="15390"/>
    <cellStyle name="표준 65 7 3 2 4" xfId="7638"/>
    <cellStyle name="표준 65 7 3 3" xfId="13948"/>
    <cellStyle name="표준 65 7 3 3 2" xfId="16290"/>
    <cellStyle name="표준 65 7 3 4" xfId="14529"/>
    <cellStyle name="표준 65 7 3 5" xfId="6776"/>
    <cellStyle name="표준 65 7 4" xfId="4765"/>
    <cellStyle name="표준 65 7 4 2" xfId="5243"/>
    <cellStyle name="표준 65 7 4 2 2" xfId="17438"/>
    <cellStyle name="표준 65 7 4 2 3" xfId="15677"/>
    <cellStyle name="표준 65 7 4 2 4" xfId="7925"/>
    <cellStyle name="표준 65 7 4 3" xfId="16577"/>
    <cellStyle name="표준 65 7 4 4" xfId="14816"/>
    <cellStyle name="표준 65 7 4 5" xfId="7064"/>
    <cellStyle name="표준 65 7 5" xfId="4851"/>
    <cellStyle name="표준 65 7 5 2" xfId="5323"/>
    <cellStyle name="표준 65 7 5 2 2" xfId="16864"/>
    <cellStyle name="표준 65 7 5 3" xfId="15103"/>
    <cellStyle name="표준 65 7 5 4" xfId="7351"/>
    <cellStyle name="표준 65 7 6" xfId="4931"/>
    <cellStyle name="표준 65 7 6 2" xfId="16003"/>
    <cellStyle name="표준 65 7 6 3" xfId="13949"/>
    <cellStyle name="표준 65 7 7" xfId="14243"/>
    <cellStyle name="표준 65 7 8" xfId="5626"/>
    <cellStyle name="표준 65 8" xfId="4280"/>
    <cellStyle name="표준 65 8 2" xfId="4503"/>
    <cellStyle name="표준 65 8 2 2" xfId="4677"/>
    <cellStyle name="표준 65 8 2 2 2" xfId="5155"/>
    <cellStyle name="표준 65 8 2 2 2 2" xfId="17249"/>
    <cellStyle name="표준 65 8 2 2 2 3" xfId="15488"/>
    <cellStyle name="표준 65 8 2 2 2 4" xfId="7736"/>
    <cellStyle name="표준 65 8 2 2 3" xfId="16388"/>
    <cellStyle name="표준 65 8 2 2 4" xfId="14627"/>
    <cellStyle name="표준 65 8 2 2 5" xfId="6874"/>
    <cellStyle name="표준 65 8 2 3" xfId="4999"/>
    <cellStyle name="표준 65 8 2 3 2" xfId="8023"/>
    <cellStyle name="표준 65 8 2 3 2 2" xfId="17536"/>
    <cellStyle name="표준 65 8 2 3 2 3" xfId="15775"/>
    <cellStyle name="표준 65 8 2 3 3" xfId="16675"/>
    <cellStyle name="표준 65 8 2 3 4" xfId="14914"/>
    <cellStyle name="표준 65 8 2 3 5" xfId="7162"/>
    <cellStyle name="표준 65 8 2 4" xfId="7449"/>
    <cellStyle name="표준 65 8 2 4 2" xfId="16962"/>
    <cellStyle name="표준 65 8 2 4 3" xfId="15201"/>
    <cellStyle name="표준 65 8 2 5" xfId="16101"/>
    <cellStyle name="표준 65 8 2 6" xfId="14340"/>
    <cellStyle name="표준 65 8 2 7" xfId="5724"/>
    <cellStyle name="표준 65 8 3" xfId="4599"/>
    <cellStyle name="표준 65 8 3 2" xfId="5077"/>
    <cellStyle name="표준 65 8 3 2 2" xfId="13950"/>
    <cellStyle name="표준 65 8 3 2 2 2" xfId="17141"/>
    <cellStyle name="표준 65 8 3 2 3" xfId="15380"/>
    <cellStyle name="표준 65 8 3 2 4" xfId="7628"/>
    <cellStyle name="표준 65 8 3 3" xfId="13951"/>
    <cellStyle name="표준 65 8 3 3 2" xfId="16280"/>
    <cellStyle name="표준 65 8 3 4" xfId="14519"/>
    <cellStyle name="표준 65 8 3 5" xfId="6766"/>
    <cellStyle name="표준 65 8 4" xfId="4755"/>
    <cellStyle name="표준 65 8 4 2" xfId="5233"/>
    <cellStyle name="표준 65 8 4 2 2" xfId="17428"/>
    <cellStyle name="표준 65 8 4 2 3" xfId="15667"/>
    <cellStyle name="표준 65 8 4 2 4" xfId="7915"/>
    <cellStyle name="표준 65 8 4 3" xfId="16567"/>
    <cellStyle name="표준 65 8 4 4" xfId="14806"/>
    <cellStyle name="표준 65 8 4 5" xfId="7054"/>
    <cellStyle name="표준 65 8 5" xfId="4841"/>
    <cellStyle name="표준 65 8 5 2" xfId="5313"/>
    <cellStyle name="표준 65 8 5 2 2" xfId="16854"/>
    <cellStyle name="표준 65 8 5 3" xfId="15093"/>
    <cellStyle name="표준 65 8 5 4" xfId="7341"/>
    <cellStyle name="표준 65 8 6" xfId="4921"/>
    <cellStyle name="표준 65 8 6 2" xfId="15993"/>
    <cellStyle name="표준 65 8 6 3" xfId="13952"/>
    <cellStyle name="표준 65 8 7" xfId="14233"/>
    <cellStyle name="표준 65 8 8" xfId="5616"/>
    <cellStyle name="표준 65 9" xfId="4294"/>
    <cellStyle name="표준 65 9 2" xfId="4517"/>
    <cellStyle name="표준 65 9 2 2" xfId="4691"/>
    <cellStyle name="표준 65 9 2 2 2" xfId="5169"/>
    <cellStyle name="표준 65 9 2 2 2 2" xfId="17263"/>
    <cellStyle name="표준 65 9 2 2 2 3" xfId="15502"/>
    <cellStyle name="표준 65 9 2 2 2 4" xfId="7750"/>
    <cellStyle name="표준 65 9 2 2 3" xfId="16402"/>
    <cellStyle name="표준 65 9 2 2 4" xfId="14641"/>
    <cellStyle name="표준 65 9 2 2 5" xfId="6888"/>
    <cellStyle name="표준 65 9 2 3" xfId="5013"/>
    <cellStyle name="표준 65 9 2 3 2" xfId="8037"/>
    <cellStyle name="표준 65 9 2 3 2 2" xfId="17550"/>
    <cellStyle name="표준 65 9 2 3 2 3" xfId="15789"/>
    <cellStyle name="표준 65 9 2 3 3" xfId="16689"/>
    <cellStyle name="표준 65 9 2 3 4" xfId="14928"/>
    <cellStyle name="표준 65 9 2 3 5" xfId="7176"/>
    <cellStyle name="표준 65 9 2 4" xfId="7463"/>
    <cellStyle name="표준 65 9 2 4 2" xfId="16976"/>
    <cellStyle name="표준 65 9 2 4 3" xfId="15215"/>
    <cellStyle name="표준 65 9 2 5" xfId="16115"/>
    <cellStyle name="표준 65 9 2 6" xfId="14354"/>
    <cellStyle name="표준 65 9 2 7" xfId="5738"/>
    <cellStyle name="표준 65 9 3" xfId="4613"/>
    <cellStyle name="표준 65 9 3 2" xfId="5091"/>
    <cellStyle name="표준 65 9 3 2 2" xfId="13953"/>
    <cellStyle name="표준 65 9 3 2 2 2" xfId="17155"/>
    <cellStyle name="표준 65 9 3 2 3" xfId="15394"/>
    <cellStyle name="표준 65 9 3 2 4" xfId="7642"/>
    <cellStyle name="표준 65 9 3 3" xfId="13954"/>
    <cellStyle name="표준 65 9 3 3 2" xfId="16294"/>
    <cellStyle name="표준 65 9 3 4" xfId="14533"/>
    <cellStyle name="표준 65 9 3 5" xfId="6780"/>
    <cellStyle name="표준 65 9 4" xfId="4769"/>
    <cellStyle name="표준 65 9 4 2" xfId="5247"/>
    <cellStyle name="표준 65 9 4 2 2" xfId="17442"/>
    <cellStyle name="표준 65 9 4 2 3" xfId="15681"/>
    <cellStyle name="표준 65 9 4 2 4" xfId="7929"/>
    <cellStyle name="표준 65 9 4 3" xfId="16581"/>
    <cellStyle name="표준 65 9 4 4" xfId="14820"/>
    <cellStyle name="표준 65 9 4 5" xfId="7068"/>
    <cellStyle name="표준 65 9 5" xfId="4855"/>
    <cellStyle name="표준 65 9 5 2" xfId="5327"/>
    <cellStyle name="표준 65 9 5 2 2" xfId="16868"/>
    <cellStyle name="표준 65 9 5 3" xfId="15107"/>
    <cellStyle name="표준 65 9 5 4" xfId="7355"/>
    <cellStyle name="표준 65 9 6" xfId="4935"/>
    <cellStyle name="표준 65 9 6 2" xfId="16007"/>
    <cellStyle name="표준 65 9 6 3" xfId="13955"/>
    <cellStyle name="표준 65 9 7" xfId="14247"/>
    <cellStyle name="표준 65 9 8" xfId="5630"/>
    <cellStyle name="표준 66" xfId="4164"/>
    <cellStyle name="표준 66 10" xfId="4254"/>
    <cellStyle name="표준 66 10 2" xfId="4477"/>
    <cellStyle name="표준 66 10 2 2" xfId="4651"/>
    <cellStyle name="표준 66 10 2 2 2" xfId="5129"/>
    <cellStyle name="표준 66 10 2 2 2 2" xfId="17223"/>
    <cellStyle name="표준 66 10 2 2 2 3" xfId="15462"/>
    <cellStyle name="표준 66 10 2 2 2 4" xfId="7710"/>
    <cellStyle name="표준 66 10 2 2 3" xfId="16362"/>
    <cellStyle name="표준 66 10 2 2 4" xfId="14601"/>
    <cellStyle name="표준 66 10 2 2 5" xfId="6848"/>
    <cellStyle name="표준 66 10 2 3" xfId="4973"/>
    <cellStyle name="표준 66 10 2 3 2" xfId="7997"/>
    <cellStyle name="표준 66 10 2 3 2 2" xfId="17510"/>
    <cellStyle name="표준 66 10 2 3 2 3" xfId="15749"/>
    <cellStyle name="표준 66 10 2 3 3" xfId="16649"/>
    <cellStyle name="표준 66 10 2 3 4" xfId="14888"/>
    <cellStyle name="표준 66 10 2 3 5" xfId="7136"/>
    <cellStyle name="표준 66 10 2 4" xfId="7423"/>
    <cellStyle name="표준 66 10 2 4 2" xfId="16936"/>
    <cellStyle name="표준 66 10 2 4 3" xfId="15175"/>
    <cellStyle name="표준 66 10 2 5" xfId="16075"/>
    <cellStyle name="표준 66 10 2 6" xfId="14314"/>
    <cellStyle name="표준 66 10 2 7" xfId="5698"/>
    <cellStyle name="표준 66 10 3" xfId="4573"/>
    <cellStyle name="표준 66 10 3 2" xfId="5051"/>
    <cellStyle name="표준 66 10 3 2 2" xfId="13956"/>
    <cellStyle name="표준 66 10 3 2 2 2" xfId="17115"/>
    <cellStyle name="표준 66 10 3 2 3" xfId="15354"/>
    <cellStyle name="표준 66 10 3 2 4" xfId="7602"/>
    <cellStyle name="표준 66 10 3 3" xfId="13957"/>
    <cellStyle name="표준 66 10 3 3 2" xfId="16254"/>
    <cellStyle name="표준 66 10 3 4" xfId="14493"/>
    <cellStyle name="표준 66 10 3 5" xfId="6740"/>
    <cellStyle name="표준 66 10 4" xfId="4729"/>
    <cellStyle name="표준 66 10 4 2" xfId="5207"/>
    <cellStyle name="표준 66 10 4 2 2" xfId="17402"/>
    <cellStyle name="표준 66 10 4 2 3" xfId="15641"/>
    <cellStyle name="표준 66 10 4 2 4" xfId="7889"/>
    <cellStyle name="표준 66 10 4 3" xfId="16541"/>
    <cellStyle name="표준 66 10 4 4" xfId="14780"/>
    <cellStyle name="표준 66 10 4 5" xfId="7028"/>
    <cellStyle name="표준 66 10 5" xfId="4815"/>
    <cellStyle name="표준 66 10 5 2" xfId="5287"/>
    <cellStyle name="표준 66 10 5 2 2" xfId="16828"/>
    <cellStyle name="표준 66 10 5 3" xfId="15067"/>
    <cellStyle name="표준 66 10 5 4" xfId="7315"/>
    <cellStyle name="표준 66 10 6" xfId="4895"/>
    <cellStyle name="표준 66 10 6 2" xfId="15967"/>
    <cellStyle name="표준 66 10 6 3" xfId="13958"/>
    <cellStyle name="표준 66 10 7" xfId="14207"/>
    <cellStyle name="표준 66 10 8" xfId="5590"/>
    <cellStyle name="표준 66 11" xfId="4451"/>
    <cellStyle name="표준 66 11 2" xfId="4627"/>
    <cellStyle name="표준 66 11 2 2" xfId="5105"/>
    <cellStyle name="표준 66 11 2 2 2" xfId="17202"/>
    <cellStyle name="표준 66 11 2 2 3" xfId="15441"/>
    <cellStyle name="표준 66 11 2 2 4" xfId="7689"/>
    <cellStyle name="표준 66 11 2 3" xfId="16341"/>
    <cellStyle name="표준 66 11 2 4" xfId="14580"/>
    <cellStyle name="표준 66 11 2 5" xfId="6827"/>
    <cellStyle name="표준 66 11 3" xfId="4949"/>
    <cellStyle name="표준 66 11 3 2" xfId="7976"/>
    <cellStyle name="표준 66 11 3 2 2" xfId="17489"/>
    <cellStyle name="표준 66 11 3 2 3" xfId="15728"/>
    <cellStyle name="표준 66 11 3 3" xfId="16628"/>
    <cellStyle name="표준 66 11 3 4" xfId="14867"/>
    <cellStyle name="표준 66 11 3 5" xfId="7115"/>
    <cellStyle name="표준 66 11 4" xfId="7402"/>
    <cellStyle name="표준 66 11 4 2" xfId="16915"/>
    <cellStyle name="표준 66 11 4 3" xfId="15154"/>
    <cellStyle name="표준 66 11 5" xfId="13959"/>
    <cellStyle name="표준 66 11 5 2" xfId="16054"/>
    <cellStyle name="표준 66 11 6" xfId="13960"/>
    <cellStyle name="표준 66 11 7" xfId="14293"/>
    <cellStyle name="표준 66 11 8" xfId="5677"/>
    <cellStyle name="표준 66 12" xfId="4549"/>
    <cellStyle name="표준 66 12 2" xfId="5027"/>
    <cellStyle name="표준 66 12 2 2" xfId="13961"/>
    <cellStyle name="표준 66 12 2 2 2" xfId="17094"/>
    <cellStyle name="표준 66 12 2 3" xfId="15333"/>
    <cellStyle name="표준 66 12 2 4" xfId="7581"/>
    <cellStyle name="표준 66 12 3" xfId="13962"/>
    <cellStyle name="표준 66 12 3 2" xfId="16233"/>
    <cellStyle name="표준 66 12 4" xfId="14472"/>
    <cellStyle name="표준 66 12 5" xfId="6719"/>
    <cellStyle name="표준 66 13" xfId="4705"/>
    <cellStyle name="표준 66 13 2" xfId="5183"/>
    <cellStyle name="표준 66 13 2 2" xfId="17381"/>
    <cellStyle name="표준 66 13 2 3" xfId="15620"/>
    <cellStyle name="표준 66 13 2 4" xfId="7868"/>
    <cellStyle name="표준 66 13 3" xfId="16520"/>
    <cellStyle name="표준 66 13 4" xfId="14759"/>
    <cellStyle name="표준 66 13 5" xfId="7007"/>
    <cellStyle name="표준 66 14" xfId="4791"/>
    <cellStyle name="표준 66 14 2" xfId="5263"/>
    <cellStyle name="표준 66 14 2 2" xfId="16807"/>
    <cellStyle name="표준 66 14 3" xfId="15046"/>
    <cellStyle name="표준 66 14 4" xfId="7294"/>
    <cellStyle name="표준 66 15" xfId="4871"/>
    <cellStyle name="표준 66 15 2" xfId="15946"/>
    <cellStyle name="표준 66 15 3" xfId="13963"/>
    <cellStyle name="표준 66 16" xfId="13964"/>
    <cellStyle name="표준 66 17" xfId="13965"/>
    <cellStyle name="표준 66 18" xfId="14187"/>
    <cellStyle name="표준 66 19" xfId="5566"/>
    <cellStyle name="표준 66 2" xfId="4237"/>
    <cellStyle name="표준 66 2 2" xfId="4464"/>
    <cellStyle name="표준 66 2 2 2" xfId="4638"/>
    <cellStyle name="표준 66 2 2 2 2" xfId="5116"/>
    <cellStyle name="표준 66 2 2 2 2 2" xfId="17269"/>
    <cellStyle name="표준 66 2 2 2 2 3" xfId="15508"/>
    <cellStyle name="표준 66 2 2 2 2 4" xfId="7756"/>
    <cellStyle name="표준 66 2 2 2 3" xfId="16408"/>
    <cellStyle name="표준 66 2 2 2 4" xfId="14647"/>
    <cellStyle name="표준 66 2 2 2 5" xfId="6894"/>
    <cellStyle name="표준 66 2 2 3" xfId="4960"/>
    <cellStyle name="표준 66 2 2 3 2" xfId="8043"/>
    <cellStyle name="표준 66 2 2 3 2 2" xfId="17556"/>
    <cellStyle name="표준 66 2 2 3 2 3" xfId="15795"/>
    <cellStyle name="표준 66 2 2 3 3" xfId="16695"/>
    <cellStyle name="표준 66 2 2 3 4" xfId="14934"/>
    <cellStyle name="표준 66 2 2 3 5" xfId="7182"/>
    <cellStyle name="표준 66 2 2 4" xfId="7469"/>
    <cellStyle name="표준 66 2 2 4 2" xfId="16982"/>
    <cellStyle name="표준 66 2 2 4 3" xfId="15221"/>
    <cellStyle name="표준 66 2 2 5" xfId="13966"/>
    <cellStyle name="표준 66 2 2 5 2" xfId="16121"/>
    <cellStyle name="표준 66 2 2 6" xfId="13967"/>
    <cellStyle name="표준 66 2 2 7" xfId="14360"/>
    <cellStyle name="표준 66 2 2 8" xfId="5744"/>
    <cellStyle name="표준 66 2 3" xfId="4560"/>
    <cellStyle name="표준 66 2 3 2" xfId="5038"/>
    <cellStyle name="표준 66 2 3 2 2" xfId="13968"/>
    <cellStyle name="표준 66 2 3 2 2 2" xfId="17161"/>
    <cellStyle name="표준 66 2 3 2 3" xfId="15400"/>
    <cellStyle name="표준 66 2 3 2 4" xfId="7648"/>
    <cellStyle name="표준 66 2 3 3" xfId="13969"/>
    <cellStyle name="표준 66 2 3 3 2" xfId="16300"/>
    <cellStyle name="표준 66 2 3 4" xfId="14539"/>
    <cellStyle name="표준 66 2 3 5" xfId="6786"/>
    <cellStyle name="표준 66 2 4" xfId="4716"/>
    <cellStyle name="표준 66 2 4 2" xfId="5194"/>
    <cellStyle name="표준 66 2 4 2 2" xfId="17448"/>
    <cellStyle name="표준 66 2 4 2 3" xfId="15687"/>
    <cellStyle name="표준 66 2 4 2 4" xfId="7935"/>
    <cellStyle name="표준 66 2 4 3" xfId="16587"/>
    <cellStyle name="표준 66 2 4 4" xfId="14826"/>
    <cellStyle name="표준 66 2 4 5" xfId="7074"/>
    <cellStyle name="표준 66 2 5" xfId="4802"/>
    <cellStyle name="표준 66 2 5 2" xfId="5274"/>
    <cellStyle name="표준 66 2 5 2 2" xfId="16874"/>
    <cellStyle name="표준 66 2 5 3" xfId="15113"/>
    <cellStyle name="표준 66 2 5 4" xfId="7361"/>
    <cellStyle name="표준 66 2 6" xfId="4882"/>
    <cellStyle name="표준 66 2 6 2" xfId="16013"/>
    <cellStyle name="표준 66 2 6 3" xfId="13970"/>
    <cellStyle name="표준 66 2 7" xfId="13971"/>
    <cellStyle name="표준 66 2 8" xfId="14253"/>
    <cellStyle name="표준 66 2 9" xfId="5636"/>
    <cellStyle name="표준 66 3" xfId="4245"/>
    <cellStyle name="표준 66 3 2" xfId="4468"/>
    <cellStyle name="표준 66 3 2 2" xfId="4642"/>
    <cellStyle name="표준 66 3 2 2 2" xfId="5120"/>
    <cellStyle name="표준 66 3 2 2 2 2" xfId="17214"/>
    <cellStyle name="표준 66 3 2 2 2 3" xfId="15453"/>
    <cellStyle name="표준 66 3 2 2 2 4" xfId="7701"/>
    <cellStyle name="표준 66 3 2 2 3" xfId="16353"/>
    <cellStyle name="표준 66 3 2 2 4" xfId="14592"/>
    <cellStyle name="표준 66 3 2 2 5" xfId="6839"/>
    <cellStyle name="표준 66 3 2 3" xfId="4964"/>
    <cellStyle name="표준 66 3 2 3 2" xfId="7988"/>
    <cellStyle name="표준 66 3 2 3 2 2" xfId="17501"/>
    <cellStyle name="표준 66 3 2 3 2 3" xfId="15740"/>
    <cellStyle name="표준 66 3 2 3 3" xfId="16640"/>
    <cellStyle name="표준 66 3 2 3 4" xfId="14879"/>
    <cellStyle name="표준 66 3 2 3 5" xfId="7127"/>
    <cellStyle name="표준 66 3 2 4" xfId="7414"/>
    <cellStyle name="표준 66 3 2 4 2" xfId="16927"/>
    <cellStyle name="표준 66 3 2 4 3" xfId="15166"/>
    <cellStyle name="표준 66 3 2 5" xfId="13972"/>
    <cellStyle name="표준 66 3 2 5 2" xfId="16066"/>
    <cellStyle name="표준 66 3 2 6" xfId="13973"/>
    <cellStyle name="표준 66 3 2 7" xfId="14305"/>
    <cellStyle name="표준 66 3 2 8" xfId="5689"/>
    <cellStyle name="표준 66 3 3" xfId="4564"/>
    <cellStyle name="표준 66 3 3 2" xfId="5042"/>
    <cellStyle name="표준 66 3 3 2 2" xfId="13974"/>
    <cellStyle name="표준 66 3 3 2 2 2" xfId="17106"/>
    <cellStyle name="표준 66 3 3 2 3" xfId="15345"/>
    <cellStyle name="표준 66 3 3 2 4" xfId="7593"/>
    <cellStyle name="표준 66 3 3 3" xfId="13975"/>
    <cellStyle name="표준 66 3 3 3 2" xfId="16245"/>
    <cellStyle name="표준 66 3 3 4" xfId="14484"/>
    <cellStyle name="표준 66 3 3 5" xfId="6731"/>
    <cellStyle name="표준 66 3 4" xfId="4720"/>
    <cellStyle name="표준 66 3 4 2" xfId="5198"/>
    <cellStyle name="표준 66 3 4 2 2" xfId="17393"/>
    <cellStyle name="표준 66 3 4 2 3" xfId="15632"/>
    <cellStyle name="표준 66 3 4 2 4" xfId="7880"/>
    <cellStyle name="표준 66 3 4 3" xfId="16532"/>
    <cellStyle name="표준 66 3 4 4" xfId="14771"/>
    <cellStyle name="표준 66 3 4 5" xfId="7019"/>
    <cellStyle name="표준 66 3 5" xfId="4806"/>
    <cellStyle name="표준 66 3 5 2" xfId="5278"/>
    <cellStyle name="표준 66 3 5 2 2" xfId="16819"/>
    <cellStyle name="표준 66 3 5 3" xfId="15058"/>
    <cellStyle name="표준 66 3 5 4" xfId="7306"/>
    <cellStyle name="표준 66 3 6" xfId="4886"/>
    <cellStyle name="표준 66 3 6 2" xfId="15958"/>
    <cellStyle name="표준 66 3 6 3" xfId="13976"/>
    <cellStyle name="표준 66 3 7" xfId="13977"/>
    <cellStyle name="표준 66 3 8" xfId="14198"/>
    <cellStyle name="표준 66 3 9" xfId="5581"/>
    <cellStyle name="표준 66 4" xfId="4257"/>
    <cellStyle name="표준 66 4 2" xfId="4480"/>
    <cellStyle name="표준 66 4 2 2" xfId="4654"/>
    <cellStyle name="표준 66 4 2 2 2" xfId="5132"/>
    <cellStyle name="표준 66 4 2 2 2 2" xfId="17226"/>
    <cellStyle name="표준 66 4 2 2 2 3" xfId="15465"/>
    <cellStyle name="표준 66 4 2 2 2 4" xfId="7713"/>
    <cellStyle name="표준 66 4 2 2 3" xfId="16365"/>
    <cellStyle name="표준 66 4 2 2 4" xfId="14604"/>
    <cellStyle name="표준 66 4 2 2 5" xfId="6851"/>
    <cellStyle name="표준 66 4 2 3" xfId="4976"/>
    <cellStyle name="표준 66 4 2 3 2" xfId="8000"/>
    <cellStyle name="표준 66 4 2 3 2 2" xfId="17513"/>
    <cellStyle name="표준 66 4 2 3 2 3" xfId="15752"/>
    <cellStyle name="표준 66 4 2 3 3" xfId="16652"/>
    <cellStyle name="표준 66 4 2 3 4" xfId="14891"/>
    <cellStyle name="표준 66 4 2 3 5" xfId="7139"/>
    <cellStyle name="표준 66 4 2 4" xfId="7426"/>
    <cellStyle name="표준 66 4 2 4 2" xfId="16939"/>
    <cellStyle name="표준 66 4 2 4 3" xfId="15178"/>
    <cellStyle name="표준 66 4 2 5" xfId="16078"/>
    <cellStyle name="표준 66 4 2 6" xfId="14317"/>
    <cellStyle name="표준 66 4 2 7" xfId="5701"/>
    <cellStyle name="표준 66 4 3" xfId="4576"/>
    <cellStyle name="표준 66 4 3 2" xfId="5054"/>
    <cellStyle name="표준 66 4 3 2 2" xfId="13978"/>
    <cellStyle name="표준 66 4 3 2 2 2" xfId="17118"/>
    <cellStyle name="표준 66 4 3 2 3" xfId="15357"/>
    <cellStyle name="표준 66 4 3 2 4" xfId="7605"/>
    <cellStyle name="표준 66 4 3 3" xfId="13979"/>
    <cellStyle name="표준 66 4 3 3 2" xfId="16257"/>
    <cellStyle name="표준 66 4 3 4" xfId="14496"/>
    <cellStyle name="표준 66 4 3 5" xfId="6743"/>
    <cellStyle name="표준 66 4 4" xfId="4732"/>
    <cellStyle name="표준 66 4 4 2" xfId="5210"/>
    <cellStyle name="표준 66 4 4 2 2" xfId="17405"/>
    <cellStyle name="표준 66 4 4 2 3" xfId="15644"/>
    <cellStyle name="표준 66 4 4 2 4" xfId="7892"/>
    <cellStyle name="표준 66 4 4 3" xfId="16544"/>
    <cellStyle name="표준 66 4 4 4" xfId="14783"/>
    <cellStyle name="표준 66 4 4 5" xfId="7031"/>
    <cellStyle name="표준 66 4 5" xfId="4818"/>
    <cellStyle name="표준 66 4 5 2" xfId="5290"/>
    <cellStyle name="표준 66 4 5 2 2" xfId="16831"/>
    <cellStyle name="표준 66 4 5 3" xfId="15070"/>
    <cellStyle name="표준 66 4 5 4" xfId="7318"/>
    <cellStyle name="표준 66 4 6" xfId="4898"/>
    <cellStyle name="표준 66 4 6 2" xfId="15970"/>
    <cellStyle name="표준 66 4 6 3" xfId="13980"/>
    <cellStyle name="표준 66 4 7" xfId="14210"/>
    <cellStyle name="표준 66 4 8" xfId="5593"/>
    <cellStyle name="표준 66 5" xfId="4250"/>
    <cellStyle name="표준 66 5 2" xfId="4473"/>
    <cellStyle name="표준 66 5 2 2" xfId="4647"/>
    <cellStyle name="표준 66 5 2 2 2" xfId="5125"/>
    <cellStyle name="표준 66 5 2 2 2 2" xfId="17219"/>
    <cellStyle name="표준 66 5 2 2 2 3" xfId="15458"/>
    <cellStyle name="표준 66 5 2 2 2 4" xfId="7706"/>
    <cellStyle name="표준 66 5 2 2 3" xfId="16358"/>
    <cellStyle name="표준 66 5 2 2 4" xfId="14597"/>
    <cellStyle name="표준 66 5 2 2 5" xfId="6844"/>
    <cellStyle name="표준 66 5 2 3" xfId="4969"/>
    <cellStyle name="표준 66 5 2 3 2" xfId="7993"/>
    <cellStyle name="표준 66 5 2 3 2 2" xfId="17506"/>
    <cellStyle name="표준 66 5 2 3 2 3" xfId="15745"/>
    <cellStyle name="표준 66 5 2 3 3" xfId="16645"/>
    <cellStyle name="표준 66 5 2 3 4" xfId="14884"/>
    <cellStyle name="표준 66 5 2 3 5" xfId="7132"/>
    <cellStyle name="표준 66 5 2 4" xfId="7419"/>
    <cellStyle name="표준 66 5 2 4 2" xfId="16932"/>
    <cellStyle name="표준 66 5 2 4 3" xfId="15171"/>
    <cellStyle name="표준 66 5 2 5" xfId="16071"/>
    <cellStyle name="표준 66 5 2 6" xfId="14310"/>
    <cellStyle name="표준 66 5 2 7" xfId="5694"/>
    <cellStyle name="표준 66 5 3" xfId="4569"/>
    <cellStyle name="표준 66 5 3 2" xfId="5047"/>
    <cellStyle name="표준 66 5 3 2 2" xfId="13981"/>
    <cellStyle name="표준 66 5 3 2 2 2" xfId="17111"/>
    <cellStyle name="표준 66 5 3 2 3" xfId="15350"/>
    <cellStyle name="표준 66 5 3 2 4" xfId="7598"/>
    <cellStyle name="표준 66 5 3 3" xfId="13982"/>
    <cellStyle name="표준 66 5 3 3 2" xfId="16250"/>
    <cellStyle name="표준 66 5 3 4" xfId="14489"/>
    <cellStyle name="표준 66 5 3 5" xfId="6736"/>
    <cellStyle name="표준 66 5 4" xfId="4725"/>
    <cellStyle name="표준 66 5 4 2" xfId="5203"/>
    <cellStyle name="표준 66 5 4 2 2" xfId="17398"/>
    <cellStyle name="표준 66 5 4 2 3" xfId="15637"/>
    <cellStyle name="표준 66 5 4 2 4" xfId="7885"/>
    <cellStyle name="표준 66 5 4 3" xfId="16537"/>
    <cellStyle name="표준 66 5 4 4" xfId="14776"/>
    <cellStyle name="표준 66 5 4 5" xfId="7024"/>
    <cellStyle name="표준 66 5 5" xfId="4811"/>
    <cellStyle name="표준 66 5 5 2" xfId="5283"/>
    <cellStyle name="표준 66 5 5 2 2" xfId="16824"/>
    <cellStyle name="표준 66 5 5 3" xfId="15063"/>
    <cellStyle name="표준 66 5 5 4" xfId="7311"/>
    <cellStyle name="표준 66 5 6" xfId="4891"/>
    <cellStyle name="표준 66 5 6 2" xfId="15963"/>
    <cellStyle name="표준 66 5 6 3" xfId="13983"/>
    <cellStyle name="표준 66 5 7" xfId="14203"/>
    <cellStyle name="표준 66 5 8" xfId="5586"/>
    <cellStyle name="표준 66 6" xfId="4255"/>
    <cellStyle name="표준 66 6 2" xfId="4478"/>
    <cellStyle name="표준 66 6 2 2" xfId="4652"/>
    <cellStyle name="표준 66 6 2 2 2" xfId="5130"/>
    <cellStyle name="표준 66 6 2 2 2 2" xfId="17224"/>
    <cellStyle name="표준 66 6 2 2 2 3" xfId="15463"/>
    <cellStyle name="표준 66 6 2 2 2 4" xfId="7711"/>
    <cellStyle name="표준 66 6 2 2 3" xfId="16363"/>
    <cellStyle name="표준 66 6 2 2 4" xfId="14602"/>
    <cellStyle name="표준 66 6 2 2 5" xfId="6849"/>
    <cellStyle name="표준 66 6 2 3" xfId="4974"/>
    <cellStyle name="표준 66 6 2 3 2" xfId="7998"/>
    <cellStyle name="표준 66 6 2 3 2 2" xfId="17511"/>
    <cellStyle name="표준 66 6 2 3 2 3" xfId="15750"/>
    <cellStyle name="표준 66 6 2 3 3" xfId="16650"/>
    <cellStyle name="표준 66 6 2 3 4" xfId="14889"/>
    <cellStyle name="표준 66 6 2 3 5" xfId="7137"/>
    <cellStyle name="표준 66 6 2 4" xfId="7424"/>
    <cellStyle name="표준 66 6 2 4 2" xfId="16937"/>
    <cellStyle name="표준 66 6 2 4 3" xfId="15176"/>
    <cellStyle name="표준 66 6 2 5" xfId="16076"/>
    <cellStyle name="표준 66 6 2 6" xfId="14315"/>
    <cellStyle name="표준 66 6 2 7" xfId="5699"/>
    <cellStyle name="표준 66 6 3" xfId="4574"/>
    <cellStyle name="표준 66 6 3 2" xfId="5052"/>
    <cellStyle name="표준 66 6 3 2 2" xfId="13984"/>
    <cellStyle name="표준 66 6 3 2 2 2" xfId="17116"/>
    <cellStyle name="표준 66 6 3 2 3" xfId="15355"/>
    <cellStyle name="표준 66 6 3 2 4" xfId="7603"/>
    <cellStyle name="표준 66 6 3 3" xfId="13985"/>
    <cellStyle name="표준 66 6 3 3 2" xfId="16255"/>
    <cellStyle name="표준 66 6 3 4" xfId="14494"/>
    <cellStyle name="표준 66 6 3 5" xfId="6741"/>
    <cellStyle name="표준 66 6 4" xfId="4730"/>
    <cellStyle name="표준 66 6 4 2" xfId="5208"/>
    <cellStyle name="표준 66 6 4 2 2" xfId="17403"/>
    <cellStyle name="표준 66 6 4 2 3" xfId="15642"/>
    <cellStyle name="표준 66 6 4 2 4" xfId="7890"/>
    <cellStyle name="표준 66 6 4 3" xfId="16542"/>
    <cellStyle name="표준 66 6 4 4" xfId="14781"/>
    <cellStyle name="표준 66 6 4 5" xfId="7029"/>
    <cellStyle name="표준 66 6 5" xfId="4816"/>
    <cellStyle name="표준 66 6 5 2" xfId="5288"/>
    <cellStyle name="표준 66 6 5 2 2" xfId="16829"/>
    <cellStyle name="표준 66 6 5 3" xfId="15068"/>
    <cellStyle name="표준 66 6 5 4" xfId="7316"/>
    <cellStyle name="표준 66 6 6" xfId="4896"/>
    <cellStyle name="표준 66 6 6 2" xfId="15968"/>
    <cellStyle name="표준 66 6 6 3" xfId="13986"/>
    <cellStyle name="표준 66 6 7" xfId="14208"/>
    <cellStyle name="표준 66 6 8" xfId="5591"/>
    <cellStyle name="표준 66 7" xfId="4273"/>
    <cellStyle name="표준 66 7 2" xfId="4496"/>
    <cellStyle name="표준 66 7 2 2" xfId="4670"/>
    <cellStyle name="표준 66 7 2 2 2" xfId="5148"/>
    <cellStyle name="표준 66 7 2 2 2 2" xfId="17242"/>
    <cellStyle name="표준 66 7 2 2 2 3" xfId="15481"/>
    <cellStyle name="표준 66 7 2 2 2 4" xfId="7729"/>
    <cellStyle name="표준 66 7 2 2 3" xfId="16381"/>
    <cellStyle name="표준 66 7 2 2 4" xfId="14620"/>
    <cellStyle name="표준 66 7 2 2 5" xfId="6867"/>
    <cellStyle name="표준 66 7 2 3" xfId="4992"/>
    <cellStyle name="표준 66 7 2 3 2" xfId="8016"/>
    <cellStyle name="표준 66 7 2 3 2 2" xfId="17529"/>
    <cellStyle name="표준 66 7 2 3 2 3" xfId="15768"/>
    <cellStyle name="표준 66 7 2 3 3" xfId="16668"/>
    <cellStyle name="표준 66 7 2 3 4" xfId="14907"/>
    <cellStyle name="표준 66 7 2 3 5" xfId="7155"/>
    <cellStyle name="표준 66 7 2 4" xfId="7442"/>
    <cellStyle name="표준 66 7 2 4 2" xfId="16955"/>
    <cellStyle name="표준 66 7 2 4 3" xfId="15194"/>
    <cellStyle name="표준 66 7 2 5" xfId="16094"/>
    <cellStyle name="표준 66 7 2 6" xfId="14333"/>
    <cellStyle name="표준 66 7 2 7" xfId="5717"/>
    <cellStyle name="표준 66 7 3" xfId="4592"/>
    <cellStyle name="표준 66 7 3 2" xfId="5070"/>
    <cellStyle name="표준 66 7 3 2 2" xfId="13987"/>
    <cellStyle name="표준 66 7 3 2 2 2" xfId="17134"/>
    <cellStyle name="표준 66 7 3 2 3" xfId="15373"/>
    <cellStyle name="표준 66 7 3 2 4" xfId="7621"/>
    <cellStyle name="표준 66 7 3 3" xfId="13988"/>
    <cellStyle name="표준 66 7 3 3 2" xfId="16273"/>
    <cellStyle name="표준 66 7 3 4" xfId="14512"/>
    <cellStyle name="표준 66 7 3 5" xfId="6759"/>
    <cellStyle name="표준 66 7 4" xfId="4748"/>
    <cellStyle name="표준 66 7 4 2" xfId="5226"/>
    <cellStyle name="표준 66 7 4 2 2" xfId="17421"/>
    <cellStyle name="표준 66 7 4 2 3" xfId="15660"/>
    <cellStyle name="표준 66 7 4 2 4" xfId="7908"/>
    <cellStyle name="표준 66 7 4 3" xfId="16560"/>
    <cellStyle name="표준 66 7 4 4" xfId="14799"/>
    <cellStyle name="표준 66 7 4 5" xfId="7047"/>
    <cellStyle name="표준 66 7 5" xfId="4834"/>
    <cellStyle name="표준 66 7 5 2" xfId="5306"/>
    <cellStyle name="표준 66 7 5 2 2" xfId="16847"/>
    <cellStyle name="표준 66 7 5 3" xfId="15086"/>
    <cellStyle name="표준 66 7 5 4" xfId="7334"/>
    <cellStyle name="표준 66 7 6" xfId="4914"/>
    <cellStyle name="표준 66 7 6 2" xfId="15986"/>
    <cellStyle name="표준 66 7 6 3" xfId="13989"/>
    <cellStyle name="표준 66 7 7" xfId="14226"/>
    <cellStyle name="표준 66 7 8" xfId="5609"/>
    <cellStyle name="표준 66 8" xfId="4281"/>
    <cellStyle name="표준 66 8 2" xfId="4504"/>
    <cellStyle name="표준 66 8 2 2" xfId="4678"/>
    <cellStyle name="표준 66 8 2 2 2" xfId="5156"/>
    <cellStyle name="표준 66 8 2 2 2 2" xfId="17250"/>
    <cellStyle name="표준 66 8 2 2 2 3" xfId="15489"/>
    <cellStyle name="표준 66 8 2 2 2 4" xfId="7737"/>
    <cellStyle name="표준 66 8 2 2 3" xfId="16389"/>
    <cellStyle name="표준 66 8 2 2 4" xfId="14628"/>
    <cellStyle name="표준 66 8 2 2 5" xfId="6875"/>
    <cellStyle name="표준 66 8 2 3" xfId="5000"/>
    <cellStyle name="표준 66 8 2 3 2" xfId="8024"/>
    <cellStyle name="표준 66 8 2 3 2 2" xfId="17537"/>
    <cellStyle name="표준 66 8 2 3 2 3" xfId="15776"/>
    <cellStyle name="표준 66 8 2 3 3" xfId="16676"/>
    <cellStyle name="표준 66 8 2 3 4" xfId="14915"/>
    <cellStyle name="표준 66 8 2 3 5" xfId="7163"/>
    <cellStyle name="표준 66 8 2 4" xfId="7450"/>
    <cellStyle name="표준 66 8 2 4 2" xfId="16963"/>
    <cellStyle name="표준 66 8 2 4 3" xfId="15202"/>
    <cellStyle name="표준 66 8 2 5" xfId="16102"/>
    <cellStyle name="표준 66 8 2 6" xfId="14341"/>
    <cellStyle name="표준 66 8 2 7" xfId="5725"/>
    <cellStyle name="표준 66 8 3" xfId="4600"/>
    <cellStyle name="표준 66 8 3 2" xfId="5078"/>
    <cellStyle name="표준 66 8 3 2 2" xfId="13990"/>
    <cellStyle name="표준 66 8 3 2 2 2" xfId="17142"/>
    <cellStyle name="표준 66 8 3 2 3" xfId="15381"/>
    <cellStyle name="표준 66 8 3 2 4" xfId="7629"/>
    <cellStyle name="표준 66 8 3 3" xfId="13991"/>
    <cellStyle name="표준 66 8 3 3 2" xfId="16281"/>
    <cellStyle name="표준 66 8 3 4" xfId="14520"/>
    <cellStyle name="표준 66 8 3 5" xfId="6767"/>
    <cellStyle name="표준 66 8 4" xfId="4756"/>
    <cellStyle name="표준 66 8 4 2" xfId="5234"/>
    <cellStyle name="표준 66 8 4 2 2" xfId="17429"/>
    <cellStyle name="표준 66 8 4 2 3" xfId="15668"/>
    <cellStyle name="표준 66 8 4 2 4" xfId="7916"/>
    <cellStyle name="표준 66 8 4 3" xfId="16568"/>
    <cellStyle name="표준 66 8 4 4" xfId="14807"/>
    <cellStyle name="표준 66 8 4 5" xfId="7055"/>
    <cellStyle name="표준 66 8 5" xfId="4842"/>
    <cellStyle name="표준 66 8 5 2" xfId="5314"/>
    <cellStyle name="표준 66 8 5 2 2" xfId="16855"/>
    <cellStyle name="표준 66 8 5 3" xfId="15094"/>
    <cellStyle name="표준 66 8 5 4" xfId="7342"/>
    <cellStyle name="표준 66 8 6" xfId="4922"/>
    <cellStyle name="표준 66 8 6 2" xfId="15994"/>
    <cellStyle name="표준 66 8 6 3" xfId="13992"/>
    <cellStyle name="표준 66 8 7" xfId="14234"/>
    <cellStyle name="표준 66 8 8" xfId="5617"/>
    <cellStyle name="표준 66 9" xfId="4259"/>
    <cellStyle name="표준 66 9 2" xfId="4482"/>
    <cellStyle name="표준 66 9 2 2" xfId="4656"/>
    <cellStyle name="표준 66 9 2 2 2" xfId="5134"/>
    <cellStyle name="표준 66 9 2 2 2 2" xfId="17228"/>
    <cellStyle name="표준 66 9 2 2 2 3" xfId="15467"/>
    <cellStyle name="표준 66 9 2 2 2 4" xfId="7715"/>
    <cellStyle name="표준 66 9 2 2 3" xfId="16367"/>
    <cellStyle name="표준 66 9 2 2 4" xfId="14606"/>
    <cellStyle name="표준 66 9 2 2 5" xfId="6853"/>
    <cellStyle name="표준 66 9 2 3" xfId="4978"/>
    <cellStyle name="표준 66 9 2 3 2" xfId="8002"/>
    <cellStyle name="표준 66 9 2 3 2 2" xfId="17515"/>
    <cellStyle name="표준 66 9 2 3 2 3" xfId="15754"/>
    <cellStyle name="표준 66 9 2 3 3" xfId="16654"/>
    <cellStyle name="표준 66 9 2 3 4" xfId="14893"/>
    <cellStyle name="표준 66 9 2 3 5" xfId="7141"/>
    <cellStyle name="표준 66 9 2 4" xfId="7428"/>
    <cellStyle name="표준 66 9 2 4 2" xfId="16941"/>
    <cellStyle name="표준 66 9 2 4 3" xfId="15180"/>
    <cellStyle name="표준 66 9 2 5" xfId="16080"/>
    <cellStyle name="표준 66 9 2 6" xfId="14319"/>
    <cellStyle name="표준 66 9 2 7" xfId="5703"/>
    <cellStyle name="표준 66 9 3" xfId="4578"/>
    <cellStyle name="표준 66 9 3 2" xfId="5056"/>
    <cellStyle name="표준 66 9 3 2 2" xfId="13993"/>
    <cellStyle name="표준 66 9 3 2 2 2" xfId="17120"/>
    <cellStyle name="표준 66 9 3 2 3" xfId="15359"/>
    <cellStyle name="표준 66 9 3 2 4" xfId="7607"/>
    <cellStyle name="표준 66 9 3 3" xfId="13994"/>
    <cellStyle name="표준 66 9 3 3 2" xfId="16259"/>
    <cellStyle name="표준 66 9 3 4" xfId="14498"/>
    <cellStyle name="표준 66 9 3 5" xfId="6745"/>
    <cellStyle name="표준 66 9 4" xfId="4734"/>
    <cellStyle name="표준 66 9 4 2" xfId="5212"/>
    <cellStyle name="표준 66 9 4 2 2" xfId="17407"/>
    <cellStyle name="표준 66 9 4 2 3" xfId="15646"/>
    <cellStyle name="표준 66 9 4 2 4" xfId="7894"/>
    <cellStyle name="표준 66 9 4 3" xfId="16546"/>
    <cellStyle name="표준 66 9 4 4" xfId="14785"/>
    <cellStyle name="표준 66 9 4 5" xfId="7033"/>
    <cellStyle name="표준 66 9 5" xfId="4820"/>
    <cellStyle name="표준 66 9 5 2" xfId="5292"/>
    <cellStyle name="표준 66 9 5 2 2" xfId="16833"/>
    <cellStyle name="표준 66 9 5 3" xfId="15072"/>
    <cellStyle name="표준 66 9 5 4" xfId="7320"/>
    <cellStyle name="표준 66 9 6" xfId="4900"/>
    <cellStyle name="표준 66 9 6 2" xfId="15972"/>
    <cellStyle name="표준 66 9 6 3" xfId="13995"/>
    <cellStyle name="표준 66 9 7" xfId="14212"/>
    <cellStyle name="표준 66 9 8" xfId="5595"/>
    <cellStyle name="표준 67" xfId="4165"/>
    <cellStyle name="표준 67 10" xfId="4277"/>
    <cellStyle name="표준 67 10 2" xfId="4500"/>
    <cellStyle name="표준 67 10 2 2" xfId="4674"/>
    <cellStyle name="표준 67 10 2 2 2" xfId="5152"/>
    <cellStyle name="표준 67 10 2 2 2 2" xfId="17246"/>
    <cellStyle name="표준 67 10 2 2 2 3" xfId="15485"/>
    <cellStyle name="표준 67 10 2 2 2 4" xfId="7733"/>
    <cellStyle name="표준 67 10 2 2 3" xfId="16385"/>
    <cellStyle name="표준 67 10 2 2 4" xfId="14624"/>
    <cellStyle name="표준 67 10 2 2 5" xfId="6871"/>
    <cellStyle name="표준 67 10 2 3" xfId="4996"/>
    <cellStyle name="표준 67 10 2 3 2" xfId="8020"/>
    <cellStyle name="표준 67 10 2 3 2 2" xfId="17533"/>
    <cellStyle name="표준 67 10 2 3 2 3" xfId="15772"/>
    <cellStyle name="표준 67 10 2 3 3" xfId="16672"/>
    <cellStyle name="표준 67 10 2 3 4" xfId="14911"/>
    <cellStyle name="표준 67 10 2 3 5" xfId="7159"/>
    <cellStyle name="표준 67 10 2 4" xfId="7446"/>
    <cellStyle name="표준 67 10 2 4 2" xfId="16959"/>
    <cellStyle name="표준 67 10 2 4 3" xfId="15198"/>
    <cellStyle name="표준 67 10 2 5" xfId="16098"/>
    <cellStyle name="표준 67 10 2 6" xfId="14337"/>
    <cellStyle name="표준 67 10 2 7" xfId="5721"/>
    <cellStyle name="표준 67 10 3" xfId="4596"/>
    <cellStyle name="표준 67 10 3 2" xfId="5074"/>
    <cellStyle name="표준 67 10 3 2 2" xfId="13996"/>
    <cellStyle name="표준 67 10 3 2 2 2" xfId="17138"/>
    <cellStyle name="표준 67 10 3 2 3" xfId="15377"/>
    <cellStyle name="표준 67 10 3 2 4" xfId="7625"/>
    <cellStyle name="표준 67 10 3 3" xfId="13997"/>
    <cellStyle name="표준 67 10 3 3 2" xfId="16277"/>
    <cellStyle name="표준 67 10 3 4" xfId="14516"/>
    <cellStyle name="표준 67 10 3 5" xfId="6763"/>
    <cellStyle name="표준 67 10 4" xfId="4752"/>
    <cellStyle name="표준 67 10 4 2" xfId="5230"/>
    <cellStyle name="표준 67 10 4 2 2" xfId="17425"/>
    <cellStyle name="표준 67 10 4 2 3" xfId="15664"/>
    <cellStyle name="표준 67 10 4 2 4" xfId="7912"/>
    <cellStyle name="표준 67 10 4 3" xfId="16564"/>
    <cellStyle name="표준 67 10 4 4" xfId="14803"/>
    <cellStyle name="표준 67 10 4 5" xfId="7051"/>
    <cellStyle name="표준 67 10 5" xfId="4838"/>
    <cellStyle name="표준 67 10 5 2" xfId="5310"/>
    <cellStyle name="표준 67 10 5 2 2" xfId="16851"/>
    <cellStyle name="표준 67 10 5 3" xfId="15090"/>
    <cellStyle name="표준 67 10 5 4" xfId="7338"/>
    <cellStyle name="표준 67 10 6" xfId="4918"/>
    <cellStyle name="표준 67 10 6 2" xfId="15990"/>
    <cellStyle name="표준 67 10 6 3" xfId="13998"/>
    <cellStyle name="표준 67 10 7" xfId="14230"/>
    <cellStyle name="표준 67 10 8" xfId="5613"/>
    <cellStyle name="표준 67 11" xfId="4452"/>
    <cellStyle name="표준 67 11 2" xfId="4628"/>
    <cellStyle name="표준 67 11 2 2" xfId="5106"/>
    <cellStyle name="표준 67 11 2 2 2" xfId="17203"/>
    <cellStyle name="표준 67 11 2 2 3" xfId="15442"/>
    <cellStyle name="표준 67 11 2 2 4" xfId="7690"/>
    <cellStyle name="표준 67 11 2 3" xfId="16342"/>
    <cellStyle name="표준 67 11 2 4" xfId="14581"/>
    <cellStyle name="표준 67 11 2 5" xfId="6828"/>
    <cellStyle name="표준 67 11 3" xfId="4950"/>
    <cellStyle name="표준 67 11 3 2" xfId="7977"/>
    <cellStyle name="표준 67 11 3 2 2" xfId="17490"/>
    <cellStyle name="표준 67 11 3 2 3" xfId="15729"/>
    <cellStyle name="표준 67 11 3 3" xfId="16629"/>
    <cellStyle name="표준 67 11 3 4" xfId="14868"/>
    <cellStyle name="표준 67 11 3 5" xfId="7116"/>
    <cellStyle name="표준 67 11 4" xfId="7403"/>
    <cellStyle name="표준 67 11 4 2" xfId="16916"/>
    <cellStyle name="표준 67 11 4 3" xfId="15155"/>
    <cellStyle name="표준 67 11 5" xfId="13999"/>
    <cellStyle name="표준 67 11 5 2" xfId="16055"/>
    <cellStyle name="표준 67 11 6" xfId="14000"/>
    <cellStyle name="표준 67 11 7" xfId="14294"/>
    <cellStyle name="표준 67 11 8" xfId="5678"/>
    <cellStyle name="표준 67 12" xfId="4550"/>
    <cellStyle name="표준 67 12 2" xfId="5028"/>
    <cellStyle name="표준 67 12 2 2" xfId="14001"/>
    <cellStyle name="표준 67 12 2 2 2" xfId="17095"/>
    <cellStyle name="표준 67 12 2 3" xfId="15334"/>
    <cellStyle name="표준 67 12 2 4" xfId="7582"/>
    <cellStyle name="표준 67 12 3" xfId="14002"/>
    <cellStyle name="표준 67 12 3 2" xfId="16234"/>
    <cellStyle name="표준 67 12 4" xfId="14473"/>
    <cellStyle name="표준 67 12 5" xfId="6720"/>
    <cellStyle name="표준 67 13" xfId="4706"/>
    <cellStyle name="표준 67 13 2" xfId="5184"/>
    <cellStyle name="표준 67 13 2 2" xfId="17382"/>
    <cellStyle name="표준 67 13 2 3" xfId="15621"/>
    <cellStyle name="표준 67 13 2 4" xfId="7869"/>
    <cellStyle name="표준 67 13 3" xfId="16521"/>
    <cellStyle name="표준 67 13 4" xfId="14760"/>
    <cellStyle name="표준 67 13 5" xfId="7008"/>
    <cellStyle name="표준 67 14" xfId="4792"/>
    <cellStyle name="표준 67 14 2" xfId="5264"/>
    <cellStyle name="표준 67 14 2 2" xfId="16808"/>
    <cellStyle name="표준 67 14 3" xfId="15047"/>
    <cellStyle name="표준 67 14 4" xfId="7295"/>
    <cellStyle name="표준 67 15" xfId="4872"/>
    <cellStyle name="표준 67 15 2" xfId="15947"/>
    <cellStyle name="표준 67 15 3" xfId="14003"/>
    <cellStyle name="표준 67 16" xfId="14004"/>
    <cellStyle name="표준 67 17" xfId="14005"/>
    <cellStyle name="표준 67 18" xfId="14188"/>
    <cellStyle name="표준 67 19" xfId="5567"/>
    <cellStyle name="표준 67 2" xfId="4238"/>
    <cellStyle name="표준 67 2 2" xfId="4465"/>
    <cellStyle name="표준 67 2 2 2" xfId="4639"/>
    <cellStyle name="표준 67 2 2 2 2" xfId="5117"/>
    <cellStyle name="표준 67 2 2 2 2 2" xfId="17270"/>
    <cellStyle name="표준 67 2 2 2 2 3" xfId="15509"/>
    <cellStyle name="표준 67 2 2 2 2 4" xfId="7757"/>
    <cellStyle name="표준 67 2 2 2 3" xfId="16409"/>
    <cellStyle name="표준 67 2 2 2 4" xfId="14648"/>
    <cellStyle name="표준 67 2 2 2 5" xfId="6895"/>
    <cellStyle name="표준 67 2 2 3" xfId="4961"/>
    <cellStyle name="표준 67 2 2 3 2" xfId="8044"/>
    <cellStyle name="표준 67 2 2 3 2 2" xfId="17557"/>
    <cellStyle name="표준 67 2 2 3 2 3" xfId="15796"/>
    <cellStyle name="표준 67 2 2 3 3" xfId="16696"/>
    <cellStyle name="표준 67 2 2 3 4" xfId="14935"/>
    <cellStyle name="표준 67 2 2 3 5" xfId="7183"/>
    <cellStyle name="표준 67 2 2 4" xfId="7470"/>
    <cellStyle name="표준 67 2 2 4 2" xfId="16983"/>
    <cellStyle name="표준 67 2 2 4 3" xfId="15222"/>
    <cellStyle name="표준 67 2 2 5" xfId="14006"/>
    <cellStyle name="표준 67 2 2 5 2" xfId="16122"/>
    <cellStyle name="표준 67 2 2 6" xfId="14007"/>
    <cellStyle name="표준 67 2 2 7" xfId="14361"/>
    <cellStyle name="표준 67 2 2 8" xfId="5745"/>
    <cellStyle name="표준 67 2 3" xfId="4561"/>
    <cellStyle name="표준 67 2 3 2" xfId="5039"/>
    <cellStyle name="표준 67 2 3 2 2" xfId="14008"/>
    <cellStyle name="표준 67 2 3 2 2 2" xfId="17162"/>
    <cellStyle name="표준 67 2 3 2 3" xfId="15401"/>
    <cellStyle name="표준 67 2 3 2 4" xfId="7649"/>
    <cellStyle name="표준 67 2 3 3" xfId="14009"/>
    <cellStyle name="표준 67 2 3 3 2" xfId="16301"/>
    <cellStyle name="표준 67 2 3 4" xfId="14540"/>
    <cellStyle name="표준 67 2 3 5" xfId="6787"/>
    <cellStyle name="표준 67 2 4" xfId="4717"/>
    <cellStyle name="표준 67 2 4 2" xfId="5195"/>
    <cellStyle name="표준 67 2 4 2 2" xfId="17449"/>
    <cellStyle name="표준 67 2 4 2 3" xfId="15688"/>
    <cellStyle name="표준 67 2 4 2 4" xfId="7936"/>
    <cellStyle name="표준 67 2 4 3" xfId="16588"/>
    <cellStyle name="표준 67 2 4 4" xfId="14827"/>
    <cellStyle name="표준 67 2 4 5" xfId="7075"/>
    <cellStyle name="표준 67 2 5" xfId="4803"/>
    <cellStyle name="표준 67 2 5 2" xfId="5275"/>
    <cellStyle name="표준 67 2 5 2 2" xfId="16875"/>
    <cellStyle name="표준 67 2 5 3" xfId="15114"/>
    <cellStyle name="표준 67 2 5 4" xfId="7362"/>
    <cellStyle name="표준 67 2 6" xfId="4883"/>
    <cellStyle name="표준 67 2 6 2" xfId="16014"/>
    <cellStyle name="표준 67 2 6 3" xfId="14010"/>
    <cellStyle name="표준 67 2 7" xfId="14011"/>
    <cellStyle name="표준 67 2 8" xfId="14254"/>
    <cellStyle name="표준 67 2 9" xfId="5637"/>
    <cellStyle name="표준 67 3" xfId="4266"/>
    <cellStyle name="표준 67 3 2" xfId="4489"/>
    <cellStyle name="표준 67 3 2 2" xfId="4663"/>
    <cellStyle name="표준 67 3 2 2 2" xfId="5141"/>
    <cellStyle name="표준 67 3 2 2 2 2" xfId="17235"/>
    <cellStyle name="표준 67 3 2 2 2 3" xfId="15474"/>
    <cellStyle name="표준 67 3 2 2 2 4" xfId="7722"/>
    <cellStyle name="표준 67 3 2 2 3" xfId="16374"/>
    <cellStyle name="표준 67 3 2 2 4" xfId="14613"/>
    <cellStyle name="표준 67 3 2 2 5" xfId="6860"/>
    <cellStyle name="표준 67 3 2 3" xfId="4985"/>
    <cellStyle name="표준 67 3 2 3 2" xfId="8009"/>
    <cellStyle name="표준 67 3 2 3 2 2" xfId="17522"/>
    <cellStyle name="표준 67 3 2 3 2 3" xfId="15761"/>
    <cellStyle name="표준 67 3 2 3 3" xfId="16661"/>
    <cellStyle name="표준 67 3 2 3 4" xfId="14900"/>
    <cellStyle name="표준 67 3 2 3 5" xfId="7148"/>
    <cellStyle name="표준 67 3 2 4" xfId="7435"/>
    <cellStyle name="표준 67 3 2 4 2" xfId="16948"/>
    <cellStyle name="표준 67 3 2 4 3" xfId="15187"/>
    <cellStyle name="표준 67 3 2 5" xfId="14012"/>
    <cellStyle name="표준 67 3 2 5 2" xfId="16087"/>
    <cellStyle name="표준 67 3 2 6" xfId="14013"/>
    <cellStyle name="표준 67 3 2 7" xfId="14326"/>
    <cellStyle name="표준 67 3 2 8" xfId="5710"/>
    <cellStyle name="표준 67 3 3" xfId="4585"/>
    <cellStyle name="표준 67 3 3 2" xfId="5063"/>
    <cellStyle name="표준 67 3 3 2 2" xfId="14014"/>
    <cellStyle name="표준 67 3 3 2 2 2" xfId="17127"/>
    <cellStyle name="표준 67 3 3 2 3" xfId="15366"/>
    <cellStyle name="표준 67 3 3 2 4" xfId="7614"/>
    <cellStyle name="표준 67 3 3 3" xfId="14015"/>
    <cellStyle name="표준 67 3 3 3 2" xfId="16266"/>
    <cellStyle name="표준 67 3 3 4" xfId="14505"/>
    <cellStyle name="표준 67 3 3 5" xfId="6752"/>
    <cellStyle name="표준 67 3 4" xfId="4741"/>
    <cellStyle name="표준 67 3 4 2" xfId="5219"/>
    <cellStyle name="표준 67 3 4 2 2" xfId="17414"/>
    <cellStyle name="표준 67 3 4 2 3" xfId="15653"/>
    <cellStyle name="표준 67 3 4 2 4" xfId="7901"/>
    <cellStyle name="표준 67 3 4 3" xfId="16553"/>
    <cellStyle name="표준 67 3 4 4" xfId="14792"/>
    <cellStyle name="표준 67 3 4 5" xfId="7040"/>
    <cellStyle name="표준 67 3 5" xfId="4827"/>
    <cellStyle name="표준 67 3 5 2" xfId="5299"/>
    <cellStyle name="표준 67 3 5 2 2" xfId="16840"/>
    <cellStyle name="표준 67 3 5 3" xfId="15079"/>
    <cellStyle name="표준 67 3 5 4" xfId="7327"/>
    <cellStyle name="표준 67 3 6" xfId="4907"/>
    <cellStyle name="표준 67 3 6 2" xfId="15979"/>
    <cellStyle name="표준 67 3 6 3" xfId="14016"/>
    <cellStyle name="표준 67 3 7" xfId="14017"/>
    <cellStyle name="표준 67 3 8" xfId="14219"/>
    <cellStyle name="표준 67 3 9" xfId="5602"/>
    <cellStyle name="표준 67 4" xfId="4296"/>
    <cellStyle name="표준 67 4 2" xfId="4519"/>
    <cellStyle name="표준 67 4 2 2" xfId="4693"/>
    <cellStyle name="표준 67 4 2 2 2" xfId="5171"/>
    <cellStyle name="표준 67 4 2 2 2 2" xfId="17272"/>
    <cellStyle name="표준 67 4 2 2 2 3" xfId="15511"/>
    <cellStyle name="표준 67 4 2 2 2 4" xfId="7759"/>
    <cellStyle name="표준 67 4 2 2 3" xfId="16411"/>
    <cellStyle name="표준 67 4 2 2 4" xfId="14650"/>
    <cellStyle name="표준 67 4 2 2 5" xfId="6897"/>
    <cellStyle name="표준 67 4 2 3" xfId="5015"/>
    <cellStyle name="표준 67 4 2 3 2" xfId="8046"/>
    <cellStyle name="표준 67 4 2 3 2 2" xfId="17559"/>
    <cellStyle name="표준 67 4 2 3 2 3" xfId="15798"/>
    <cellStyle name="표준 67 4 2 3 3" xfId="16698"/>
    <cellStyle name="표준 67 4 2 3 4" xfId="14937"/>
    <cellStyle name="표준 67 4 2 3 5" xfId="7185"/>
    <cellStyle name="표준 67 4 2 4" xfId="7472"/>
    <cellStyle name="표준 67 4 2 4 2" xfId="16985"/>
    <cellStyle name="표준 67 4 2 4 3" xfId="15224"/>
    <cellStyle name="표준 67 4 2 5" xfId="16124"/>
    <cellStyle name="표준 67 4 2 6" xfId="14363"/>
    <cellStyle name="표준 67 4 2 7" xfId="5747"/>
    <cellStyle name="표준 67 4 3" xfId="4615"/>
    <cellStyle name="표준 67 4 3 2" xfId="5093"/>
    <cellStyle name="표준 67 4 3 2 2" xfId="14018"/>
    <cellStyle name="표준 67 4 3 2 2 2" xfId="17164"/>
    <cellStyle name="표준 67 4 3 2 3" xfId="15403"/>
    <cellStyle name="표준 67 4 3 2 4" xfId="7651"/>
    <cellStyle name="표준 67 4 3 3" xfId="14019"/>
    <cellStyle name="표준 67 4 3 3 2" xfId="16303"/>
    <cellStyle name="표준 67 4 3 4" xfId="14542"/>
    <cellStyle name="표준 67 4 3 5" xfId="6789"/>
    <cellStyle name="표준 67 4 4" xfId="4771"/>
    <cellStyle name="표준 67 4 4 2" xfId="5249"/>
    <cellStyle name="표준 67 4 4 2 2" xfId="17451"/>
    <cellStyle name="표준 67 4 4 2 3" xfId="15690"/>
    <cellStyle name="표준 67 4 4 2 4" xfId="7938"/>
    <cellStyle name="표준 67 4 4 3" xfId="16590"/>
    <cellStyle name="표준 67 4 4 4" xfId="14829"/>
    <cellStyle name="표준 67 4 4 5" xfId="7077"/>
    <cellStyle name="표준 67 4 5" xfId="4857"/>
    <cellStyle name="표준 67 4 5 2" xfId="5329"/>
    <cellStyle name="표준 67 4 5 2 2" xfId="16877"/>
    <cellStyle name="표준 67 4 5 3" xfId="15116"/>
    <cellStyle name="표준 67 4 5 4" xfId="7364"/>
    <cellStyle name="표준 67 4 6" xfId="4937"/>
    <cellStyle name="표준 67 4 6 2" xfId="16016"/>
    <cellStyle name="표준 67 4 6 3" xfId="14020"/>
    <cellStyle name="표준 67 4 7" xfId="14256"/>
    <cellStyle name="표준 67 4 8" xfId="5639"/>
    <cellStyle name="표준 67 5" xfId="4249"/>
    <cellStyle name="표준 67 5 2" xfId="4472"/>
    <cellStyle name="표준 67 5 2 2" xfId="4646"/>
    <cellStyle name="표준 67 5 2 2 2" xfId="5124"/>
    <cellStyle name="표준 67 5 2 2 2 2" xfId="17218"/>
    <cellStyle name="표준 67 5 2 2 2 3" xfId="15457"/>
    <cellStyle name="표준 67 5 2 2 2 4" xfId="7705"/>
    <cellStyle name="표준 67 5 2 2 3" xfId="16357"/>
    <cellStyle name="표준 67 5 2 2 4" xfId="14596"/>
    <cellStyle name="표준 67 5 2 2 5" xfId="6843"/>
    <cellStyle name="표준 67 5 2 3" xfId="4968"/>
    <cellStyle name="표준 67 5 2 3 2" xfId="7992"/>
    <cellStyle name="표준 67 5 2 3 2 2" xfId="17505"/>
    <cellStyle name="표준 67 5 2 3 2 3" xfId="15744"/>
    <cellStyle name="표준 67 5 2 3 3" xfId="16644"/>
    <cellStyle name="표준 67 5 2 3 4" xfId="14883"/>
    <cellStyle name="표준 67 5 2 3 5" xfId="7131"/>
    <cellStyle name="표준 67 5 2 4" xfId="7418"/>
    <cellStyle name="표준 67 5 2 4 2" xfId="16931"/>
    <cellStyle name="표준 67 5 2 4 3" xfId="15170"/>
    <cellStyle name="표준 67 5 2 5" xfId="16070"/>
    <cellStyle name="표준 67 5 2 6" xfId="14309"/>
    <cellStyle name="표준 67 5 2 7" xfId="5693"/>
    <cellStyle name="표준 67 5 3" xfId="4568"/>
    <cellStyle name="표준 67 5 3 2" xfId="5046"/>
    <cellStyle name="표준 67 5 3 2 2" xfId="14021"/>
    <cellStyle name="표준 67 5 3 2 2 2" xfId="17110"/>
    <cellStyle name="표준 67 5 3 2 3" xfId="15349"/>
    <cellStyle name="표준 67 5 3 2 4" xfId="7597"/>
    <cellStyle name="표준 67 5 3 3" xfId="14022"/>
    <cellStyle name="표준 67 5 3 3 2" xfId="16249"/>
    <cellStyle name="표준 67 5 3 4" xfId="14488"/>
    <cellStyle name="표준 67 5 3 5" xfId="6735"/>
    <cellStyle name="표준 67 5 4" xfId="4724"/>
    <cellStyle name="표준 67 5 4 2" xfId="5202"/>
    <cellStyle name="표준 67 5 4 2 2" xfId="17397"/>
    <cellStyle name="표준 67 5 4 2 3" xfId="15636"/>
    <cellStyle name="표준 67 5 4 2 4" xfId="7884"/>
    <cellStyle name="표준 67 5 4 3" xfId="16536"/>
    <cellStyle name="표준 67 5 4 4" xfId="14775"/>
    <cellStyle name="표준 67 5 4 5" xfId="7023"/>
    <cellStyle name="표준 67 5 5" xfId="4810"/>
    <cellStyle name="표준 67 5 5 2" xfId="5282"/>
    <cellStyle name="표준 67 5 5 2 2" xfId="16823"/>
    <cellStyle name="표준 67 5 5 3" xfId="15062"/>
    <cellStyle name="표준 67 5 5 4" xfId="7310"/>
    <cellStyle name="표준 67 5 6" xfId="4890"/>
    <cellStyle name="표준 67 5 6 2" xfId="15962"/>
    <cellStyle name="표준 67 5 6 3" xfId="14023"/>
    <cellStyle name="표준 67 5 7" xfId="14202"/>
    <cellStyle name="표준 67 5 8" xfId="5585"/>
    <cellStyle name="표준 67 6" xfId="4288"/>
    <cellStyle name="표준 67 6 2" xfId="4511"/>
    <cellStyle name="표준 67 6 2 2" xfId="4685"/>
    <cellStyle name="표준 67 6 2 2 2" xfId="5163"/>
    <cellStyle name="표준 67 6 2 2 2 2" xfId="17257"/>
    <cellStyle name="표준 67 6 2 2 2 3" xfId="15496"/>
    <cellStyle name="표준 67 6 2 2 2 4" xfId="7744"/>
    <cellStyle name="표준 67 6 2 2 3" xfId="16396"/>
    <cellStyle name="표준 67 6 2 2 4" xfId="14635"/>
    <cellStyle name="표준 67 6 2 2 5" xfId="6882"/>
    <cellStyle name="표준 67 6 2 3" xfId="5007"/>
    <cellStyle name="표준 67 6 2 3 2" xfId="8031"/>
    <cellStyle name="표준 67 6 2 3 2 2" xfId="17544"/>
    <cellStyle name="표준 67 6 2 3 2 3" xfId="15783"/>
    <cellStyle name="표준 67 6 2 3 3" xfId="16683"/>
    <cellStyle name="표준 67 6 2 3 4" xfId="14922"/>
    <cellStyle name="표준 67 6 2 3 5" xfId="7170"/>
    <cellStyle name="표준 67 6 2 4" xfId="7457"/>
    <cellStyle name="표준 67 6 2 4 2" xfId="16970"/>
    <cellStyle name="표준 67 6 2 4 3" xfId="15209"/>
    <cellStyle name="표준 67 6 2 5" xfId="16109"/>
    <cellStyle name="표준 67 6 2 6" xfId="14348"/>
    <cellStyle name="표준 67 6 2 7" xfId="5732"/>
    <cellStyle name="표준 67 6 3" xfId="4607"/>
    <cellStyle name="표준 67 6 3 2" xfId="5085"/>
    <cellStyle name="표준 67 6 3 2 2" xfId="14024"/>
    <cellStyle name="표준 67 6 3 2 2 2" xfId="17149"/>
    <cellStyle name="표준 67 6 3 2 3" xfId="15388"/>
    <cellStyle name="표준 67 6 3 2 4" xfId="7636"/>
    <cellStyle name="표준 67 6 3 3" xfId="14025"/>
    <cellStyle name="표준 67 6 3 3 2" xfId="16288"/>
    <cellStyle name="표준 67 6 3 4" xfId="14527"/>
    <cellStyle name="표준 67 6 3 5" xfId="6774"/>
    <cellStyle name="표준 67 6 4" xfId="4763"/>
    <cellStyle name="표준 67 6 4 2" xfId="5241"/>
    <cellStyle name="표준 67 6 4 2 2" xfId="17436"/>
    <cellStyle name="표준 67 6 4 2 3" xfId="15675"/>
    <cellStyle name="표준 67 6 4 2 4" xfId="7923"/>
    <cellStyle name="표준 67 6 4 3" xfId="16575"/>
    <cellStyle name="표준 67 6 4 4" xfId="14814"/>
    <cellStyle name="표준 67 6 4 5" xfId="7062"/>
    <cellStyle name="표준 67 6 5" xfId="4849"/>
    <cellStyle name="표준 67 6 5 2" xfId="5321"/>
    <cellStyle name="표준 67 6 5 2 2" xfId="16862"/>
    <cellStyle name="표준 67 6 5 3" xfId="15101"/>
    <cellStyle name="표준 67 6 5 4" xfId="7349"/>
    <cellStyle name="표준 67 6 6" xfId="4929"/>
    <cellStyle name="표준 67 6 6 2" xfId="16001"/>
    <cellStyle name="표준 67 6 6 3" xfId="14026"/>
    <cellStyle name="표준 67 6 7" xfId="14241"/>
    <cellStyle name="표준 67 6 8" xfId="5624"/>
    <cellStyle name="표준 67 7" xfId="4272"/>
    <cellStyle name="표준 67 7 2" xfId="4495"/>
    <cellStyle name="표준 67 7 2 2" xfId="4669"/>
    <cellStyle name="표준 67 7 2 2 2" xfId="5147"/>
    <cellStyle name="표준 67 7 2 2 2 2" xfId="17241"/>
    <cellStyle name="표준 67 7 2 2 2 3" xfId="15480"/>
    <cellStyle name="표준 67 7 2 2 2 4" xfId="7728"/>
    <cellStyle name="표준 67 7 2 2 3" xfId="16380"/>
    <cellStyle name="표준 67 7 2 2 4" xfId="14619"/>
    <cellStyle name="표준 67 7 2 2 5" xfId="6866"/>
    <cellStyle name="표준 67 7 2 3" xfId="4991"/>
    <cellStyle name="표준 67 7 2 3 2" xfId="8015"/>
    <cellStyle name="표준 67 7 2 3 2 2" xfId="17528"/>
    <cellStyle name="표준 67 7 2 3 2 3" xfId="15767"/>
    <cellStyle name="표준 67 7 2 3 3" xfId="16667"/>
    <cellStyle name="표준 67 7 2 3 4" xfId="14906"/>
    <cellStyle name="표준 67 7 2 3 5" xfId="7154"/>
    <cellStyle name="표준 67 7 2 4" xfId="7441"/>
    <cellStyle name="표준 67 7 2 4 2" xfId="16954"/>
    <cellStyle name="표준 67 7 2 4 3" xfId="15193"/>
    <cellStyle name="표준 67 7 2 5" xfId="16093"/>
    <cellStyle name="표준 67 7 2 6" xfId="14332"/>
    <cellStyle name="표준 67 7 2 7" xfId="5716"/>
    <cellStyle name="표준 67 7 3" xfId="4591"/>
    <cellStyle name="표준 67 7 3 2" xfId="5069"/>
    <cellStyle name="표준 67 7 3 2 2" xfId="14027"/>
    <cellStyle name="표준 67 7 3 2 2 2" xfId="17133"/>
    <cellStyle name="표준 67 7 3 2 3" xfId="15372"/>
    <cellStyle name="표준 67 7 3 2 4" xfId="7620"/>
    <cellStyle name="표준 67 7 3 3" xfId="14028"/>
    <cellStyle name="표준 67 7 3 3 2" xfId="16272"/>
    <cellStyle name="표준 67 7 3 4" xfId="14511"/>
    <cellStyle name="표준 67 7 3 5" xfId="6758"/>
    <cellStyle name="표준 67 7 4" xfId="4747"/>
    <cellStyle name="표준 67 7 4 2" xfId="5225"/>
    <cellStyle name="표준 67 7 4 2 2" xfId="17420"/>
    <cellStyle name="표준 67 7 4 2 3" xfId="15659"/>
    <cellStyle name="표준 67 7 4 2 4" xfId="7907"/>
    <cellStyle name="표준 67 7 4 3" xfId="16559"/>
    <cellStyle name="표준 67 7 4 4" xfId="14798"/>
    <cellStyle name="표준 67 7 4 5" xfId="7046"/>
    <cellStyle name="표준 67 7 5" xfId="4833"/>
    <cellStyle name="표준 67 7 5 2" xfId="5305"/>
    <cellStyle name="표준 67 7 5 2 2" xfId="16846"/>
    <cellStyle name="표준 67 7 5 3" xfId="15085"/>
    <cellStyle name="표준 67 7 5 4" xfId="7333"/>
    <cellStyle name="표준 67 7 6" xfId="4913"/>
    <cellStyle name="표준 67 7 6 2" xfId="15985"/>
    <cellStyle name="표준 67 7 6 3" xfId="14029"/>
    <cellStyle name="표준 67 7 7" xfId="14225"/>
    <cellStyle name="표준 67 7 8" xfId="5608"/>
    <cellStyle name="표준 67 8" xfId="4282"/>
    <cellStyle name="표준 67 8 2" xfId="4505"/>
    <cellStyle name="표준 67 8 2 2" xfId="4679"/>
    <cellStyle name="표준 67 8 2 2 2" xfId="5157"/>
    <cellStyle name="표준 67 8 2 2 2 2" xfId="17251"/>
    <cellStyle name="표준 67 8 2 2 2 3" xfId="15490"/>
    <cellStyle name="표준 67 8 2 2 2 4" xfId="7738"/>
    <cellStyle name="표준 67 8 2 2 3" xfId="16390"/>
    <cellStyle name="표준 67 8 2 2 4" xfId="14629"/>
    <cellStyle name="표준 67 8 2 2 5" xfId="6876"/>
    <cellStyle name="표준 67 8 2 3" xfId="5001"/>
    <cellStyle name="표준 67 8 2 3 2" xfId="8025"/>
    <cellStyle name="표준 67 8 2 3 2 2" xfId="17538"/>
    <cellStyle name="표준 67 8 2 3 2 3" xfId="15777"/>
    <cellStyle name="표준 67 8 2 3 3" xfId="16677"/>
    <cellStyle name="표준 67 8 2 3 4" xfId="14916"/>
    <cellStyle name="표준 67 8 2 3 5" xfId="7164"/>
    <cellStyle name="표준 67 8 2 4" xfId="7451"/>
    <cellStyle name="표준 67 8 2 4 2" xfId="16964"/>
    <cellStyle name="표준 67 8 2 4 3" xfId="15203"/>
    <cellStyle name="표준 67 8 2 5" xfId="16103"/>
    <cellStyle name="표준 67 8 2 6" xfId="14342"/>
    <cellStyle name="표준 67 8 2 7" xfId="5726"/>
    <cellStyle name="표준 67 8 3" xfId="4601"/>
    <cellStyle name="표준 67 8 3 2" xfId="5079"/>
    <cellStyle name="표준 67 8 3 2 2" xfId="14030"/>
    <cellStyle name="표준 67 8 3 2 2 2" xfId="17143"/>
    <cellStyle name="표준 67 8 3 2 3" xfId="15382"/>
    <cellStyle name="표준 67 8 3 2 4" xfId="7630"/>
    <cellStyle name="표준 67 8 3 3" xfId="14031"/>
    <cellStyle name="표준 67 8 3 3 2" xfId="16282"/>
    <cellStyle name="표준 67 8 3 4" xfId="14521"/>
    <cellStyle name="표준 67 8 3 5" xfId="6768"/>
    <cellStyle name="표준 67 8 4" xfId="4757"/>
    <cellStyle name="표준 67 8 4 2" xfId="5235"/>
    <cellStyle name="표준 67 8 4 2 2" xfId="17430"/>
    <cellStyle name="표준 67 8 4 2 3" xfId="15669"/>
    <cellStyle name="표준 67 8 4 2 4" xfId="7917"/>
    <cellStyle name="표준 67 8 4 3" xfId="16569"/>
    <cellStyle name="표준 67 8 4 4" xfId="14808"/>
    <cellStyle name="표준 67 8 4 5" xfId="7056"/>
    <cellStyle name="표준 67 8 5" xfId="4843"/>
    <cellStyle name="표준 67 8 5 2" xfId="5315"/>
    <cellStyle name="표준 67 8 5 2 2" xfId="16856"/>
    <cellStyle name="표준 67 8 5 3" xfId="15095"/>
    <cellStyle name="표준 67 8 5 4" xfId="7343"/>
    <cellStyle name="표준 67 8 6" xfId="4923"/>
    <cellStyle name="표준 67 8 6 2" xfId="15995"/>
    <cellStyle name="표준 67 8 6 3" xfId="14032"/>
    <cellStyle name="표준 67 8 7" xfId="14235"/>
    <cellStyle name="표준 67 8 8" xfId="5618"/>
    <cellStyle name="표준 67 9" xfId="4298"/>
    <cellStyle name="표준 67 9 2" xfId="4521"/>
    <cellStyle name="표준 67 9 2 2" xfId="4695"/>
    <cellStyle name="표준 67 9 2 2 2" xfId="5173"/>
    <cellStyle name="표준 67 9 2 2 2 2" xfId="17274"/>
    <cellStyle name="표준 67 9 2 2 2 3" xfId="15513"/>
    <cellStyle name="표준 67 9 2 2 2 4" xfId="7761"/>
    <cellStyle name="표준 67 9 2 2 3" xfId="16413"/>
    <cellStyle name="표준 67 9 2 2 4" xfId="14652"/>
    <cellStyle name="표준 67 9 2 2 5" xfId="6899"/>
    <cellStyle name="표준 67 9 2 3" xfId="5017"/>
    <cellStyle name="표준 67 9 2 3 2" xfId="8048"/>
    <cellStyle name="표준 67 9 2 3 2 2" xfId="17561"/>
    <cellStyle name="표준 67 9 2 3 2 3" xfId="15800"/>
    <cellStyle name="표준 67 9 2 3 3" xfId="16700"/>
    <cellStyle name="표준 67 9 2 3 4" xfId="14939"/>
    <cellStyle name="표준 67 9 2 3 5" xfId="7187"/>
    <cellStyle name="표준 67 9 2 4" xfId="7474"/>
    <cellStyle name="표준 67 9 2 4 2" xfId="16987"/>
    <cellStyle name="표준 67 9 2 4 3" xfId="15226"/>
    <cellStyle name="표준 67 9 2 5" xfId="16126"/>
    <cellStyle name="표준 67 9 2 6" xfId="14365"/>
    <cellStyle name="표준 67 9 2 7" xfId="5749"/>
    <cellStyle name="표준 67 9 3" xfId="4617"/>
    <cellStyle name="표준 67 9 3 2" xfId="5095"/>
    <cellStyle name="표준 67 9 3 2 2" xfId="14033"/>
    <cellStyle name="표준 67 9 3 2 2 2" xfId="17166"/>
    <cellStyle name="표준 67 9 3 2 3" xfId="15405"/>
    <cellStyle name="표준 67 9 3 2 4" xfId="7653"/>
    <cellStyle name="표준 67 9 3 3" xfId="14034"/>
    <cellStyle name="표준 67 9 3 3 2" xfId="16305"/>
    <cellStyle name="표준 67 9 3 4" xfId="14544"/>
    <cellStyle name="표준 67 9 3 5" xfId="6791"/>
    <cellStyle name="표준 67 9 4" xfId="4773"/>
    <cellStyle name="표준 67 9 4 2" xfId="5251"/>
    <cellStyle name="표준 67 9 4 2 2" xfId="17453"/>
    <cellStyle name="표준 67 9 4 2 3" xfId="15692"/>
    <cellStyle name="표준 67 9 4 2 4" xfId="7940"/>
    <cellStyle name="표준 67 9 4 3" xfId="16592"/>
    <cellStyle name="표준 67 9 4 4" xfId="14831"/>
    <cellStyle name="표준 67 9 4 5" xfId="7079"/>
    <cellStyle name="표준 67 9 5" xfId="4859"/>
    <cellStyle name="표준 67 9 5 2" xfId="5331"/>
    <cellStyle name="표준 67 9 5 2 2" xfId="16879"/>
    <cellStyle name="표준 67 9 5 3" xfId="15118"/>
    <cellStyle name="표준 67 9 5 4" xfId="7366"/>
    <cellStyle name="표준 67 9 6" xfId="4939"/>
    <cellStyle name="표준 67 9 6 2" xfId="16018"/>
    <cellStyle name="표준 67 9 6 3" xfId="14035"/>
    <cellStyle name="표준 67 9 7" xfId="14258"/>
    <cellStyle name="표준 67 9 8" xfId="5641"/>
    <cellStyle name="표준 68" xfId="692"/>
    <cellStyle name="표준 68 2" xfId="4445"/>
    <cellStyle name="표준 68 2 2" xfId="4621"/>
    <cellStyle name="표준 68 2 2 2" xfId="5099"/>
    <cellStyle name="표준 68 2 2 2 2" xfId="17196"/>
    <cellStyle name="표준 68 2 2 2 3" xfId="15435"/>
    <cellStyle name="표준 68 2 2 2 4" xfId="7683"/>
    <cellStyle name="표준 68 2 2 3" xfId="16335"/>
    <cellStyle name="표준 68 2 2 4" xfId="14574"/>
    <cellStyle name="표준 68 2 2 5" xfId="6821"/>
    <cellStyle name="표준 68 2 3" xfId="4943"/>
    <cellStyle name="표준 68 2 3 2" xfId="7970"/>
    <cellStyle name="표준 68 2 3 2 2" xfId="17483"/>
    <cellStyle name="표준 68 2 3 2 3" xfId="15722"/>
    <cellStyle name="표준 68 2 3 3" xfId="16622"/>
    <cellStyle name="표준 68 2 3 4" xfId="14861"/>
    <cellStyle name="표준 68 2 3 5" xfId="7109"/>
    <cellStyle name="표준 68 2 4" xfId="7396"/>
    <cellStyle name="표준 68 2 4 2" xfId="16909"/>
    <cellStyle name="표준 68 2 4 3" xfId="15148"/>
    <cellStyle name="표준 68 2 5" xfId="16048"/>
    <cellStyle name="표준 68 2 6" xfId="14287"/>
    <cellStyle name="표준 68 2 7" xfId="5671"/>
    <cellStyle name="표준 68 3" xfId="4543"/>
    <cellStyle name="표준 68 3 2" xfId="5021"/>
    <cellStyle name="표준 68 3 2 2" xfId="14036"/>
    <cellStyle name="표준 68 3 2 2 2" xfId="17088"/>
    <cellStyle name="표준 68 3 2 3" xfId="15327"/>
    <cellStyle name="표준 68 3 2 4" xfId="7575"/>
    <cellStyle name="표준 68 3 3" xfId="14037"/>
    <cellStyle name="표준 68 3 3 2" xfId="16227"/>
    <cellStyle name="표준 68 3 4" xfId="14466"/>
    <cellStyle name="표준 68 3 5" xfId="6713"/>
    <cellStyle name="표준 68 4" xfId="4699"/>
    <cellStyle name="표준 68 4 2" xfId="5177"/>
    <cellStyle name="표준 68 4 2 2" xfId="17375"/>
    <cellStyle name="표준 68 4 2 3" xfId="15614"/>
    <cellStyle name="표준 68 4 2 4" xfId="7862"/>
    <cellStyle name="표준 68 4 3" xfId="16514"/>
    <cellStyle name="표준 68 4 4" xfId="14753"/>
    <cellStyle name="표준 68 4 5" xfId="7001"/>
    <cellStyle name="표준 68 5" xfId="4785"/>
    <cellStyle name="표준 68 5 2" xfId="5257"/>
    <cellStyle name="표준 68 5 2 2" xfId="16801"/>
    <cellStyle name="표준 68 5 3" xfId="15040"/>
    <cellStyle name="표준 68 5 4" xfId="7288"/>
    <cellStyle name="표준 68 6" xfId="4865"/>
    <cellStyle name="표준 68 6 2" xfId="15938"/>
    <cellStyle name="표준 68 6 3" xfId="14038"/>
    <cellStyle name="표준 68 7" xfId="14181"/>
    <cellStyle name="표준 68 8" xfId="5431"/>
    <cellStyle name="표준 69" xfId="4204"/>
    <cellStyle name="표준 69 2" xfId="4453"/>
    <cellStyle name="표준 69 2 2" xfId="4629"/>
    <cellStyle name="표준 69 2 2 2" xfId="5107"/>
    <cellStyle name="표준 69 2 2 2 2" xfId="17205"/>
    <cellStyle name="표준 69 2 2 2 3" xfId="15444"/>
    <cellStyle name="표준 69 2 2 2 4" xfId="7692"/>
    <cellStyle name="표준 69 2 2 3" xfId="16344"/>
    <cellStyle name="표준 69 2 2 4" xfId="14583"/>
    <cellStyle name="표준 69 2 2 5" xfId="6830"/>
    <cellStyle name="표준 69 2 3" xfId="4951"/>
    <cellStyle name="표준 69 2 3 2" xfId="7979"/>
    <cellStyle name="표준 69 2 3 2 2" xfId="17492"/>
    <cellStyle name="표준 69 2 3 2 3" xfId="15731"/>
    <cellStyle name="표준 69 2 3 3" xfId="16631"/>
    <cellStyle name="표준 69 2 3 4" xfId="14870"/>
    <cellStyle name="표준 69 2 3 5" xfId="7118"/>
    <cellStyle name="표준 69 2 4" xfId="7405"/>
    <cellStyle name="표준 69 2 4 2" xfId="16918"/>
    <cellStyle name="표준 69 2 4 3" xfId="15157"/>
    <cellStyle name="표준 69 2 5" xfId="16057"/>
    <cellStyle name="표준 69 2 6" xfId="14296"/>
    <cellStyle name="표준 69 2 7" xfId="5680"/>
    <cellStyle name="표준 69 3" xfId="4551"/>
    <cellStyle name="표준 69 3 2" xfId="5029"/>
    <cellStyle name="표준 69 3 2 2" xfId="14039"/>
    <cellStyle name="표준 69 3 2 2 2" xfId="17097"/>
    <cellStyle name="표준 69 3 2 3" xfId="15336"/>
    <cellStyle name="표준 69 3 2 4" xfId="7584"/>
    <cellStyle name="표준 69 3 3" xfId="14040"/>
    <cellStyle name="표준 69 3 3 2" xfId="16236"/>
    <cellStyle name="표준 69 3 4" xfId="14475"/>
    <cellStyle name="표준 69 3 5" xfId="6722"/>
    <cellStyle name="표준 69 4" xfId="4707"/>
    <cellStyle name="표준 69 4 2" xfId="5185"/>
    <cellStyle name="표준 69 4 2 2" xfId="17384"/>
    <cellStyle name="표준 69 4 2 3" xfId="15623"/>
    <cellStyle name="표준 69 4 2 4" xfId="7871"/>
    <cellStyle name="표준 69 4 3" xfId="16523"/>
    <cellStyle name="표준 69 4 4" xfId="14762"/>
    <cellStyle name="표준 69 4 5" xfId="7010"/>
    <cellStyle name="표준 69 5" xfId="4793"/>
    <cellStyle name="표준 69 5 2" xfId="5265"/>
    <cellStyle name="표준 69 5 2 2" xfId="16810"/>
    <cellStyle name="표준 69 5 3" xfId="15049"/>
    <cellStyle name="표준 69 5 4" xfId="7297"/>
    <cellStyle name="표준 69 6" xfId="4873"/>
    <cellStyle name="표준 69 6 2" xfId="15949"/>
    <cellStyle name="표준 69 6 3" xfId="14041"/>
    <cellStyle name="표준 69 7" xfId="14190"/>
    <cellStyle name="표준 69 8" xfId="5572"/>
    <cellStyle name="표준 7" xfId="644"/>
    <cellStyle name="표준 7 2" xfId="645"/>
    <cellStyle name="표준 7 2 2" xfId="4166"/>
    <cellStyle name="표준 7 2 2 2" xfId="4167"/>
    <cellStyle name="표준 7 2 2 2 2" xfId="14042"/>
    <cellStyle name="표준 7 2 2 3" xfId="4168"/>
    <cellStyle name="표준 7 2 3" xfId="4169"/>
    <cellStyle name="표준 7 2 4" xfId="5568"/>
    <cellStyle name="표준 7 2 5" xfId="6626"/>
    <cellStyle name="표준 7 3" xfId="4170"/>
    <cellStyle name="표준 7 3 2" xfId="6627"/>
    <cellStyle name="표준 7 3 2 2" xfId="14043"/>
    <cellStyle name="표준 7 3 3" xfId="14044"/>
    <cellStyle name="표준 7 3 4" xfId="14045"/>
    <cellStyle name="표준 7 3 5" xfId="14046"/>
    <cellStyle name="표준 7 4" xfId="4171"/>
    <cellStyle name="표준 7 4 2" xfId="4172"/>
    <cellStyle name="표준 7 4 3" xfId="4173"/>
    <cellStyle name="표준 7 4 4" xfId="14047"/>
    <cellStyle name="표준 7 5" xfId="4174"/>
    <cellStyle name="표준 7 5 2" xfId="4175"/>
    <cellStyle name="표준 7 5 2 2" xfId="14048"/>
    <cellStyle name="표준 7 5 3" xfId="14049"/>
    <cellStyle name="표준 7 5 3 2" xfId="14050"/>
    <cellStyle name="표준 7 6" xfId="6628"/>
    <cellStyle name="표준 7 6 2" xfId="14051"/>
    <cellStyle name="표준 7 7" xfId="14052"/>
    <cellStyle name="표준 7_009_유통금융보험및기타서비스" xfId="4176"/>
    <cellStyle name="표준 70" xfId="4224"/>
    <cellStyle name="표준 70 2" xfId="4457"/>
    <cellStyle name="표준 70 2 2" xfId="4631"/>
    <cellStyle name="표준 70 2 2 2" xfId="5109"/>
    <cellStyle name="표준 70 2 2 2 2" xfId="17207"/>
    <cellStyle name="표준 70 2 2 2 3" xfId="15446"/>
    <cellStyle name="표준 70 2 2 2 4" xfId="7694"/>
    <cellStyle name="표준 70 2 2 3" xfId="16346"/>
    <cellStyle name="표준 70 2 2 4" xfId="14585"/>
    <cellStyle name="표준 70 2 2 5" xfId="6832"/>
    <cellStyle name="표준 70 2 3" xfId="4953"/>
    <cellStyle name="표준 70 2 3 2" xfId="7981"/>
    <cellStyle name="표준 70 2 3 2 2" xfId="17494"/>
    <cellStyle name="표준 70 2 3 2 3" xfId="15733"/>
    <cellStyle name="표준 70 2 3 3" xfId="16633"/>
    <cellStyle name="표준 70 2 3 4" xfId="14872"/>
    <cellStyle name="표준 70 2 3 5" xfId="7120"/>
    <cellStyle name="표준 70 2 4" xfId="7407"/>
    <cellStyle name="표준 70 2 4 2" xfId="16920"/>
    <cellStyle name="표준 70 2 4 3" xfId="15159"/>
    <cellStyle name="표준 70 2 5" xfId="16059"/>
    <cellStyle name="표준 70 2 6" xfId="14298"/>
    <cellStyle name="표준 70 2 7" xfId="5682"/>
    <cellStyle name="표준 70 3" xfId="4553"/>
    <cellStyle name="표준 70 3 2" xfId="5031"/>
    <cellStyle name="표준 70 3 2 2" xfId="14053"/>
    <cellStyle name="표준 70 3 2 2 2" xfId="17099"/>
    <cellStyle name="표준 70 3 2 3" xfId="15338"/>
    <cellStyle name="표준 70 3 2 4" xfId="7586"/>
    <cellStyle name="표준 70 3 3" xfId="14054"/>
    <cellStyle name="표준 70 3 3 2" xfId="16238"/>
    <cellStyle name="표준 70 3 4" xfId="14477"/>
    <cellStyle name="표준 70 3 5" xfId="6724"/>
    <cellStyle name="표준 70 4" xfId="4709"/>
    <cellStyle name="표준 70 4 2" xfId="5187"/>
    <cellStyle name="표준 70 4 2 2" xfId="17386"/>
    <cellStyle name="표준 70 4 2 3" xfId="15625"/>
    <cellStyle name="표준 70 4 2 4" xfId="7873"/>
    <cellStyle name="표준 70 4 3" xfId="16525"/>
    <cellStyle name="표준 70 4 4" xfId="14764"/>
    <cellStyle name="표준 70 4 5" xfId="7012"/>
    <cellStyle name="표준 70 5" xfId="4795"/>
    <cellStyle name="표준 70 5 2" xfId="5267"/>
    <cellStyle name="표준 70 5 2 2" xfId="16812"/>
    <cellStyle name="표준 70 5 3" xfId="15051"/>
    <cellStyle name="표준 70 5 4" xfId="7299"/>
    <cellStyle name="표준 70 6" xfId="4875"/>
    <cellStyle name="표준 70 6 2" xfId="15951"/>
    <cellStyle name="표준 70 6 3" xfId="14055"/>
    <cellStyle name="표준 70 7" xfId="14192"/>
    <cellStyle name="표준 70 8" xfId="5574"/>
    <cellStyle name="표준 71" xfId="4177"/>
    <cellStyle name="표준 71 2" xfId="6629"/>
    <cellStyle name="표준 71 2 2" xfId="14056"/>
    <cellStyle name="표준 72" xfId="4178"/>
    <cellStyle name="표준 72 2" xfId="6630"/>
    <cellStyle name="표준 72 2 2" xfId="14057"/>
    <cellStyle name="표준 73" xfId="4774"/>
    <cellStyle name="표준 73 2" xfId="4860"/>
    <cellStyle name="표준 73 2 2" xfId="5332"/>
    <cellStyle name="표준 73 2 2 2" xfId="7695"/>
    <cellStyle name="표준 73 2 2 2 2" xfId="17208"/>
    <cellStyle name="표준 73 2 2 2 3" xfId="15447"/>
    <cellStyle name="표준 73 2 2 3" xfId="16347"/>
    <cellStyle name="표준 73 2 2 4" xfId="14586"/>
    <cellStyle name="표준 73 2 2 5" xfId="6833"/>
    <cellStyle name="표준 73 2 3" xfId="7121"/>
    <cellStyle name="표준 73 2 3 2" xfId="7982"/>
    <cellStyle name="표준 73 2 3 2 2" xfId="17495"/>
    <cellStyle name="표준 73 2 3 2 3" xfId="15734"/>
    <cellStyle name="표준 73 2 3 3" xfId="16634"/>
    <cellStyle name="표준 73 2 3 4" xfId="14873"/>
    <cellStyle name="표준 73 2 4" xfId="7408"/>
    <cellStyle name="표준 73 2 4 2" xfId="16921"/>
    <cellStyle name="표준 73 2 4 3" xfId="15160"/>
    <cellStyle name="표준 73 2 5" xfId="16060"/>
    <cellStyle name="표준 73 2 6" xfId="14299"/>
    <cellStyle name="표준 73 2 7" xfId="5683"/>
    <cellStyle name="표준 73 3" xfId="5252"/>
    <cellStyle name="표준 73 3 2" xfId="7587"/>
    <cellStyle name="표준 73 3 2 2" xfId="17100"/>
    <cellStyle name="표준 73 3 2 3" xfId="15339"/>
    <cellStyle name="표준 73 3 3" xfId="16239"/>
    <cellStyle name="표준 73 3 4" xfId="14478"/>
    <cellStyle name="표준 73 3 5" xfId="6725"/>
    <cellStyle name="표준 73 4" xfId="7013"/>
    <cellStyle name="표준 73 4 2" xfId="7874"/>
    <cellStyle name="표준 73 4 2 2" xfId="17387"/>
    <cellStyle name="표준 73 4 2 3" xfId="15626"/>
    <cellStyle name="표준 73 4 3" xfId="16526"/>
    <cellStyle name="표준 73 4 4" xfId="14765"/>
    <cellStyle name="표준 73 5" xfId="7300"/>
    <cellStyle name="표준 73 5 2" xfId="16813"/>
    <cellStyle name="표준 73 5 3" xfId="15052"/>
    <cellStyle name="표준 73 6" xfId="14058"/>
    <cellStyle name="표준 73 6 2" xfId="15952"/>
    <cellStyle name="표준 73 7" xfId="14193"/>
    <cellStyle name="표준 73 8" xfId="5575"/>
    <cellStyle name="표준 74" xfId="5576"/>
    <cellStyle name="표준 74 2" xfId="5684"/>
    <cellStyle name="표준 74 2 2" xfId="6834"/>
    <cellStyle name="표준 74 2 2 2" xfId="7696"/>
    <cellStyle name="표준 74 2 2 2 2" xfId="17209"/>
    <cellStyle name="표준 74 2 2 2 3" xfId="15448"/>
    <cellStyle name="표준 74 2 2 3" xfId="16348"/>
    <cellStyle name="표준 74 2 2 4" xfId="14587"/>
    <cellStyle name="표준 74 2 3" xfId="7122"/>
    <cellStyle name="표준 74 2 3 2" xfId="7983"/>
    <cellStyle name="표준 74 2 3 2 2" xfId="17496"/>
    <cellStyle name="표준 74 2 3 2 3" xfId="15735"/>
    <cellStyle name="표준 74 2 3 3" xfId="16635"/>
    <cellStyle name="표준 74 2 3 4" xfId="14874"/>
    <cellStyle name="표준 74 2 4" xfId="7409"/>
    <cellStyle name="표준 74 2 4 2" xfId="16922"/>
    <cellStyle name="표준 74 2 4 3" xfId="15161"/>
    <cellStyle name="표준 74 2 5" xfId="16061"/>
    <cellStyle name="표준 74 2 6" xfId="14300"/>
    <cellStyle name="표준 74 3" xfId="6726"/>
    <cellStyle name="표준 74 3 2" xfId="7588"/>
    <cellStyle name="표준 74 3 2 2" xfId="17101"/>
    <cellStyle name="표준 74 3 2 3" xfId="15340"/>
    <cellStyle name="표준 74 3 3" xfId="16240"/>
    <cellStyle name="표준 74 3 4" xfId="14479"/>
    <cellStyle name="표준 74 4" xfId="7014"/>
    <cellStyle name="표준 74 4 2" xfId="7875"/>
    <cellStyle name="표준 74 4 2 2" xfId="17388"/>
    <cellStyle name="표준 74 4 2 3" xfId="15627"/>
    <cellStyle name="표준 74 4 3" xfId="16527"/>
    <cellStyle name="표준 74 4 4" xfId="14766"/>
    <cellStyle name="표준 74 5" xfId="7301"/>
    <cellStyle name="표준 74 5 2" xfId="16814"/>
    <cellStyle name="표준 74 5 3" xfId="15053"/>
    <cellStyle name="표준 74 6" xfId="14059"/>
    <cellStyle name="표준 74 6 2" xfId="15953"/>
    <cellStyle name="표준 74 7" xfId="14151"/>
    <cellStyle name="표준 75" xfId="5642"/>
    <cellStyle name="표준 75 2" xfId="5750"/>
    <cellStyle name="표준 75 2 2" xfId="6900"/>
    <cellStyle name="표준 75 2 2 2" xfId="7762"/>
    <cellStyle name="표준 75 2 2 2 2" xfId="17275"/>
    <cellStyle name="표준 75 2 2 2 3" xfId="15514"/>
    <cellStyle name="표준 75 2 2 3" xfId="16414"/>
    <cellStyle name="표준 75 2 2 4" xfId="14653"/>
    <cellStyle name="표준 75 2 3" xfId="7188"/>
    <cellStyle name="표준 75 2 3 2" xfId="8049"/>
    <cellStyle name="표준 75 2 3 2 2" xfId="17562"/>
    <cellStyle name="표준 75 2 3 2 3" xfId="15801"/>
    <cellStyle name="표준 75 2 3 3" xfId="16701"/>
    <cellStyle name="표준 75 2 3 4" xfId="14940"/>
    <cellStyle name="표준 75 2 4" xfId="7475"/>
    <cellStyle name="표준 75 2 4 2" xfId="16988"/>
    <cellStyle name="표준 75 2 4 3" xfId="15227"/>
    <cellStyle name="표준 75 2 5" xfId="16127"/>
    <cellStyle name="표준 75 2 6" xfId="14366"/>
    <cellStyle name="표준 75 3" xfId="6792"/>
    <cellStyle name="표준 75 3 2" xfId="7654"/>
    <cellStyle name="표준 75 3 2 2" xfId="17167"/>
    <cellStyle name="표준 75 3 2 3" xfId="15406"/>
    <cellStyle name="표준 75 3 3" xfId="16306"/>
    <cellStyle name="표준 75 3 4" xfId="14545"/>
    <cellStyle name="표준 75 4" xfId="7080"/>
    <cellStyle name="표준 75 4 2" xfId="7941"/>
    <cellStyle name="표준 75 4 2 2" xfId="17454"/>
    <cellStyle name="표준 75 4 2 3" xfId="15693"/>
    <cellStyle name="표준 75 4 3" xfId="16593"/>
    <cellStyle name="표준 75 4 4" xfId="14832"/>
    <cellStyle name="표준 75 5" xfId="7367"/>
    <cellStyle name="표준 75 5 2" xfId="16880"/>
    <cellStyle name="표준 75 5 3" xfId="15119"/>
    <cellStyle name="표준 75 6" xfId="14060"/>
    <cellStyle name="표준 75 6 2" xfId="16019"/>
    <cellStyle name="표준 75 7" xfId="14152"/>
    <cellStyle name="표준 76" xfId="6631"/>
    <cellStyle name="표준 76 2" xfId="14061"/>
    <cellStyle name="표준 76 2 2" xfId="14062"/>
    <cellStyle name="표준 76 3" xfId="14063"/>
    <cellStyle name="표준 76 3 2" xfId="14064"/>
    <cellStyle name="표준 76 4" xfId="14065"/>
    <cellStyle name="표준 76 5" xfId="14066"/>
    <cellStyle name="표준 76 6" xfId="14067"/>
    <cellStyle name="표준 77" xfId="6632"/>
    <cellStyle name="표준 77 2" xfId="6633"/>
    <cellStyle name="표준 77 2 2" xfId="14068"/>
    <cellStyle name="표준 77 3" xfId="14069"/>
    <cellStyle name="표준 77 3 2" xfId="14070"/>
    <cellStyle name="표준 77 4" xfId="14071"/>
    <cellStyle name="표준 77 5" xfId="14072"/>
    <cellStyle name="표준 77 6" xfId="14073"/>
    <cellStyle name="표준 78" xfId="6634"/>
    <cellStyle name="표준 78 2" xfId="6635"/>
    <cellStyle name="표준 78 2 2" xfId="14074"/>
    <cellStyle name="표준 78 3" xfId="14075"/>
    <cellStyle name="표준 78 3 2" xfId="14076"/>
    <cellStyle name="표준 78 4" xfId="14077"/>
    <cellStyle name="표준 78 5" xfId="14078"/>
    <cellStyle name="표준 78 6" xfId="14079"/>
    <cellStyle name="표준 79" xfId="646"/>
    <cellStyle name="표준 79 2" xfId="4179"/>
    <cellStyle name="표준 79 3" xfId="4180"/>
    <cellStyle name="표준 79 4" xfId="14080"/>
    <cellStyle name="표준 8" xfId="647"/>
    <cellStyle name="표준 8 2" xfId="648"/>
    <cellStyle name="표준 8 2 2" xfId="4182"/>
    <cellStyle name="표준 8 2 2 2" xfId="4183"/>
    <cellStyle name="표준 8 2 2 2 2" xfId="14081"/>
    <cellStyle name="표준 8 2 2 3" xfId="4184"/>
    <cellStyle name="표준 8 2 2 4" xfId="5569"/>
    <cellStyle name="표준 8 2 2 4 2" xfId="14082"/>
    <cellStyle name="표준 8 2 2 5" xfId="14083"/>
    <cellStyle name="표준 8 2 2 6" xfId="5429"/>
    <cellStyle name="표준 8 2 3" xfId="4185"/>
    <cellStyle name="표준 8 2 3 2" xfId="14084"/>
    <cellStyle name="표준 8 2 4" xfId="4181"/>
    <cellStyle name="표준 8 2 4 2" xfId="14085"/>
    <cellStyle name="표준 8 2 5" xfId="14086"/>
    <cellStyle name="표준 8 2 6" xfId="14087"/>
    <cellStyle name="표준 8 3" xfId="4186"/>
    <cellStyle name="표준 8 3 2" xfId="5570"/>
    <cellStyle name="표준 8 3 2 2" xfId="14088"/>
    <cellStyle name="표준 8 3 2 3" xfId="14089"/>
    <cellStyle name="표준 8 3 3" xfId="14090"/>
    <cellStyle name="표준 8 3 3 2" xfId="14091"/>
    <cellStyle name="표준 8 3 4" xfId="14092"/>
    <cellStyle name="표준 8 3 5" xfId="14093"/>
    <cellStyle name="표준 8 3 6" xfId="5430"/>
    <cellStyle name="표준 8 4" xfId="4187"/>
    <cellStyle name="표준 8 4 2" xfId="4188"/>
    <cellStyle name="표준 8 4 3" xfId="4189"/>
    <cellStyle name="표준 8 4 4" xfId="14094"/>
    <cellStyle name="표준 8 5" xfId="4190"/>
    <cellStyle name="표준 8 5 2" xfId="4191"/>
    <cellStyle name="표준 8 6" xfId="14095"/>
    <cellStyle name="표준 8_017_공공행정및사법" xfId="4192"/>
    <cellStyle name="표준 80" xfId="649"/>
    <cellStyle name="표준 80 2" xfId="4193"/>
    <cellStyle name="표준 80 3" xfId="4194"/>
    <cellStyle name="표준 80 4" xfId="14096"/>
    <cellStyle name="표준 81" xfId="6636"/>
    <cellStyle name="표준 81 2" xfId="6637"/>
    <cellStyle name="표준 81 2 2" xfId="14097"/>
    <cellStyle name="표준 81 3" xfId="14098"/>
    <cellStyle name="표준 81 3 2" xfId="14099"/>
    <cellStyle name="표준 81 4" xfId="14100"/>
    <cellStyle name="표준 81 5" xfId="14101"/>
    <cellStyle name="표준 81 6" xfId="14102"/>
    <cellStyle name="표준 82" xfId="6638"/>
    <cellStyle name="표준 82 2" xfId="6639"/>
    <cellStyle name="표준 82 2 2" xfId="14103"/>
    <cellStyle name="표준 82 3" xfId="14104"/>
    <cellStyle name="표준 82 3 2" xfId="14105"/>
    <cellStyle name="표준 82 4" xfId="14106"/>
    <cellStyle name="표준 82 5" xfId="14107"/>
    <cellStyle name="표준 82 6" xfId="14108"/>
    <cellStyle name="표준 83" xfId="6640"/>
    <cellStyle name="표준 83 2" xfId="6641"/>
    <cellStyle name="표준 83 2 2" xfId="14109"/>
    <cellStyle name="표준 83 3" xfId="14110"/>
    <cellStyle name="표준 83 3 2" xfId="14111"/>
    <cellStyle name="표준 83 4" xfId="14112"/>
    <cellStyle name="표준 83 5" xfId="14113"/>
    <cellStyle name="표준 83 6" xfId="14114"/>
    <cellStyle name="표준 84" xfId="6642"/>
    <cellStyle name="표준 84 2" xfId="6643"/>
    <cellStyle name="표준 84 2 2" xfId="14115"/>
    <cellStyle name="표준 84 3" xfId="14116"/>
    <cellStyle name="표준 84 3 2" xfId="14117"/>
    <cellStyle name="표준 84 4" xfId="14118"/>
    <cellStyle name="표준 84 5" xfId="14119"/>
    <cellStyle name="표준 84 6" xfId="14120"/>
    <cellStyle name="표준 85" xfId="6644"/>
    <cellStyle name="표준 85 2" xfId="6645"/>
    <cellStyle name="표준 85 3" xfId="14121"/>
    <cellStyle name="표준 85 4" xfId="14122"/>
    <cellStyle name="표준 85 5" xfId="14123"/>
    <cellStyle name="표준 85 6" xfId="14124"/>
    <cellStyle name="표준 86" xfId="6646"/>
    <cellStyle name="표준 86 2" xfId="6647"/>
    <cellStyle name="표준 86 3" xfId="14125"/>
    <cellStyle name="표준 86 4" xfId="14126"/>
    <cellStyle name="표준 86 5" xfId="14127"/>
    <cellStyle name="표준 86 6" xfId="14128"/>
    <cellStyle name="표준 87" xfId="650"/>
    <cellStyle name="표준 87 2" xfId="6648"/>
    <cellStyle name="표준 88" xfId="651"/>
    <cellStyle name="표준 88 2" xfId="6649"/>
    <cellStyle name="표준 89" xfId="652"/>
    <cellStyle name="표준 89 2" xfId="6650"/>
    <cellStyle name="표준 9" xfId="653"/>
    <cellStyle name="표준 9 2" xfId="654"/>
    <cellStyle name="표준 9 2 2" xfId="14129"/>
    <cellStyle name="표준 9 2 2 2" xfId="14130"/>
    <cellStyle name="표준 9 2 2 2 2" xfId="14131"/>
    <cellStyle name="표준 9 2 2 3" xfId="14132"/>
    <cellStyle name="표준 9 2 3" xfId="14133"/>
    <cellStyle name="표준 9 2 4" xfId="14134"/>
    <cellStyle name="표준 9 3" xfId="4196"/>
    <cellStyle name="표준 9 3 2" xfId="14135"/>
    <cellStyle name="표준 9 4" xfId="4197"/>
    <cellStyle name="표준 9 5" xfId="4195"/>
    <cellStyle name="표준 9 6" xfId="6651"/>
    <cellStyle name="표준 9_009_유통금융보험및기타서비스" xfId="4198"/>
    <cellStyle name="표준 90" xfId="655"/>
    <cellStyle name="표준 90 2" xfId="6652"/>
    <cellStyle name="표준 91" xfId="656"/>
    <cellStyle name="표준 91 2" xfId="6653"/>
    <cellStyle name="표준 92" xfId="657"/>
    <cellStyle name="표준 92 2" xfId="6654"/>
    <cellStyle name="표준 93" xfId="6655"/>
    <cellStyle name="표준 93 2" xfId="6656"/>
    <cellStyle name="표준 93 3" xfId="14136"/>
    <cellStyle name="표준 93 4" xfId="14137"/>
    <cellStyle name="표준 93 5" xfId="14138"/>
    <cellStyle name="표준 93 6" xfId="14139"/>
    <cellStyle name="표준 94" xfId="658"/>
    <cellStyle name="표준 94 2" xfId="6657"/>
    <cellStyle name="표준 95" xfId="659"/>
    <cellStyle name="표준 95 2" xfId="6658"/>
    <cellStyle name="표준 96" xfId="660"/>
    <cellStyle name="표준 96 2" xfId="6659"/>
    <cellStyle name="표준 97" xfId="661"/>
    <cellStyle name="표준 97 2" xfId="6660"/>
    <cellStyle name="표준 98" xfId="662"/>
    <cellStyle name="표준 98 2" xfId="6661"/>
    <cellStyle name="표준 99" xfId="663"/>
    <cellStyle name="표준 99 2" xfId="6662"/>
    <cellStyle name="표준_~MFT3651" xfId="664"/>
    <cellStyle name="표준_03 인구" xfId="665"/>
    <cellStyle name="표준_-03.인구" xfId="666"/>
    <cellStyle name="표준_-04.노동" xfId="667"/>
    <cellStyle name="표준_10 주택.건설" xfId="668"/>
    <cellStyle name="표준_10 주택건설" xfId="669"/>
    <cellStyle name="표준_10. 주택건설" xfId="670"/>
    <cellStyle name="표준_10.주택 건설" xfId="671"/>
    <cellStyle name="표준_-10.주택건설" xfId="672"/>
    <cellStyle name="표준_10_주택건설" xfId="673"/>
    <cellStyle name="표준_2.건축연도별주택" xfId="674"/>
    <cellStyle name="표준_3.연건평별주택" xfId="675"/>
    <cellStyle name="표준_Book1" xfId="676"/>
    <cellStyle name="표준_Book2" xfId="677"/>
    <cellStyle name="표준_도시계획과" xfId="678"/>
    <cellStyle name="표준_두류" xfId="679"/>
    <cellStyle name="표준_복사본 10 주택건설" xfId="680"/>
    <cellStyle name="표준_주택지적과" xfId="681"/>
    <cellStyle name="하이퍼링크 2" xfId="682"/>
    <cellStyle name="하이퍼링크 2 2" xfId="683"/>
    <cellStyle name="하이퍼링크 2 3" xfId="4199"/>
    <cellStyle name="하이퍼링크 2 4" xfId="6663"/>
    <cellStyle name="하이퍼링크 3" xfId="4200"/>
    <cellStyle name="하이퍼링크 3 2" xfId="6664"/>
    <cellStyle name="하이퍼링크 4" xfId="14140"/>
    <cellStyle name="하이퍼링크 5" xfId="14141"/>
    <cellStyle name="합산" xfId="684"/>
    <cellStyle name="합산 2" xfId="4201"/>
    <cellStyle name="합산 2 2" xfId="14142"/>
    <cellStyle name="화폐기호" xfId="685"/>
    <cellStyle name="화폐기호 2" xfId="686"/>
    <cellStyle name="화폐기호 2 2" xfId="4202"/>
    <cellStyle name="화폐기호 2 3" xfId="14143"/>
    <cellStyle name="화폐기호 2 4" xfId="14144"/>
    <cellStyle name="화폐기호 2 5" xfId="14145"/>
    <cellStyle name="화폐기호 3" xfId="14146"/>
    <cellStyle name="화폐기호0" xfId="687"/>
    <cellStyle name="화폐기호0 2" xfId="688"/>
    <cellStyle name="화폐기호0 2 2" xfId="4203"/>
    <cellStyle name="화폐기호0 2 3" xfId="14147"/>
    <cellStyle name="화폐기호0 2 4" xfId="14148"/>
    <cellStyle name="화폐기호0 2 5" xfId="14149"/>
    <cellStyle name="화폐기호0 3" xfId="14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33" Type="http://schemas.openxmlformats.org/officeDocument/2006/relationships/externalLink" Target="externalLinks/externalLink9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5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8.xml"/><Relationship Id="rId37" Type="http://schemas.openxmlformats.org/officeDocument/2006/relationships/externalLink" Target="externalLinks/externalLink13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4.xml"/><Relationship Id="rId36" Type="http://schemas.openxmlformats.org/officeDocument/2006/relationships/externalLink" Target="externalLinks/externalLink1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3.xml"/><Relationship Id="rId30" Type="http://schemas.openxmlformats.org/officeDocument/2006/relationships/externalLink" Target="externalLinks/externalLink6.xml"/><Relationship Id="rId35" Type="http://schemas.openxmlformats.org/officeDocument/2006/relationships/externalLink" Target="externalLinks/externalLink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1_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1622B2C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4D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14955E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OHVW4GEU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28" sqref="C28"/>
      <selection pane="bottomLeft"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419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7"/>
  <sheetViews>
    <sheetView view="pageBreakPreview" zoomScaleNormal="100" zoomScaleSheetLayoutView="100" workbookViewId="0">
      <selection activeCell="H10" sqref="H10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682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742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2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3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4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5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576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304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329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330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331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332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333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334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335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336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337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338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339</v>
      </c>
      <c r="B30" s="6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340</v>
      </c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57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106"/>
  <sheetViews>
    <sheetView view="pageBreakPreview" zoomScaleNormal="100" zoomScaleSheetLayoutView="100" workbookViewId="0">
      <selection activeCell="E28" sqref="E28"/>
    </sheetView>
  </sheetViews>
  <sheetFormatPr defaultRowHeight="14.25"/>
  <cols>
    <col min="1" max="1" width="5.625" style="85" customWidth="1"/>
    <col min="2" max="2" width="8.625" style="85" customWidth="1"/>
    <col min="3" max="4" width="9.5" style="454" customWidth="1"/>
    <col min="5" max="5" width="8.125" style="57" customWidth="1"/>
    <col min="6" max="6" width="8.625" style="57" customWidth="1"/>
    <col min="7" max="7" width="8.125" style="57" customWidth="1"/>
    <col min="8" max="8" width="7.625" style="57" customWidth="1"/>
    <col min="9" max="9" width="8.625" style="57" customWidth="1"/>
    <col min="10" max="10" width="8.125" style="86" customWidth="1"/>
    <col min="11" max="16384" width="9" style="57"/>
  </cols>
  <sheetData>
    <row r="1" spans="1:31" s="556" customFormat="1" ht="14.1" customHeight="1">
      <c r="A1" s="553" t="s">
        <v>53</v>
      </c>
      <c r="B1" s="553"/>
      <c r="C1" s="554"/>
      <c r="D1" s="555"/>
      <c r="F1" s="557"/>
      <c r="G1" s="557"/>
      <c r="H1" s="557"/>
      <c r="I1" s="557"/>
      <c r="J1" s="557" t="s">
        <v>683</v>
      </c>
    </row>
    <row r="2" spans="1:31" ht="14.1" customHeight="1">
      <c r="A2" s="55"/>
      <c r="B2" s="55"/>
      <c r="C2" s="56"/>
      <c r="F2" s="58"/>
      <c r="G2" s="58"/>
      <c r="H2" s="58"/>
      <c r="I2" s="58"/>
      <c r="J2" s="58"/>
    </row>
    <row r="3" spans="1:31" s="649" customFormat="1" ht="20.100000000000001" customHeight="1">
      <c r="A3" s="964" t="s">
        <v>54</v>
      </c>
      <c r="B3" s="964"/>
      <c r="C3" s="964"/>
      <c r="D3" s="964"/>
      <c r="E3" s="964"/>
      <c r="F3" s="964"/>
      <c r="G3" s="964"/>
      <c r="H3" s="964"/>
      <c r="I3" s="964"/>
      <c r="J3" s="964"/>
    </row>
    <row r="4" spans="1:31" s="650" customFormat="1" ht="24" customHeight="1">
      <c r="A4" s="965" t="s">
        <v>456</v>
      </c>
      <c r="B4" s="965"/>
      <c r="C4" s="965"/>
      <c r="D4" s="965"/>
      <c r="E4" s="965"/>
      <c r="F4" s="965"/>
      <c r="G4" s="965"/>
      <c r="H4" s="965"/>
      <c r="I4" s="965"/>
      <c r="J4" s="965"/>
    </row>
    <row r="5" spans="1:31" s="55" customFormat="1" ht="18" customHeight="1" thickBot="1">
      <c r="A5" s="55" t="s">
        <v>55</v>
      </c>
      <c r="E5" s="58"/>
      <c r="F5" s="58"/>
      <c r="J5" s="59" t="s">
        <v>56</v>
      </c>
    </row>
    <row r="6" spans="1:31" s="456" customFormat="1" ht="15.6" customHeight="1">
      <c r="A6" s="966" t="s">
        <v>528</v>
      </c>
      <c r="B6" s="967"/>
      <c r="C6" s="973" t="s">
        <v>639</v>
      </c>
      <c r="D6" s="959" t="s">
        <v>529</v>
      </c>
      <c r="E6" s="960"/>
      <c r="F6" s="960"/>
      <c r="G6" s="960"/>
      <c r="H6" s="960"/>
      <c r="I6" s="960"/>
      <c r="J6" s="961" t="s">
        <v>530</v>
      </c>
      <c r="AC6" s="658"/>
      <c r="AD6" s="658"/>
      <c r="AE6" s="658"/>
    </row>
    <row r="7" spans="1:31" s="456" customFormat="1" ht="15.6" customHeight="1">
      <c r="A7" s="968"/>
      <c r="B7" s="969"/>
      <c r="C7" s="974"/>
      <c r="D7" s="972" t="s">
        <v>531</v>
      </c>
      <c r="E7" s="976" t="s">
        <v>532</v>
      </c>
      <c r="F7" s="60"/>
      <c r="G7" s="951" t="s">
        <v>533</v>
      </c>
      <c r="H7" s="951" t="s">
        <v>534</v>
      </c>
      <c r="I7" s="977" t="s">
        <v>611</v>
      </c>
      <c r="J7" s="962"/>
    </row>
    <row r="8" spans="1:31" s="456" customFormat="1" ht="15.6" customHeight="1">
      <c r="A8" s="968"/>
      <c r="B8" s="969"/>
      <c r="C8" s="974"/>
      <c r="D8" s="951"/>
      <c r="E8" s="977"/>
      <c r="F8" s="953" t="s">
        <v>535</v>
      </c>
      <c r="G8" s="951"/>
      <c r="H8" s="951"/>
      <c r="I8" s="977"/>
      <c r="J8" s="962"/>
    </row>
    <row r="9" spans="1:31" s="456" customFormat="1" ht="15.6" customHeight="1">
      <c r="A9" s="968"/>
      <c r="B9" s="969"/>
      <c r="C9" s="974"/>
      <c r="D9" s="951"/>
      <c r="E9" s="977"/>
      <c r="F9" s="954"/>
      <c r="G9" s="951"/>
      <c r="H9" s="951"/>
      <c r="I9" s="977"/>
      <c r="J9" s="962"/>
    </row>
    <row r="10" spans="1:31" s="456" customFormat="1" ht="15.6" customHeight="1">
      <c r="A10" s="970"/>
      <c r="B10" s="971"/>
      <c r="C10" s="975"/>
      <c r="D10" s="952"/>
      <c r="E10" s="978"/>
      <c r="F10" s="955"/>
      <c r="G10" s="952"/>
      <c r="H10" s="952"/>
      <c r="I10" s="978"/>
      <c r="J10" s="963"/>
    </row>
    <row r="11" spans="1:31" s="62" customFormat="1" ht="17.100000000000001" customHeight="1">
      <c r="A11" s="956" t="s">
        <v>461</v>
      </c>
      <c r="B11" s="957"/>
      <c r="C11" s="608">
        <v>1037174</v>
      </c>
      <c r="D11" s="608">
        <v>1141905</v>
      </c>
      <c r="E11" s="609">
        <v>672252</v>
      </c>
      <c r="F11" s="608">
        <v>227897</v>
      </c>
      <c r="G11" s="608">
        <v>411428</v>
      </c>
      <c r="H11" s="608">
        <v>24194</v>
      </c>
      <c r="I11" s="608">
        <v>34031</v>
      </c>
      <c r="J11" s="61">
        <v>110.09772709304322</v>
      </c>
    </row>
    <row r="12" spans="1:31" s="62" customFormat="1" ht="17.100000000000001" customHeight="1">
      <c r="A12" s="956" t="s">
        <v>629</v>
      </c>
      <c r="B12" s="957"/>
      <c r="C12" s="608">
        <v>1062012</v>
      </c>
      <c r="D12" s="608">
        <v>1170762</v>
      </c>
      <c r="E12" s="608">
        <v>689705</v>
      </c>
      <c r="F12" s="608">
        <v>235660</v>
      </c>
      <c r="G12" s="608">
        <v>417699</v>
      </c>
      <c r="H12" s="608">
        <v>26063</v>
      </c>
      <c r="I12" s="608">
        <v>37295</v>
      </c>
      <c r="J12" s="61">
        <v>110.23999728816622</v>
      </c>
    </row>
    <row r="13" spans="1:31" s="62" customFormat="1" ht="17.100000000000001" customHeight="1">
      <c r="A13" s="956" t="s">
        <v>657</v>
      </c>
      <c r="B13" s="958"/>
      <c r="C13" s="608">
        <v>1088308</v>
      </c>
      <c r="D13" s="608">
        <v>1216370</v>
      </c>
      <c r="E13" s="608">
        <v>724048</v>
      </c>
      <c r="F13" s="608">
        <v>245344</v>
      </c>
      <c r="G13" s="608">
        <v>427316</v>
      </c>
      <c r="H13" s="608">
        <v>27517</v>
      </c>
      <c r="I13" s="608">
        <v>37489</v>
      </c>
      <c r="J13" s="61">
        <v>111.76707329175197</v>
      </c>
    </row>
    <row r="14" spans="1:31" s="62" customFormat="1" ht="17.100000000000001" customHeight="1">
      <c r="A14" s="956" t="s">
        <v>658</v>
      </c>
      <c r="B14" s="958"/>
      <c r="C14" s="608">
        <v>1102655</v>
      </c>
      <c r="D14" s="608">
        <v>1235221</v>
      </c>
      <c r="E14" s="608">
        <v>723633</v>
      </c>
      <c r="F14" s="608">
        <v>266413</v>
      </c>
      <c r="G14" s="608">
        <v>442883</v>
      </c>
      <c r="H14" s="608">
        <v>28434</v>
      </c>
      <c r="I14" s="608">
        <v>40271</v>
      </c>
      <c r="J14" s="61">
        <v>112</v>
      </c>
    </row>
    <row r="15" spans="1:31" s="62" customFormat="1" ht="17.100000000000001" customHeight="1">
      <c r="A15" s="949" t="s">
        <v>731</v>
      </c>
      <c r="B15" s="950"/>
      <c r="C15" s="610">
        <f t="shared" ref="C15:I15" si="0">SUM(C17:C39)</f>
        <v>1126594</v>
      </c>
      <c r="D15" s="610">
        <f t="shared" si="0"/>
        <v>1288817</v>
      </c>
      <c r="E15" s="610">
        <f t="shared" si="0"/>
        <v>753285</v>
      </c>
      <c r="F15" s="610">
        <f t="shared" si="0"/>
        <v>289754</v>
      </c>
      <c r="G15" s="610">
        <f t="shared" si="0"/>
        <v>462785</v>
      </c>
      <c r="H15" s="610">
        <f t="shared" si="0"/>
        <v>30165</v>
      </c>
      <c r="I15" s="610">
        <f t="shared" si="0"/>
        <v>42582</v>
      </c>
      <c r="J15" s="63">
        <f>D15/C15*100</f>
        <v>114.39941984423847</v>
      </c>
    </row>
    <row r="16" spans="1:31" s="456" customFormat="1" ht="9.75" customHeight="1">
      <c r="A16" s="64"/>
      <c r="B16" s="65"/>
      <c r="C16" s="608"/>
      <c r="D16" s="608"/>
      <c r="E16" s="608"/>
      <c r="F16" s="608"/>
      <c r="G16" s="608"/>
      <c r="H16" s="608"/>
      <c r="I16" s="608"/>
      <c r="J16" s="63"/>
    </row>
    <row r="17" spans="1:28" s="456" customFormat="1" ht="15.75" customHeight="1">
      <c r="A17" s="66" t="s">
        <v>7</v>
      </c>
      <c r="B17" s="67" t="s">
        <v>8</v>
      </c>
      <c r="C17" s="862">
        <v>212095</v>
      </c>
      <c r="D17" s="611">
        <f t="shared" ref="D17:D39" si="1">SUM(E17,G17:I17)</f>
        <v>229856</v>
      </c>
      <c r="E17" s="612">
        <v>96160</v>
      </c>
      <c r="F17" s="613">
        <v>53855</v>
      </c>
      <c r="G17" s="614">
        <v>116046</v>
      </c>
      <c r="H17" s="615">
        <v>6357</v>
      </c>
      <c r="I17" s="616">
        <v>11293</v>
      </c>
      <c r="J17" s="61">
        <f t="shared" ref="J17" si="2">D17/C17*100</f>
        <v>108.37407765388151</v>
      </c>
    </row>
    <row r="18" spans="1:28" s="869" customFormat="1" ht="15.75" customHeight="1">
      <c r="A18" s="870" t="s">
        <v>9</v>
      </c>
      <c r="B18" s="481" t="s">
        <v>10</v>
      </c>
      <c r="C18" s="863">
        <v>113798</v>
      </c>
      <c r="D18" s="617">
        <f t="shared" si="1"/>
        <v>128102</v>
      </c>
      <c r="E18" s="618">
        <v>75953</v>
      </c>
      <c r="F18" s="619">
        <v>33971</v>
      </c>
      <c r="G18" s="620">
        <v>41391</v>
      </c>
      <c r="H18" s="621">
        <v>3145</v>
      </c>
      <c r="I18" s="622">
        <v>7613</v>
      </c>
      <c r="J18" s="457">
        <f t="shared" ref="J18:J39" si="3">D18/C18*100</f>
        <v>112.56964094272308</v>
      </c>
    </row>
    <row r="19" spans="1:28" s="456" customFormat="1" ht="15.75" customHeight="1">
      <c r="A19" s="66" t="s">
        <v>11</v>
      </c>
      <c r="B19" s="67" t="s">
        <v>12</v>
      </c>
      <c r="C19" s="862">
        <v>62202</v>
      </c>
      <c r="D19" s="611">
        <f t="shared" si="1"/>
        <v>73909</v>
      </c>
      <c r="E19" s="612">
        <v>46491</v>
      </c>
      <c r="F19" s="613">
        <v>11221</v>
      </c>
      <c r="G19" s="614">
        <v>25474</v>
      </c>
      <c r="H19" s="615">
        <v>1074</v>
      </c>
      <c r="I19" s="616">
        <v>870</v>
      </c>
      <c r="J19" s="61">
        <f t="shared" si="3"/>
        <v>118.82093823349732</v>
      </c>
    </row>
    <row r="20" spans="1:28" s="456" customFormat="1" ht="15.75" customHeight="1">
      <c r="A20" s="66" t="s">
        <v>13</v>
      </c>
      <c r="B20" s="67" t="s">
        <v>14</v>
      </c>
      <c r="C20" s="862">
        <v>68117</v>
      </c>
      <c r="D20" s="611">
        <f t="shared" si="1"/>
        <v>76909</v>
      </c>
      <c r="E20" s="612">
        <v>43953</v>
      </c>
      <c r="F20" s="613">
        <v>15148</v>
      </c>
      <c r="G20" s="614">
        <v>30470</v>
      </c>
      <c r="H20" s="615">
        <v>1802</v>
      </c>
      <c r="I20" s="616">
        <v>684</v>
      </c>
      <c r="J20" s="61">
        <f t="shared" si="3"/>
        <v>112.9072037817285</v>
      </c>
    </row>
    <row r="21" spans="1:28" s="456" customFormat="1" ht="15.75" customHeight="1">
      <c r="A21" s="66" t="s">
        <v>15</v>
      </c>
      <c r="B21" s="67" t="s">
        <v>16</v>
      </c>
      <c r="C21" s="862">
        <v>160286</v>
      </c>
      <c r="D21" s="611">
        <f t="shared" si="1"/>
        <v>195757</v>
      </c>
      <c r="E21" s="612">
        <v>88826</v>
      </c>
      <c r="F21" s="613">
        <v>66081</v>
      </c>
      <c r="G21" s="614">
        <v>94943</v>
      </c>
      <c r="H21" s="615">
        <v>5481</v>
      </c>
      <c r="I21" s="616">
        <v>6507</v>
      </c>
      <c r="J21" s="61">
        <f t="shared" si="3"/>
        <v>122.12981795041364</v>
      </c>
      <c r="Y21" s="68"/>
      <c r="AA21" s="64"/>
      <c r="AB21" s="64"/>
    </row>
    <row r="22" spans="1:28" s="456" customFormat="1" ht="15.75" customHeight="1">
      <c r="A22" s="66" t="s">
        <v>17</v>
      </c>
      <c r="B22" s="67" t="s">
        <v>18</v>
      </c>
      <c r="C22" s="862">
        <v>44098</v>
      </c>
      <c r="D22" s="611">
        <f t="shared" si="1"/>
        <v>50273</v>
      </c>
      <c r="E22" s="612">
        <v>30298</v>
      </c>
      <c r="F22" s="613">
        <v>7903</v>
      </c>
      <c r="G22" s="614">
        <v>16939</v>
      </c>
      <c r="H22" s="615">
        <v>2198</v>
      </c>
      <c r="I22" s="616">
        <v>838</v>
      </c>
      <c r="J22" s="61">
        <f t="shared" si="3"/>
        <v>114.00290262596944</v>
      </c>
      <c r="Y22" s="68"/>
      <c r="AA22" s="64"/>
      <c r="AB22" s="64"/>
    </row>
    <row r="23" spans="1:28" s="456" customFormat="1" ht="15.75" customHeight="1">
      <c r="A23" s="66" t="s">
        <v>19</v>
      </c>
      <c r="B23" s="67" t="s">
        <v>20</v>
      </c>
      <c r="C23" s="862">
        <v>47509</v>
      </c>
      <c r="D23" s="611">
        <f t="shared" si="1"/>
        <v>49346</v>
      </c>
      <c r="E23" s="612">
        <v>29976</v>
      </c>
      <c r="F23" s="613">
        <v>4027</v>
      </c>
      <c r="G23" s="614">
        <v>16359</v>
      </c>
      <c r="H23" s="615">
        <v>1019</v>
      </c>
      <c r="I23" s="616">
        <v>1992</v>
      </c>
      <c r="J23" s="61">
        <f t="shared" si="3"/>
        <v>103.86663579532298</v>
      </c>
      <c r="Y23" s="68"/>
      <c r="AA23" s="64"/>
      <c r="AB23" s="64"/>
    </row>
    <row r="24" spans="1:28" s="456" customFormat="1" ht="15.75" customHeight="1">
      <c r="A24" s="66" t="s">
        <v>21</v>
      </c>
      <c r="B24" s="67" t="s">
        <v>22</v>
      </c>
      <c r="C24" s="862">
        <v>41777</v>
      </c>
      <c r="D24" s="611">
        <f t="shared" si="1"/>
        <v>53388</v>
      </c>
      <c r="E24" s="612">
        <v>40870</v>
      </c>
      <c r="F24" s="613">
        <v>5437</v>
      </c>
      <c r="G24" s="614">
        <v>10797</v>
      </c>
      <c r="H24" s="615">
        <v>624</v>
      </c>
      <c r="I24" s="616">
        <v>1097</v>
      </c>
      <c r="J24" s="61">
        <f t="shared" si="3"/>
        <v>127.79280465327811</v>
      </c>
      <c r="Y24" s="68"/>
      <c r="AA24" s="64"/>
      <c r="AB24" s="64"/>
    </row>
    <row r="25" spans="1:28" s="456" customFormat="1" ht="15.75" customHeight="1">
      <c r="A25" s="66" t="s">
        <v>23</v>
      </c>
      <c r="B25" s="67" t="s">
        <v>24</v>
      </c>
      <c r="C25" s="862">
        <v>30190</v>
      </c>
      <c r="D25" s="611">
        <f t="shared" si="1"/>
        <v>33317</v>
      </c>
      <c r="E25" s="612">
        <v>24007</v>
      </c>
      <c r="F25" s="613">
        <v>4502</v>
      </c>
      <c r="G25" s="614">
        <v>6814</v>
      </c>
      <c r="H25" s="615">
        <v>1590</v>
      </c>
      <c r="I25" s="616">
        <v>906</v>
      </c>
      <c r="J25" s="61">
        <f t="shared" si="3"/>
        <v>110.35773434912221</v>
      </c>
      <c r="Y25" s="68"/>
      <c r="AA25" s="64"/>
      <c r="AB25" s="64"/>
    </row>
    <row r="26" spans="1:28" s="456" customFormat="1" ht="15.75" customHeight="1">
      <c r="A26" s="66" t="s">
        <v>25</v>
      </c>
      <c r="B26" s="67" t="s">
        <v>26</v>
      </c>
      <c r="C26" s="863">
        <v>107821</v>
      </c>
      <c r="D26" s="617">
        <f t="shared" si="1"/>
        <v>133243</v>
      </c>
      <c r="E26" s="618">
        <v>71219</v>
      </c>
      <c r="F26" s="619">
        <v>49792</v>
      </c>
      <c r="G26" s="620">
        <v>58696</v>
      </c>
      <c r="H26" s="621">
        <v>888</v>
      </c>
      <c r="I26" s="622">
        <v>2440</v>
      </c>
      <c r="J26" s="457">
        <f t="shared" si="3"/>
        <v>123.57796718635517</v>
      </c>
      <c r="K26" s="664"/>
      <c r="Y26" s="68"/>
      <c r="AA26" s="64"/>
      <c r="AB26" s="64"/>
    </row>
    <row r="27" spans="1:28" s="456" customFormat="1" ht="15.75" customHeight="1">
      <c r="A27" s="66" t="s">
        <v>27</v>
      </c>
      <c r="B27" s="67" t="s">
        <v>28</v>
      </c>
      <c r="C27" s="863">
        <v>10166</v>
      </c>
      <c r="D27" s="617">
        <f t="shared" si="1"/>
        <v>10554</v>
      </c>
      <c r="E27" s="618">
        <v>9538</v>
      </c>
      <c r="F27" s="619">
        <v>208</v>
      </c>
      <c r="G27" s="620">
        <v>512</v>
      </c>
      <c r="H27" s="621">
        <v>204</v>
      </c>
      <c r="I27" s="622">
        <v>300</v>
      </c>
      <c r="J27" s="457">
        <f t="shared" si="3"/>
        <v>103.81664371434192</v>
      </c>
      <c r="K27" s="664"/>
      <c r="Y27" s="68"/>
      <c r="AA27" s="64"/>
      <c r="AB27" s="64"/>
    </row>
    <row r="28" spans="1:28" s="456" customFormat="1" ht="15.95" customHeight="1">
      <c r="A28" s="66" t="s">
        <v>29</v>
      </c>
      <c r="B28" s="67" t="s">
        <v>30</v>
      </c>
      <c r="C28" s="863">
        <v>23357</v>
      </c>
      <c r="D28" s="617">
        <f t="shared" si="1"/>
        <v>28412</v>
      </c>
      <c r="E28" s="618">
        <v>25444</v>
      </c>
      <c r="F28" s="619">
        <v>534</v>
      </c>
      <c r="G28" s="620">
        <v>2105</v>
      </c>
      <c r="H28" s="621">
        <v>272</v>
      </c>
      <c r="I28" s="622">
        <v>591</v>
      </c>
      <c r="J28" s="457">
        <f t="shared" si="3"/>
        <v>121.64233420387893</v>
      </c>
      <c r="K28" s="664"/>
      <c r="Y28" s="68"/>
      <c r="AA28" s="64"/>
      <c r="AB28" s="64"/>
    </row>
    <row r="29" spans="1:28" s="456" customFormat="1" ht="15.95" customHeight="1">
      <c r="A29" s="66" t="s">
        <v>31</v>
      </c>
      <c r="B29" s="67" t="s">
        <v>32</v>
      </c>
      <c r="C29" s="863">
        <v>11295</v>
      </c>
      <c r="D29" s="617">
        <f t="shared" si="1"/>
        <v>12380</v>
      </c>
      <c r="E29" s="618">
        <v>10865</v>
      </c>
      <c r="F29" s="619">
        <v>165</v>
      </c>
      <c r="G29" s="620">
        <v>770</v>
      </c>
      <c r="H29" s="621">
        <v>166</v>
      </c>
      <c r="I29" s="622">
        <v>579</v>
      </c>
      <c r="J29" s="457">
        <f t="shared" si="3"/>
        <v>109.60602036299247</v>
      </c>
      <c r="K29" s="664"/>
      <c r="Y29" s="68"/>
      <c r="AA29" s="64"/>
      <c r="AB29" s="64"/>
    </row>
    <row r="30" spans="1:28" s="456" customFormat="1" ht="15.95" customHeight="1">
      <c r="A30" s="66" t="s">
        <v>33</v>
      </c>
      <c r="B30" s="67" t="s">
        <v>34</v>
      </c>
      <c r="C30" s="863">
        <v>8800</v>
      </c>
      <c r="D30" s="617">
        <f t="shared" si="1"/>
        <v>8773</v>
      </c>
      <c r="E30" s="618">
        <v>7800</v>
      </c>
      <c r="F30" s="619">
        <v>424</v>
      </c>
      <c r="G30" s="620">
        <v>342</v>
      </c>
      <c r="H30" s="621">
        <v>222</v>
      </c>
      <c r="I30" s="622">
        <v>409</v>
      </c>
      <c r="J30" s="457">
        <f t="shared" si="3"/>
        <v>99.693181818181813</v>
      </c>
      <c r="K30" s="664"/>
      <c r="Y30" s="68"/>
      <c r="AA30" s="64"/>
      <c r="AB30" s="64"/>
    </row>
    <row r="31" spans="1:28" s="456" customFormat="1" ht="15.95" customHeight="1">
      <c r="A31" s="66" t="s">
        <v>35</v>
      </c>
      <c r="B31" s="67" t="s">
        <v>36</v>
      </c>
      <c r="C31" s="863">
        <v>20185</v>
      </c>
      <c r="D31" s="617">
        <f t="shared" si="1"/>
        <v>19673</v>
      </c>
      <c r="E31" s="618">
        <v>16890</v>
      </c>
      <c r="F31" s="619">
        <v>1844</v>
      </c>
      <c r="G31" s="620">
        <v>1275</v>
      </c>
      <c r="H31" s="621">
        <v>885</v>
      </c>
      <c r="I31" s="622">
        <v>623</v>
      </c>
      <c r="J31" s="457">
        <f t="shared" si="3"/>
        <v>97.463462967550157</v>
      </c>
      <c r="K31" s="664"/>
      <c r="Y31" s="68"/>
      <c r="AA31" s="64"/>
      <c r="AB31" s="64"/>
    </row>
    <row r="32" spans="1:28" s="456" customFormat="1" ht="15.95" customHeight="1">
      <c r="A32" s="66" t="s">
        <v>37</v>
      </c>
      <c r="B32" s="67" t="s">
        <v>38</v>
      </c>
      <c r="C32" s="863">
        <v>21722</v>
      </c>
      <c r="D32" s="617">
        <f t="shared" si="1"/>
        <v>24662</v>
      </c>
      <c r="E32" s="618">
        <v>21985</v>
      </c>
      <c r="F32" s="619">
        <v>595</v>
      </c>
      <c r="G32" s="620">
        <v>1773</v>
      </c>
      <c r="H32" s="621">
        <v>276</v>
      </c>
      <c r="I32" s="622">
        <v>628</v>
      </c>
      <c r="J32" s="457">
        <f t="shared" si="3"/>
        <v>113.53466531626921</v>
      </c>
      <c r="K32" s="664"/>
      <c r="Y32" s="68"/>
      <c r="AA32" s="64"/>
      <c r="AB32" s="64"/>
    </row>
    <row r="33" spans="1:28" s="456" customFormat="1" ht="15.95" customHeight="1">
      <c r="A33" s="66" t="s">
        <v>39</v>
      </c>
      <c r="B33" s="67" t="s">
        <v>40</v>
      </c>
      <c r="C33" s="863">
        <v>13476</v>
      </c>
      <c r="D33" s="617">
        <f t="shared" si="1"/>
        <v>16226</v>
      </c>
      <c r="E33" s="618">
        <v>11735</v>
      </c>
      <c r="F33" s="619">
        <v>1265</v>
      </c>
      <c r="G33" s="620">
        <v>3818</v>
      </c>
      <c r="H33" s="621">
        <v>203</v>
      </c>
      <c r="I33" s="622">
        <v>470</v>
      </c>
      <c r="J33" s="457">
        <f t="shared" si="3"/>
        <v>120.40664885722767</v>
      </c>
      <c r="K33" s="664"/>
      <c r="Y33" s="68"/>
      <c r="AA33" s="64"/>
      <c r="AB33" s="64"/>
    </row>
    <row r="34" spans="1:28" s="869" customFormat="1" ht="15.95" customHeight="1">
      <c r="A34" s="870" t="s">
        <v>41</v>
      </c>
      <c r="B34" s="481" t="s">
        <v>42</v>
      </c>
      <c r="C34" s="863">
        <v>16346</v>
      </c>
      <c r="D34" s="617">
        <f t="shared" si="1"/>
        <v>17174</v>
      </c>
      <c r="E34" s="618">
        <v>15343</v>
      </c>
      <c r="F34" s="619">
        <v>2234</v>
      </c>
      <c r="G34" s="620">
        <v>1273</v>
      </c>
      <c r="H34" s="621">
        <v>224</v>
      </c>
      <c r="I34" s="622">
        <v>334</v>
      </c>
      <c r="J34" s="457">
        <f t="shared" si="3"/>
        <v>105.06545943961825</v>
      </c>
      <c r="Y34" s="871"/>
      <c r="AA34" s="872"/>
      <c r="AB34" s="872"/>
    </row>
    <row r="35" spans="1:28" s="869" customFormat="1" ht="15.95" customHeight="1">
      <c r="A35" s="870" t="s">
        <v>43</v>
      </c>
      <c r="B35" s="481" t="s">
        <v>44</v>
      </c>
      <c r="C35" s="863">
        <v>50601</v>
      </c>
      <c r="D35" s="617">
        <f t="shared" si="1"/>
        <v>56477</v>
      </c>
      <c r="E35" s="618">
        <v>30422</v>
      </c>
      <c r="F35" s="619">
        <v>26055</v>
      </c>
      <c r="G35" s="620">
        <v>22597</v>
      </c>
      <c r="H35" s="621">
        <v>650</v>
      </c>
      <c r="I35" s="622">
        <v>2808</v>
      </c>
      <c r="J35" s="457">
        <f t="shared" si="3"/>
        <v>111.61241872690265</v>
      </c>
    </row>
    <row r="36" spans="1:28" s="869" customFormat="1" ht="15.95" customHeight="1">
      <c r="A36" s="870" t="s">
        <v>45</v>
      </c>
      <c r="B36" s="481" t="s">
        <v>46</v>
      </c>
      <c r="C36" s="863">
        <v>19235</v>
      </c>
      <c r="D36" s="617">
        <f t="shared" si="1"/>
        <v>24155</v>
      </c>
      <c r="E36" s="618">
        <v>19372</v>
      </c>
      <c r="F36" s="619">
        <v>938</v>
      </c>
      <c r="G36" s="620">
        <v>3994</v>
      </c>
      <c r="H36" s="621">
        <v>502</v>
      </c>
      <c r="I36" s="622">
        <v>287</v>
      </c>
      <c r="J36" s="457">
        <f t="shared" si="3"/>
        <v>125.57837275799324</v>
      </c>
    </row>
    <row r="37" spans="1:28" s="869" customFormat="1" ht="15.95" customHeight="1">
      <c r="A37" s="870" t="s">
        <v>47</v>
      </c>
      <c r="B37" s="481" t="s">
        <v>48</v>
      </c>
      <c r="C37" s="863">
        <v>16492</v>
      </c>
      <c r="D37" s="617">
        <f t="shared" si="1"/>
        <v>16720</v>
      </c>
      <c r="E37" s="618">
        <v>14146</v>
      </c>
      <c r="F37" s="619">
        <v>392</v>
      </c>
      <c r="G37" s="620">
        <v>1755</v>
      </c>
      <c r="H37" s="621">
        <v>512</v>
      </c>
      <c r="I37" s="622">
        <v>307</v>
      </c>
      <c r="J37" s="457">
        <f t="shared" si="3"/>
        <v>101.38248847926268</v>
      </c>
    </row>
    <row r="38" spans="1:28" s="869" customFormat="1" ht="15.95" customHeight="1">
      <c r="A38" s="870" t="s">
        <v>49</v>
      </c>
      <c r="B38" s="481" t="s">
        <v>50</v>
      </c>
      <c r="C38" s="863">
        <v>21613</v>
      </c>
      <c r="D38" s="617">
        <f t="shared" si="1"/>
        <v>25687</v>
      </c>
      <c r="E38" s="618">
        <v>18527</v>
      </c>
      <c r="F38" s="619">
        <v>2881</v>
      </c>
      <c r="G38" s="620">
        <v>4532</v>
      </c>
      <c r="H38" s="621">
        <v>1712</v>
      </c>
      <c r="I38" s="622">
        <v>916</v>
      </c>
      <c r="J38" s="457">
        <f t="shared" si="3"/>
        <v>118.84976634432979</v>
      </c>
    </row>
    <row r="39" spans="1:28" s="456" customFormat="1" ht="15.95" customHeight="1" thickBot="1">
      <c r="A39" s="69" t="s">
        <v>51</v>
      </c>
      <c r="B39" s="70" t="s">
        <v>52</v>
      </c>
      <c r="C39" s="623">
        <v>5413</v>
      </c>
      <c r="D39" s="624">
        <f t="shared" si="1"/>
        <v>3824</v>
      </c>
      <c r="E39" s="625">
        <v>3465</v>
      </c>
      <c r="F39" s="626">
        <v>282</v>
      </c>
      <c r="G39" s="627">
        <v>110</v>
      </c>
      <c r="H39" s="628">
        <v>159</v>
      </c>
      <c r="I39" s="629">
        <v>90</v>
      </c>
      <c r="J39" s="71">
        <f t="shared" si="3"/>
        <v>70.644744134491049</v>
      </c>
    </row>
    <row r="40" spans="1:28" s="76" customFormat="1" ht="9.9499999999999993" customHeight="1">
      <c r="A40" s="72" t="s">
        <v>536</v>
      </c>
      <c r="B40" s="72"/>
      <c r="C40" s="73"/>
      <c r="D40" s="73"/>
      <c r="E40" s="74"/>
      <c r="F40" s="74"/>
      <c r="G40" s="72"/>
      <c r="H40" s="72"/>
      <c r="I40" s="72"/>
      <c r="J40" s="75" t="s">
        <v>724</v>
      </c>
    </row>
    <row r="41" spans="1:28" s="76" customFormat="1" ht="9.9499999999999993" customHeight="1">
      <c r="A41" s="72" t="s">
        <v>537</v>
      </c>
      <c r="B41" s="72"/>
      <c r="C41" s="73"/>
      <c r="D41" s="73"/>
      <c r="E41" s="74"/>
      <c r="F41" s="74"/>
      <c r="G41" s="72"/>
      <c r="H41" s="72"/>
      <c r="I41" s="72"/>
      <c r="J41" s="75"/>
    </row>
    <row r="42" spans="1:28" s="76" customFormat="1" ht="9.9499999999999993" customHeight="1">
      <c r="A42" s="77" t="s">
        <v>538</v>
      </c>
      <c r="B42" s="72"/>
      <c r="C42" s="73"/>
      <c r="D42" s="73"/>
      <c r="E42" s="74"/>
      <c r="F42" s="74"/>
      <c r="G42" s="72"/>
      <c r="H42" s="72"/>
      <c r="I42" s="72"/>
      <c r="J42" s="78"/>
    </row>
    <row r="43" spans="1:28" s="76" customFormat="1" ht="9.9499999999999993" customHeight="1">
      <c r="A43" s="77" t="s">
        <v>539</v>
      </c>
      <c r="B43" s="72"/>
      <c r="C43" s="73"/>
      <c r="D43" s="73"/>
      <c r="E43" s="74"/>
      <c r="F43" s="74"/>
      <c r="G43" s="72"/>
      <c r="H43" s="72"/>
      <c r="I43" s="72"/>
      <c r="J43" s="78"/>
    </row>
    <row r="44" spans="1:28" s="76" customFormat="1" ht="9.9499999999999993" customHeight="1">
      <c r="A44" s="77" t="s">
        <v>540</v>
      </c>
      <c r="B44" s="72"/>
      <c r="C44" s="73"/>
      <c r="D44" s="73"/>
      <c r="E44" s="74"/>
      <c r="F44" s="74"/>
      <c r="G44" s="72"/>
      <c r="H44" s="72"/>
      <c r="I44" s="72"/>
      <c r="J44" s="78"/>
    </row>
    <row r="45" spans="1:28" s="76" customFormat="1" ht="9.9499999999999993" customHeight="1">
      <c r="A45" s="76" t="s">
        <v>58</v>
      </c>
      <c r="C45" s="79"/>
      <c r="D45" s="79"/>
      <c r="E45" s="80"/>
      <c r="J45" s="81"/>
    </row>
    <row r="46" spans="1:28" s="456" customFormat="1" ht="15.75" customHeight="1">
      <c r="A46" s="82"/>
      <c r="B46" s="82"/>
      <c r="C46" s="82"/>
      <c r="D46" s="82"/>
      <c r="J46" s="83"/>
    </row>
    <row r="47" spans="1:28" s="456" customFormat="1" ht="11.25">
      <c r="A47" s="82"/>
      <c r="B47" s="82"/>
      <c r="C47" s="82"/>
      <c r="D47" s="82"/>
      <c r="J47" s="83"/>
    </row>
    <row r="48" spans="1:28" s="456" customFormat="1" ht="11.25">
      <c r="A48" s="82"/>
      <c r="B48" s="82"/>
      <c r="C48" s="82"/>
      <c r="D48" s="82"/>
      <c r="J48" s="83"/>
    </row>
    <row r="49" spans="1:10" s="456" customFormat="1" ht="11.25">
      <c r="A49" s="82"/>
      <c r="B49" s="82"/>
      <c r="C49" s="82"/>
      <c r="D49" s="82"/>
      <c r="J49" s="83"/>
    </row>
    <row r="50" spans="1:10" s="456" customFormat="1" ht="13.5">
      <c r="A50" s="82"/>
      <c r="B50" s="82"/>
      <c r="C50" s="82"/>
      <c r="D50" s="82"/>
      <c r="J50" s="84"/>
    </row>
    <row r="51" spans="1:10" s="456" customFormat="1" ht="11.25">
      <c r="A51" s="82"/>
      <c r="B51" s="82"/>
      <c r="C51" s="82"/>
      <c r="D51" s="82"/>
      <c r="J51" s="83"/>
    </row>
    <row r="52" spans="1:10" s="456" customFormat="1" ht="11.25">
      <c r="A52" s="82"/>
      <c r="B52" s="82"/>
      <c r="C52" s="82"/>
      <c r="D52" s="82"/>
      <c r="J52" s="83"/>
    </row>
    <row r="53" spans="1:10" s="456" customFormat="1" ht="11.25">
      <c r="A53" s="82"/>
      <c r="B53" s="82"/>
      <c r="C53" s="82"/>
      <c r="D53" s="82"/>
      <c r="J53" s="83"/>
    </row>
    <row r="54" spans="1:10" s="456" customFormat="1" ht="11.25">
      <c r="A54" s="82"/>
      <c r="B54" s="82"/>
      <c r="C54" s="82"/>
      <c r="D54" s="82"/>
      <c r="J54" s="83"/>
    </row>
    <row r="55" spans="1:10" s="456" customFormat="1" ht="11.25">
      <c r="A55" s="82"/>
      <c r="B55" s="82"/>
      <c r="C55" s="82"/>
      <c r="D55" s="82"/>
      <c r="J55" s="83"/>
    </row>
    <row r="56" spans="1:10" s="456" customFormat="1" ht="11.25">
      <c r="A56" s="82"/>
      <c r="B56" s="82"/>
      <c r="C56" s="82"/>
      <c r="D56" s="82"/>
      <c r="J56" s="83"/>
    </row>
    <row r="57" spans="1:10" s="456" customFormat="1" ht="11.25">
      <c r="A57" s="82"/>
      <c r="B57" s="82"/>
      <c r="C57" s="82"/>
      <c r="D57" s="82"/>
      <c r="J57" s="83"/>
    </row>
    <row r="58" spans="1:10" s="456" customFormat="1" ht="11.25">
      <c r="A58" s="82"/>
      <c r="B58" s="82"/>
      <c r="C58" s="82"/>
      <c r="D58" s="82"/>
      <c r="J58" s="83"/>
    </row>
    <row r="59" spans="1:10" s="456" customFormat="1" ht="11.25">
      <c r="A59" s="82"/>
      <c r="B59" s="82"/>
      <c r="C59" s="82"/>
      <c r="D59" s="82"/>
      <c r="J59" s="83"/>
    </row>
    <row r="60" spans="1:10" s="456" customFormat="1" ht="11.25">
      <c r="A60" s="82"/>
      <c r="B60" s="82"/>
      <c r="C60" s="82"/>
      <c r="D60" s="82"/>
      <c r="J60" s="83"/>
    </row>
    <row r="61" spans="1:10" s="456" customFormat="1" ht="11.25">
      <c r="A61" s="82"/>
      <c r="B61" s="82"/>
      <c r="C61" s="82"/>
      <c r="D61" s="82"/>
      <c r="J61" s="83"/>
    </row>
    <row r="62" spans="1:10" s="456" customFormat="1" ht="11.25">
      <c r="A62" s="82"/>
      <c r="B62" s="82"/>
      <c r="C62" s="82"/>
      <c r="D62" s="82"/>
      <c r="J62" s="83"/>
    </row>
    <row r="63" spans="1:10" s="456" customFormat="1" ht="11.25">
      <c r="A63" s="82"/>
      <c r="B63" s="82"/>
      <c r="C63" s="82"/>
      <c r="D63" s="82"/>
      <c r="J63" s="83"/>
    </row>
    <row r="64" spans="1:10" s="456" customFormat="1" ht="11.25">
      <c r="A64" s="82"/>
      <c r="B64" s="82"/>
      <c r="C64" s="82"/>
      <c r="D64" s="82"/>
      <c r="J64" s="83"/>
    </row>
    <row r="65" spans="1:10" s="456" customFormat="1" ht="11.25">
      <c r="A65" s="82"/>
      <c r="B65" s="82"/>
      <c r="C65" s="82"/>
      <c r="D65" s="82"/>
      <c r="J65" s="83"/>
    </row>
    <row r="66" spans="1:10" s="456" customFormat="1" ht="11.25">
      <c r="A66" s="82"/>
      <c r="B66" s="82"/>
      <c r="C66" s="82"/>
      <c r="D66" s="82"/>
      <c r="J66" s="83"/>
    </row>
    <row r="67" spans="1:10" s="456" customFormat="1" ht="11.25">
      <c r="A67" s="82"/>
      <c r="B67" s="82"/>
      <c r="C67" s="82"/>
      <c r="D67" s="82"/>
      <c r="J67" s="83"/>
    </row>
    <row r="68" spans="1:10" s="456" customFormat="1" ht="11.25">
      <c r="A68" s="82"/>
      <c r="B68" s="82"/>
      <c r="C68" s="82"/>
      <c r="D68" s="82"/>
      <c r="J68" s="83"/>
    </row>
    <row r="69" spans="1:10" s="456" customFormat="1" ht="11.25">
      <c r="A69" s="82"/>
      <c r="B69" s="82"/>
      <c r="C69" s="82"/>
      <c r="D69" s="82"/>
      <c r="J69" s="83"/>
    </row>
    <row r="70" spans="1:10" s="456" customFormat="1" ht="11.25">
      <c r="A70" s="82"/>
      <c r="B70" s="82"/>
      <c r="C70" s="82"/>
      <c r="D70" s="82"/>
      <c r="J70" s="83"/>
    </row>
    <row r="71" spans="1:10" s="456" customFormat="1" ht="11.25">
      <c r="A71" s="82"/>
      <c r="B71" s="82"/>
      <c r="C71" s="82"/>
      <c r="D71" s="82"/>
      <c r="J71" s="83"/>
    </row>
    <row r="72" spans="1:10" s="456" customFormat="1" ht="11.25">
      <c r="A72" s="82"/>
      <c r="B72" s="82"/>
      <c r="C72" s="82"/>
      <c r="D72" s="82"/>
      <c r="J72" s="83"/>
    </row>
    <row r="73" spans="1:10" s="456" customFormat="1" ht="11.25">
      <c r="A73" s="82"/>
      <c r="B73" s="82"/>
      <c r="C73" s="82"/>
      <c r="D73" s="82"/>
      <c r="J73" s="83"/>
    </row>
    <row r="74" spans="1:10" s="456" customFormat="1" ht="11.25">
      <c r="A74" s="82"/>
      <c r="B74" s="82"/>
      <c r="C74" s="82"/>
      <c r="D74" s="82"/>
      <c r="J74" s="83"/>
    </row>
    <row r="75" spans="1:10" s="456" customFormat="1" ht="11.25">
      <c r="A75" s="82"/>
      <c r="B75" s="82"/>
      <c r="C75" s="82"/>
      <c r="D75" s="82"/>
      <c r="J75" s="83"/>
    </row>
    <row r="76" spans="1:10" s="456" customFormat="1" ht="11.25">
      <c r="A76" s="82"/>
      <c r="B76" s="82"/>
      <c r="C76" s="82"/>
      <c r="D76" s="82"/>
      <c r="J76" s="83"/>
    </row>
    <row r="77" spans="1:10" s="456" customFormat="1" ht="11.25">
      <c r="A77" s="82"/>
      <c r="B77" s="82"/>
      <c r="C77" s="82"/>
      <c r="D77" s="82"/>
      <c r="J77" s="83"/>
    </row>
    <row r="78" spans="1:10" s="456" customFormat="1" ht="11.25">
      <c r="A78" s="82"/>
      <c r="B78" s="82"/>
      <c r="C78" s="82"/>
      <c r="D78" s="82"/>
      <c r="J78" s="83"/>
    </row>
    <row r="79" spans="1:10" s="456" customFormat="1" ht="11.25">
      <c r="A79" s="82"/>
      <c r="B79" s="82"/>
      <c r="C79" s="82"/>
      <c r="D79" s="82"/>
      <c r="J79" s="83"/>
    </row>
    <row r="80" spans="1:10" s="456" customFormat="1" ht="11.25">
      <c r="A80" s="82"/>
      <c r="B80" s="82"/>
      <c r="C80" s="82"/>
      <c r="D80" s="82"/>
      <c r="J80" s="83"/>
    </row>
    <row r="81" spans="1:10" s="456" customFormat="1" ht="11.25">
      <c r="A81" s="82"/>
      <c r="B81" s="82"/>
      <c r="C81" s="82"/>
      <c r="D81" s="82"/>
      <c r="J81" s="83"/>
    </row>
    <row r="82" spans="1:10" s="456" customFormat="1" ht="11.25">
      <c r="A82" s="82"/>
      <c r="B82" s="82"/>
      <c r="C82" s="82"/>
      <c r="D82" s="82"/>
      <c r="J82" s="83"/>
    </row>
    <row r="83" spans="1:10" s="456" customFormat="1" ht="11.25">
      <c r="A83" s="82"/>
      <c r="B83" s="82"/>
      <c r="C83" s="82"/>
      <c r="D83" s="82"/>
      <c r="J83" s="83"/>
    </row>
    <row r="84" spans="1:10" s="456" customFormat="1" ht="11.25">
      <c r="A84" s="82"/>
      <c r="B84" s="82"/>
      <c r="C84" s="82"/>
      <c r="D84" s="82"/>
      <c r="J84" s="83"/>
    </row>
    <row r="85" spans="1:10" s="456" customFormat="1" ht="11.25">
      <c r="A85" s="82"/>
      <c r="B85" s="82"/>
      <c r="C85" s="82"/>
      <c r="D85" s="82"/>
      <c r="J85" s="83"/>
    </row>
    <row r="86" spans="1:10" s="456" customFormat="1" ht="11.25">
      <c r="A86" s="82"/>
      <c r="B86" s="82"/>
      <c r="C86" s="82"/>
      <c r="D86" s="82"/>
      <c r="J86" s="83"/>
    </row>
    <row r="87" spans="1:10" s="456" customFormat="1" ht="11.25">
      <c r="A87" s="82"/>
      <c r="B87" s="82"/>
      <c r="C87" s="82"/>
      <c r="D87" s="82"/>
      <c r="J87" s="83"/>
    </row>
    <row r="88" spans="1:10" s="456" customFormat="1" ht="11.25">
      <c r="A88" s="82"/>
      <c r="B88" s="82"/>
      <c r="C88" s="82"/>
      <c r="D88" s="82"/>
      <c r="J88" s="83"/>
    </row>
    <row r="89" spans="1:10" s="456" customFormat="1" ht="11.25">
      <c r="A89" s="82"/>
      <c r="B89" s="82"/>
      <c r="C89" s="82"/>
      <c r="D89" s="82"/>
      <c r="J89" s="83"/>
    </row>
    <row r="90" spans="1:10" s="456" customFormat="1" ht="11.25">
      <c r="A90" s="82"/>
      <c r="B90" s="82"/>
      <c r="C90" s="82"/>
      <c r="D90" s="82"/>
      <c r="J90" s="83"/>
    </row>
    <row r="91" spans="1:10" s="456" customFormat="1" ht="11.25">
      <c r="A91" s="82"/>
      <c r="B91" s="82"/>
      <c r="C91" s="82"/>
      <c r="D91" s="82"/>
      <c r="J91" s="83"/>
    </row>
    <row r="92" spans="1:10" s="456" customFormat="1" ht="11.25">
      <c r="A92" s="82"/>
      <c r="B92" s="82"/>
      <c r="C92" s="82"/>
      <c r="D92" s="82"/>
      <c r="J92" s="83"/>
    </row>
    <row r="93" spans="1:10" s="456" customFormat="1" ht="11.25">
      <c r="A93" s="82"/>
      <c r="B93" s="82"/>
      <c r="C93" s="82"/>
      <c r="D93" s="82"/>
      <c r="J93" s="83"/>
    </row>
    <row r="94" spans="1:10" s="456" customFormat="1" ht="11.25">
      <c r="A94" s="82"/>
      <c r="B94" s="82"/>
      <c r="C94" s="82"/>
      <c r="D94" s="82"/>
      <c r="J94" s="83"/>
    </row>
    <row r="95" spans="1:10" s="456" customFormat="1" ht="11.25">
      <c r="A95" s="82"/>
      <c r="B95" s="82"/>
      <c r="C95" s="82"/>
      <c r="D95" s="82"/>
      <c r="J95" s="83"/>
    </row>
    <row r="96" spans="1:10" s="456" customFormat="1" ht="11.25">
      <c r="A96" s="82"/>
      <c r="B96" s="82"/>
      <c r="C96" s="82"/>
      <c r="D96" s="82"/>
      <c r="J96" s="83"/>
    </row>
    <row r="97" spans="1:10" s="456" customFormat="1" ht="11.25">
      <c r="A97" s="82"/>
      <c r="B97" s="82"/>
      <c r="C97" s="82"/>
      <c r="D97" s="82"/>
      <c r="J97" s="83"/>
    </row>
    <row r="98" spans="1:10" s="456" customFormat="1" ht="11.25">
      <c r="A98" s="82"/>
      <c r="B98" s="82"/>
      <c r="C98" s="82"/>
      <c r="D98" s="82"/>
      <c r="J98" s="83"/>
    </row>
    <row r="99" spans="1:10" s="456" customFormat="1" ht="11.25">
      <c r="A99" s="82"/>
      <c r="B99" s="82"/>
      <c r="C99" s="82"/>
      <c r="D99" s="82"/>
      <c r="J99" s="83"/>
    </row>
    <row r="100" spans="1:10" s="456" customFormat="1" ht="11.25">
      <c r="A100" s="82"/>
      <c r="B100" s="82"/>
      <c r="C100" s="82"/>
      <c r="D100" s="82"/>
      <c r="J100" s="83"/>
    </row>
    <row r="101" spans="1:10" s="456" customFormat="1" ht="11.25">
      <c r="A101" s="82"/>
      <c r="B101" s="82"/>
      <c r="C101" s="82"/>
      <c r="D101" s="82"/>
      <c r="J101" s="83"/>
    </row>
    <row r="102" spans="1:10" s="456" customFormat="1" ht="11.25">
      <c r="A102" s="82"/>
      <c r="B102" s="82"/>
      <c r="C102" s="82"/>
      <c r="D102" s="82"/>
      <c r="J102" s="83"/>
    </row>
    <row r="103" spans="1:10" s="456" customFormat="1" ht="11.25">
      <c r="A103" s="82"/>
      <c r="B103" s="82"/>
      <c r="C103" s="82"/>
      <c r="D103" s="82"/>
      <c r="J103" s="83"/>
    </row>
    <row r="104" spans="1:10" s="456" customFormat="1" ht="11.25">
      <c r="A104" s="82"/>
      <c r="B104" s="82"/>
      <c r="C104" s="82"/>
      <c r="D104" s="82"/>
      <c r="J104" s="83"/>
    </row>
    <row r="105" spans="1:10" s="456" customFormat="1" ht="11.25">
      <c r="A105" s="82"/>
      <c r="B105" s="82"/>
      <c r="C105" s="82"/>
      <c r="D105" s="82"/>
      <c r="J105" s="83"/>
    </row>
    <row r="106" spans="1:10" s="456" customFormat="1" ht="11.25">
      <c r="A106" s="82"/>
      <c r="B106" s="82"/>
      <c r="C106" s="82"/>
      <c r="D106" s="82"/>
      <c r="J106" s="83"/>
    </row>
  </sheetData>
  <sheetProtection selectLockedCells="1"/>
  <mergeCells count="17">
    <mergeCell ref="D6:I6"/>
    <mergeCell ref="J6:J10"/>
    <mergeCell ref="A3:J3"/>
    <mergeCell ref="A4:J4"/>
    <mergeCell ref="A6:B10"/>
    <mergeCell ref="D7:D10"/>
    <mergeCell ref="C6:C10"/>
    <mergeCell ref="E7:E10"/>
    <mergeCell ref="I7:I10"/>
    <mergeCell ref="A15:B15"/>
    <mergeCell ref="H7:H10"/>
    <mergeCell ref="G7:G10"/>
    <mergeCell ref="F8:F10"/>
    <mergeCell ref="A11:B11"/>
    <mergeCell ref="A12:B12"/>
    <mergeCell ref="A13:B13"/>
    <mergeCell ref="A14:B1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view="pageBreakPreview" topLeftCell="A13" zoomScaleNormal="100" zoomScaleSheetLayoutView="100" workbookViewId="0">
      <selection activeCell="G23" sqref="G23"/>
    </sheetView>
  </sheetViews>
  <sheetFormatPr defaultColWidth="8.75" defaultRowHeight="13.5"/>
  <cols>
    <col min="1" max="2" width="14.625" style="37" customWidth="1"/>
    <col min="3" max="6" width="13.125" style="37" customWidth="1"/>
    <col min="7" max="10" width="13.625" style="37" customWidth="1"/>
    <col min="11" max="11" width="27.875" style="37" customWidth="1"/>
    <col min="12" max="16384" width="8.75" style="37"/>
  </cols>
  <sheetData>
    <row r="1" spans="1:31" s="599" customFormat="1" ht="14.1" customHeight="1">
      <c r="A1" s="596" t="s">
        <v>651</v>
      </c>
      <c r="B1" s="597"/>
      <c r="C1" s="598"/>
      <c r="D1" s="598"/>
      <c r="E1" s="598"/>
      <c r="F1" s="598"/>
      <c r="G1" s="600"/>
      <c r="H1" s="600"/>
      <c r="I1" s="600"/>
      <c r="J1" s="600"/>
      <c r="K1" s="601" t="s">
        <v>652</v>
      </c>
      <c r="L1" s="600"/>
      <c r="M1" s="602"/>
    </row>
    <row r="2" spans="1:31" s="15" customFormat="1" ht="14.1" customHeight="1">
      <c r="A2" s="9"/>
      <c r="B2" s="10"/>
      <c r="C2" s="11"/>
      <c r="D2" s="11"/>
      <c r="E2" s="11"/>
      <c r="F2" s="11"/>
      <c r="G2" s="12"/>
      <c r="H2" s="12"/>
      <c r="I2" s="12"/>
      <c r="J2" s="12"/>
      <c r="K2" s="12"/>
      <c r="L2" s="12"/>
      <c r="M2" s="14"/>
      <c r="N2" s="13"/>
    </row>
    <row r="3" spans="1:31" s="17" customFormat="1" ht="20.100000000000001" customHeight="1">
      <c r="A3" s="988" t="s">
        <v>1</v>
      </c>
      <c r="B3" s="988"/>
      <c r="C3" s="988"/>
      <c r="D3" s="988"/>
      <c r="E3" s="988"/>
      <c r="F3" s="988"/>
      <c r="G3" s="989" t="s">
        <v>239</v>
      </c>
      <c r="H3" s="989"/>
      <c r="I3" s="989"/>
      <c r="J3" s="989"/>
      <c r="K3" s="989"/>
      <c r="L3" s="16"/>
      <c r="M3" s="16"/>
      <c r="N3" s="16"/>
    </row>
    <row r="4" spans="1:31" s="18" customFormat="1" ht="24" customHeight="1">
      <c r="B4" s="645"/>
      <c r="C4" s="645"/>
      <c r="D4" s="645"/>
      <c r="E4" s="645"/>
      <c r="F4" s="645"/>
      <c r="G4" s="645"/>
      <c r="H4" s="645"/>
      <c r="I4" s="645"/>
      <c r="J4" s="645"/>
      <c r="K4" s="645"/>
      <c r="L4" s="645"/>
      <c r="N4" s="645"/>
    </row>
    <row r="5" spans="1:31" s="20" customFormat="1" ht="18" customHeight="1" thickBot="1">
      <c r="A5" s="19" t="s">
        <v>81</v>
      </c>
      <c r="B5" s="19"/>
      <c r="G5" s="21"/>
      <c r="H5" s="21"/>
      <c r="I5" s="21"/>
      <c r="J5" s="21"/>
      <c r="K5" s="22" t="s">
        <v>82</v>
      </c>
      <c r="L5" s="21"/>
      <c r="N5" s="22"/>
    </row>
    <row r="6" spans="1:31" s="20" customFormat="1" ht="15" customHeight="1">
      <c r="A6" s="990" t="s">
        <v>83</v>
      </c>
      <c r="B6" s="993" t="s">
        <v>341</v>
      </c>
      <c r="C6" s="979" t="s">
        <v>668</v>
      </c>
      <c r="D6" s="979" t="s">
        <v>669</v>
      </c>
      <c r="E6" s="979" t="s">
        <v>670</v>
      </c>
      <c r="F6" s="996" t="s">
        <v>671</v>
      </c>
      <c r="G6" s="999" t="s">
        <v>672</v>
      </c>
      <c r="H6" s="979" t="s">
        <v>673</v>
      </c>
      <c r="I6" s="979" t="s">
        <v>674</v>
      </c>
      <c r="J6" s="982" t="s">
        <v>675</v>
      </c>
      <c r="K6" s="985" t="s">
        <v>84</v>
      </c>
      <c r="AC6" s="39"/>
      <c r="AD6" s="39"/>
      <c r="AE6" s="39"/>
    </row>
    <row r="7" spans="1:31" s="20" customFormat="1" ht="15" customHeight="1">
      <c r="A7" s="991"/>
      <c r="B7" s="994"/>
      <c r="C7" s="980"/>
      <c r="D7" s="980"/>
      <c r="E7" s="980"/>
      <c r="F7" s="997"/>
      <c r="G7" s="1000"/>
      <c r="H7" s="980"/>
      <c r="I7" s="980"/>
      <c r="J7" s="983"/>
      <c r="K7" s="986"/>
    </row>
    <row r="8" spans="1:31" s="20" customFormat="1" ht="15" customHeight="1">
      <c r="A8" s="992"/>
      <c r="B8" s="995"/>
      <c r="C8" s="981"/>
      <c r="D8" s="981"/>
      <c r="E8" s="981"/>
      <c r="F8" s="998"/>
      <c r="G8" s="1001"/>
      <c r="H8" s="981"/>
      <c r="I8" s="981"/>
      <c r="J8" s="984"/>
      <c r="K8" s="987"/>
    </row>
    <row r="9" spans="1:31" s="20" customFormat="1" ht="18" customHeight="1">
      <c r="A9" s="548" t="s">
        <v>678</v>
      </c>
      <c r="B9" s="692">
        <v>815173</v>
      </c>
      <c r="C9" s="549" t="s">
        <v>677</v>
      </c>
      <c r="D9" s="549" t="s">
        <v>677</v>
      </c>
      <c r="E9" s="549" t="s">
        <v>677</v>
      </c>
      <c r="F9" s="549" t="s">
        <v>677</v>
      </c>
      <c r="G9" s="604" t="s">
        <v>677</v>
      </c>
      <c r="H9" s="604" t="s">
        <v>677</v>
      </c>
      <c r="I9" s="604" t="s">
        <v>677</v>
      </c>
      <c r="J9" s="605" t="s">
        <v>677</v>
      </c>
      <c r="K9" s="644"/>
    </row>
    <row r="10" spans="1:31" s="20" customFormat="1" ht="18" customHeight="1">
      <c r="A10" s="647" t="s">
        <v>676</v>
      </c>
      <c r="B10" s="692">
        <v>858275</v>
      </c>
      <c r="C10" s="693" t="s">
        <v>677</v>
      </c>
      <c r="D10" s="693" t="s">
        <v>677</v>
      </c>
      <c r="E10" s="693" t="s">
        <v>677</v>
      </c>
      <c r="F10" s="693" t="s">
        <v>677</v>
      </c>
      <c r="G10" s="694" t="s">
        <v>677</v>
      </c>
      <c r="H10" s="694" t="s">
        <v>677</v>
      </c>
      <c r="I10" s="694" t="s">
        <v>677</v>
      </c>
      <c r="J10" s="695" t="s">
        <v>677</v>
      </c>
      <c r="K10" s="644"/>
    </row>
    <row r="11" spans="1:31" s="24" customFormat="1" ht="18" customHeight="1">
      <c r="A11" s="648" t="s">
        <v>658</v>
      </c>
      <c r="B11" s="696">
        <f>SUM(B19:B41)</f>
        <v>995385</v>
      </c>
      <c r="C11" s="697">
        <f t="shared" ref="C11:J11" si="0">SUM(C19:C41)</f>
        <v>271839</v>
      </c>
      <c r="D11" s="697">
        <f t="shared" si="0"/>
        <v>412839</v>
      </c>
      <c r="E11" s="697">
        <f t="shared" si="0"/>
        <v>210597</v>
      </c>
      <c r="F11" s="697">
        <f t="shared" si="0"/>
        <v>16148</v>
      </c>
      <c r="G11" s="698">
        <f t="shared" si="0"/>
        <v>13767</v>
      </c>
      <c r="H11" s="698">
        <f t="shared" si="0"/>
        <v>19696</v>
      </c>
      <c r="I11" s="698">
        <f t="shared" si="0"/>
        <v>19974</v>
      </c>
      <c r="J11" s="699">
        <f t="shared" si="0"/>
        <v>30525</v>
      </c>
      <c r="K11" s="648" t="s">
        <v>658</v>
      </c>
    </row>
    <row r="12" spans="1:31" s="20" customFormat="1" ht="10.7" customHeight="1">
      <c r="A12" s="646"/>
      <c r="B12" s="428"/>
      <c r="C12" s="429"/>
      <c r="D12" s="429"/>
      <c r="E12" s="429"/>
      <c r="F12" s="430" t="s">
        <v>53</v>
      </c>
      <c r="G12" s="429"/>
      <c r="H12" s="429"/>
      <c r="I12" s="429"/>
      <c r="J12" s="606"/>
      <c r="K12" s="646"/>
    </row>
    <row r="13" spans="1:31" s="20" customFormat="1" ht="19.899999999999999" customHeight="1">
      <c r="A13" s="25" t="s">
        <v>342</v>
      </c>
      <c r="B13" s="692">
        <v>457157</v>
      </c>
      <c r="C13" s="693">
        <v>243486</v>
      </c>
      <c r="D13" s="693">
        <v>122595</v>
      </c>
      <c r="E13" s="693">
        <v>57305</v>
      </c>
      <c r="F13" s="693">
        <v>5381</v>
      </c>
      <c r="G13" s="694">
        <v>6259</v>
      </c>
      <c r="H13" s="694">
        <v>6720</v>
      </c>
      <c r="I13" s="694">
        <v>7320</v>
      </c>
      <c r="J13" s="695">
        <v>8091</v>
      </c>
      <c r="K13" s="26" t="s">
        <v>343</v>
      </c>
    </row>
    <row r="14" spans="1:31" s="20" customFormat="1" ht="19.899999999999999" customHeight="1">
      <c r="A14" s="25" t="s">
        <v>344</v>
      </c>
      <c r="B14" s="692">
        <v>449154</v>
      </c>
      <c r="C14" s="693">
        <v>16256</v>
      </c>
      <c r="D14" s="693">
        <v>249471</v>
      </c>
      <c r="E14" s="693">
        <v>131482</v>
      </c>
      <c r="F14" s="693">
        <v>9570</v>
      </c>
      <c r="G14" s="694">
        <v>3978</v>
      </c>
      <c r="H14" s="694">
        <v>9397</v>
      </c>
      <c r="I14" s="694">
        <v>9982</v>
      </c>
      <c r="J14" s="695">
        <v>19017</v>
      </c>
      <c r="K14" s="26" t="s">
        <v>85</v>
      </c>
    </row>
    <row r="15" spans="1:31" s="20" customFormat="1" ht="19.899999999999999" customHeight="1">
      <c r="A15" s="25" t="s">
        <v>345</v>
      </c>
      <c r="B15" s="692">
        <v>27799</v>
      </c>
      <c r="C15" s="693">
        <v>7249</v>
      </c>
      <c r="D15" s="693">
        <v>12497</v>
      </c>
      <c r="E15" s="693">
        <v>3200</v>
      </c>
      <c r="F15" s="693">
        <v>358</v>
      </c>
      <c r="G15" s="694">
        <v>863</v>
      </c>
      <c r="H15" s="694">
        <v>1084</v>
      </c>
      <c r="I15" s="694">
        <v>1025</v>
      </c>
      <c r="J15" s="695">
        <v>1522</v>
      </c>
      <c r="K15" s="26" t="s">
        <v>86</v>
      </c>
    </row>
    <row r="16" spans="1:31" s="20" customFormat="1" ht="19.899999999999999" customHeight="1">
      <c r="A16" s="25" t="s">
        <v>87</v>
      </c>
      <c r="B16" s="692">
        <v>44533</v>
      </c>
      <c r="C16" s="693">
        <v>1388</v>
      </c>
      <c r="D16" s="693">
        <v>20007</v>
      </c>
      <c r="E16" s="693">
        <v>15229</v>
      </c>
      <c r="F16" s="693">
        <v>558</v>
      </c>
      <c r="G16" s="694">
        <v>2356</v>
      </c>
      <c r="H16" s="694">
        <v>2196</v>
      </c>
      <c r="I16" s="694">
        <v>1293</v>
      </c>
      <c r="J16" s="695">
        <v>1506</v>
      </c>
      <c r="K16" s="603" t="s">
        <v>721</v>
      </c>
    </row>
    <row r="17" spans="1:28" s="20" customFormat="1" ht="24.75" customHeight="1">
      <c r="A17" s="25" t="s">
        <v>88</v>
      </c>
      <c r="B17" s="692">
        <v>16742</v>
      </c>
      <c r="C17" s="693">
        <v>3458</v>
      </c>
      <c r="D17" s="693">
        <v>8269</v>
      </c>
      <c r="E17" s="693">
        <v>3381</v>
      </c>
      <c r="F17" s="693">
        <v>281</v>
      </c>
      <c r="G17" s="694">
        <v>311</v>
      </c>
      <c r="H17" s="694">
        <v>299</v>
      </c>
      <c r="I17" s="694">
        <v>354</v>
      </c>
      <c r="J17" s="695">
        <v>389</v>
      </c>
      <c r="K17" s="38" t="s">
        <v>720</v>
      </c>
    </row>
    <row r="18" spans="1:28" s="20" customFormat="1" ht="10.5" customHeight="1">
      <c r="A18" s="27"/>
      <c r="B18" s="547"/>
      <c r="C18" s="431"/>
      <c r="D18" s="431"/>
      <c r="E18" s="431"/>
      <c r="F18" s="431"/>
      <c r="G18" s="431"/>
      <c r="H18" s="431"/>
      <c r="I18" s="431"/>
      <c r="J18" s="607"/>
      <c r="K18" s="28"/>
    </row>
    <row r="19" spans="1:28" s="20" customFormat="1" ht="15" customHeight="1">
      <c r="A19" s="29" t="s">
        <v>7</v>
      </c>
      <c r="B19" s="700">
        <v>184062</v>
      </c>
      <c r="C19" s="701">
        <v>35248</v>
      </c>
      <c r="D19" s="701">
        <v>86811</v>
      </c>
      <c r="E19" s="701">
        <v>43765</v>
      </c>
      <c r="F19" s="701">
        <v>2596</v>
      </c>
      <c r="G19" s="702">
        <v>2816</v>
      </c>
      <c r="H19" s="702">
        <v>3142</v>
      </c>
      <c r="I19" s="702">
        <v>4067</v>
      </c>
      <c r="J19" s="703">
        <v>5617</v>
      </c>
      <c r="K19" s="30" t="s">
        <v>346</v>
      </c>
    </row>
    <row r="20" spans="1:28" s="20" customFormat="1" ht="15" customHeight="1">
      <c r="A20" s="29" t="s">
        <v>9</v>
      </c>
      <c r="B20" s="700">
        <v>96064</v>
      </c>
      <c r="C20" s="701">
        <v>26276</v>
      </c>
      <c r="D20" s="701">
        <v>43191</v>
      </c>
      <c r="E20" s="701">
        <v>18518</v>
      </c>
      <c r="F20" s="701">
        <v>628</v>
      </c>
      <c r="G20" s="702">
        <v>1023</v>
      </c>
      <c r="H20" s="702">
        <v>2324</v>
      </c>
      <c r="I20" s="702">
        <v>1619</v>
      </c>
      <c r="J20" s="703">
        <v>2485</v>
      </c>
      <c r="K20" s="30" t="s">
        <v>347</v>
      </c>
    </row>
    <row r="21" spans="1:28" s="20" customFormat="1" ht="15" customHeight="1">
      <c r="A21" s="41" t="s">
        <v>11</v>
      </c>
      <c r="B21" s="700">
        <v>52946</v>
      </c>
      <c r="C21" s="701">
        <v>15921</v>
      </c>
      <c r="D21" s="701">
        <v>20901</v>
      </c>
      <c r="E21" s="701">
        <v>8620</v>
      </c>
      <c r="F21" s="701">
        <v>459</v>
      </c>
      <c r="G21" s="702">
        <v>826</v>
      </c>
      <c r="H21" s="702">
        <v>1192</v>
      </c>
      <c r="I21" s="702">
        <v>1684</v>
      </c>
      <c r="J21" s="703">
        <v>3343</v>
      </c>
      <c r="K21" s="30" t="s">
        <v>348</v>
      </c>
      <c r="Y21" s="40"/>
      <c r="AA21" s="42"/>
      <c r="AB21" s="42"/>
    </row>
    <row r="22" spans="1:28" s="20" customFormat="1" ht="15" customHeight="1">
      <c r="A22" s="41" t="s">
        <v>13</v>
      </c>
      <c r="B22" s="700">
        <v>65729</v>
      </c>
      <c r="C22" s="701">
        <v>21355</v>
      </c>
      <c r="D22" s="701">
        <v>24870</v>
      </c>
      <c r="E22" s="701">
        <v>12927</v>
      </c>
      <c r="F22" s="701">
        <v>1002</v>
      </c>
      <c r="G22" s="702">
        <v>523</v>
      </c>
      <c r="H22" s="702">
        <v>1164</v>
      </c>
      <c r="I22" s="702">
        <v>1589</v>
      </c>
      <c r="J22" s="703">
        <v>2299</v>
      </c>
      <c r="K22" s="30" t="s">
        <v>349</v>
      </c>
      <c r="Y22" s="40"/>
      <c r="AA22" s="42"/>
      <c r="AB22" s="42"/>
    </row>
    <row r="23" spans="1:28" s="20" customFormat="1" ht="15" customHeight="1">
      <c r="A23" s="41" t="s">
        <v>15</v>
      </c>
      <c r="B23" s="700">
        <v>130833</v>
      </c>
      <c r="C23" s="701">
        <v>14171</v>
      </c>
      <c r="D23" s="701">
        <v>61206</v>
      </c>
      <c r="E23" s="701">
        <v>42949</v>
      </c>
      <c r="F23" s="701">
        <v>3747</v>
      </c>
      <c r="G23" s="702">
        <v>1909</v>
      </c>
      <c r="H23" s="702">
        <v>1665</v>
      </c>
      <c r="I23" s="702">
        <v>1234</v>
      </c>
      <c r="J23" s="703">
        <v>3952</v>
      </c>
      <c r="K23" s="30" t="s">
        <v>350</v>
      </c>
      <c r="Y23" s="40"/>
      <c r="AA23" s="42"/>
      <c r="AB23" s="42"/>
    </row>
    <row r="24" spans="1:28" s="20" customFormat="1" ht="15" customHeight="1">
      <c r="A24" s="41" t="s">
        <v>17</v>
      </c>
      <c r="B24" s="700">
        <v>41043</v>
      </c>
      <c r="C24" s="701">
        <v>13948</v>
      </c>
      <c r="D24" s="701">
        <v>16689</v>
      </c>
      <c r="E24" s="701">
        <v>6337</v>
      </c>
      <c r="F24" s="701">
        <v>1021</v>
      </c>
      <c r="G24" s="702">
        <v>799</v>
      </c>
      <c r="H24" s="702">
        <v>1027</v>
      </c>
      <c r="I24" s="702">
        <v>456</v>
      </c>
      <c r="J24" s="703">
        <v>766</v>
      </c>
      <c r="K24" s="30" t="s">
        <v>351</v>
      </c>
      <c r="Y24" s="40"/>
      <c r="AA24" s="42"/>
      <c r="AB24" s="42"/>
    </row>
    <row r="25" spans="1:28" s="20" customFormat="1" ht="15" customHeight="1">
      <c r="A25" s="41" t="s">
        <v>19</v>
      </c>
      <c r="B25" s="700">
        <v>41748</v>
      </c>
      <c r="C25" s="701">
        <v>13610</v>
      </c>
      <c r="D25" s="701">
        <v>18104</v>
      </c>
      <c r="E25" s="701">
        <v>4992</v>
      </c>
      <c r="F25" s="701">
        <v>882</v>
      </c>
      <c r="G25" s="702">
        <v>464</v>
      </c>
      <c r="H25" s="702">
        <v>561</v>
      </c>
      <c r="I25" s="702">
        <v>2082</v>
      </c>
      <c r="J25" s="703">
        <v>1053</v>
      </c>
      <c r="K25" s="30" t="s">
        <v>352</v>
      </c>
      <c r="Y25" s="40"/>
      <c r="AA25" s="42"/>
      <c r="AB25" s="42"/>
    </row>
    <row r="26" spans="1:28" s="20" customFormat="1" ht="15" customHeight="1">
      <c r="A26" s="41" t="s">
        <v>21</v>
      </c>
      <c r="B26" s="700">
        <v>42219</v>
      </c>
      <c r="C26" s="701">
        <v>17092</v>
      </c>
      <c r="D26" s="701">
        <v>15366</v>
      </c>
      <c r="E26" s="701">
        <v>5462</v>
      </c>
      <c r="F26" s="701">
        <v>764</v>
      </c>
      <c r="G26" s="702">
        <v>587</v>
      </c>
      <c r="H26" s="702">
        <v>1637</v>
      </c>
      <c r="I26" s="702">
        <v>530</v>
      </c>
      <c r="J26" s="703">
        <v>781</v>
      </c>
      <c r="K26" s="30" t="s">
        <v>353</v>
      </c>
      <c r="Y26" s="40"/>
      <c r="AA26" s="42"/>
      <c r="AB26" s="42"/>
    </row>
    <row r="27" spans="1:28" s="20" customFormat="1" ht="15" customHeight="1">
      <c r="A27" s="41" t="s">
        <v>23</v>
      </c>
      <c r="B27" s="700">
        <v>29161</v>
      </c>
      <c r="C27" s="701">
        <v>11075</v>
      </c>
      <c r="D27" s="701">
        <v>10656</v>
      </c>
      <c r="E27" s="701">
        <v>4496</v>
      </c>
      <c r="F27" s="701">
        <v>587</v>
      </c>
      <c r="G27" s="702">
        <v>577</v>
      </c>
      <c r="H27" s="702">
        <v>443</v>
      </c>
      <c r="I27" s="702">
        <v>786</v>
      </c>
      <c r="J27" s="703">
        <v>541</v>
      </c>
      <c r="K27" s="30" t="s">
        <v>354</v>
      </c>
      <c r="Y27" s="40"/>
      <c r="AA27" s="42"/>
      <c r="AB27" s="42"/>
    </row>
    <row r="28" spans="1:28" s="20" customFormat="1" ht="15" customHeight="1">
      <c r="A28" s="41" t="s">
        <v>25</v>
      </c>
      <c r="B28" s="700">
        <v>85241</v>
      </c>
      <c r="C28" s="701">
        <v>10952</v>
      </c>
      <c r="D28" s="701">
        <v>40407</v>
      </c>
      <c r="E28" s="701">
        <v>24512</v>
      </c>
      <c r="F28" s="701">
        <v>1251</v>
      </c>
      <c r="G28" s="702">
        <v>1226</v>
      </c>
      <c r="H28" s="702">
        <v>2546</v>
      </c>
      <c r="I28" s="702">
        <v>1661</v>
      </c>
      <c r="J28" s="703">
        <v>2686</v>
      </c>
      <c r="K28" s="30" t="s">
        <v>355</v>
      </c>
      <c r="Y28" s="40"/>
      <c r="AA28" s="42"/>
      <c r="AB28" s="42"/>
    </row>
    <row r="29" spans="1:28" s="20" customFormat="1" ht="15" customHeight="1">
      <c r="A29" s="41" t="s">
        <v>27</v>
      </c>
      <c r="B29" s="700">
        <v>10534</v>
      </c>
      <c r="C29" s="701">
        <v>5213</v>
      </c>
      <c r="D29" s="701">
        <v>2859</v>
      </c>
      <c r="E29" s="701">
        <v>1212</v>
      </c>
      <c r="F29" s="701">
        <v>132</v>
      </c>
      <c r="G29" s="702">
        <v>178</v>
      </c>
      <c r="H29" s="702">
        <v>212</v>
      </c>
      <c r="I29" s="702">
        <v>152</v>
      </c>
      <c r="J29" s="703">
        <v>576</v>
      </c>
      <c r="K29" s="30" t="s">
        <v>356</v>
      </c>
      <c r="Y29" s="40"/>
      <c r="AA29" s="42"/>
      <c r="AB29" s="42"/>
    </row>
    <row r="30" spans="1:28" s="20" customFormat="1" ht="15" customHeight="1">
      <c r="A30" s="41" t="s">
        <v>29</v>
      </c>
      <c r="B30" s="700">
        <v>26039</v>
      </c>
      <c r="C30" s="701">
        <v>13541</v>
      </c>
      <c r="D30" s="701">
        <v>7718</v>
      </c>
      <c r="E30" s="701">
        <v>3272</v>
      </c>
      <c r="F30" s="701">
        <v>182</v>
      </c>
      <c r="G30" s="702">
        <v>304</v>
      </c>
      <c r="H30" s="702">
        <v>294</v>
      </c>
      <c r="I30" s="702">
        <v>252</v>
      </c>
      <c r="J30" s="703">
        <v>476</v>
      </c>
      <c r="K30" s="30" t="s">
        <v>357</v>
      </c>
      <c r="Y30" s="40"/>
      <c r="AA30" s="42"/>
      <c r="AB30" s="42"/>
    </row>
    <row r="31" spans="1:28" s="20" customFormat="1" ht="15" customHeight="1">
      <c r="A31" s="41" t="s">
        <v>31</v>
      </c>
      <c r="B31" s="700">
        <v>12184</v>
      </c>
      <c r="C31" s="701">
        <v>5905</v>
      </c>
      <c r="D31" s="701">
        <v>3796</v>
      </c>
      <c r="E31" s="701">
        <v>1411</v>
      </c>
      <c r="F31" s="701">
        <v>183</v>
      </c>
      <c r="G31" s="702">
        <v>182</v>
      </c>
      <c r="H31" s="702">
        <v>230</v>
      </c>
      <c r="I31" s="702">
        <v>223</v>
      </c>
      <c r="J31" s="703">
        <v>254</v>
      </c>
      <c r="K31" s="30" t="s">
        <v>358</v>
      </c>
      <c r="Y31" s="40"/>
      <c r="AA31" s="42"/>
      <c r="AB31" s="42"/>
    </row>
    <row r="32" spans="1:28" s="20" customFormat="1" ht="15" customHeight="1">
      <c r="A32" s="41" t="s">
        <v>33</v>
      </c>
      <c r="B32" s="700">
        <v>8145</v>
      </c>
      <c r="C32" s="701">
        <v>4356</v>
      </c>
      <c r="D32" s="701">
        <v>1710</v>
      </c>
      <c r="E32" s="701">
        <v>1170</v>
      </c>
      <c r="F32" s="701">
        <v>129</v>
      </c>
      <c r="G32" s="702">
        <v>156</v>
      </c>
      <c r="H32" s="702">
        <v>353</v>
      </c>
      <c r="I32" s="702">
        <v>120</v>
      </c>
      <c r="J32" s="703">
        <v>151</v>
      </c>
      <c r="K32" s="30" t="s">
        <v>359</v>
      </c>
      <c r="Y32" s="40"/>
      <c r="AA32" s="42"/>
      <c r="AB32" s="42"/>
    </row>
    <row r="33" spans="1:28" s="20" customFormat="1" ht="15" customHeight="1">
      <c r="A33" s="41" t="s">
        <v>35</v>
      </c>
      <c r="B33" s="700">
        <v>17887</v>
      </c>
      <c r="C33" s="701">
        <v>8921</v>
      </c>
      <c r="D33" s="701">
        <v>5234</v>
      </c>
      <c r="E33" s="701">
        <v>2159</v>
      </c>
      <c r="F33" s="701">
        <v>165</v>
      </c>
      <c r="G33" s="702">
        <v>210</v>
      </c>
      <c r="H33" s="702">
        <v>285</v>
      </c>
      <c r="I33" s="702">
        <v>394</v>
      </c>
      <c r="J33" s="703">
        <v>519</v>
      </c>
      <c r="K33" s="30" t="s">
        <v>360</v>
      </c>
      <c r="Y33" s="40"/>
      <c r="AA33" s="42"/>
      <c r="AB33" s="42"/>
    </row>
    <row r="34" spans="1:28" s="20" customFormat="1" ht="15" customHeight="1">
      <c r="A34" s="41" t="s">
        <v>37</v>
      </c>
      <c r="B34" s="700">
        <v>20265</v>
      </c>
      <c r="C34" s="701">
        <v>8104</v>
      </c>
      <c r="D34" s="701">
        <v>6114</v>
      </c>
      <c r="E34" s="701">
        <v>3620</v>
      </c>
      <c r="F34" s="701">
        <v>347</v>
      </c>
      <c r="G34" s="702">
        <v>381</v>
      </c>
      <c r="H34" s="702">
        <v>587</v>
      </c>
      <c r="I34" s="702">
        <v>532</v>
      </c>
      <c r="J34" s="703">
        <v>580</v>
      </c>
      <c r="K34" s="30" t="s">
        <v>361</v>
      </c>
      <c r="Y34" s="40"/>
      <c r="AA34" s="42"/>
      <c r="AB34" s="42"/>
    </row>
    <row r="35" spans="1:28" s="20" customFormat="1" ht="15" customHeight="1">
      <c r="A35" s="29" t="s">
        <v>39</v>
      </c>
      <c r="B35" s="700">
        <v>13748</v>
      </c>
      <c r="C35" s="701">
        <v>5118</v>
      </c>
      <c r="D35" s="701">
        <v>4530</v>
      </c>
      <c r="E35" s="701">
        <v>2760</v>
      </c>
      <c r="F35" s="701">
        <v>596</v>
      </c>
      <c r="G35" s="702">
        <v>166</v>
      </c>
      <c r="H35" s="702">
        <v>125</v>
      </c>
      <c r="I35" s="702">
        <v>129</v>
      </c>
      <c r="J35" s="703">
        <v>324</v>
      </c>
      <c r="K35" s="30" t="s">
        <v>362</v>
      </c>
    </row>
    <row r="36" spans="1:28" s="20" customFormat="1" ht="15" customHeight="1">
      <c r="A36" s="29" t="s">
        <v>41</v>
      </c>
      <c r="B36" s="700">
        <v>16406</v>
      </c>
      <c r="C36" s="701">
        <v>6073</v>
      </c>
      <c r="D36" s="701">
        <v>5781</v>
      </c>
      <c r="E36" s="701">
        <v>2738</v>
      </c>
      <c r="F36" s="701">
        <v>220</v>
      </c>
      <c r="G36" s="702">
        <v>351</v>
      </c>
      <c r="H36" s="702">
        <v>498</v>
      </c>
      <c r="I36" s="702">
        <v>275</v>
      </c>
      <c r="J36" s="703">
        <v>470</v>
      </c>
      <c r="K36" s="30" t="s">
        <v>363</v>
      </c>
    </row>
    <row r="37" spans="1:28" s="20" customFormat="1" ht="15" customHeight="1">
      <c r="A37" s="29" t="s">
        <v>43</v>
      </c>
      <c r="B37" s="700">
        <v>39724</v>
      </c>
      <c r="C37" s="701">
        <v>6353</v>
      </c>
      <c r="D37" s="701">
        <v>18231</v>
      </c>
      <c r="E37" s="701">
        <v>11423</v>
      </c>
      <c r="F37" s="701">
        <v>172</v>
      </c>
      <c r="G37" s="702">
        <v>253</v>
      </c>
      <c r="H37" s="702">
        <v>406</v>
      </c>
      <c r="I37" s="702">
        <v>1095</v>
      </c>
      <c r="J37" s="703">
        <v>1791</v>
      </c>
      <c r="K37" s="30" t="s">
        <v>364</v>
      </c>
    </row>
    <row r="38" spans="1:28" s="20" customFormat="1" ht="15" customHeight="1">
      <c r="A38" s="29" t="s">
        <v>45</v>
      </c>
      <c r="B38" s="700">
        <v>20146</v>
      </c>
      <c r="C38" s="701">
        <v>8940</v>
      </c>
      <c r="D38" s="701">
        <v>6086</v>
      </c>
      <c r="E38" s="701">
        <v>3268</v>
      </c>
      <c r="F38" s="701">
        <v>326</v>
      </c>
      <c r="G38" s="702">
        <v>300</v>
      </c>
      <c r="H38" s="702">
        <v>250</v>
      </c>
      <c r="I38" s="702">
        <v>247</v>
      </c>
      <c r="J38" s="703">
        <v>729</v>
      </c>
      <c r="K38" s="30" t="s">
        <v>365</v>
      </c>
    </row>
    <row r="39" spans="1:28" s="20" customFormat="1" ht="15" customHeight="1">
      <c r="A39" s="29" t="s">
        <v>47</v>
      </c>
      <c r="B39" s="700">
        <v>15321</v>
      </c>
      <c r="C39" s="701">
        <v>7377</v>
      </c>
      <c r="D39" s="701">
        <v>4396</v>
      </c>
      <c r="E39" s="701">
        <v>1988</v>
      </c>
      <c r="F39" s="701">
        <v>275</v>
      </c>
      <c r="G39" s="702">
        <v>252</v>
      </c>
      <c r="H39" s="702">
        <v>470</v>
      </c>
      <c r="I39" s="702">
        <v>257</v>
      </c>
      <c r="J39" s="703">
        <v>306</v>
      </c>
      <c r="K39" s="30" t="s">
        <v>366</v>
      </c>
    </row>
    <row r="40" spans="1:28" s="20" customFormat="1" ht="15" customHeight="1">
      <c r="A40" s="29" t="s">
        <v>49</v>
      </c>
      <c r="B40" s="700">
        <v>22867</v>
      </c>
      <c r="C40" s="701">
        <v>10261</v>
      </c>
      <c r="D40" s="701">
        <v>7582</v>
      </c>
      <c r="E40" s="701">
        <v>2720</v>
      </c>
      <c r="F40" s="701">
        <v>440</v>
      </c>
      <c r="G40" s="702">
        <v>260</v>
      </c>
      <c r="H40" s="702">
        <v>254</v>
      </c>
      <c r="I40" s="702">
        <v>545</v>
      </c>
      <c r="J40" s="703">
        <v>805</v>
      </c>
      <c r="K40" s="30" t="s">
        <v>367</v>
      </c>
    </row>
    <row r="41" spans="1:28" s="20" customFormat="1" ht="15" customHeight="1" thickBot="1">
      <c r="A41" s="31" t="s">
        <v>51</v>
      </c>
      <c r="B41" s="704">
        <v>3073</v>
      </c>
      <c r="C41" s="705">
        <v>2029</v>
      </c>
      <c r="D41" s="705">
        <v>601</v>
      </c>
      <c r="E41" s="705">
        <v>278</v>
      </c>
      <c r="F41" s="705">
        <v>44</v>
      </c>
      <c r="G41" s="706">
        <v>24</v>
      </c>
      <c r="H41" s="706">
        <v>31</v>
      </c>
      <c r="I41" s="706">
        <v>45</v>
      </c>
      <c r="J41" s="707">
        <v>21</v>
      </c>
      <c r="K41" s="32" t="s">
        <v>368</v>
      </c>
    </row>
    <row r="42" spans="1:28" s="36" customFormat="1" ht="11.25" customHeight="1">
      <c r="A42" s="550" t="s">
        <v>300</v>
      </c>
      <c r="B42" s="33"/>
      <c r="C42" s="33"/>
      <c r="D42" s="33"/>
      <c r="E42" s="33"/>
      <c r="F42" s="33"/>
      <c r="G42" s="34"/>
      <c r="H42" s="34"/>
      <c r="I42" s="35"/>
      <c r="J42" s="33"/>
      <c r="K42" s="35" t="s">
        <v>301</v>
      </c>
    </row>
    <row r="43" spans="1:28" ht="11.25" customHeight="1">
      <c r="A43" s="551" t="s">
        <v>679</v>
      </c>
    </row>
  </sheetData>
  <mergeCells count="13">
    <mergeCell ref="I6:I8"/>
    <mergeCell ref="J6:J8"/>
    <mergeCell ref="K6:K8"/>
    <mergeCell ref="A3:F3"/>
    <mergeCell ref="G3:K3"/>
    <mergeCell ref="A6:A8"/>
    <mergeCell ref="B6:B8"/>
    <mergeCell ref="C6:C8"/>
    <mergeCell ref="D6:D8"/>
    <mergeCell ref="E6:E8"/>
    <mergeCell ref="F6:F8"/>
    <mergeCell ref="G6:G8"/>
    <mergeCell ref="H6:H8"/>
  </mergeCells>
  <phoneticPr fontId="35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F19" sqref="F19"/>
    </sheetView>
  </sheetViews>
  <sheetFormatPr defaultRowHeight="11.25"/>
  <cols>
    <col min="1" max="2" width="9.375" style="265" customWidth="1"/>
    <col min="3" max="3" width="10.375" style="265" customWidth="1"/>
    <col min="4" max="7" width="10.375" style="11" customWidth="1"/>
    <col min="8" max="8" width="11.625" style="14" customWidth="1"/>
    <col min="9" max="16384" width="9" style="15"/>
  </cols>
  <sheetData>
    <row r="1" spans="1:32" s="599" customFormat="1" ht="14.1" customHeight="1">
      <c r="A1" s="596" t="s">
        <v>684</v>
      </c>
      <c r="B1" s="596"/>
      <c r="C1" s="597"/>
      <c r="D1" s="598"/>
      <c r="E1" s="598"/>
      <c r="F1" s="598"/>
      <c r="G1" s="598"/>
      <c r="H1" s="557"/>
    </row>
    <row r="2" spans="1:32" ht="14.1" customHeight="1">
      <c r="A2" s="9"/>
      <c r="B2" s="9"/>
      <c r="C2" s="10"/>
      <c r="H2" s="58"/>
    </row>
    <row r="3" spans="1:32" s="17" customFormat="1" ht="20.100000000000001" customHeight="1">
      <c r="A3" s="989" t="s">
        <v>464</v>
      </c>
      <c r="B3" s="989"/>
      <c r="C3" s="989"/>
      <c r="D3" s="989"/>
      <c r="E3" s="989"/>
      <c r="F3" s="989"/>
      <c r="G3" s="989"/>
      <c r="H3" s="989"/>
    </row>
    <row r="4" spans="1:32" s="18" customFormat="1" ht="24" customHeight="1">
      <c r="A4" s="1005" t="s">
        <v>463</v>
      </c>
      <c r="B4" s="1005"/>
      <c r="C4" s="1005"/>
      <c r="D4" s="1005"/>
      <c r="E4" s="1005"/>
      <c r="F4" s="1005"/>
      <c r="G4" s="1005"/>
      <c r="H4" s="1005"/>
    </row>
    <row r="5" spans="1:32" s="20" customFormat="1" ht="18" customHeight="1" thickBot="1">
      <c r="A5" s="19" t="s">
        <v>91</v>
      </c>
      <c r="B5" s="19"/>
      <c r="C5" s="19"/>
      <c r="H5" s="22" t="s">
        <v>92</v>
      </c>
    </row>
    <row r="6" spans="1:32" s="20" customFormat="1" ht="18.75" customHeight="1">
      <c r="A6" s="985" t="s">
        <v>373</v>
      </c>
      <c r="B6" s="990"/>
      <c r="C6" s="993" t="s">
        <v>374</v>
      </c>
      <c r="D6" s="1006" t="s">
        <v>375</v>
      </c>
      <c r="E6" s="1006" t="s">
        <v>376</v>
      </c>
      <c r="F6" s="1006" t="s">
        <v>377</v>
      </c>
      <c r="G6" s="1006" t="s">
        <v>378</v>
      </c>
      <c r="H6" s="1002" t="s">
        <v>379</v>
      </c>
      <c r="AD6" s="39"/>
      <c r="AE6" s="39"/>
      <c r="AF6" s="39"/>
    </row>
    <row r="7" spans="1:32" s="20" customFormat="1" ht="18.75" customHeight="1">
      <c r="A7" s="986"/>
      <c r="B7" s="991"/>
      <c r="C7" s="994"/>
      <c r="D7" s="1007"/>
      <c r="E7" s="1007"/>
      <c r="F7" s="1007"/>
      <c r="G7" s="1007"/>
      <c r="H7" s="1003"/>
    </row>
    <row r="8" spans="1:32" s="20" customFormat="1" ht="18.75" customHeight="1">
      <c r="A8" s="987"/>
      <c r="B8" s="992"/>
      <c r="C8" s="995"/>
      <c r="D8" s="1008"/>
      <c r="E8" s="1008"/>
      <c r="F8" s="1008"/>
      <c r="G8" s="1008"/>
      <c r="H8" s="1004"/>
    </row>
    <row r="9" spans="1:32" s="20" customFormat="1" ht="35.1" customHeight="1">
      <c r="A9" s="1009" t="s">
        <v>369</v>
      </c>
      <c r="B9" s="1013"/>
      <c r="C9" s="245" t="s">
        <v>90</v>
      </c>
      <c r="D9" s="246" t="s">
        <v>90</v>
      </c>
      <c r="E9" s="246" t="s">
        <v>90</v>
      </c>
      <c r="F9" s="246" t="s">
        <v>90</v>
      </c>
      <c r="G9" s="246" t="s">
        <v>90</v>
      </c>
      <c r="H9" s="246" t="s">
        <v>90</v>
      </c>
    </row>
    <row r="10" spans="1:32" s="20" customFormat="1" ht="35.1" customHeight="1">
      <c r="A10" s="1009" t="s">
        <v>370</v>
      </c>
      <c r="B10" s="1010"/>
      <c r="C10" s="245">
        <v>774628</v>
      </c>
      <c r="D10" s="246">
        <v>438365</v>
      </c>
      <c r="E10" s="246">
        <v>259168</v>
      </c>
      <c r="F10" s="246">
        <v>28885</v>
      </c>
      <c r="G10" s="246">
        <v>10197</v>
      </c>
      <c r="H10" s="246">
        <v>38013</v>
      </c>
    </row>
    <row r="11" spans="1:32" s="20" customFormat="1" ht="35.1" customHeight="1">
      <c r="A11" s="1009" t="s">
        <v>371</v>
      </c>
      <c r="B11" s="1013"/>
      <c r="C11" s="247">
        <v>815173</v>
      </c>
      <c r="D11" s="200">
        <v>434739</v>
      </c>
      <c r="E11" s="200">
        <v>310394</v>
      </c>
      <c r="F11" s="200">
        <v>25794</v>
      </c>
      <c r="G11" s="200">
        <v>25603</v>
      </c>
      <c r="H11" s="200">
        <v>18643</v>
      </c>
    </row>
    <row r="12" spans="1:32" s="20" customFormat="1" ht="35.1" customHeight="1">
      <c r="A12" s="1009" t="s">
        <v>6</v>
      </c>
      <c r="B12" s="1010"/>
      <c r="C12" s="247">
        <v>858275</v>
      </c>
      <c r="D12" s="200">
        <v>424441</v>
      </c>
      <c r="E12" s="200">
        <v>370429</v>
      </c>
      <c r="F12" s="200">
        <v>21207</v>
      </c>
      <c r="G12" s="200">
        <v>28605</v>
      </c>
      <c r="H12" s="200">
        <v>13593</v>
      </c>
    </row>
    <row r="13" spans="1:32" s="24" customFormat="1" ht="35.1" customHeight="1">
      <c r="A13" s="1011" t="s">
        <v>658</v>
      </c>
      <c r="B13" s="1012"/>
      <c r="C13" s="248">
        <f t="shared" ref="C13:H13" si="0">SUM(C15:C23)</f>
        <v>995385</v>
      </c>
      <c r="D13" s="23">
        <f t="shared" si="0"/>
        <v>457157</v>
      </c>
      <c r="E13" s="23">
        <f t="shared" si="0"/>
        <v>449154</v>
      </c>
      <c r="F13" s="23">
        <f t="shared" si="0"/>
        <v>27799</v>
      </c>
      <c r="G13" s="23">
        <f t="shared" si="0"/>
        <v>44533</v>
      </c>
      <c r="H13" s="23">
        <f t="shared" si="0"/>
        <v>16742</v>
      </c>
    </row>
    <row r="14" spans="1:32" s="20" customFormat="1" ht="26.65" customHeight="1">
      <c r="A14" s="25"/>
      <c r="B14" s="25"/>
      <c r="C14" s="249"/>
      <c r="D14" s="200"/>
      <c r="E14" s="250"/>
      <c r="F14" s="250"/>
      <c r="G14" s="250"/>
      <c r="H14" s="250"/>
    </row>
    <row r="15" spans="1:32" s="20" customFormat="1" ht="35.1" customHeight="1">
      <c r="A15" s="251" t="s">
        <v>380</v>
      </c>
      <c r="B15" s="252" t="s">
        <v>372</v>
      </c>
      <c r="C15" s="253">
        <f t="shared" ref="C15:C23" si="1">SUM(D15:H15)</f>
        <v>10761</v>
      </c>
      <c r="D15" s="646">
        <v>8920</v>
      </c>
      <c r="E15" s="646">
        <v>359</v>
      </c>
      <c r="F15" s="646">
        <v>323</v>
      </c>
      <c r="G15" s="646">
        <v>793</v>
      </c>
      <c r="H15" s="646">
        <v>366</v>
      </c>
    </row>
    <row r="16" spans="1:32" s="20" customFormat="1" ht="35.1" customHeight="1">
      <c r="A16" s="254" t="s">
        <v>93</v>
      </c>
      <c r="B16" s="252" t="s">
        <v>93</v>
      </c>
      <c r="C16" s="253">
        <f t="shared" si="1"/>
        <v>118499</v>
      </c>
      <c r="D16" s="646">
        <v>68511</v>
      </c>
      <c r="E16" s="646">
        <v>39644</v>
      </c>
      <c r="F16" s="646">
        <v>2406</v>
      </c>
      <c r="G16" s="646">
        <v>6581</v>
      </c>
      <c r="H16" s="646">
        <v>1357</v>
      </c>
    </row>
    <row r="17" spans="1:29" s="20" customFormat="1" ht="35.1" customHeight="1">
      <c r="A17" s="254" t="s">
        <v>94</v>
      </c>
      <c r="B17" s="252" t="s">
        <v>94</v>
      </c>
      <c r="C17" s="253">
        <f t="shared" si="1"/>
        <v>306769</v>
      </c>
      <c r="D17" s="646">
        <v>97185</v>
      </c>
      <c r="E17" s="646">
        <v>183037</v>
      </c>
      <c r="F17" s="646">
        <v>11743</v>
      </c>
      <c r="G17" s="646">
        <v>12790</v>
      </c>
      <c r="H17" s="646">
        <v>2014</v>
      </c>
    </row>
    <row r="18" spans="1:29" s="20" customFormat="1" ht="35.1" customHeight="1">
      <c r="A18" s="254" t="s">
        <v>95</v>
      </c>
      <c r="B18" s="252" t="s">
        <v>95</v>
      </c>
      <c r="C18" s="253">
        <f t="shared" si="1"/>
        <v>346624</v>
      </c>
      <c r="D18" s="646">
        <v>118764</v>
      </c>
      <c r="E18" s="646">
        <v>188746</v>
      </c>
      <c r="F18" s="646">
        <v>12315</v>
      </c>
      <c r="G18" s="646">
        <v>23497</v>
      </c>
      <c r="H18" s="646">
        <v>3302</v>
      </c>
    </row>
    <row r="19" spans="1:29" s="20" customFormat="1" ht="35.1" customHeight="1">
      <c r="A19" s="254" t="s">
        <v>96</v>
      </c>
      <c r="B19" s="252" t="s">
        <v>96</v>
      </c>
      <c r="C19" s="253">
        <f t="shared" si="1"/>
        <v>85754</v>
      </c>
      <c r="D19" s="646">
        <v>78490</v>
      </c>
      <c r="E19" s="646">
        <v>3881</v>
      </c>
      <c r="F19" s="646">
        <v>384</v>
      </c>
      <c r="G19" s="646">
        <v>473</v>
      </c>
      <c r="H19" s="646">
        <v>2526</v>
      </c>
    </row>
    <row r="20" spans="1:29" s="20" customFormat="1" ht="35.1" customHeight="1">
      <c r="A20" s="254" t="s">
        <v>97</v>
      </c>
      <c r="B20" s="252" t="s">
        <v>97</v>
      </c>
      <c r="C20" s="253">
        <f t="shared" si="1"/>
        <v>58023</v>
      </c>
      <c r="D20" s="646">
        <v>32798</v>
      </c>
      <c r="E20" s="646">
        <v>21205</v>
      </c>
      <c r="F20" s="646">
        <v>418</v>
      </c>
      <c r="G20" s="646">
        <v>292</v>
      </c>
      <c r="H20" s="646">
        <v>3310</v>
      </c>
    </row>
    <row r="21" spans="1:29" s="20" customFormat="1" ht="35.1" customHeight="1">
      <c r="A21" s="254" t="s">
        <v>98</v>
      </c>
      <c r="B21" s="252" t="s">
        <v>98</v>
      </c>
      <c r="C21" s="253">
        <f t="shared" si="1"/>
        <v>34358</v>
      </c>
      <c r="D21" s="646">
        <v>20300</v>
      </c>
      <c r="E21" s="646">
        <v>11501</v>
      </c>
      <c r="F21" s="646">
        <v>201</v>
      </c>
      <c r="G21" s="646">
        <v>73</v>
      </c>
      <c r="H21" s="646">
        <v>2283</v>
      </c>
      <c r="Z21" s="40"/>
      <c r="AB21" s="42"/>
      <c r="AC21" s="42"/>
    </row>
    <row r="22" spans="1:29" s="20" customFormat="1" ht="35.1" customHeight="1">
      <c r="A22" s="254" t="s">
        <v>99</v>
      </c>
      <c r="B22" s="252" t="s">
        <v>99</v>
      </c>
      <c r="C22" s="253">
        <f t="shared" si="1"/>
        <v>14303</v>
      </c>
      <c r="D22" s="646">
        <v>12310</v>
      </c>
      <c r="E22" s="646">
        <v>771</v>
      </c>
      <c r="F22" s="646">
        <v>9</v>
      </c>
      <c r="G22" s="646">
        <v>34</v>
      </c>
      <c r="H22" s="646">
        <v>1179</v>
      </c>
      <c r="Z22" s="40"/>
      <c r="AB22" s="42"/>
      <c r="AC22" s="42"/>
    </row>
    <row r="23" spans="1:29" s="20" customFormat="1" ht="35.1" customHeight="1" thickBot="1">
      <c r="A23" s="255" t="s">
        <v>453</v>
      </c>
      <c r="B23" s="252" t="s">
        <v>454</v>
      </c>
      <c r="C23" s="256">
        <f t="shared" si="1"/>
        <v>20294</v>
      </c>
      <c r="D23" s="257">
        <v>19879</v>
      </c>
      <c r="E23" s="257">
        <v>10</v>
      </c>
      <c r="F23" s="639" t="s">
        <v>667</v>
      </c>
      <c r="G23" s="639" t="s">
        <v>667</v>
      </c>
      <c r="H23" s="257">
        <v>405</v>
      </c>
      <c r="Z23" s="40"/>
      <c r="AB23" s="42"/>
      <c r="AC23" s="42"/>
    </row>
    <row r="24" spans="1:29" s="36" customFormat="1" ht="11.1" customHeight="1">
      <c r="A24" s="33" t="s">
        <v>455</v>
      </c>
      <c r="B24" s="33"/>
      <c r="C24" s="33"/>
      <c r="D24" s="33"/>
      <c r="E24" s="33"/>
      <c r="F24" s="33"/>
      <c r="G24" s="33"/>
      <c r="H24" s="35" t="s">
        <v>460</v>
      </c>
      <c r="Z24" s="258"/>
    </row>
    <row r="25" spans="1:29" s="259" customFormat="1" ht="11.1" customHeight="1">
      <c r="A25" s="36" t="s">
        <v>465</v>
      </c>
      <c r="H25" s="260" t="s">
        <v>459</v>
      </c>
      <c r="Z25" s="261"/>
    </row>
    <row r="26" spans="1:29" s="20" customFormat="1">
      <c r="A26" s="262"/>
      <c r="B26" s="262"/>
      <c r="C26" s="263"/>
      <c r="D26" s="263"/>
      <c r="E26" s="263"/>
      <c r="F26" s="263"/>
      <c r="G26" s="263"/>
      <c r="H26" s="264"/>
      <c r="Z26" s="40"/>
      <c r="AB26" s="42"/>
      <c r="AC26" s="42"/>
    </row>
    <row r="27" spans="1:29" s="20" customFormat="1">
      <c r="A27" s="262"/>
      <c r="B27" s="262"/>
      <c r="C27" s="263"/>
      <c r="D27" s="263"/>
      <c r="E27" s="263"/>
      <c r="F27" s="263"/>
      <c r="G27" s="263"/>
      <c r="H27" s="264"/>
      <c r="Z27" s="40"/>
      <c r="AB27" s="42"/>
      <c r="AC27" s="42"/>
    </row>
    <row r="28" spans="1:29" s="20" customFormat="1">
      <c r="A28" s="262"/>
      <c r="B28" s="262"/>
      <c r="C28" s="263"/>
      <c r="D28" s="263"/>
      <c r="E28" s="263"/>
      <c r="F28" s="263"/>
      <c r="G28" s="263"/>
      <c r="H28" s="264"/>
      <c r="Z28" s="40"/>
      <c r="AB28" s="42"/>
      <c r="AC28" s="42"/>
    </row>
    <row r="29" spans="1:29" s="20" customFormat="1">
      <c r="A29" s="262"/>
      <c r="B29" s="262"/>
      <c r="C29" s="263"/>
      <c r="D29" s="263"/>
      <c r="E29" s="263"/>
      <c r="F29" s="263"/>
      <c r="G29" s="263"/>
      <c r="H29" s="264"/>
      <c r="Z29" s="40"/>
      <c r="AB29" s="42"/>
      <c r="AC29" s="42"/>
    </row>
    <row r="30" spans="1:29" s="20" customFormat="1">
      <c r="A30" s="262"/>
      <c r="B30" s="262"/>
      <c r="C30" s="263"/>
      <c r="D30" s="263"/>
      <c r="E30" s="263"/>
      <c r="F30" s="263"/>
      <c r="G30" s="263"/>
      <c r="H30" s="264"/>
      <c r="Z30" s="40"/>
      <c r="AB30" s="42"/>
      <c r="AC30" s="42"/>
    </row>
    <row r="31" spans="1:29" s="20" customFormat="1">
      <c r="A31" s="262"/>
      <c r="B31" s="262"/>
      <c r="C31" s="263"/>
      <c r="D31" s="263"/>
      <c r="E31" s="263"/>
      <c r="F31" s="263"/>
      <c r="G31" s="263"/>
      <c r="H31" s="264"/>
      <c r="Z31" s="40"/>
      <c r="AB31" s="42"/>
      <c r="AC31" s="42"/>
    </row>
    <row r="32" spans="1:29" s="20" customFormat="1">
      <c r="A32" s="262"/>
      <c r="B32" s="262"/>
      <c r="C32" s="263"/>
      <c r="D32" s="263"/>
      <c r="E32" s="263"/>
      <c r="F32" s="263"/>
      <c r="G32" s="263"/>
      <c r="H32" s="264"/>
      <c r="Z32" s="40"/>
      <c r="AB32" s="42"/>
      <c r="AC32" s="42"/>
    </row>
    <row r="33" spans="1:29" s="20" customFormat="1">
      <c r="A33" s="262"/>
      <c r="B33" s="262"/>
      <c r="C33" s="263"/>
      <c r="D33" s="263"/>
      <c r="E33" s="263"/>
      <c r="F33" s="263"/>
      <c r="G33" s="263"/>
      <c r="H33" s="264"/>
      <c r="Z33" s="40"/>
      <c r="AB33" s="42"/>
      <c r="AC33" s="42"/>
    </row>
    <row r="34" spans="1:29" s="20" customFormat="1">
      <c r="A34" s="262"/>
      <c r="B34" s="262"/>
      <c r="C34" s="263"/>
      <c r="D34" s="263"/>
      <c r="E34" s="263"/>
      <c r="F34" s="263"/>
      <c r="G34" s="263"/>
      <c r="H34" s="264"/>
      <c r="Z34" s="40"/>
      <c r="AB34" s="42"/>
      <c r="AC34" s="42"/>
    </row>
    <row r="35" spans="1:29" s="20" customFormat="1">
      <c r="A35" s="263"/>
      <c r="B35" s="263"/>
      <c r="C35" s="263"/>
      <c r="D35" s="263"/>
      <c r="E35" s="263"/>
      <c r="F35" s="263"/>
      <c r="G35" s="263"/>
      <c r="H35" s="264"/>
    </row>
    <row r="36" spans="1:29" s="20" customFormat="1">
      <c r="A36" s="263"/>
      <c r="B36" s="263"/>
      <c r="C36" s="263"/>
      <c r="D36" s="263"/>
      <c r="E36" s="263"/>
      <c r="F36" s="263"/>
      <c r="G36" s="263"/>
      <c r="H36" s="264"/>
    </row>
    <row r="37" spans="1:29" s="20" customFormat="1">
      <c r="A37" s="263"/>
      <c r="B37" s="263"/>
      <c r="C37" s="263"/>
      <c r="D37" s="263"/>
      <c r="E37" s="263"/>
      <c r="F37" s="263"/>
      <c r="G37" s="263"/>
      <c r="H37" s="264"/>
    </row>
    <row r="38" spans="1:29" s="20" customFormat="1">
      <c r="A38" s="263"/>
      <c r="B38" s="263"/>
      <c r="C38" s="263"/>
      <c r="D38" s="263"/>
      <c r="E38" s="263"/>
      <c r="F38" s="263"/>
      <c r="G38" s="263"/>
      <c r="H38" s="264"/>
    </row>
    <row r="39" spans="1:29" s="20" customFormat="1">
      <c r="A39" s="263"/>
      <c r="B39" s="263"/>
      <c r="C39" s="263"/>
      <c r="D39" s="263"/>
      <c r="E39" s="263"/>
      <c r="F39" s="263"/>
      <c r="G39" s="263"/>
      <c r="H39" s="264"/>
    </row>
    <row r="40" spans="1:29" s="20" customFormat="1">
      <c r="A40" s="263"/>
      <c r="B40" s="263"/>
      <c r="C40" s="263"/>
      <c r="D40" s="263"/>
      <c r="E40" s="263"/>
      <c r="F40" s="263"/>
      <c r="G40" s="263"/>
      <c r="H40" s="264"/>
    </row>
    <row r="41" spans="1:29" s="20" customFormat="1">
      <c r="A41" s="263"/>
      <c r="B41" s="263"/>
      <c r="C41" s="263"/>
      <c r="D41" s="263"/>
      <c r="E41" s="263"/>
      <c r="F41" s="263"/>
      <c r="G41" s="263"/>
      <c r="H41" s="264"/>
    </row>
    <row r="42" spans="1:29" s="20" customFormat="1">
      <c r="A42" s="263"/>
      <c r="B42" s="263"/>
      <c r="C42" s="263"/>
      <c r="D42" s="263"/>
      <c r="E42" s="263"/>
      <c r="F42" s="263"/>
      <c r="G42" s="263"/>
      <c r="H42" s="264"/>
    </row>
    <row r="43" spans="1:29" s="20" customFormat="1">
      <c r="A43" s="263"/>
      <c r="B43" s="263"/>
      <c r="C43" s="263"/>
      <c r="D43" s="263"/>
      <c r="E43" s="263"/>
      <c r="F43" s="263"/>
      <c r="G43" s="263"/>
      <c r="H43" s="264"/>
    </row>
    <row r="44" spans="1:29" s="20" customFormat="1">
      <c r="A44" s="263"/>
      <c r="B44" s="263"/>
      <c r="C44" s="263"/>
      <c r="D44" s="263"/>
      <c r="E44" s="263"/>
      <c r="F44" s="263"/>
      <c r="G44" s="263"/>
      <c r="H44" s="264"/>
    </row>
    <row r="45" spans="1:29" s="20" customFormat="1">
      <c r="A45" s="263"/>
      <c r="B45" s="263"/>
      <c r="C45" s="263"/>
      <c r="D45" s="263"/>
      <c r="E45" s="263"/>
      <c r="F45" s="263"/>
      <c r="G45" s="263"/>
      <c r="H45" s="264"/>
    </row>
    <row r="46" spans="1:29" s="20" customFormat="1">
      <c r="A46" s="263"/>
      <c r="B46" s="263"/>
      <c r="C46" s="263"/>
      <c r="D46" s="263"/>
      <c r="E46" s="263"/>
      <c r="F46" s="263"/>
      <c r="G46" s="263"/>
      <c r="H46" s="264"/>
    </row>
    <row r="47" spans="1:29" s="20" customFormat="1">
      <c r="A47" s="263"/>
      <c r="B47" s="263"/>
      <c r="C47" s="263"/>
      <c r="D47" s="263"/>
      <c r="E47" s="263"/>
      <c r="F47" s="263"/>
      <c r="G47" s="263"/>
      <c r="H47" s="264"/>
    </row>
    <row r="48" spans="1:29" s="20" customFormat="1">
      <c r="A48" s="263"/>
      <c r="B48" s="263"/>
      <c r="C48" s="263"/>
      <c r="D48" s="263"/>
      <c r="E48" s="263"/>
      <c r="F48" s="263"/>
      <c r="G48" s="263"/>
      <c r="H48" s="264"/>
    </row>
    <row r="49" spans="1:8" s="20" customFormat="1">
      <c r="A49" s="263"/>
      <c r="B49" s="263"/>
      <c r="C49" s="263"/>
      <c r="D49" s="263"/>
      <c r="E49" s="263"/>
      <c r="F49" s="263"/>
      <c r="G49" s="263"/>
      <c r="H49" s="264"/>
    </row>
    <row r="50" spans="1:8" s="20" customFormat="1">
      <c r="A50" s="263"/>
      <c r="B50" s="263"/>
      <c r="C50" s="263"/>
      <c r="D50" s="263"/>
      <c r="E50" s="263"/>
      <c r="F50" s="263"/>
      <c r="G50" s="263"/>
      <c r="H50" s="264"/>
    </row>
    <row r="51" spans="1:8" s="20" customFormat="1">
      <c r="A51" s="263"/>
      <c r="B51" s="263"/>
      <c r="C51" s="263"/>
      <c r="D51" s="263"/>
      <c r="E51" s="263"/>
      <c r="F51" s="263"/>
      <c r="G51" s="263"/>
      <c r="H51" s="264"/>
    </row>
    <row r="52" spans="1:8" s="20" customFormat="1">
      <c r="A52" s="263"/>
      <c r="B52" s="263"/>
      <c r="C52" s="263"/>
      <c r="D52" s="263"/>
      <c r="E52" s="263"/>
      <c r="F52" s="263"/>
      <c r="G52" s="263"/>
      <c r="H52" s="264"/>
    </row>
    <row r="53" spans="1:8" s="20" customFormat="1">
      <c r="A53" s="263"/>
      <c r="B53" s="263"/>
      <c r="C53" s="263"/>
      <c r="D53" s="263"/>
      <c r="E53" s="263"/>
      <c r="F53" s="263"/>
      <c r="G53" s="263"/>
      <c r="H53" s="264"/>
    </row>
    <row r="54" spans="1:8" s="20" customFormat="1">
      <c r="A54" s="263"/>
      <c r="B54" s="263"/>
      <c r="C54" s="263"/>
      <c r="D54" s="263"/>
      <c r="E54" s="263"/>
      <c r="F54" s="263"/>
      <c r="G54" s="263"/>
      <c r="H54" s="264"/>
    </row>
    <row r="55" spans="1:8" s="20" customFormat="1">
      <c r="A55" s="263"/>
      <c r="B55" s="263"/>
      <c r="C55" s="263"/>
      <c r="D55" s="263"/>
      <c r="E55" s="263"/>
      <c r="F55" s="263"/>
      <c r="G55" s="263"/>
      <c r="H55" s="264"/>
    </row>
    <row r="56" spans="1:8" s="20" customFormat="1">
      <c r="A56" s="263"/>
      <c r="B56" s="263"/>
      <c r="C56" s="263"/>
      <c r="D56" s="263"/>
      <c r="E56" s="263"/>
      <c r="F56" s="263"/>
      <c r="G56" s="263"/>
      <c r="H56" s="264"/>
    </row>
    <row r="57" spans="1:8" s="20" customFormat="1">
      <c r="A57" s="263"/>
      <c r="B57" s="263"/>
      <c r="C57" s="263"/>
      <c r="D57" s="263"/>
      <c r="E57" s="263"/>
      <c r="F57" s="263"/>
      <c r="G57" s="263"/>
      <c r="H57" s="264"/>
    </row>
    <row r="58" spans="1:8" s="20" customFormat="1">
      <c r="A58" s="263"/>
      <c r="B58" s="263"/>
      <c r="C58" s="263"/>
      <c r="D58" s="263"/>
      <c r="E58" s="263"/>
      <c r="F58" s="263"/>
      <c r="G58" s="263"/>
      <c r="H58" s="264"/>
    </row>
    <row r="59" spans="1:8" s="20" customFormat="1">
      <c r="A59" s="263"/>
      <c r="B59" s="263"/>
      <c r="C59" s="263"/>
      <c r="D59" s="263"/>
      <c r="E59" s="263"/>
      <c r="F59" s="263"/>
      <c r="G59" s="263"/>
      <c r="H59" s="264"/>
    </row>
    <row r="60" spans="1:8" s="20" customFormat="1">
      <c r="A60" s="263"/>
      <c r="B60" s="263"/>
      <c r="C60" s="263"/>
      <c r="D60" s="263"/>
      <c r="E60" s="263"/>
      <c r="F60" s="263"/>
      <c r="G60" s="263"/>
      <c r="H60" s="264"/>
    </row>
    <row r="61" spans="1:8" s="20" customFormat="1">
      <c r="A61" s="263"/>
      <c r="B61" s="263"/>
      <c r="C61" s="263"/>
      <c r="D61" s="263"/>
      <c r="E61" s="263"/>
      <c r="F61" s="263"/>
      <c r="G61" s="263"/>
      <c r="H61" s="264"/>
    </row>
    <row r="62" spans="1:8" s="20" customFormat="1">
      <c r="A62" s="263"/>
      <c r="B62" s="263"/>
      <c r="C62" s="263"/>
      <c r="D62" s="263"/>
      <c r="E62" s="263"/>
      <c r="F62" s="263"/>
      <c r="G62" s="263"/>
      <c r="H62" s="264"/>
    </row>
    <row r="63" spans="1:8" s="20" customFormat="1">
      <c r="A63" s="263"/>
      <c r="B63" s="263"/>
      <c r="C63" s="263"/>
      <c r="D63" s="263"/>
      <c r="E63" s="263"/>
      <c r="F63" s="263"/>
      <c r="G63" s="263"/>
      <c r="H63" s="264"/>
    </row>
    <row r="64" spans="1:8" s="20" customFormat="1">
      <c r="A64" s="263"/>
      <c r="B64" s="263"/>
      <c r="C64" s="263"/>
      <c r="D64" s="263"/>
      <c r="E64" s="263"/>
      <c r="F64" s="263"/>
      <c r="G64" s="263"/>
      <c r="H64" s="264"/>
    </row>
    <row r="65" spans="1:8" s="20" customFormat="1">
      <c r="A65" s="263"/>
      <c r="B65" s="263"/>
      <c r="C65" s="263"/>
      <c r="D65" s="263"/>
      <c r="E65" s="263"/>
      <c r="F65" s="263"/>
      <c r="G65" s="263"/>
      <c r="H65" s="264"/>
    </row>
    <row r="66" spans="1:8" s="20" customFormat="1">
      <c r="A66" s="263"/>
      <c r="B66" s="263"/>
      <c r="C66" s="263"/>
      <c r="D66" s="263"/>
      <c r="E66" s="263"/>
      <c r="F66" s="263"/>
      <c r="G66" s="263"/>
      <c r="H66" s="264"/>
    </row>
    <row r="67" spans="1:8" s="20" customFormat="1">
      <c r="A67" s="263"/>
      <c r="B67" s="263"/>
      <c r="C67" s="263"/>
      <c r="D67" s="263"/>
      <c r="E67" s="263"/>
      <c r="F67" s="263"/>
      <c r="G67" s="263"/>
      <c r="H67" s="264"/>
    </row>
    <row r="68" spans="1:8" s="20" customFormat="1">
      <c r="A68" s="263"/>
      <c r="B68" s="263"/>
      <c r="C68" s="263"/>
      <c r="D68" s="263"/>
      <c r="E68" s="263"/>
      <c r="F68" s="263"/>
      <c r="G68" s="263"/>
      <c r="H68" s="264"/>
    </row>
    <row r="69" spans="1:8" s="20" customFormat="1">
      <c r="A69" s="263"/>
      <c r="B69" s="263"/>
      <c r="C69" s="263"/>
      <c r="D69" s="263"/>
      <c r="E69" s="263"/>
      <c r="F69" s="263"/>
      <c r="G69" s="263"/>
      <c r="H69" s="264"/>
    </row>
    <row r="70" spans="1:8" s="20" customFormat="1">
      <c r="A70" s="263"/>
      <c r="B70" s="263"/>
      <c r="C70" s="263"/>
      <c r="D70" s="263"/>
      <c r="E70" s="263"/>
      <c r="F70" s="263"/>
      <c r="G70" s="263"/>
      <c r="H70" s="264"/>
    </row>
    <row r="71" spans="1:8" s="20" customFormat="1">
      <c r="A71" s="263"/>
      <c r="B71" s="263"/>
      <c r="C71" s="263"/>
      <c r="D71" s="263"/>
      <c r="E71" s="263"/>
      <c r="F71" s="263"/>
      <c r="G71" s="263"/>
      <c r="H71" s="264"/>
    </row>
    <row r="72" spans="1:8" s="20" customFormat="1">
      <c r="A72" s="263"/>
      <c r="B72" s="263"/>
      <c r="C72" s="263"/>
      <c r="D72" s="263"/>
      <c r="E72" s="263"/>
      <c r="F72" s="263"/>
      <c r="G72" s="263"/>
      <c r="H72" s="264"/>
    </row>
    <row r="73" spans="1:8" s="20" customFormat="1">
      <c r="A73" s="263"/>
      <c r="B73" s="263"/>
      <c r="C73" s="263"/>
      <c r="D73" s="263"/>
      <c r="E73" s="263"/>
      <c r="F73" s="263"/>
      <c r="G73" s="263"/>
      <c r="H73" s="264"/>
    </row>
    <row r="74" spans="1:8" s="20" customFormat="1">
      <c r="A74" s="263"/>
      <c r="B74" s="263"/>
      <c r="C74" s="263"/>
      <c r="D74" s="263"/>
      <c r="E74" s="263"/>
      <c r="F74" s="263"/>
      <c r="G74" s="263"/>
      <c r="H74" s="264"/>
    </row>
    <row r="75" spans="1:8" s="20" customFormat="1">
      <c r="A75" s="263"/>
      <c r="B75" s="263"/>
      <c r="C75" s="263"/>
      <c r="D75" s="263"/>
      <c r="E75" s="263"/>
      <c r="F75" s="263"/>
      <c r="G75" s="263"/>
      <c r="H75" s="264"/>
    </row>
    <row r="76" spans="1:8" s="20" customFormat="1">
      <c r="A76" s="263"/>
      <c r="B76" s="263"/>
      <c r="C76" s="263"/>
      <c r="D76" s="263"/>
      <c r="E76" s="263"/>
      <c r="F76" s="263"/>
      <c r="G76" s="263"/>
      <c r="H76" s="264"/>
    </row>
    <row r="77" spans="1:8" s="20" customFormat="1">
      <c r="A77" s="263"/>
      <c r="B77" s="263"/>
      <c r="C77" s="263"/>
      <c r="D77" s="263"/>
      <c r="E77" s="263"/>
      <c r="F77" s="263"/>
      <c r="G77" s="263"/>
      <c r="H77" s="264"/>
    </row>
    <row r="78" spans="1:8" s="20" customFormat="1">
      <c r="A78" s="263"/>
      <c r="B78" s="263"/>
      <c r="C78" s="263"/>
      <c r="D78" s="263"/>
      <c r="E78" s="263"/>
      <c r="F78" s="263"/>
      <c r="G78" s="263"/>
      <c r="H78" s="264"/>
    </row>
    <row r="79" spans="1:8" s="20" customFormat="1">
      <c r="A79" s="263"/>
      <c r="B79" s="263"/>
      <c r="C79" s="263"/>
      <c r="D79" s="263"/>
      <c r="E79" s="263"/>
      <c r="F79" s="263"/>
      <c r="G79" s="263"/>
      <c r="H79" s="264"/>
    </row>
    <row r="80" spans="1:8" s="20" customFormat="1">
      <c r="A80" s="263"/>
      <c r="B80" s="263"/>
      <c r="C80" s="263"/>
      <c r="D80" s="263"/>
      <c r="E80" s="263"/>
      <c r="F80" s="263"/>
      <c r="G80" s="263"/>
      <c r="H80" s="264"/>
    </row>
    <row r="81" spans="1:8" s="20" customFormat="1">
      <c r="A81" s="263"/>
      <c r="B81" s="263"/>
      <c r="C81" s="263"/>
      <c r="D81" s="263"/>
      <c r="E81" s="263"/>
      <c r="F81" s="263"/>
      <c r="G81" s="263"/>
      <c r="H81" s="264"/>
    </row>
    <row r="82" spans="1:8" s="20" customFormat="1">
      <c r="A82" s="263"/>
      <c r="B82" s="263"/>
      <c r="C82" s="263"/>
      <c r="D82" s="263"/>
      <c r="E82" s="263"/>
      <c r="F82" s="263"/>
      <c r="G82" s="263"/>
      <c r="H82" s="264"/>
    </row>
    <row r="83" spans="1:8" s="20" customFormat="1">
      <c r="A83" s="263"/>
      <c r="B83" s="263"/>
      <c r="C83" s="263"/>
      <c r="D83" s="263"/>
      <c r="E83" s="263"/>
      <c r="F83" s="263"/>
      <c r="G83" s="263"/>
      <c r="H83" s="264"/>
    </row>
    <row r="84" spans="1:8" s="20" customFormat="1">
      <c r="A84" s="263"/>
      <c r="B84" s="263"/>
      <c r="C84" s="263"/>
      <c r="D84" s="263"/>
      <c r="E84" s="263"/>
      <c r="F84" s="263"/>
      <c r="G84" s="263"/>
      <c r="H84" s="264"/>
    </row>
    <row r="85" spans="1:8" s="20" customFormat="1">
      <c r="A85" s="263"/>
      <c r="B85" s="263"/>
      <c r="C85" s="263"/>
      <c r="D85" s="263"/>
      <c r="E85" s="263"/>
      <c r="F85" s="263"/>
      <c r="G85" s="263"/>
      <c r="H85" s="264"/>
    </row>
    <row r="86" spans="1:8" s="20" customFormat="1">
      <c r="A86" s="263"/>
      <c r="B86" s="263"/>
      <c r="C86" s="263"/>
      <c r="D86" s="263"/>
      <c r="E86" s="263"/>
      <c r="F86" s="263"/>
      <c r="G86" s="263"/>
      <c r="H86" s="264"/>
    </row>
    <row r="87" spans="1:8" s="20" customFormat="1">
      <c r="A87" s="263"/>
      <c r="B87" s="263"/>
      <c r="C87" s="263"/>
      <c r="D87" s="263"/>
      <c r="E87" s="263"/>
      <c r="F87" s="263"/>
      <c r="G87" s="263"/>
      <c r="H87" s="264"/>
    </row>
    <row r="88" spans="1:8" s="20" customFormat="1">
      <c r="A88" s="263"/>
      <c r="B88" s="263"/>
      <c r="C88" s="263"/>
      <c r="D88" s="263"/>
      <c r="E88" s="263"/>
      <c r="F88" s="263"/>
      <c r="G88" s="263"/>
      <c r="H88" s="264"/>
    </row>
    <row r="89" spans="1:8" s="20" customFormat="1">
      <c r="A89" s="263"/>
      <c r="B89" s="263"/>
      <c r="C89" s="263"/>
      <c r="D89" s="263"/>
      <c r="E89" s="263"/>
      <c r="F89" s="263"/>
      <c r="G89" s="263"/>
      <c r="H89" s="264"/>
    </row>
    <row r="90" spans="1:8" s="20" customFormat="1">
      <c r="A90" s="263"/>
      <c r="B90" s="263"/>
      <c r="C90" s="263"/>
      <c r="D90" s="263"/>
      <c r="E90" s="263"/>
      <c r="F90" s="263"/>
      <c r="G90" s="263"/>
      <c r="H90" s="264"/>
    </row>
    <row r="91" spans="1:8" s="20" customFormat="1">
      <c r="A91" s="263"/>
      <c r="B91" s="263"/>
      <c r="C91" s="263"/>
      <c r="D91" s="263"/>
      <c r="E91" s="263"/>
      <c r="F91" s="263"/>
      <c r="G91" s="263"/>
      <c r="H91" s="264"/>
    </row>
    <row r="92" spans="1:8" s="20" customFormat="1">
      <c r="A92" s="263"/>
      <c r="B92" s="263"/>
      <c r="C92" s="263"/>
      <c r="D92" s="263"/>
      <c r="E92" s="263"/>
      <c r="F92" s="263"/>
      <c r="G92" s="263"/>
      <c r="H92" s="264"/>
    </row>
    <row r="93" spans="1:8" s="20" customFormat="1">
      <c r="A93" s="263"/>
      <c r="B93" s="263"/>
      <c r="C93" s="263"/>
      <c r="D93" s="263"/>
      <c r="E93" s="263"/>
      <c r="F93" s="263"/>
      <c r="G93" s="263"/>
      <c r="H93" s="264"/>
    </row>
    <row r="94" spans="1:8" s="20" customFormat="1">
      <c r="A94" s="263"/>
      <c r="B94" s="263"/>
      <c r="C94" s="263"/>
      <c r="D94" s="263"/>
      <c r="E94" s="263"/>
      <c r="F94" s="263"/>
      <c r="G94" s="263"/>
      <c r="H94" s="264"/>
    </row>
    <row r="95" spans="1:8" s="20" customFormat="1">
      <c r="A95" s="263"/>
      <c r="B95" s="263"/>
      <c r="C95" s="263"/>
      <c r="D95" s="263"/>
      <c r="E95" s="263"/>
      <c r="F95" s="263"/>
      <c r="G95" s="263"/>
      <c r="H95" s="264"/>
    </row>
    <row r="96" spans="1:8" s="20" customFormat="1">
      <c r="A96" s="263"/>
      <c r="B96" s="263"/>
      <c r="C96" s="263"/>
      <c r="D96" s="263"/>
      <c r="E96" s="263"/>
      <c r="F96" s="263"/>
      <c r="G96" s="263"/>
      <c r="H96" s="264"/>
    </row>
  </sheetData>
  <mergeCells count="14">
    <mergeCell ref="A12:B12"/>
    <mergeCell ref="A13:B13"/>
    <mergeCell ref="A9:B9"/>
    <mergeCell ref="A10:B10"/>
    <mergeCell ref="A11:B11"/>
    <mergeCell ref="A3:H3"/>
    <mergeCell ref="C6:C8"/>
    <mergeCell ref="H6:H8"/>
    <mergeCell ref="A4:H4"/>
    <mergeCell ref="A6:B8"/>
    <mergeCell ref="D6:D8"/>
    <mergeCell ref="E6:E8"/>
    <mergeCell ref="F6:F8"/>
    <mergeCell ref="G6:G8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"/>
  <sheetViews>
    <sheetView view="pageBreakPreview" topLeftCell="A16" zoomScale="110" zoomScaleNormal="100" zoomScaleSheetLayoutView="110" workbookViewId="0">
      <selection activeCell="E17" sqref="D16:I39"/>
    </sheetView>
  </sheetViews>
  <sheetFormatPr defaultRowHeight="14.25"/>
  <cols>
    <col min="1" max="1" width="8.75" style="85" customWidth="1"/>
    <col min="2" max="2" width="13.125" style="85" customWidth="1"/>
    <col min="3" max="3" width="9.375" style="57" customWidth="1"/>
    <col min="4" max="5" width="10" style="57" customWidth="1"/>
    <col min="6" max="7" width="8.125" style="57" customWidth="1"/>
    <col min="8" max="9" width="7.5" style="57" customWidth="1"/>
    <col min="10" max="10" width="8.75" style="57" customWidth="1"/>
    <col min="11" max="11" width="10.625" style="57" customWidth="1"/>
    <col min="12" max="13" width="10.625" style="85" customWidth="1"/>
    <col min="14" max="14" width="10.125" style="57" customWidth="1"/>
    <col min="15" max="18" width="7.875" style="57" customWidth="1"/>
    <col min="19" max="19" width="9.875" style="57" customWidth="1"/>
    <col min="20" max="20" width="8.625" style="57" customWidth="1"/>
    <col min="21" max="21" width="9.5" style="57" customWidth="1"/>
    <col min="22" max="22" width="8" style="57" customWidth="1"/>
    <col min="23" max="23" width="8.25" style="57" customWidth="1"/>
    <col min="24" max="24" width="8" style="57" customWidth="1"/>
    <col min="25" max="25" width="8.25" style="57" customWidth="1"/>
    <col min="26" max="26" width="8.875" style="57" customWidth="1"/>
    <col min="27" max="27" width="13.125" style="57" customWidth="1"/>
    <col min="28" max="28" width="11" style="57" customWidth="1"/>
    <col min="29" max="29" width="13.125" style="57" customWidth="1"/>
    <col min="30" max="31" width="8.625" style="57" customWidth="1"/>
    <col min="32" max="34" width="8.625" style="85" customWidth="1"/>
    <col min="35" max="35" width="8.375" style="85" customWidth="1"/>
    <col min="36" max="36" width="6.875" style="57" customWidth="1"/>
    <col min="37" max="16384" width="9" style="57"/>
  </cols>
  <sheetData>
    <row r="1" spans="1:36" s="559" customFormat="1" ht="14.1" customHeight="1">
      <c r="A1" s="561"/>
      <c r="B1" s="570"/>
      <c r="I1" s="557" t="s">
        <v>780</v>
      </c>
      <c r="J1" s="561" t="s">
        <v>779</v>
      </c>
      <c r="L1" s="570"/>
      <c r="M1" s="570"/>
      <c r="Z1" s="595"/>
      <c r="AA1" s="595" t="s">
        <v>778</v>
      </c>
      <c r="AB1" s="561" t="s">
        <v>777</v>
      </c>
      <c r="AC1" s="570"/>
      <c r="AJ1" s="557"/>
    </row>
    <row r="2" spans="1:36" s="456" customFormat="1" ht="14.1" customHeight="1">
      <c r="A2" s="87"/>
      <c r="B2" s="82"/>
      <c r="I2" s="58"/>
      <c r="J2" s="87"/>
      <c r="L2" s="82"/>
      <c r="M2" s="82"/>
      <c r="Y2" s="58"/>
      <c r="Z2" s="58"/>
      <c r="AA2" s="58"/>
      <c r="AB2" s="87"/>
      <c r="AC2" s="82"/>
      <c r="AJ2" s="58"/>
    </row>
    <row r="3" spans="1:36" s="830" customFormat="1" ht="20.100000000000001" customHeight="1">
      <c r="A3" s="964" t="s">
        <v>776</v>
      </c>
      <c r="B3" s="964"/>
      <c r="C3" s="964"/>
      <c r="D3" s="964"/>
      <c r="E3" s="964"/>
      <c r="F3" s="964"/>
      <c r="G3" s="964"/>
      <c r="H3" s="964"/>
      <c r="I3" s="964"/>
      <c r="J3" s="1047" t="s">
        <v>775</v>
      </c>
      <c r="K3" s="1047"/>
      <c r="L3" s="1047"/>
      <c r="M3" s="1047"/>
      <c r="N3" s="1047"/>
      <c r="O3" s="1047"/>
      <c r="P3" s="1047"/>
      <c r="Q3" s="1047"/>
      <c r="R3" s="1047"/>
      <c r="S3" s="1047" t="s">
        <v>774</v>
      </c>
      <c r="T3" s="1047"/>
      <c r="U3" s="1047"/>
      <c r="V3" s="1047"/>
      <c r="W3" s="1047"/>
      <c r="X3" s="1047"/>
      <c r="Y3" s="1047"/>
      <c r="Z3" s="1047"/>
      <c r="AA3" s="1047"/>
      <c r="AB3" s="964" t="s">
        <v>773</v>
      </c>
      <c r="AC3" s="964"/>
      <c r="AD3" s="964"/>
      <c r="AE3" s="964"/>
      <c r="AF3" s="964"/>
      <c r="AG3" s="964"/>
      <c r="AH3" s="964"/>
      <c r="AI3" s="964"/>
      <c r="AJ3" s="964"/>
    </row>
    <row r="4" spans="1:36" s="831" customFormat="1" ht="24" customHeight="1">
      <c r="A4" s="1049" t="s">
        <v>772</v>
      </c>
      <c r="B4" s="1049"/>
      <c r="C4" s="1049"/>
      <c r="D4" s="1049"/>
      <c r="E4" s="1049"/>
      <c r="F4" s="1049"/>
      <c r="G4" s="1049"/>
      <c r="H4" s="1049"/>
      <c r="I4" s="1049"/>
      <c r="AB4" s="1049" t="s">
        <v>771</v>
      </c>
      <c r="AC4" s="1049"/>
      <c r="AD4" s="1049"/>
      <c r="AE4" s="1049"/>
      <c r="AF4" s="1049"/>
      <c r="AG4" s="1049"/>
      <c r="AH4" s="1049"/>
      <c r="AI4" s="1049"/>
      <c r="AJ4" s="1049"/>
    </row>
    <row r="5" spans="1:36" s="55" customFormat="1" ht="18" customHeight="1" thickBot="1">
      <c r="A5" s="55" t="s">
        <v>100</v>
      </c>
      <c r="I5" s="58" t="s">
        <v>769</v>
      </c>
      <c r="J5" s="55" t="s">
        <v>100</v>
      </c>
      <c r="M5" s="58"/>
      <c r="N5" s="58"/>
      <c r="O5" s="58"/>
      <c r="S5" s="58"/>
      <c r="T5" s="58"/>
      <c r="Z5" s="55" t="s">
        <v>770</v>
      </c>
      <c r="AA5" s="58" t="s">
        <v>769</v>
      </c>
      <c r="AB5" s="55" t="s">
        <v>100</v>
      </c>
      <c r="AJ5" s="58" t="s">
        <v>769</v>
      </c>
    </row>
    <row r="6" spans="1:36" s="456" customFormat="1" ht="14.1" customHeight="1">
      <c r="A6" s="1021" t="s">
        <v>768</v>
      </c>
      <c r="B6" s="1022"/>
      <c r="C6" s="1054" t="s">
        <v>101</v>
      </c>
      <c r="D6" s="1033"/>
      <c r="E6" s="1033"/>
      <c r="F6" s="1033"/>
      <c r="G6" s="1033"/>
      <c r="H6" s="1033"/>
      <c r="I6" s="1034"/>
      <c r="J6" s="1029" t="s">
        <v>767</v>
      </c>
      <c r="K6" s="1055"/>
      <c r="L6" s="1032" t="s">
        <v>766</v>
      </c>
      <c r="M6" s="1033"/>
      <c r="N6" s="1033"/>
      <c r="O6" s="1033"/>
      <c r="P6" s="1033"/>
      <c r="Q6" s="1033"/>
      <c r="R6" s="1034"/>
      <c r="S6" s="1032" t="s">
        <v>765</v>
      </c>
      <c r="T6" s="1033"/>
      <c r="U6" s="1033"/>
      <c r="V6" s="1033"/>
      <c r="W6" s="1033"/>
      <c r="X6" s="1033"/>
      <c r="Y6" s="1048"/>
      <c r="Z6" s="1029" t="s">
        <v>764</v>
      </c>
      <c r="AA6" s="1029"/>
      <c r="AB6" s="1021" t="s">
        <v>763</v>
      </c>
      <c r="AC6" s="1022"/>
      <c r="AD6" s="1032" t="s">
        <v>762</v>
      </c>
      <c r="AE6" s="1033"/>
      <c r="AF6" s="1033"/>
      <c r="AG6" s="1033"/>
      <c r="AH6" s="1033"/>
      <c r="AI6" s="1033"/>
      <c r="AJ6" s="1034"/>
    </row>
    <row r="7" spans="1:36" s="456" customFormat="1" ht="12.95" customHeight="1">
      <c r="A7" s="1023"/>
      <c r="B7" s="1024"/>
      <c r="C7" s="1050"/>
      <c r="D7" s="1014" t="s">
        <v>757</v>
      </c>
      <c r="E7" s="1014" t="s">
        <v>756</v>
      </c>
      <c r="F7" s="1014" t="s">
        <v>761</v>
      </c>
      <c r="G7" s="1014" t="s">
        <v>760</v>
      </c>
      <c r="H7" s="1014" t="s">
        <v>759</v>
      </c>
      <c r="I7" s="1016" t="s">
        <v>758</v>
      </c>
      <c r="J7" s="1030"/>
      <c r="K7" s="1056"/>
      <c r="L7" s="1018"/>
      <c r="M7" s="1014" t="s">
        <v>757</v>
      </c>
      <c r="N7" s="1014" t="s">
        <v>756</v>
      </c>
      <c r="O7" s="1014" t="s">
        <v>761</v>
      </c>
      <c r="P7" s="1014" t="s">
        <v>760</v>
      </c>
      <c r="Q7" s="1014" t="s">
        <v>759</v>
      </c>
      <c r="R7" s="1016" t="s">
        <v>758</v>
      </c>
      <c r="S7" s="1018"/>
      <c r="T7" s="1014" t="s">
        <v>757</v>
      </c>
      <c r="U7" s="1014" t="s">
        <v>756</v>
      </c>
      <c r="V7" s="1014" t="s">
        <v>761</v>
      </c>
      <c r="W7" s="1014" t="s">
        <v>760</v>
      </c>
      <c r="X7" s="1014" t="s">
        <v>759</v>
      </c>
      <c r="Y7" s="1027" t="s">
        <v>758</v>
      </c>
      <c r="Z7" s="1030"/>
      <c r="AA7" s="1030"/>
      <c r="AB7" s="1023"/>
      <c r="AC7" s="1024"/>
      <c r="AD7" s="1018"/>
      <c r="AE7" s="1014" t="s">
        <v>757</v>
      </c>
      <c r="AF7" s="1014" t="s">
        <v>756</v>
      </c>
      <c r="AG7" s="1014" t="s">
        <v>755</v>
      </c>
      <c r="AH7" s="1014" t="s">
        <v>754</v>
      </c>
      <c r="AI7" s="1014" t="s">
        <v>753</v>
      </c>
      <c r="AJ7" s="1016" t="s">
        <v>752</v>
      </c>
    </row>
    <row r="8" spans="1:36" s="456" customFormat="1" ht="12.95" customHeight="1">
      <c r="A8" s="1023"/>
      <c r="B8" s="1024"/>
      <c r="C8" s="1051"/>
      <c r="D8" s="1014"/>
      <c r="E8" s="1014"/>
      <c r="F8" s="1014"/>
      <c r="G8" s="1014"/>
      <c r="H8" s="1014"/>
      <c r="I8" s="1016"/>
      <c r="J8" s="1030"/>
      <c r="K8" s="1056"/>
      <c r="L8" s="1019"/>
      <c r="M8" s="1014"/>
      <c r="N8" s="1014"/>
      <c r="O8" s="1014"/>
      <c r="P8" s="1014"/>
      <c r="Q8" s="1014"/>
      <c r="R8" s="1016"/>
      <c r="S8" s="1019"/>
      <c r="T8" s="1014"/>
      <c r="U8" s="1014"/>
      <c r="V8" s="1014"/>
      <c r="W8" s="1014"/>
      <c r="X8" s="1014"/>
      <c r="Y8" s="1027"/>
      <c r="Z8" s="1030"/>
      <c r="AA8" s="1030"/>
      <c r="AB8" s="1023"/>
      <c r="AC8" s="1024"/>
      <c r="AD8" s="1019"/>
      <c r="AE8" s="1014"/>
      <c r="AF8" s="1014"/>
      <c r="AG8" s="1014"/>
      <c r="AH8" s="1014"/>
      <c r="AI8" s="1014"/>
      <c r="AJ8" s="1016"/>
    </row>
    <row r="9" spans="1:36" s="456" customFormat="1" ht="12.95" customHeight="1">
      <c r="A9" s="1025"/>
      <c r="B9" s="1026"/>
      <c r="C9" s="1052"/>
      <c r="D9" s="1015"/>
      <c r="E9" s="1015"/>
      <c r="F9" s="1015"/>
      <c r="G9" s="1015"/>
      <c r="H9" s="1015"/>
      <c r="I9" s="1017"/>
      <c r="J9" s="1031"/>
      <c r="K9" s="1057"/>
      <c r="L9" s="1020"/>
      <c r="M9" s="1015"/>
      <c r="N9" s="1015"/>
      <c r="O9" s="1015"/>
      <c r="P9" s="1015"/>
      <c r="Q9" s="1015"/>
      <c r="R9" s="1017"/>
      <c r="S9" s="1020"/>
      <c r="T9" s="1015"/>
      <c r="U9" s="1015"/>
      <c r="V9" s="1015"/>
      <c r="W9" s="1015"/>
      <c r="X9" s="1015"/>
      <c r="Y9" s="1028"/>
      <c r="Z9" s="1031"/>
      <c r="AA9" s="1031"/>
      <c r="AB9" s="1025"/>
      <c r="AC9" s="1026"/>
      <c r="AD9" s="1020"/>
      <c r="AE9" s="1015"/>
      <c r="AF9" s="1015"/>
      <c r="AG9" s="1015"/>
      <c r="AH9" s="1015"/>
      <c r="AI9" s="1015"/>
      <c r="AJ9" s="1017"/>
    </row>
    <row r="10" spans="1:36" s="835" customFormat="1" ht="21" customHeight="1">
      <c r="A10" s="1039" t="s">
        <v>461</v>
      </c>
      <c r="B10" s="438" t="s">
        <v>103</v>
      </c>
      <c r="C10" s="415">
        <v>23905</v>
      </c>
      <c r="D10" s="415">
        <v>6128</v>
      </c>
      <c r="E10" s="415">
        <v>14624</v>
      </c>
      <c r="F10" s="415">
        <v>1730</v>
      </c>
      <c r="G10" s="415">
        <v>77</v>
      </c>
      <c r="H10" s="415">
        <v>1259</v>
      </c>
      <c r="I10" s="241">
        <v>87</v>
      </c>
      <c r="J10" s="1039" t="s">
        <v>461</v>
      </c>
      <c r="K10" s="439" t="s">
        <v>104</v>
      </c>
      <c r="L10" s="630">
        <v>16713</v>
      </c>
      <c r="M10" s="630">
        <v>4699</v>
      </c>
      <c r="N10" s="630">
        <v>9923</v>
      </c>
      <c r="O10" s="630">
        <v>1071</v>
      </c>
      <c r="P10" s="630">
        <v>39</v>
      </c>
      <c r="Q10" s="630">
        <v>939</v>
      </c>
      <c r="R10" s="630">
        <v>42</v>
      </c>
      <c r="S10" s="630">
        <v>6117</v>
      </c>
      <c r="T10" s="630">
        <v>971</v>
      </c>
      <c r="U10" s="630">
        <v>4360</v>
      </c>
      <c r="V10" s="630">
        <v>469</v>
      </c>
      <c r="W10" s="630">
        <v>22</v>
      </c>
      <c r="X10" s="630">
        <v>256</v>
      </c>
      <c r="Y10" s="631">
        <v>39</v>
      </c>
      <c r="Z10" s="1046" t="s">
        <v>461</v>
      </c>
      <c r="AA10" s="242" t="s">
        <v>105</v>
      </c>
      <c r="AB10" s="1039" t="s">
        <v>461</v>
      </c>
      <c r="AC10" s="438" t="s">
        <v>103</v>
      </c>
      <c r="AD10" s="634">
        <v>1075</v>
      </c>
      <c r="AE10" s="241">
        <v>458</v>
      </c>
      <c r="AF10" s="241">
        <v>341</v>
      </c>
      <c r="AG10" s="241">
        <v>190</v>
      </c>
      <c r="AH10" s="241">
        <v>16</v>
      </c>
      <c r="AI10" s="241">
        <v>64</v>
      </c>
      <c r="AJ10" s="241">
        <v>6</v>
      </c>
    </row>
    <row r="11" spans="1:36" s="835" customFormat="1" ht="21" customHeight="1">
      <c r="A11" s="1039"/>
      <c r="B11" s="438" t="s">
        <v>106</v>
      </c>
      <c r="C11" s="415">
        <v>7623449</v>
      </c>
      <c r="D11" s="415">
        <v>3892098</v>
      </c>
      <c r="E11" s="415">
        <v>3410560</v>
      </c>
      <c r="F11" s="415">
        <v>125247</v>
      </c>
      <c r="G11" s="415">
        <v>91211</v>
      </c>
      <c r="H11" s="415">
        <v>98319</v>
      </c>
      <c r="I11" s="241">
        <v>6014</v>
      </c>
      <c r="J11" s="1039"/>
      <c r="K11" s="439" t="s">
        <v>107</v>
      </c>
      <c r="L11" s="630">
        <v>6215922</v>
      </c>
      <c r="M11" s="630">
        <v>3474933</v>
      </c>
      <c r="N11" s="630">
        <v>2488478</v>
      </c>
      <c r="O11" s="630">
        <v>92522</v>
      </c>
      <c r="P11" s="630">
        <v>70409</v>
      </c>
      <c r="Q11" s="630">
        <v>84837</v>
      </c>
      <c r="R11" s="630">
        <v>4743</v>
      </c>
      <c r="S11" s="630">
        <v>1138875</v>
      </c>
      <c r="T11" s="630">
        <v>258519</v>
      </c>
      <c r="U11" s="630">
        <v>848442</v>
      </c>
      <c r="V11" s="630">
        <v>15641</v>
      </c>
      <c r="W11" s="630">
        <v>5929</v>
      </c>
      <c r="X11" s="630">
        <v>9433</v>
      </c>
      <c r="Y11" s="631">
        <v>911</v>
      </c>
      <c r="Z11" s="1039"/>
      <c r="AA11" s="242" t="s">
        <v>108</v>
      </c>
      <c r="AB11" s="1039"/>
      <c r="AC11" s="438" t="s">
        <v>106</v>
      </c>
      <c r="AD11" s="634">
        <v>268652</v>
      </c>
      <c r="AE11" s="241">
        <v>158646</v>
      </c>
      <c r="AF11" s="241">
        <v>73640</v>
      </c>
      <c r="AG11" s="241">
        <v>17084</v>
      </c>
      <c r="AH11" s="241">
        <v>14873</v>
      </c>
      <c r="AI11" s="241">
        <v>4049</v>
      </c>
      <c r="AJ11" s="241">
        <v>360</v>
      </c>
    </row>
    <row r="12" spans="1:36" s="835" customFormat="1" ht="21" customHeight="1">
      <c r="A12" s="1039" t="s">
        <v>751</v>
      </c>
      <c r="B12" s="438" t="s">
        <v>103</v>
      </c>
      <c r="C12" s="415">
        <v>24695</v>
      </c>
      <c r="D12" s="415">
        <v>6359</v>
      </c>
      <c r="E12" s="415">
        <v>15234</v>
      </c>
      <c r="F12" s="415">
        <v>1620</v>
      </c>
      <c r="G12" s="415">
        <v>90</v>
      </c>
      <c r="H12" s="415">
        <v>1257</v>
      </c>
      <c r="I12" s="241">
        <v>135</v>
      </c>
      <c r="J12" s="1039" t="s">
        <v>751</v>
      </c>
      <c r="K12" s="439" t="s">
        <v>104</v>
      </c>
      <c r="L12" s="630">
        <v>17344</v>
      </c>
      <c r="M12" s="630">
        <v>4804</v>
      </c>
      <c r="N12" s="630">
        <v>10395</v>
      </c>
      <c r="O12" s="630">
        <v>982</v>
      </c>
      <c r="P12" s="630">
        <v>49</v>
      </c>
      <c r="Q12" s="630">
        <v>992</v>
      </c>
      <c r="R12" s="630">
        <v>122</v>
      </c>
      <c r="S12" s="630">
        <v>6217</v>
      </c>
      <c r="T12" s="630">
        <v>1045</v>
      </c>
      <c r="U12" s="630">
        <v>4474</v>
      </c>
      <c r="V12" s="630">
        <v>438</v>
      </c>
      <c r="W12" s="630">
        <v>32</v>
      </c>
      <c r="X12" s="630">
        <v>215</v>
      </c>
      <c r="Y12" s="631">
        <v>13</v>
      </c>
      <c r="Z12" s="1039" t="s">
        <v>751</v>
      </c>
      <c r="AA12" s="242" t="s">
        <v>105</v>
      </c>
      <c r="AB12" s="1039" t="s">
        <v>751</v>
      </c>
      <c r="AC12" s="438" t="s">
        <v>103</v>
      </c>
      <c r="AD12" s="634">
        <v>1134</v>
      </c>
      <c r="AE12" s="241">
        <v>510</v>
      </c>
      <c r="AF12" s="241">
        <v>365</v>
      </c>
      <c r="AG12" s="241">
        <v>200</v>
      </c>
      <c r="AH12" s="241">
        <v>9</v>
      </c>
      <c r="AI12" s="241">
        <v>50</v>
      </c>
      <c r="AJ12" s="241">
        <v>0</v>
      </c>
    </row>
    <row r="13" spans="1:36" s="835" customFormat="1" ht="21" customHeight="1">
      <c r="A13" s="1039"/>
      <c r="B13" s="438" t="s">
        <v>106</v>
      </c>
      <c r="C13" s="415">
        <v>8203511</v>
      </c>
      <c r="D13" s="415">
        <v>4198109</v>
      </c>
      <c r="E13" s="415">
        <v>3613939</v>
      </c>
      <c r="F13" s="415">
        <v>119081</v>
      </c>
      <c r="G13" s="415">
        <v>159199</v>
      </c>
      <c r="H13" s="415">
        <v>102161</v>
      </c>
      <c r="I13" s="241">
        <v>11022</v>
      </c>
      <c r="J13" s="1039"/>
      <c r="K13" s="439" t="s">
        <v>107</v>
      </c>
      <c r="L13" s="630">
        <v>6613206</v>
      </c>
      <c r="M13" s="630">
        <v>3747790</v>
      </c>
      <c r="N13" s="630">
        <v>2594768</v>
      </c>
      <c r="O13" s="630">
        <v>84604</v>
      </c>
      <c r="P13" s="630">
        <v>84280</v>
      </c>
      <c r="Q13" s="630">
        <v>91020</v>
      </c>
      <c r="R13" s="630">
        <v>10744</v>
      </c>
      <c r="S13" s="630">
        <v>1317783</v>
      </c>
      <c r="T13" s="630">
        <v>304153</v>
      </c>
      <c r="U13" s="630">
        <v>928905</v>
      </c>
      <c r="V13" s="630">
        <v>14750</v>
      </c>
      <c r="W13" s="630">
        <v>61594</v>
      </c>
      <c r="X13" s="630">
        <v>8103</v>
      </c>
      <c r="Y13" s="631">
        <v>278</v>
      </c>
      <c r="Z13" s="1039"/>
      <c r="AA13" s="242" t="s">
        <v>108</v>
      </c>
      <c r="AB13" s="1039"/>
      <c r="AC13" s="438" t="s">
        <v>106</v>
      </c>
      <c r="AD13" s="634">
        <v>272522</v>
      </c>
      <c r="AE13" s="241">
        <v>146166</v>
      </c>
      <c r="AF13" s="241">
        <v>90266</v>
      </c>
      <c r="AG13" s="241">
        <v>19727</v>
      </c>
      <c r="AH13" s="241">
        <v>13325</v>
      </c>
      <c r="AI13" s="241">
        <v>3038</v>
      </c>
      <c r="AJ13" s="241">
        <v>0</v>
      </c>
    </row>
    <row r="14" spans="1:36" s="835" customFormat="1" ht="21" customHeight="1">
      <c r="A14" s="1039" t="s">
        <v>657</v>
      </c>
      <c r="B14" s="438" t="s">
        <v>103</v>
      </c>
      <c r="C14" s="415">
        <v>27366</v>
      </c>
      <c r="D14" s="415">
        <v>7078</v>
      </c>
      <c r="E14" s="415">
        <v>16936</v>
      </c>
      <c r="F14" s="415">
        <v>1622</v>
      </c>
      <c r="G14" s="415">
        <v>93</v>
      </c>
      <c r="H14" s="415">
        <v>1435</v>
      </c>
      <c r="I14" s="241">
        <v>202</v>
      </c>
      <c r="J14" s="1039" t="s">
        <v>657</v>
      </c>
      <c r="K14" s="439" t="s">
        <v>104</v>
      </c>
      <c r="L14" s="630">
        <v>20183</v>
      </c>
      <c r="M14" s="630">
        <v>5582</v>
      </c>
      <c r="N14" s="630">
        <v>12280</v>
      </c>
      <c r="O14" s="630">
        <v>963</v>
      </c>
      <c r="P14" s="630">
        <v>44</v>
      </c>
      <c r="Q14" s="630">
        <v>1130</v>
      </c>
      <c r="R14" s="630">
        <v>184</v>
      </c>
      <c r="S14" s="630">
        <v>6133</v>
      </c>
      <c r="T14" s="630">
        <v>1081</v>
      </c>
      <c r="U14" s="630">
        <v>4294</v>
      </c>
      <c r="V14" s="630">
        <v>458</v>
      </c>
      <c r="W14" s="630">
        <v>31</v>
      </c>
      <c r="X14" s="630">
        <v>253</v>
      </c>
      <c r="Y14" s="631">
        <v>16</v>
      </c>
      <c r="Z14" s="1039" t="s">
        <v>657</v>
      </c>
      <c r="AA14" s="242" t="s">
        <v>105</v>
      </c>
      <c r="AB14" s="1039" t="s">
        <v>657</v>
      </c>
      <c r="AC14" s="438" t="s">
        <v>103</v>
      </c>
      <c r="AD14" s="634">
        <v>1050</v>
      </c>
      <c r="AE14" s="241">
        <v>415</v>
      </c>
      <c r="AF14" s="241">
        <v>362</v>
      </c>
      <c r="AG14" s="241">
        <v>201</v>
      </c>
      <c r="AH14" s="241">
        <v>18</v>
      </c>
      <c r="AI14" s="241">
        <v>52</v>
      </c>
      <c r="AJ14" s="241">
        <v>2</v>
      </c>
    </row>
    <row r="15" spans="1:36" s="835" customFormat="1" ht="21" customHeight="1">
      <c r="A15" s="1039"/>
      <c r="B15" s="438" t="s">
        <v>106</v>
      </c>
      <c r="C15" s="415">
        <v>10941479</v>
      </c>
      <c r="D15" s="415">
        <v>6486761</v>
      </c>
      <c r="E15" s="415">
        <v>3870388</v>
      </c>
      <c r="F15" s="415">
        <v>120423</v>
      </c>
      <c r="G15" s="415">
        <v>325220</v>
      </c>
      <c r="H15" s="415">
        <v>126328</v>
      </c>
      <c r="I15" s="241">
        <v>12359</v>
      </c>
      <c r="J15" s="1039"/>
      <c r="K15" s="439" t="s">
        <v>107</v>
      </c>
      <c r="L15" s="630">
        <v>9491909</v>
      </c>
      <c r="M15" s="630">
        <v>6139731</v>
      </c>
      <c r="N15" s="630">
        <v>2842067</v>
      </c>
      <c r="O15" s="630">
        <v>85787</v>
      </c>
      <c r="P15" s="630">
        <v>296870</v>
      </c>
      <c r="Q15" s="630">
        <v>115506</v>
      </c>
      <c r="R15" s="630">
        <v>11948</v>
      </c>
      <c r="S15" s="630">
        <v>1223230</v>
      </c>
      <c r="T15" s="630">
        <v>235847</v>
      </c>
      <c r="U15" s="630">
        <v>960816</v>
      </c>
      <c r="V15" s="630">
        <v>14791</v>
      </c>
      <c r="W15" s="630">
        <v>4141</v>
      </c>
      <c r="X15" s="630">
        <v>7270</v>
      </c>
      <c r="Y15" s="631">
        <v>365</v>
      </c>
      <c r="Z15" s="1039"/>
      <c r="AA15" s="242" t="s">
        <v>108</v>
      </c>
      <c r="AB15" s="1039"/>
      <c r="AC15" s="438" t="s">
        <v>106</v>
      </c>
      <c r="AD15" s="634">
        <v>226340</v>
      </c>
      <c r="AE15" s="241">
        <v>111183</v>
      </c>
      <c r="AF15" s="241">
        <v>67505</v>
      </c>
      <c r="AG15" s="241">
        <v>19845</v>
      </c>
      <c r="AH15" s="241">
        <v>24209</v>
      </c>
      <c r="AI15" s="241">
        <v>3552</v>
      </c>
      <c r="AJ15" s="241">
        <v>46</v>
      </c>
    </row>
    <row r="16" spans="1:36" s="835" customFormat="1" ht="21" customHeight="1">
      <c r="A16" s="834" t="s">
        <v>658</v>
      </c>
      <c r="B16" s="438" t="s">
        <v>103</v>
      </c>
      <c r="C16" s="415">
        <v>29564</v>
      </c>
      <c r="D16" s="415">
        <v>8159</v>
      </c>
      <c r="E16" s="415">
        <v>17892</v>
      </c>
      <c r="F16" s="415">
        <v>1551</v>
      </c>
      <c r="G16" s="415">
        <v>109</v>
      </c>
      <c r="H16" s="415">
        <v>1643</v>
      </c>
      <c r="I16" s="241">
        <v>210</v>
      </c>
      <c r="J16" s="834" t="s">
        <v>658</v>
      </c>
      <c r="K16" s="439" t="s">
        <v>104</v>
      </c>
      <c r="L16" s="630">
        <v>21830</v>
      </c>
      <c r="M16" s="630">
        <v>6572</v>
      </c>
      <c r="N16" s="630">
        <v>12767</v>
      </c>
      <c r="O16" s="630">
        <v>918</v>
      </c>
      <c r="P16" s="630">
        <v>61</v>
      </c>
      <c r="Q16" s="630">
        <v>1325</v>
      </c>
      <c r="R16" s="630">
        <v>187</v>
      </c>
      <c r="S16" s="630">
        <v>6616</v>
      </c>
      <c r="T16" s="630">
        <v>1184</v>
      </c>
      <c r="U16" s="630">
        <v>4700</v>
      </c>
      <c r="V16" s="630">
        <v>418</v>
      </c>
      <c r="W16" s="630">
        <v>34</v>
      </c>
      <c r="X16" s="630">
        <v>258</v>
      </c>
      <c r="Y16" s="631">
        <v>22</v>
      </c>
      <c r="Z16" s="834" t="s">
        <v>658</v>
      </c>
      <c r="AA16" s="242" t="s">
        <v>105</v>
      </c>
      <c r="AB16" s="834" t="s">
        <v>658</v>
      </c>
      <c r="AC16" s="438" t="s">
        <v>103</v>
      </c>
      <c r="AD16" s="634">
        <v>1118</v>
      </c>
      <c r="AE16" s="241">
        <v>403</v>
      </c>
      <c r="AF16" s="241">
        <v>425</v>
      </c>
      <c r="AG16" s="241">
        <v>215</v>
      </c>
      <c r="AH16" s="241">
        <v>14</v>
      </c>
      <c r="AI16" s="241">
        <v>60</v>
      </c>
      <c r="AJ16" s="241">
        <v>1</v>
      </c>
    </row>
    <row r="17" spans="1:36" s="835" customFormat="1" ht="21" customHeight="1">
      <c r="A17" s="834"/>
      <c r="B17" s="438" t="s">
        <v>106</v>
      </c>
      <c r="C17" s="415">
        <v>13478639</v>
      </c>
      <c r="D17" s="415">
        <v>9102465</v>
      </c>
      <c r="E17" s="415">
        <v>3894023</v>
      </c>
      <c r="F17" s="415">
        <v>107085</v>
      </c>
      <c r="G17" s="415">
        <v>214280</v>
      </c>
      <c r="H17" s="415">
        <v>143747</v>
      </c>
      <c r="I17" s="241">
        <v>17039</v>
      </c>
      <c r="J17" s="834"/>
      <c r="K17" s="439" t="s">
        <v>107</v>
      </c>
      <c r="L17" s="630">
        <v>11939451</v>
      </c>
      <c r="M17" s="630">
        <v>8625251</v>
      </c>
      <c r="N17" s="630">
        <v>2915100</v>
      </c>
      <c r="O17" s="630">
        <v>80795</v>
      </c>
      <c r="P17" s="630">
        <v>172698</v>
      </c>
      <c r="Q17" s="630">
        <v>129691</v>
      </c>
      <c r="R17" s="630">
        <v>15916</v>
      </c>
      <c r="S17" s="630">
        <v>1281303</v>
      </c>
      <c r="T17" s="630">
        <v>359195</v>
      </c>
      <c r="U17" s="630">
        <v>876924</v>
      </c>
      <c r="V17" s="630">
        <v>8482</v>
      </c>
      <c r="W17" s="630">
        <v>26587</v>
      </c>
      <c r="X17" s="630">
        <v>9079</v>
      </c>
      <c r="Y17" s="631">
        <v>1036</v>
      </c>
      <c r="Z17" s="834"/>
      <c r="AA17" s="242" t="s">
        <v>108</v>
      </c>
      <c r="AB17" s="834"/>
      <c r="AC17" s="438" t="s">
        <v>106</v>
      </c>
      <c r="AD17" s="634">
        <v>257885</v>
      </c>
      <c r="AE17" s="241">
        <v>118019</v>
      </c>
      <c r="AF17" s="241">
        <v>101999</v>
      </c>
      <c r="AG17" s="241">
        <v>17808</v>
      </c>
      <c r="AH17" s="241">
        <v>14995</v>
      </c>
      <c r="AI17" s="241">
        <v>4977</v>
      </c>
      <c r="AJ17" s="241">
        <v>87</v>
      </c>
    </row>
    <row r="18" spans="1:36" s="44" customFormat="1" ht="21" customHeight="1">
      <c r="A18" s="1053" t="s">
        <v>732</v>
      </c>
      <c r="B18" s="841" t="s">
        <v>103</v>
      </c>
      <c r="C18" s="416">
        <f t="shared" ref="C18:I19" si="0">SUM(C21,C23,C25,C27,C29,C31,C33)</f>
        <v>35337</v>
      </c>
      <c r="D18" s="416">
        <f t="shared" si="0"/>
        <v>8449</v>
      </c>
      <c r="E18" s="416">
        <f t="shared" si="0"/>
        <v>22898</v>
      </c>
      <c r="F18" s="416">
        <f t="shared" si="0"/>
        <v>1609</v>
      </c>
      <c r="G18" s="416">
        <f t="shared" si="0"/>
        <v>129</v>
      </c>
      <c r="H18" s="416">
        <f t="shared" si="0"/>
        <v>2064</v>
      </c>
      <c r="I18" s="53">
        <f t="shared" si="0"/>
        <v>188</v>
      </c>
      <c r="J18" s="1038" t="s">
        <v>732</v>
      </c>
      <c r="K18" s="842" t="s">
        <v>104</v>
      </c>
      <c r="L18" s="632">
        <f t="shared" ref="L18:Y18" si="1">SUM(L21,L23,L25,L27,L29,L31,L33)</f>
        <v>20742</v>
      </c>
      <c r="M18" s="632">
        <f t="shared" si="1"/>
        <v>5547</v>
      </c>
      <c r="N18" s="632">
        <f t="shared" si="1"/>
        <v>13017</v>
      </c>
      <c r="O18" s="632">
        <f t="shared" si="1"/>
        <v>716</v>
      </c>
      <c r="P18" s="632">
        <f t="shared" si="1"/>
        <v>41</v>
      </c>
      <c r="Q18" s="632">
        <f t="shared" si="1"/>
        <v>1355</v>
      </c>
      <c r="R18" s="632">
        <f t="shared" si="1"/>
        <v>66</v>
      </c>
      <c r="S18" s="632">
        <f t="shared" si="1"/>
        <v>13562</v>
      </c>
      <c r="T18" s="632">
        <f t="shared" si="1"/>
        <v>2496</v>
      </c>
      <c r="U18" s="632">
        <f t="shared" si="1"/>
        <v>9484</v>
      </c>
      <c r="V18" s="632">
        <f t="shared" si="1"/>
        <v>741</v>
      </c>
      <c r="W18" s="632">
        <f t="shared" si="1"/>
        <v>78</v>
      </c>
      <c r="X18" s="632">
        <f t="shared" si="1"/>
        <v>643</v>
      </c>
      <c r="Y18" s="633">
        <f t="shared" si="1"/>
        <v>120</v>
      </c>
      <c r="Z18" s="1038" t="s">
        <v>732</v>
      </c>
      <c r="AA18" s="43" t="s">
        <v>105</v>
      </c>
      <c r="AB18" s="1038" t="s">
        <v>732</v>
      </c>
      <c r="AC18" s="841" t="s">
        <v>103</v>
      </c>
      <c r="AD18" s="635">
        <f t="shared" ref="AD18:AJ19" si="2">SUM(AD21,AD23,AD25,AD27,AD29,AD31,AD33)</f>
        <v>1033</v>
      </c>
      <c r="AE18" s="54">
        <f t="shared" si="2"/>
        <v>406</v>
      </c>
      <c r="AF18" s="54">
        <f t="shared" si="2"/>
        <v>397</v>
      </c>
      <c r="AG18" s="54">
        <f t="shared" si="2"/>
        <v>152</v>
      </c>
      <c r="AH18" s="54">
        <f t="shared" si="2"/>
        <v>10</v>
      </c>
      <c r="AI18" s="54">
        <f t="shared" si="2"/>
        <v>66</v>
      </c>
      <c r="AJ18" s="54">
        <f t="shared" si="2"/>
        <v>2</v>
      </c>
    </row>
    <row r="19" spans="1:36" s="44" customFormat="1" ht="21" customHeight="1">
      <c r="A19" s="1053"/>
      <c r="B19" s="841" t="s">
        <v>106</v>
      </c>
      <c r="C19" s="416">
        <f t="shared" si="0"/>
        <v>12225994</v>
      </c>
      <c r="D19" s="416">
        <f t="shared" si="0"/>
        <v>6337423</v>
      </c>
      <c r="E19" s="416">
        <f t="shared" si="0"/>
        <v>5324717</v>
      </c>
      <c r="F19" s="416">
        <f t="shared" si="0"/>
        <v>101543</v>
      </c>
      <c r="G19" s="416">
        <f t="shared" si="0"/>
        <v>304418</v>
      </c>
      <c r="H19" s="416">
        <f t="shared" si="0"/>
        <v>149968</v>
      </c>
      <c r="I19" s="53">
        <f t="shared" si="0"/>
        <v>7925</v>
      </c>
      <c r="J19" s="1038"/>
      <c r="K19" s="842" t="s">
        <v>107</v>
      </c>
      <c r="L19" s="632">
        <f t="shared" ref="L19:Y19" si="3">SUM(L22,L24,L26,L28,L30,L32,L34)</f>
        <v>9037117</v>
      </c>
      <c r="M19" s="632">
        <f t="shared" si="3"/>
        <v>5673819</v>
      </c>
      <c r="N19" s="632">
        <f t="shared" si="3"/>
        <v>2975872</v>
      </c>
      <c r="O19" s="632">
        <f t="shared" si="3"/>
        <v>65151</v>
      </c>
      <c r="P19" s="632">
        <f t="shared" si="3"/>
        <v>196636</v>
      </c>
      <c r="Q19" s="632">
        <f t="shared" si="3"/>
        <v>120634</v>
      </c>
      <c r="R19" s="632">
        <f t="shared" si="3"/>
        <v>5005</v>
      </c>
      <c r="S19" s="632">
        <f t="shared" si="3"/>
        <v>2953262</v>
      </c>
      <c r="T19" s="632">
        <f t="shared" si="3"/>
        <v>545009</v>
      </c>
      <c r="U19" s="632">
        <f t="shared" si="3"/>
        <v>2261783</v>
      </c>
      <c r="V19" s="632">
        <f t="shared" si="3"/>
        <v>22383</v>
      </c>
      <c r="W19" s="632">
        <f t="shared" si="3"/>
        <v>96177</v>
      </c>
      <c r="X19" s="632">
        <f t="shared" si="3"/>
        <v>24990</v>
      </c>
      <c r="Y19" s="633">
        <f t="shared" si="3"/>
        <v>2920</v>
      </c>
      <c r="Z19" s="1038"/>
      <c r="AA19" s="43" t="s">
        <v>108</v>
      </c>
      <c r="AB19" s="1038"/>
      <c r="AC19" s="841" t="s">
        <v>106</v>
      </c>
      <c r="AD19" s="635">
        <f t="shared" si="2"/>
        <v>235615</v>
      </c>
      <c r="AE19" s="54">
        <f t="shared" si="2"/>
        <v>118595</v>
      </c>
      <c r="AF19" s="54">
        <f t="shared" si="2"/>
        <v>87062</v>
      </c>
      <c r="AG19" s="54">
        <f t="shared" si="2"/>
        <v>14009</v>
      </c>
      <c r="AH19" s="54">
        <f t="shared" si="2"/>
        <v>11605</v>
      </c>
      <c r="AI19" s="54">
        <f t="shared" si="2"/>
        <v>4344</v>
      </c>
      <c r="AJ19" s="54">
        <f t="shared" si="2"/>
        <v>0</v>
      </c>
    </row>
    <row r="20" spans="1:36" s="835" customFormat="1" ht="17.45" customHeight="1">
      <c r="B20" s="439"/>
      <c r="C20" s="417"/>
      <c r="D20" s="415"/>
      <c r="E20" s="415"/>
      <c r="F20" s="415"/>
      <c r="G20" s="415"/>
      <c r="H20" s="415"/>
      <c r="I20" s="241"/>
      <c r="K20" s="439"/>
      <c r="L20" s="632"/>
      <c r="M20" s="630"/>
      <c r="N20" s="630"/>
      <c r="O20" s="630"/>
      <c r="P20" s="630"/>
      <c r="Q20" s="630"/>
      <c r="R20" s="630"/>
      <c r="S20" s="632"/>
      <c r="T20" s="630"/>
      <c r="U20" s="630"/>
      <c r="V20" s="630"/>
      <c r="W20" s="630"/>
      <c r="X20" s="630"/>
      <c r="Y20" s="631"/>
      <c r="AA20" s="242"/>
      <c r="AC20" s="438"/>
      <c r="AD20" s="635"/>
      <c r="AE20" s="241"/>
      <c r="AF20" s="241"/>
      <c r="AG20" s="241"/>
      <c r="AH20" s="241"/>
      <c r="AI20" s="241"/>
      <c r="AJ20" s="241"/>
    </row>
    <row r="21" spans="1:36" s="835" customFormat="1" ht="21" customHeight="1">
      <c r="A21" s="1035" t="s">
        <v>750</v>
      </c>
      <c r="B21" s="840" t="s">
        <v>103</v>
      </c>
      <c r="C21" s="415">
        <f t="shared" ref="C21:C34" si="4">IF(SUM(D21:I21)=SUM(L21,S21,AD21),SUM(D21:I21),"ERR!")</f>
        <v>17901</v>
      </c>
      <c r="D21" s="415">
        <f t="shared" ref="D21:D34" si="5">SUM(M21,T21,AE21)</f>
        <v>5143</v>
      </c>
      <c r="E21" s="415">
        <f t="shared" ref="E21:E34" si="6">SUM(N21,U21,AF21)</f>
        <v>10064</v>
      </c>
      <c r="F21" s="415">
        <f t="shared" ref="F21:F34" si="7">SUM(O21,V21,AG21)</f>
        <v>1087</v>
      </c>
      <c r="G21" s="415">
        <f t="shared" ref="G21:G34" si="8">SUM(P21,W21,AH21)</f>
        <v>56</v>
      </c>
      <c r="H21" s="415">
        <f t="shared" ref="H21:H34" si="9">SUM(Q21,X21,AI21)</f>
        <v>1461</v>
      </c>
      <c r="I21" s="241">
        <f t="shared" ref="I21:I34" si="10">SUM(R21,Y21,AJ21)</f>
        <v>90</v>
      </c>
      <c r="J21" s="1040" t="s">
        <v>541</v>
      </c>
      <c r="K21" s="439" t="s">
        <v>104</v>
      </c>
      <c r="L21" s="630">
        <f t="shared" ref="L21:L34" si="11">SUM(M21:R21)</f>
        <v>10897</v>
      </c>
      <c r="M21" s="708">
        <v>3823</v>
      </c>
      <c r="N21" s="708">
        <v>5245</v>
      </c>
      <c r="O21" s="708">
        <v>661</v>
      </c>
      <c r="P21" s="708">
        <v>16</v>
      </c>
      <c r="Q21" s="708">
        <v>1123</v>
      </c>
      <c r="R21" s="708">
        <v>29</v>
      </c>
      <c r="S21" s="630">
        <f t="shared" ref="S21:S34" si="12">SUM(T21:Y21)</f>
        <v>6822</v>
      </c>
      <c r="T21" s="708">
        <v>1262</v>
      </c>
      <c r="U21" s="708">
        <v>4766</v>
      </c>
      <c r="V21" s="708">
        <v>371</v>
      </c>
      <c r="W21" s="708">
        <v>40</v>
      </c>
      <c r="X21" s="708">
        <v>323</v>
      </c>
      <c r="Y21" s="708">
        <v>60</v>
      </c>
      <c r="Z21" s="1042" t="s">
        <v>542</v>
      </c>
      <c r="AA21" s="242" t="s">
        <v>105</v>
      </c>
      <c r="AB21" s="1035" t="s">
        <v>241</v>
      </c>
      <c r="AC21" s="840" t="s">
        <v>103</v>
      </c>
      <c r="AD21" s="634">
        <f t="shared" ref="AD21:AD34" si="13">SUM(AE21:AJ21)</f>
        <v>182</v>
      </c>
      <c r="AE21" s="709">
        <v>58</v>
      </c>
      <c r="AF21" s="709">
        <v>53</v>
      </c>
      <c r="AG21" s="709">
        <v>55</v>
      </c>
      <c r="AH21" s="709">
        <v>0</v>
      </c>
      <c r="AI21" s="709">
        <v>15</v>
      </c>
      <c r="AJ21" s="709">
        <v>1</v>
      </c>
    </row>
    <row r="22" spans="1:36" s="835" customFormat="1" ht="21" customHeight="1">
      <c r="A22" s="1035"/>
      <c r="B22" s="840" t="s">
        <v>106</v>
      </c>
      <c r="C22" s="415">
        <f t="shared" si="4"/>
        <v>5755475</v>
      </c>
      <c r="D22" s="415">
        <f t="shared" si="5"/>
        <v>3867483</v>
      </c>
      <c r="E22" s="415">
        <f t="shared" si="6"/>
        <v>1574815</v>
      </c>
      <c r="F22" s="415">
        <f t="shared" si="7"/>
        <v>75939</v>
      </c>
      <c r="G22" s="415">
        <f t="shared" si="8"/>
        <v>114140</v>
      </c>
      <c r="H22" s="415">
        <f t="shared" si="9"/>
        <v>119418</v>
      </c>
      <c r="I22" s="241">
        <f t="shared" si="10"/>
        <v>3680</v>
      </c>
      <c r="J22" s="1040"/>
      <c r="K22" s="439" t="s">
        <v>107</v>
      </c>
      <c r="L22" s="630">
        <f t="shared" si="11"/>
        <v>4237292</v>
      </c>
      <c r="M22" s="708">
        <v>3578936</v>
      </c>
      <c r="N22" s="708">
        <v>426909</v>
      </c>
      <c r="O22" s="708">
        <v>59821</v>
      </c>
      <c r="P22" s="708">
        <v>63496</v>
      </c>
      <c r="Q22" s="708">
        <v>105910</v>
      </c>
      <c r="R22" s="708">
        <v>2220</v>
      </c>
      <c r="S22" s="630">
        <f t="shared" si="12"/>
        <v>1496646</v>
      </c>
      <c r="T22" s="708">
        <v>279788</v>
      </c>
      <c r="U22" s="708">
        <v>1141419</v>
      </c>
      <c r="V22" s="708">
        <v>11199</v>
      </c>
      <c r="W22" s="708">
        <v>50179</v>
      </c>
      <c r="X22" s="708">
        <v>12601</v>
      </c>
      <c r="Y22" s="708">
        <v>1460</v>
      </c>
      <c r="Z22" s="1042"/>
      <c r="AA22" s="242" t="s">
        <v>108</v>
      </c>
      <c r="AB22" s="1035"/>
      <c r="AC22" s="840" t="s">
        <v>106</v>
      </c>
      <c r="AD22" s="634">
        <f t="shared" si="13"/>
        <v>21537</v>
      </c>
      <c r="AE22" s="709">
        <v>8759</v>
      </c>
      <c r="AF22" s="709">
        <v>6487</v>
      </c>
      <c r="AG22" s="709">
        <v>4919</v>
      </c>
      <c r="AH22" s="709">
        <v>465</v>
      </c>
      <c r="AI22" s="709">
        <v>907</v>
      </c>
      <c r="AJ22" s="709">
        <v>0</v>
      </c>
    </row>
    <row r="23" spans="1:36" s="835" customFormat="1" ht="21" customHeight="1">
      <c r="A23" s="1035" t="s">
        <v>749</v>
      </c>
      <c r="B23" s="840" t="s">
        <v>103</v>
      </c>
      <c r="C23" s="415">
        <f t="shared" si="4"/>
        <v>6170</v>
      </c>
      <c r="D23" s="415">
        <f t="shared" si="5"/>
        <v>1725</v>
      </c>
      <c r="E23" s="415">
        <f t="shared" si="6"/>
        <v>3737</v>
      </c>
      <c r="F23" s="415">
        <f t="shared" si="7"/>
        <v>286</v>
      </c>
      <c r="G23" s="415">
        <f t="shared" si="8"/>
        <v>22</v>
      </c>
      <c r="H23" s="415">
        <f t="shared" si="9"/>
        <v>367</v>
      </c>
      <c r="I23" s="241">
        <f t="shared" si="10"/>
        <v>33</v>
      </c>
      <c r="J23" s="1040" t="s">
        <v>543</v>
      </c>
      <c r="K23" s="439" t="s">
        <v>104</v>
      </c>
      <c r="L23" s="630">
        <f t="shared" si="11"/>
        <v>4203</v>
      </c>
      <c r="M23" s="708">
        <v>1207</v>
      </c>
      <c r="N23" s="708">
        <v>2792</v>
      </c>
      <c r="O23" s="708">
        <v>27</v>
      </c>
      <c r="P23" s="708">
        <v>13</v>
      </c>
      <c r="Q23" s="708">
        <v>149</v>
      </c>
      <c r="R23" s="708">
        <v>15</v>
      </c>
      <c r="S23" s="630">
        <f t="shared" si="12"/>
        <v>1317</v>
      </c>
      <c r="T23" s="708">
        <v>243</v>
      </c>
      <c r="U23" s="708">
        <v>709</v>
      </c>
      <c r="V23" s="708">
        <v>172</v>
      </c>
      <c r="W23" s="708">
        <v>3</v>
      </c>
      <c r="X23" s="708">
        <v>172</v>
      </c>
      <c r="Y23" s="708">
        <v>18</v>
      </c>
      <c r="Z23" s="1042" t="s">
        <v>544</v>
      </c>
      <c r="AA23" s="242" t="s">
        <v>105</v>
      </c>
      <c r="AB23" s="1035" t="s">
        <v>242</v>
      </c>
      <c r="AC23" s="840" t="s">
        <v>103</v>
      </c>
      <c r="AD23" s="634">
        <f t="shared" si="13"/>
        <v>650</v>
      </c>
      <c r="AE23" s="709">
        <v>275</v>
      </c>
      <c r="AF23" s="709">
        <v>236</v>
      </c>
      <c r="AG23" s="709">
        <v>87</v>
      </c>
      <c r="AH23" s="709">
        <v>6</v>
      </c>
      <c r="AI23" s="709">
        <v>46</v>
      </c>
      <c r="AJ23" s="709">
        <v>0</v>
      </c>
    </row>
    <row r="24" spans="1:36" s="835" customFormat="1" ht="21" customHeight="1">
      <c r="A24" s="1035"/>
      <c r="B24" s="840" t="s">
        <v>106</v>
      </c>
      <c r="C24" s="415">
        <f t="shared" si="4"/>
        <v>2095865</v>
      </c>
      <c r="D24" s="415">
        <f t="shared" si="5"/>
        <v>1253860</v>
      </c>
      <c r="E24" s="415">
        <f t="shared" si="6"/>
        <v>691152</v>
      </c>
      <c r="F24" s="415">
        <f t="shared" si="7"/>
        <v>16707</v>
      </c>
      <c r="G24" s="415">
        <f t="shared" si="8"/>
        <v>115084</v>
      </c>
      <c r="H24" s="415">
        <f t="shared" si="9"/>
        <v>18048</v>
      </c>
      <c r="I24" s="241">
        <f t="shared" si="10"/>
        <v>1014</v>
      </c>
      <c r="J24" s="1040"/>
      <c r="K24" s="439" t="s">
        <v>107</v>
      </c>
      <c r="L24" s="630">
        <f t="shared" si="11"/>
        <v>1895609</v>
      </c>
      <c r="M24" s="708">
        <v>1169092</v>
      </c>
      <c r="N24" s="708">
        <v>605653</v>
      </c>
      <c r="O24" s="708">
        <v>2437</v>
      </c>
      <c r="P24" s="708">
        <v>108341</v>
      </c>
      <c r="Q24" s="708">
        <v>9578</v>
      </c>
      <c r="R24" s="708">
        <v>508</v>
      </c>
      <c r="S24" s="630">
        <f t="shared" si="12"/>
        <v>76228</v>
      </c>
      <c r="T24" s="708">
        <v>25516</v>
      </c>
      <c r="U24" s="708">
        <v>38424</v>
      </c>
      <c r="V24" s="708">
        <v>6105</v>
      </c>
      <c r="W24" s="708">
        <v>0</v>
      </c>
      <c r="X24" s="708">
        <v>5677</v>
      </c>
      <c r="Y24" s="708">
        <v>506</v>
      </c>
      <c r="Z24" s="1042"/>
      <c r="AA24" s="242" t="s">
        <v>108</v>
      </c>
      <c r="AB24" s="1035"/>
      <c r="AC24" s="840" t="s">
        <v>106</v>
      </c>
      <c r="AD24" s="634">
        <f t="shared" si="13"/>
        <v>124028</v>
      </c>
      <c r="AE24" s="709">
        <v>59252</v>
      </c>
      <c r="AF24" s="709">
        <v>47075</v>
      </c>
      <c r="AG24" s="709">
        <v>8165</v>
      </c>
      <c r="AH24" s="709">
        <v>6743</v>
      </c>
      <c r="AI24" s="709">
        <v>2793</v>
      </c>
      <c r="AJ24" s="709">
        <v>0</v>
      </c>
    </row>
    <row r="25" spans="1:36" s="835" customFormat="1" ht="21" customHeight="1">
      <c r="A25" s="1035" t="s">
        <v>748</v>
      </c>
      <c r="B25" s="840" t="s">
        <v>103</v>
      </c>
      <c r="C25" s="415">
        <f t="shared" si="4"/>
        <v>3847</v>
      </c>
      <c r="D25" s="415">
        <f t="shared" si="5"/>
        <v>697</v>
      </c>
      <c r="E25" s="415">
        <f t="shared" si="6"/>
        <v>2918</v>
      </c>
      <c r="F25" s="415">
        <f t="shared" si="7"/>
        <v>107</v>
      </c>
      <c r="G25" s="415">
        <f t="shared" si="8"/>
        <v>10</v>
      </c>
      <c r="H25" s="415">
        <f t="shared" si="9"/>
        <v>90</v>
      </c>
      <c r="I25" s="241">
        <f t="shared" si="10"/>
        <v>25</v>
      </c>
      <c r="J25" s="1040" t="s">
        <v>545</v>
      </c>
      <c r="K25" s="439" t="s">
        <v>104</v>
      </c>
      <c r="L25" s="630">
        <f t="shared" si="11"/>
        <v>1792</v>
      </c>
      <c r="M25" s="708">
        <v>22</v>
      </c>
      <c r="N25" s="708">
        <v>1752</v>
      </c>
      <c r="O25" s="708">
        <v>11</v>
      </c>
      <c r="P25" s="708">
        <v>0</v>
      </c>
      <c r="Q25" s="708">
        <v>2</v>
      </c>
      <c r="R25" s="708">
        <v>5</v>
      </c>
      <c r="S25" s="630">
        <f t="shared" si="12"/>
        <v>2042</v>
      </c>
      <c r="T25" s="708">
        <v>674</v>
      </c>
      <c r="U25" s="708">
        <v>1156</v>
      </c>
      <c r="V25" s="708">
        <v>95</v>
      </c>
      <c r="W25" s="708">
        <v>10</v>
      </c>
      <c r="X25" s="708">
        <v>87</v>
      </c>
      <c r="Y25" s="708">
        <v>20</v>
      </c>
      <c r="Z25" s="1045" t="s">
        <v>546</v>
      </c>
      <c r="AA25" s="242" t="s">
        <v>105</v>
      </c>
      <c r="AB25" s="1035" t="s">
        <v>547</v>
      </c>
      <c r="AC25" s="840" t="s">
        <v>103</v>
      </c>
      <c r="AD25" s="634">
        <f t="shared" si="13"/>
        <v>13</v>
      </c>
      <c r="AE25" s="709">
        <v>1</v>
      </c>
      <c r="AF25" s="709">
        <v>10</v>
      </c>
      <c r="AG25" s="709">
        <v>1</v>
      </c>
      <c r="AH25" s="709">
        <v>0</v>
      </c>
      <c r="AI25" s="709">
        <v>1</v>
      </c>
      <c r="AJ25" s="709">
        <v>0</v>
      </c>
    </row>
    <row r="26" spans="1:36" s="835" customFormat="1" ht="21" customHeight="1">
      <c r="A26" s="1035"/>
      <c r="B26" s="840" t="s">
        <v>106</v>
      </c>
      <c r="C26" s="415">
        <f t="shared" si="4"/>
        <v>832622</v>
      </c>
      <c r="D26" s="415">
        <f t="shared" si="5"/>
        <v>98977</v>
      </c>
      <c r="E26" s="415">
        <f t="shared" si="6"/>
        <v>714750</v>
      </c>
      <c r="F26" s="415">
        <f t="shared" si="7"/>
        <v>4461</v>
      </c>
      <c r="G26" s="415">
        <f t="shared" si="8"/>
        <v>6718</v>
      </c>
      <c r="H26" s="415">
        <f t="shared" si="9"/>
        <v>5930</v>
      </c>
      <c r="I26" s="241">
        <f t="shared" si="10"/>
        <v>1786</v>
      </c>
      <c r="J26" s="1040"/>
      <c r="K26" s="439" t="s">
        <v>107</v>
      </c>
      <c r="L26" s="630">
        <f t="shared" si="11"/>
        <v>596321</v>
      </c>
      <c r="M26" s="708">
        <v>7313</v>
      </c>
      <c r="N26" s="708">
        <v>586086</v>
      </c>
      <c r="O26" s="708">
        <v>1223</v>
      </c>
      <c r="P26" s="708">
        <v>0</v>
      </c>
      <c r="Q26" s="708">
        <v>559</v>
      </c>
      <c r="R26" s="708">
        <v>1140</v>
      </c>
      <c r="S26" s="630">
        <f t="shared" si="12"/>
        <v>233113</v>
      </c>
      <c r="T26" s="708">
        <v>91192</v>
      </c>
      <c r="U26" s="708">
        <v>126029</v>
      </c>
      <c r="V26" s="708">
        <v>3238</v>
      </c>
      <c r="W26" s="708">
        <v>6718</v>
      </c>
      <c r="X26" s="708">
        <v>5290</v>
      </c>
      <c r="Y26" s="708">
        <v>646</v>
      </c>
      <c r="Z26" s="1042"/>
      <c r="AA26" s="242" t="s">
        <v>108</v>
      </c>
      <c r="AB26" s="1035"/>
      <c r="AC26" s="840" t="s">
        <v>106</v>
      </c>
      <c r="AD26" s="634">
        <f t="shared" si="13"/>
        <v>3188</v>
      </c>
      <c r="AE26" s="709">
        <v>472</v>
      </c>
      <c r="AF26" s="709">
        <v>2635</v>
      </c>
      <c r="AG26" s="709">
        <v>0</v>
      </c>
      <c r="AH26" s="709">
        <v>0</v>
      </c>
      <c r="AI26" s="709">
        <v>81</v>
      </c>
      <c r="AJ26" s="709">
        <v>0</v>
      </c>
    </row>
    <row r="27" spans="1:36" s="835" customFormat="1" ht="21" customHeight="1">
      <c r="A27" s="1035" t="s">
        <v>747</v>
      </c>
      <c r="B27" s="840" t="s">
        <v>103</v>
      </c>
      <c r="C27" s="415">
        <f t="shared" si="4"/>
        <v>2166</v>
      </c>
      <c r="D27" s="415">
        <f t="shared" si="5"/>
        <v>82</v>
      </c>
      <c r="E27" s="415">
        <f t="shared" si="6"/>
        <v>2046</v>
      </c>
      <c r="F27" s="415">
        <f t="shared" si="7"/>
        <v>28</v>
      </c>
      <c r="G27" s="415">
        <f t="shared" si="8"/>
        <v>5</v>
      </c>
      <c r="H27" s="415">
        <f t="shared" si="9"/>
        <v>4</v>
      </c>
      <c r="I27" s="241">
        <f t="shared" si="10"/>
        <v>1</v>
      </c>
      <c r="J27" s="1040" t="s">
        <v>548</v>
      </c>
      <c r="K27" s="439" t="s">
        <v>104</v>
      </c>
      <c r="L27" s="630">
        <f t="shared" si="11"/>
        <v>1128</v>
      </c>
      <c r="M27" s="708">
        <v>63</v>
      </c>
      <c r="N27" s="708">
        <v>1060</v>
      </c>
      <c r="O27" s="708">
        <v>3</v>
      </c>
      <c r="P27" s="708">
        <v>1</v>
      </c>
      <c r="Q27" s="708">
        <v>1</v>
      </c>
      <c r="R27" s="708">
        <v>0</v>
      </c>
      <c r="S27" s="630">
        <f t="shared" si="12"/>
        <v>1007</v>
      </c>
      <c r="T27" s="708">
        <v>17</v>
      </c>
      <c r="U27" s="708">
        <v>958</v>
      </c>
      <c r="V27" s="708">
        <v>25</v>
      </c>
      <c r="W27" s="708">
        <v>4</v>
      </c>
      <c r="X27" s="708">
        <v>2</v>
      </c>
      <c r="Y27" s="708">
        <v>1</v>
      </c>
      <c r="Z27" s="1042" t="s">
        <v>549</v>
      </c>
      <c r="AA27" s="242" t="s">
        <v>105</v>
      </c>
      <c r="AB27" s="1035" t="s">
        <v>550</v>
      </c>
      <c r="AC27" s="840" t="s">
        <v>103</v>
      </c>
      <c r="AD27" s="634">
        <f t="shared" si="13"/>
        <v>31</v>
      </c>
      <c r="AE27" s="709">
        <v>2</v>
      </c>
      <c r="AF27" s="709">
        <v>28</v>
      </c>
      <c r="AG27" s="709">
        <v>0</v>
      </c>
      <c r="AH27" s="709">
        <v>0</v>
      </c>
      <c r="AI27" s="709">
        <v>1</v>
      </c>
      <c r="AJ27" s="709">
        <v>0</v>
      </c>
    </row>
    <row r="28" spans="1:36" s="835" customFormat="1" ht="21" customHeight="1">
      <c r="A28" s="1037"/>
      <c r="B28" s="840" t="s">
        <v>106</v>
      </c>
      <c r="C28" s="415">
        <f t="shared" si="4"/>
        <v>1297737</v>
      </c>
      <c r="D28" s="415">
        <f t="shared" si="5"/>
        <v>97767</v>
      </c>
      <c r="E28" s="415">
        <f t="shared" si="6"/>
        <v>1191916</v>
      </c>
      <c r="F28" s="415">
        <f t="shared" si="7"/>
        <v>988</v>
      </c>
      <c r="G28" s="415">
        <f t="shared" si="8"/>
        <v>6645</v>
      </c>
      <c r="H28" s="415">
        <f t="shared" si="9"/>
        <v>377</v>
      </c>
      <c r="I28" s="241">
        <f t="shared" si="10"/>
        <v>44</v>
      </c>
      <c r="J28" s="1044"/>
      <c r="K28" s="439" t="s">
        <v>107</v>
      </c>
      <c r="L28" s="630">
        <f t="shared" si="11"/>
        <v>1088471</v>
      </c>
      <c r="M28" s="708">
        <v>82279</v>
      </c>
      <c r="N28" s="708">
        <v>1001451</v>
      </c>
      <c r="O28" s="708">
        <v>346</v>
      </c>
      <c r="P28" s="708">
        <v>4210</v>
      </c>
      <c r="Q28" s="708">
        <v>185</v>
      </c>
      <c r="R28" s="708">
        <v>0</v>
      </c>
      <c r="S28" s="630">
        <f t="shared" si="12"/>
        <v>195288</v>
      </c>
      <c r="T28" s="708">
        <v>8289</v>
      </c>
      <c r="U28" s="708">
        <v>183778</v>
      </c>
      <c r="V28" s="708">
        <v>642</v>
      </c>
      <c r="W28" s="708">
        <v>2435</v>
      </c>
      <c r="X28" s="708">
        <v>100</v>
      </c>
      <c r="Y28" s="708">
        <v>44</v>
      </c>
      <c r="Z28" s="1042"/>
      <c r="AA28" s="242" t="s">
        <v>108</v>
      </c>
      <c r="AB28" s="1037"/>
      <c r="AC28" s="840" t="s">
        <v>106</v>
      </c>
      <c r="AD28" s="634">
        <f t="shared" si="13"/>
        <v>13978</v>
      </c>
      <c r="AE28" s="709">
        <v>7199</v>
      </c>
      <c r="AF28" s="709">
        <v>6687</v>
      </c>
      <c r="AG28" s="709">
        <v>0</v>
      </c>
      <c r="AH28" s="709">
        <v>0</v>
      </c>
      <c r="AI28" s="709">
        <v>92</v>
      </c>
      <c r="AJ28" s="709">
        <v>0</v>
      </c>
    </row>
    <row r="29" spans="1:36" s="835" customFormat="1" ht="21" customHeight="1">
      <c r="A29" s="1035" t="s">
        <v>746</v>
      </c>
      <c r="B29" s="840" t="s">
        <v>103</v>
      </c>
      <c r="C29" s="415">
        <f t="shared" si="4"/>
        <v>857</v>
      </c>
      <c r="D29" s="415">
        <f t="shared" si="5"/>
        <v>394</v>
      </c>
      <c r="E29" s="415">
        <f t="shared" si="6"/>
        <v>281</v>
      </c>
      <c r="F29" s="415">
        <f t="shared" si="7"/>
        <v>42</v>
      </c>
      <c r="G29" s="415">
        <f t="shared" si="8"/>
        <v>17</v>
      </c>
      <c r="H29" s="415">
        <f t="shared" si="9"/>
        <v>116</v>
      </c>
      <c r="I29" s="241">
        <f t="shared" si="10"/>
        <v>7</v>
      </c>
      <c r="J29" s="1044" t="s">
        <v>551</v>
      </c>
      <c r="K29" s="439" t="s">
        <v>104</v>
      </c>
      <c r="L29" s="630">
        <f t="shared" si="11"/>
        <v>342</v>
      </c>
      <c r="M29" s="708">
        <v>165</v>
      </c>
      <c r="N29" s="708">
        <v>99</v>
      </c>
      <c r="O29" s="708">
        <v>5</v>
      </c>
      <c r="P29" s="708">
        <v>3</v>
      </c>
      <c r="Q29" s="708">
        <v>68</v>
      </c>
      <c r="R29" s="708">
        <v>2</v>
      </c>
      <c r="S29" s="630">
        <f t="shared" si="12"/>
        <v>433</v>
      </c>
      <c r="T29" s="708">
        <v>174</v>
      </c>
      <c r="U29" s="708">
        <v>165</v>
      </c>
      <c r="V29" s="708">
        <v>32</v>
      </c>
      <c r="W29" s="708">
        <v>10</v>
      </c>
      <c r="X29" s="708">
        <v>48</v>
      </c>
      <c r="Y29" s="708">
        <v>4</v>
      </c>
      <c r="Z29" s="1045" t="s">
        <v>552</v>
      </c>
      <c r="AA29" s="242" t="s">
        <v>105</v>
      </c>
      <c r="AB29" s="1035" t="s">
        <v>553</v>
      </c>
      <c r="AC29" s="840" t="s">
        <v>103</v>
      </c>
      <c r="AD29" s="634">
        <f t="shared" si="13"/>
        <v>82</v>
      </c>
      <c r="AE29" s="709">
        <v>55</v>
      </c>
      <c r="AF29" s="709">
        <v>17</v>
      </c>
      <c r="AG29" s="709">
        <v>5</v>
      </c>
      <c r="AH29" s="709">
        <v>4</v>
      </c>
      <c r="AI29" s="709">
        <v>0</v>
      </c>
      <c r="AJ29" s="709">
        <v>1</v>
      </c>
    </row>
    <row r="30" spans="1:36" s="835" customFormat="1" ht="21" customHeight="1">
      <c r="A30" s="1037"/>
      <c r="B30" s="840" t="s">
        <v>106</v>
      </c>
      <c r="C30" s="415">
        <f t="shared" si="4"/>
        <v>413717</v>
      </c>
      <c r="D30" s="415">
        <f t="shared" si="5"/>
        <v>305654</v>
      </c>
      <c r="E30" s="415">
        <f t="shared" si="6"/>
        <v>63158</v>
      </c>
      <c r="F30" s="415">
        <f t="shared" si="7"/>
        <v>1588</v>
      </c>
      <c r="G30" s="415">
        <f t="shared" si="8"/>
        <v>37732</v>
      </c>
      <c r="H30" s="415">
        <f t="shared" si="9"/>
        <v>5379</v>
      </c>
      <c r="I30" s="241">
        <f t="shared" si="10"/>
        <v>206</v>
      </c>
      <c r="J30" s="1044"/>
      <c r="K30" s="439" t="s">
        <v>107</v>
      </c>
      <c r="L30" s="630">
        <f t="shared" si="11"/>
        <v>212540</v>
      </c>
      <c r="M30" s="708">
        <v>167912</v>
      </c>
      <c r="N30" s="708">
        <v>26602</v>
      </c>
      <c r="O30" s="708">
        <v>517</v>
      </c>
      <c r="P30" s="708">
        <v>13503</v>
      </c>
      <c r="Q30" s="708">
        <v>3852</v>
      </c>
      <c r="R30" s="708">
        <v>154</v>
      </c>
      <c r="S30" s="630">
        <f t="shared" si="12"/>
        <v>147341</v>
      </c>
      <c r="T30" s="708">
        <v>97425</v>
      </c>
      <c r="U30" s="708">
        <v>27912</v>
      </c>
      <c r="V30" s="708">
        <v>447</v>
      </c>
      <c r="W30" s="708">
        <v>20346</v>
      </c>
      <c r="X30" s="708">
        <v>1159</v>
      </c>
      <c r="Y30" s="708">
        <v>52</v>
      </c>
      <c r="Z30" s="1042"/>
      <c r="AA30" s="242" t="s">
        <v>108</v>
      </c>
      <c r="AB30" s="1037"/>
      <c r="AC30" s="840" t="s">
        <v>106</v>
      </c>
      <c r="AD30" s="634">
        <f t="shared" si="13"/>
        <v>53836</v>
      </c>
      <c r="AE30" s="709">
        <v>40317</v>
      </c>
      <c r="AF30" s="709">
        <v>8644</v>
      </c>
      <c r="AG30" s="709">
        <v>624</v>
      </c>
      <c r="AH30" s="709">
        <v>3883</v>
      </c>
      <c r="AI30" s="709">
        <v>368</v>
      </c>
      <c r="AJ30" s="709">
        <v>0</v>
      </c>
    </row>
    <row r="31" spans="1:36" s="835" customFormat="1" ht="21" customHeight="1">
      <c r="A31" s="1035" t="s">
        <v>745</v>
      </c>
      <c r="B31" s="840" t="s">
        <v>103</v>
      </c>
      <c r="C31" s="415">
        <f t="shared" si="4"/>
        <v>1082</v>
      </c>
      <c r="D31" s="415">
        <f t="shared" si="5"/>
        <v>114</v>
      </c>
      <c r="E31" s="415">
        <f t="shared" si="6"/>
        <v>930</v>
      </c>
      <c r="F31" s="415">
        <f t="shared" si="7"/>
        <v>24</v>
      </c>
      <c r="G31" s="415">
        <f t="shared" si="8"/>
        <v>8</v>
      </c>
      <c r="H31" s="415">
        <f t="shared" si="9"/>
        <v>1</v>
      </c>
      <c r="I31" s="241">
        <f t="shared" si="10"/>
        <v>5</v>
      </c>
      <c r="J31" s="1040" t="s">
        <v>554</v>
      </c>
      <c r="K31" s="439" t="s">
        <v>104</v>
      </c>
      <c r="L31" s="630">
        <f t="shared" si="11"/>
        <v>60</v>
      </c>
      <c r="M31" s="708">
        <v>20</v>
      </c>
      <c r="N31" s="708">
        <v>40</v>
      </c>
      <c r="O31" s="708">
        <v>0</v>
      </c>
      <c r="P31" s="708">
        <v>0</v>
      </c>
      <c r="Q31" s="708">
        <v>0</v>
      </c>
      <c r="R31" s="708">
        <v>0</v>
      </c>
      <c r="S31" s="630">
        <f t="shared" si="12"/>
        <v>1019</v>
      </c>
      <c r="T31" s="708">
        <v>91</v>
      </c>
      <c r="U31" s="708">
        <v>890</v>
      </c>
      <c r="V31" s="708">
        <v>24</v>
      </c>
      <c r="W31" s="708">
        <v>8</v>
      </c>
      <c r="X31" s="708">
        <v>1</v>
      </c>
      <c r="Y31" s="708">
        <v>5</v>
      </c>
      <c r="Z31" s="1042" t="s">
        <v>555</v>
      </c>
      <c r="AA31" s="242" t="s">
        <v>105</v>
      </c>
      <c r="AB31" s="1035" t="s">
        <v>556</v>
      </c>
      <c r="AC31" s="840" t="s">
        <v>103</v>
      </c>
      <c r="AD31" s="634">
        <f t="shared" si="13"/>
        <v>3</v>
      </c>
      <c r="AE31" s="709">
        <v>3</v>
      </c>
      <c r="AF31" s="709">
        <v>0</v>
      </c>
      <c r="AG31" s="709">
        <v>0</v>
      </c>
      <c r="AH31" s="709">
        <v>0</v>
      </c>
      <c r="AI31" s="709">
        <v>0</v>
      </c>
      <c r="AJ31" s="709">
        <v>0</v>
      </c>
    </row>
    <row r="32" spans="1:36" s="835" customFormat="1" ht="21" customHeight="1">
      <c r="A32" s="1037"/>
      <c r="B32" s="840" t="s">
        <v>106</v>
      </c>
      <c r="C32" s="415">
        <f t="shared" si="4"/>
        <v>726752</v>
      </c>
      <c r="D32" s="415">
        <f t="shared" si="5"/>
        <v>65734</v>
      </c>
      <c r="E32" s="415">
        <f t="shared" si="6"/>
        <v>643698</v>
      </c>
      <c r="F32" s="415">
        <f t="shared" si="7"/>
        <v>421</v>
      </c>
      <c r="G32" s="415">
        <f t="shared" si="8"/>
        <v>16869</v>
      </c>
      <c r="H32" s="415">
        <f t="shared" si="9"/>
        <v>7</v>
      </c>
      <c r="I32" s="241">
        <f t="shared" si="10"/>
        <v>23</v>
      </c>
      <c r="J32" s="1044"/>
      <c r="K32" s="439" t="s">
        <v>107</v>
      </c>
      <c r="L32" s="630">
        <f t="shared" si="11"/>
        <v>38281</v>
      </c>
      <c r="M32" s="708">
        <v>35017</v>
      </c>
      <c r="N32" s="708">
        <v>3264</v>
      </c>
      <c r="O32" s="708">
        <v>0</v>
      </c>
      <c r="P32" s="708">
        <v>0</v>
      </c>
      <c r="Q32" s="708">
        <v>0</v>
      </c>
      <c r="R32" s="708">
        <v>0</v>
      </c>
      <c r="S32" s="630">
        <f t="shared" si="12"/>
        <v>686847</v>
      </c>
      <c r="T32" s="708">
        <v>29607</v>
      </c>
      <c r="U32" s="708">
        <v>640434</v>
      </c>
      <c r="V32" s="708">
        <v>421</v>
      </c>
      <c r="W32" s="708">
        <v>16355</v>
      </c>
      <c r="X32" s="708">
        <v>7</v>
      </c>
      <c r="Y32" s="708">
        <v>23</v>
      </c>
      <c r="Z32" s="1042"/>
      <c r="AA32" s="242" t="s">
        <v>108</v>
      </c>
      <c r="AB32" s="1037"/>
      <c r="AC32" s="840" t="s">
        <v>106</v>
      </c>
      <c r="AD32" s="634">
        <f t="shared" si="13"/>
        <v>1624</v>
      </c>
      <c r="AE32" s="709">
        <v>1110</v>
      </c>
      <c r="AF32" s="709">
        <v>0</v>
      </c>
      <c r="AG32" s="709">
        <v>0</v>
      </c>
      <c r="AH32" s="709">
        <v>514</v>
      </c>
      <c r="AI32" s="709">
        <v>0</v>
      </c>
      <c r="AJ32" s="709">
        <v>0</v>
      </c>
    </row>
    <row r="33" spans="1:36" s="835" customFormat="1" ht="21" customHeight="1">
      <c r="A33" s="1035" t="s">
        <v>102</v>
      </c>
      <c r="B33" s="840" t="s">
        <v>103</v>
      </c>
      <c r="C33" s="415">
        <f t="shared" si="4"/>
        <v>3314</v>
      </c>
      <c r="D33" s="415">
        <f t="shared" si="5"/>
        <v>294</v>
      </c>
      <c r="E33" s="415">
        <f t="shared" si="6"/>
        <v>2922</v>
      </c>
      <c r="F33" s="415">
        <f t="shared" si="7"/>
        <v>35</v>
      </c>
      <c r="G33" s="415">
        <f t="shared" si="8"/>
        <v>11</v>
      </c>
      <c r="H33" s="415">
        <f t="shared" si="9"/>
        <v>25</v>
      </c>
      <c r="I33" s="241">
        <f t="shared" si="10"/>
        <v>27</v>
      </c>
      <c r="J33" s="1040" t="s">
        <v>557</v>
      </c>
      <c r="K33" s="439" t="s">
        <v>104</v>
      </c>
      <c r="L33" s="630">
        <f t="shared" si="11"/>
        <v>2320</v>
      </c>
      <c r="M33" s="708">
        <v>247</v>
      </c>
      <c r="N33" s="708">
        <v>2029</v>
      </c>
      <c r="O33" s="708">
        <v>9</v>
      </c>
      <c r="P33" s="708">
        <v>8</v>
      </c>
      <c r="Q33" s="708">
        <v>12</v>
      </c>
      <c r="R33" s="708">
        <v>15</v>
      </c>
      <c r="S33" s="630">
        <f t="shared" si="12"/>
        <v>922</v>
      </c>
      <c r="T33" s="708">
        <v>35</v>
      </c>
      <c r="U33" s="708">
        <v>840</v>
      </c>
      <c r="V33" s="708">
        <v>22</v>
      </c>
      <c r="W33" s="708">
        <v>3</v>
      </c>
      <c r="X33" s="708">
        <v>10</v>
      </c>
      <c r="Y33" s="708">
        <v>12</v>
      </c>
      <c r="Z33" s="1042" t="s">
        <v>558</v>
      </c>
      <c r="AA33" s="242" t="s">
        <v>105</v>
      </c>
      <c r="AB33" s="1035" t="s">
        <v>264</v>
      </c>
      <c r="AC33" s="840" t="s">
        <v>103</v>
      </c>
      <c r="AD33" s="634">
        <f t="shared" si="13"/>
        <v>72</v>
      </c>
      <c r="AE33" s="709">
        <v>12</v>
      </c>
      <c r="AF33" s="709">
        <v>53</v>
      </c>
      <c r="AG33" s="709">
        <v>4</v>
      </c>
      <c r="AH33" s="709">
        <v>0</v>
      </c>
      <c r="AI33" s="709">
        <v>3</v>
      </c>
      <c r="AJ33" s="709">
        <v>0</v>
      </c>
    </row>
    <row r="34" spans="1:36" s="835" customFormat="1" ht="21" customHeight="1" thickBot="1">
      <c r="A34" s="1036"/>
      <c r="B34" s="837" t="s">
        <v>106</v>
      </c>
      <c r="C34" s="415">
        <f t="shared" si="4"/>
        <v>1103826</v>
      </c>
      <c r="D34" s="415">
        <f t="shared" si="5"/>
        <v>647948</v>
      </c>
      <c r="E34" s="415">
        <f t="shared" si="6"/>
        <v>445228</v>
      </c>
      <c r="F34" s="415">
        <f t="shared" si="7"/>
        <v>1439</v>
      </c>
      <c r="G34" s="415">
        <f t="shared" si="8"/>
        <v>7230</v>
      </c>
      <c r="H34" s="415">
        <f t="shared" si="9"/>
        <v>809</v>
      </c>
      <c r="I34" s="640">
        <f t="shared" si="10"/>
        <v>1172</v>
      </c>
      <c r="J34" s="1041"/>
      <c r="K34" s="839" t="s">
        <v>107</v>
      </c>
      <c r="L34" s="630">
        <f t="shared" si="11"/>
        <v>968603</v>
      </c>
      <c r="M34" s="708">
        <v>633270</v>
      </c>
      <c r="N34" s="708">
        <v>325907</v>
      </c>
      <c r="O34" s="708">
        <v>807</v>
      </c>
      <c r="P34" s="708">
        <v>7086</v>
      </c>
      <c r="Q34" s="708">
        <v>550</v>
      </c>
      <c r="R34" s="708">
        <v>983</v>
      </c>
      <c r="S34" s="630">
        <f t="shared" si="12"/>
        <v>117799</v>
      </c>
      <c r="T34" s="708">
        <v>13192</v>
      </c>
      <c r="U34" s="708">
        <v>103787</v>
      </c>
      <c r="V34" s="708">
        <v>331</v>
      </c>
      <c r="W34" s="708">
        <v>144</v>
      </c>
      <c r="X34" s="708">
        <v>156</v>
      </c>
      <c r="Y34" s="708">
        <v>189</v>
      </c>
      <c r="Z34" s="1043"/>
      <c r="AA34" s="838" t="s">
        <v>108</v>
      </c>
      <c r="AB34" s="1036"/>
      <c r="AC34" s="837" t="s">
        <v>106</v>
      </c>
      <c r="AD34" s="634">
        <f t="shared" si="13"/>
        <v>17424</v>
      </c>
      <c r="AE34" s="709">
        <v>1486</v>
      </c>
      <c r="AF34" s="709">
        <v>15534</v>
      </c>
      <c r="AG34" s="709">
        <v>301</v>
      </c>
      <c r="AH34" s="709">
        <v>0</v>
      </c>
      <c r="AI34" s="709">
        <v>103</v>
      </c>
      <c r="AJ34" s="710">
        <v>0</v>
      </c>
    </row>
    <row r="35" spans="1:36" s="72" customFormat="1" ht="11.1" customHeight="1">
      <c r="A35" s="243" t="s">
        <v>536</v>
      </c>
      <c r="B35" s="243"/>
      <c r="C35" s="243"/>
      <c r="D35" s="243"/>
      <c r="E35" s="243"/>
      <c r="F35" s="243"/>
      <c r="G35" s="243"/>
      <c r="H35" s="243"/>
      <c r="I35" s="75" t="s">
        <v>724</v>
      </c>
      <c r="J35" s="243" t="s">
        <v>536</v>
      </c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243"/>
      <c r="V35" s="243"/>
      <c r="W35" s="243"/>
      <c r="X35" s="243"/>
      <c r="Y35" s="243"/>
      <c r="Z35" s="243"/>
      <c r="AA35" s="75" t="s">
        <v>724</v>
      </c>
      <c r="AB35" s="243" t="s">
        <v>536</v>
      </c>
      <c r="AC35" s="243"/>
      <c r="AD35" s="243"/>
      <c r="AE35" s="243"/>
      <c r="AF35" s="243"/>
      <c r="AG35" s="243"/>
      <c r="AH35" s="243"/>
      <c r="AI35" s="243"/>
      <c r="AJ35" s="75" t="s">
        <v>724</v>
      </c>
    </row>
    <row r="36" spans="1:36" s="72" customFormat="1" ht="11.1" customHeight="1">
      <c r="A36" s="77" t="s">
        <v>744</v>
      </c>
      <c r="B36" s="77"/>
      <c r="I36" s="74"/>
      <c r="J36" s="77" t="s">
        <v>559</v>
      </c>
      <c r="L36" s="77"/>
      <c r="M36" s="77"/>
      <c r="Z36" s="77"/>
      <c r="AA36" s="74" t="s">
        <v>109</v>
      </c>
      <c r="AB36" s="77" t="s">
        <v>559</v>
      </c>
      <c r="AD36" s="77"/>
      <c r="AE36" s="77"/>
      <c r="AJ36" s="74" t="s">
        <v>109</v>
      </c>
    </row>
    <row r="37" spans="1:36" s="456" customFormat="1" ht="11.25">
      <c r="A37" s="82"/>
      <c r="B37" s="82"/>
      <c r="L37" s="82"/>
      <c r="M37" s="82"/>
      <c r="AF37" s="82"/>
      <c r="AG37" s="82"/>
      <c r="AH37" s="82"/>
      <c r="AI37" s="82"/>
    </row>
    <row r="38" spans="1:36" s="456" customFormat="1" ht="11.25">
      <c r="A38" s="82"/>
      <c r="B38" s="82"/>
      <c r="L38" s="244"/>
      <c r="M38" s="82"/>
      <c r="AF38" s="82"/>
      <c r="AG38" s="82"/>
      <c r="AH38" s="82"/>
      <c r="AI38" s="82"/>
    </row>
    <row r="39" spans="1:36" s="456" customFormat="1" ht="11.25">
      <c r="A39" s="82"/>
      <c r="B39" s="82"/>
      <c r="L39" s="244"/>
      <c r="M39" s="82"/>
      <c r="AF39" s="82"/>
      <c r="AG39" s="82"/>
      <c r="AH39" s="82"/>
      <c r="AI39" s="82"/>
    </row>
    <row r="40" spans="1:36" s="456" customFormat="1" ht="11.25">
      <c r="A40" s="82"/>
      <c r="B40" s="82"/>
      <c r="L40" s="82"/>
      <c r="M40" s="82"/>
      <c r="AF40" s="82"/>
      <c r="AG40" s="82"/>
      <c r="AH40" s="82"/>
      <c r="AI40" s="82"/>
    </row>
    <row r="41" spans="1:36" s="456" customFormat="1" ht="11.25">
      <c r="A41" s="82"/>
      <c r="B41" s="82"/>
      <c r="L41" s="82"/>
      <c r="M41" s="82"/>
      <c r="AF41" s="82"/>
      <c r="AG41" s="82"/>
      <c r="AH41" s="82"/>
      <c r="AI41" s="82"/>
    </row>
    <row r="42" spans="1:36" s="456" customFormat="1" ht="11.25">
      <c r="A42" s="82"/>
      <c r="B42" s="82"/>
      <c r="L42" s="82"/>
      <c r="M42" s="82"/>
      <c r="AF42" s="82"/>
      <c r="AG42" s="82"/>
      <c r="AH42" s="82"/>
      <c r="AI42" s="82"/>
    </row>
    <row r="43" spans="1:36" s="456" customFormat="1" ht="11.25">
      <c r="A43" s="82"/>
      <c r="B43" s="82"/>
      <c r="L43" s="82"/>
      <c r="M43" s="82"/>
      <c r="AF43" s="82"/>
      <c r="AG43" s="82"/>
      <c r="AH43" s="82"/>
      <c r="AI43" s="82"/>
    </row>
    <row r="44" spans="1:36" s="456" customFormat="1" ht="11.25">
      <c r="A44" s="82"/>
      <c r="B44" s="82"/>
      <c r="L44" s="82"/>
      <c r="M44" s="82"/>
      <c r="AF44" s="82"/>
      <c r="AG44" s="82"/>
      <c r="AH44" s="82"/>
      <c r="AI44" s="82"/>
    </row>
    <row r="45" spans="1:36" s="456" customFormat="1" ht="11.25">
      <c r="A45" s="82"/>
      <c r="B45" s="82"/>
      <c r="L45" s="82"/>
      <c r="M45" s="82"/>
      <c r="AF45" s="82"/>
      <c r="AG45" s="82"/>
      <c r="AH45" s="82"/>
      <c r="AI45" s="82"/>
    </row>
    <row r="46" spans="1:36" s="456" customFormat="1" ht="11.25">
      <c r="A46" s="82"/>
      <c r="B46" s="82"/>
      <c r="L46" s="82"/>
      <c r="M46" s="82"/>
      <c r="AF46" s="82"/>
      <c r="AG46" s="82"/>
      <c r="AH46" s="82"/>
      <c r="AI46" s="82"/>
    </row>
    <row r="47" spans="1:36" s="456" customFormat="1" ht="11.25">
      <c r="A47" s="82"/>
      <c r="B47" s="82"/>
      <c r="L47" s="82"/>
      <c r="M47" s="82"/>
      <c r="AF47" s="82"/>
      <c r="AG47" s="82"/>
      <c r="AH47" s="82"/>
      <c r="AI47" s="82"/>
    </row>
    <row r="48" spans="1:36" s="456" customFormat="1" ht="11.25">
      <c r="A48" s="82"/>
      <c r="B48" s="82"/>
      <c r="L48" s="82"/>
      <c r="M48" s="82"/>
      <c r="AF48" s="82"/>
      <c r="AG48" s="82"/>
      <c r="AH48" s="82"/>
      <c r="AI48" s="82"/>
    </row>
    <row r="49" spans="1:35" s="456" customFormat="1" ht="11.25">
      <c r="A49" s="82"/>
      <c r="B49" s="82"/>
      <c r="L49" s="82"/>
      <c r="M49" s="82"/>
      <c r="AF49" s="82"/>
      <c r="AG49" s="82"/>
      <c r="AH49" s="82"/>
      <c r="AI49" s="82"/>
    </row>
    <row r="50" spans="1:35" s="456" customFormat="1" ht="11.25">
      <c r="A50" s="82"/>
      <c r="B50" s="82"/>
      <c r="L50" s="82"/>
      <c r="M50" s="82"/>
      <c r="AF50" s="82"/>
      <c r="AG50" s="82"/>
      <c r="AH50" s="82"/>
      <c r="AI50" s="82"/>
    </row>
  </sheetData>
  <sheetProtection selectLockedCells="1"/>
  <dataConsolidate/>
  <mergeCells count="86">
    <mergeCell ref="J3:R3"/>
    <mergeCell ref="C6:I6"/>
    <mergeCell ref="F7:F9"/>
    <mergeCell ref="I7:I9"/>
    <mergeCell ref="N7:N9"/>
    <mergeCell ref="M7:M9"/>
    <mergeCell ref="G7:G9"/>
    <mergeCell ref="O7:O9"/>
    <mergeCell ref="E7:E9"/>
    <mergeCell ref="L6:R6"/>
    <mergeCell ref="J6:K9"/>
    <mergeCell ref="A33:A34"/>
    <mergeCell ref="A3:I3"/>
    <mergeCell ref="A4:I4"/>
    <mergeCell ref="A6:B9"/>
    <mergeCell ref="H7:H9"/>
    <mergeCell ref="C7:C9"/>
    <mergeCell ref="D7:D9"/>
    <mergeCell ref="A12:A13"/>
    <mergeCell ref="A25:A26"/>
    <mergeCell ref="A18:A19"/>
    <mergeCell ref="A10:A11"/>
    <mergeCell ref="A14:A15"/>
    <mergeCell ref="A23:A24"/>
    <mergeCell ref="A31:A32"/>
    <mergeCell ref="A27:A28"/>
    <mergeCell ref="A29:A30"/>
    <mergeCell ref="AB3:AJ3"/>
    <mergeCell ref="AI7:AI9"/>
    <mergeCell ref="AF7:AF9"/>
    <mergeCell ref="Z14:Z15"/>
    <mergeCell ref="Z12:Z13"/>
    <mergeCell ref="AB12:AB13"/>
    <mergeCell ref="AB14:AB15"/>
    <mergeCell ref="Z10:Z11"/>
    <mergeCell ref="AB10:AB11"/>
    <mergeCell ref="S3:AA3"/>
    <mergeCell ref="AE7:AE9"/>
    <mergeCell ref="S6:Y6"/>
    <mergeCell ref="U7:U9"/>
    <mergeCell ref="T7:T9"/>
    <mergeCell ref="S7:S9"/>
    <mergeCell ref="AB4:AJ4"/>
    <mergeCell ref="J27:J28"/>
    <mergeCell ref="J29:J30"/>
    <mergeCell ref="R7:R9"/>
    <mergeCell ref="L7:L9"/>
    <mergeCell ref="J25:J26"/>
    <mergeCell ref="J14:J15"/>
    <mergeCell ref="P7:P9"/>
    <mergeCell ref="Q7:Q9"/>
    <mergeCell ref="A21:A22"/>
    <mergeCell ref="J12:J13"/>
    <mergeCell ref="J10:J11"/>
    <mergeCell ref="J33:J34"/>
    <mergeCell ref="Z33:Z34"/>
    <mergeCell ref="J23:J24"/>
    <mergeCell ref="J18:J19"/>
    <mergeCell ref="J31:J32"/>
    <mergeCell ref="Z27:Z28"/>
    <mergeCell ref="Z29:Z30"/>
    <mergeCell ref="Z31:Z32"/>
    <mergeCell ref="J21:J22"/>
    <mergeCell ref="Z21:Z22"/>
    <mergeCell ref="Z25:Z26"/>
    <mergeCell ref="Z23:Z24"/>
    <mergeCell ref="Z18:Z19"/>
    <mergeCell ref="AB33:AB34"/>
    <mergeCell ref="AB31:AB32"/>
    <mergeCell ref="AB18:AB19"/>
    <mergeCell ref="AB21:AB22"/>
    <mergeCell ref="AB29:AB30"/>
    <mergeCell ref="AB27:AB28"/>
    <mergeCell ref="AB25:AB26"/>
    <mergeCell ref="AB23:AB24"/>
    <mergeCell ref="AH7:AH9"/>
    <mergeCell ref="V7:V9"/>
    <mergeCell ref="AJ7:AJ9"/>
    <mergeCell ref="AD7:AD9"/>
    <mergeCell ref="AB6:AC9"/>
    <mergeCell ref="X7:X9"/>
    <mergeCell ref="Y7:Y9"/>
    <mergeCell ref="AG7:AG9"/>
    <mergeCell ref="Z6:AA9"/>
    <mergeCell ref="AD6:AJ6"/>
    <mergeCell ref="W7:W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35" man="1"/>
    <brk id="18" max="35" man="1"/>
    <brk id="27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8"/>
  <sheetViews>
    <sheetView view="pageBreakPreview" topLeftCell="A10" zoomScale="110" zoomScaleNormal="85" zoomScaleSheetLayoutView="110" workbookViewId="0">
      <selection activeCell="F27" sqref="F27"/>
    </sheetView>
  </sheetViews>
  <sheetFormatPr defaultColWidth="10" defaultRowHeight="14.25"/>
  <cols>
    <col min="1" max="1" width="5.875" style="238" customWidth="1"/>
    <col min="2" max="2" width="6.875" style="238" customWidth="1"/>
    <col min="3" max="3" width="7.375" style="239" customWidth="1"/>
    <col min="4" max="4" width="10.125" style="239" customWidth="1"/>
    <col min="5" max="5" width="7.625" style="238" customWidth="1"/>
    <col min="6" max="6" width="9.875" style="238" customWidth="1"/>
    <col min="7" max="7" width="7.125" style="238" customWidth="1"/>
    <col min="8" max="8" width="9.875" style="238" customWidth="1"/>
    <col min="9" max="9" width="7.625" style="238" customWidth="1"/>
    <col min="10" max="10" width="10.125" style="238" customWidth="1"/>
    <col min="11" max="11" width="5.875" style="240" customWidth="1"/>
    <col min="12" max="12" width="8.625" style="240" customWidth="1"/>
    <col min="13" max="13" width="7.5" style="238" customWidth="1"/>
    <col min="14" max="14" width="10.25" style="238" customWidth="1"/>
    <col min="15" max="15" width="7.375" style="238" customWidth="1"/>
    <col min="16" max="16" width="8.875" style="238" customWidth="1"/>
    <col min="17" max="17" width="7.625" style="238" customWidth="1"/>
    <col min="18" max="18" width="9.25" style="238" customWidth="1"/>
    <col min="19" max="19" width="7.375" style="239" customWidth="1"/>
    <col min="20" max="20" width="9.625" style="239" customWidth="1"/>
    <col min="21" max="16384" width="10" style="238"/>
  </cols>
  <sheetData>
    <row r="1" spans="1:32" s="594" customFormat="1" ht="14.1" customHeight="1">
      <c r="A1" s="561"/>
      <c r="B1" s="561"/>
      <c r="C1" s="593"/>
      <c r="D1" s="593"/>
      <c r="J1" s="557" t="s">
        <v>795</v>
      </c>
      <c r="K1" s="561" t="s">
        <v>794</v>
      </c>
      <c r="L1" s="561"/>
      <c r="N1" s="593"/>
      <c r="O1" s="593"/>
    </row>
    <row r="2" spans="1:32" s="223" customFormat="1" ht="14.1" customHeight="1">
      <c r="A2" s="87"/>
      <c r="B2" s="87"/>
      <c r="C2" s="222"/>
      <c r="D2" s="222"/>
      <c r="J2" s="58"/>
      <c r="K2" s="87"/>
      <c r="L2" s="87"/>
      <c r="N2" s="222"/>
      <c r="O2" s="222"/>
    </row>
    <row r="3" spans="1:32" s="224" customFormat="1" ht="20.100000000000001" customHeight="1">
      <c r="A3" s="1079" t="s">
        <v>793</v>
      </c>
      <c r="B3" s="1079"/>
      <c r="C3" s="1079"/>
      <c r="D3" s="1079"/>
      <c r="E3" s="1079"/>
      <c r="F3" s="1079"/>
      <c r="G3" s="1079"/>
      <c r="H3" s="1079"/>
      <c r="I3" s="1079"/>
      <c r="J3" s="1079"/>
      <c r="K3" s="1079" t="s">
        <v>792</v>
      </c>
      <c r="L3" s="1079"/>
      <c r="M3" s="1079"/>
      <c r="N3" s="1079"/>
      <c r="O3" s="1079"/>
      <c r="P3" s="1079"/>
      <c r="Q3" s="1079"/>
      <c r="R3" s="1079"/>
      <c r="S3" s="1079"/>
      <c r="T3" s="1079"/>
    </row>
    <row r="4" spans="1:32" s="836" customFormat="1" ht="24" customHeight="1">
      <c r="A4" s="1080" t="s">
        <v>791</v>
      </c>
      <c r="B4" s="1080"/>
      <c r="C4" s="1080"/>
      <c r="D4" s="1080"/>
      <c r="E4" s="1080"/>
      <c r="F4" s="1080"/>
      <c r="G4" s="1080"/>
      <c r="H4" s="1080"/>
      <c r="I4" s="1080"/>
      <c r="J4" s="1080"/>
      <c r="K4" s="1080" t="s">
        <v>790</v>
      </c>
      <c r="L4" s="1080"/>
      <c r="M4" s="1080"/>
      <c r="N4" s="1080"/>
      <c r="O4" s="1080"/>
      <c r="P4" s="1080"/>
      <c r="Q4" s="1080"/>
      <c r="R4" s="1080"/>
      <c r="S4" s="1080"/>
      <c r="T4" s="1080"/>
    </row>
    <row r="5" spans="1:32" s="225" customFormat="1" ht="18" customHeight="1" thickBot="1">
      <c r="A5" s="225" t="s">
        <v>100</v>
      </c>
      <c r="H5" s="226"/>
      <c r="I5" s="226"/>
      <c r="J5" s="226" t="s">
        <v>240</v>
      </c>
      <c r="K5" s="225" t="s">
        <v>100</v>
      </c>
      <c r="S5" s="226"/>
      <c r="T5" s="226" t="s">
        <v>240</v>
      </c>
    </row>
    <row r="6" spans="1:32" s="223" customFormat="1" ht="17.100000000000001" customHeight="1">
      <c r="A6" s="1062" t="s">
        <v>787</v>
      </c>
      <c r="B6" s="1063"/>
      <c r="C6" s="1068" t="s">
        <v>789</v>
      </c>
      <c r="D6" s="1069"/>
      <c r="E6" s="1069" t="s">
        <v>241</v>
      </c>
      <c r="F6" s="1069"/>
      <c r="G6" s="1069" t="s">
        <v>242</v>
      </c>
      <c r="H6" s="1085"/>
      <c r="I6" s="1081" t="s">
        <v>788</v>
      </c>
      <c r="J6" s="1082"/>
      <c r="K6" s="1062" t="s">
        <v>787</v>
      </c>
      <c r="L6" s="1063"/>
      <c r="M6" s="1086" t="s">
        <v>786</v>
      </c>
      <c r="N6" s="1069"/>
      <c r="O6" s="1081" t="s">
        <v>785</v>
      </c>
      <c r="P6" s="1087"/>
      <c r="Q6" s="1069" t="s">
        <v>784</v>
      </c>
      <c r="R6" s="1069"/>
      <c r="S6" s="1069" t="s">
        <v>783</v>
      </c>
      <c r="T6" s="1085"/>
      <c r="AD6" s="227"/>
      <c r="AE6" s="227"/>
      <c r="AF6" s="227"/>
    </row>
    <row r="7" spans="1:32" s="223" customFormat="1" ht="21.75" customHeight="1">
      <c r="A7" s="1064"/>
      <c r="B7" s="1065"/>
      <c r="C7" s="1070"/>
      <c r="D7" s="1071"/>
      <c r="E7" s="1071"/>
      <c r="F7" s="1071"/>
      <c r="G7" s="1071"/>
      <c r="H7" s="1073"/>
      <c r="I7" s="1083"/>
      <c r="J7" s="1084"/>
      <c r="K7" s="1064"/>
      <c r="L7" s="1065"/>
      <c r="M7" s="1077"/>
      <c r="N7" s="1071"/>
      <c r="O7" s="1083"/>
      <c r="P7" s="1088"/>
      <c r="Q7" s="1071"/>
      <c r="R7" s="1071"/>
      <c r="S7" s="1071"/>
      <c r="T7" s="1073"/>
    </row>
    <row r="8" spans="1:32" s="223" customFormat="1" ht="17.100000000000001" customHeight="1">
      <c r="A8" s="1064"/>
      <c r="B8" s="1065"/>
      <c r="C8" s="1070" t="s">
        <v>243</v>
      </c>
      <c r="D8" s="1071" t="s">
        <v>244</v>
      </c>
      <c r="E8" s="1071" t="s">
        <v>243</v>
      </c>
      <c r="F8" s="1071" t="s">
        <v>244</v>
      </c>
      <c r="G8" s="1071" t="s">
        <v>243</v>
      </c>
      <c r="H8" s="1073" t="s">
        <v>782</v>
      </c>
      <c r="I8" s="1071" t="s">
        <v>243</v>
      </c>
      <c r="J8" s="1073" t="s">
        <v>244</v>
      </c>
      <c r="K8" s="1064"/>
      <c r="L8" s="1065"/>
      <c r="M8" s="1077" t="s">
        <v>243</v>
      </c>
      <c r="N8" s="1071" t="s">
        <v>244</v>
      </c>
      <c r="O8" s="1077" t="s">
        <v>243</v>
      </c>
      <c r="P8" s="1071" t="s">
        <v>244</v>
      </c>
      <c r="Q8" s="1071" t="s">
        <v>243</v>
      </c>
      <c r="R8" s="1071" t="s">
        <v>244</v>
      </c>
      <c r="S8" s="1071" t="s">
        <v>243</v>
      </c>
      <c r="T8" s="1073" t="s">
        <v>244</v>
      </c>
    </row>
    <row r="9" spans="1:32" s="223" customFormat="1" ht="21.75" customHeight="1">
      <c r="A9" s="1066"/>
      <c r="B9" s="1067"/>
      <c r="C9" s="1075"/>
      <c r="D9" s="1076"/>
      <c r="E9" s="1072"/>
      <c r="F9" s="1076"/>
      <c r="G9" s="1072"/>
      <c r="H9" s="1074"/>
      <c r="I9" s="1072"/>
      <c r="J9" s="1074"/>
      <c r="K9" s="1066"/>
      <c r="L9" s="1067"/>
      <c r="M9" s="1078"/>
      <c r="N9" s="1076"/>
      <c r="O9" s="1078"/>
      <c r="P9" s="1076"/>
      <c r="Q9" s="1072"/>
      <c r="R9" s="1076"/>
      <c r="S9" s="1072"/>
      <c r="T9" s="1074"/>
    </row>
    <row r="10" spans="1:32" s="228" customFormat="1" ht="18" customHeight="1">
      <c r="A10" s="1058" t="s">
        <v>461</v>
      </c>
      <c r="B10" s="1059"/>
      <c r="C10" s="418">
        <v>23905</v>
      </c>
      <c r="D10" s="418">
        <v>7623449</v>
      </c>
      <c r="E10" s="418">
        <v>10274</v>
      </c>
      <c r="F10" s="418">
        <v>2897386</v>
      </c>
      <c r="G10" s="418">
        <v>5282</v>
      </c>
      <c r="H10" s="418">
        <v>1313872</v>
      </c>
      <c r="I10" s="418">
        <v>1759</v>
      </c>
      <c r="J10" s="418">
        <v>470815</v>
      </c>
      <c r="K10" s="1058" t="s">
        <v>461</v>
      </c>
      <c r="L10" s="1059"/>
      <c r="M10" s="636">
        <v>2396</v>
      </c>
      <c r="N10" s="636">
        <v>1585081</v>
      </c>
      <c r="O10" s="636">
        <v>157</v>
      </c>
      <c r="P10" s="636">
        <v>63047</v>
      </c>
      <c r="Q10" s="636">
        <v>926</v>
      </c>
      <c r="R10" s="636">
        <v>594744</v>
      </c>
      <c r="S10" s="636">
        <v>3111</v>
      </c>
      <c r="T10" s="418">
        <v>698504</v>
      </c>
    </row>
    <row r="11" spans="1:32" s="228" customFormat="1" ht="18" customHeight="1">
      <c r="A11" s="1058" t="s">
        <v>630</v>
      </c>
      <c r="B11" s="1059"/>
      <c r="C11" s="418">
        <v>24695</v>
      </c>
      <c r="D11" s="418">
        <v>8203511</v>
      </c>
      <c r="E11" s="418">
        <v>10483</v>
      </c>
      <c r="F11" s="418">
        <v>3084573</v>
      </c>
      <c r="G11" s="418">
        <v>5707</v>
      </c>
      <c r="H11" s="418">
        <v>1400152</v>
      </c>
      <c r="I11" s="418">
        <v>1299</v>
      </c>
      <c r="J11" s="418">
        <v>351227</v>
      </c>
      <c r="K11" s="1058" t="s">
        <v>630</v>
      </c>
      <c r="L11" s="1059"/>
      <c r="M11" s="636">
        <v>2802</v>
      </c>
      <c r="N11" s="636">
        <v>1822028</v>
      </c>
      <c r="O11" s="636">
        <v>133</v>
      </c>
      <c r="P11" s="636">
        <v>206582</v>
      </c>
      <c r="Q11" s="636">
        <v>1092</v>
      </c>
      <c r="R11" s="636">
        <v>607556</v>
      </c>
      <c r="S11" s="636">
        <v>3179</v>
      </c>
      <c r="T11" s="418">
        <v>731393</v>
      </c>
    </row>
    <row r="12" spans="1:32" s="228" customFormat="1" ht="18" customHeight="1">
      <c r="A12" s="1058" t="s">
        <v>657</v>
      </c>
      <c r="B12" s="1059"/>
      <c r="C12" s="418">
        <v>27322</v>
      </c>
      <c r="D12" s="418">
        <v>10616500</v>
      </c>
      <c r="E12" s="418">
        <v>11777</v>
      </c>
      <c r="F12" s="418">
        <v>4959841</v>
      </c>
      <c r="G12" s="418">
        <v>6319</v>
      </c>
      <c r="H12" s="418">
        <v>2003835</v>
      </c>
      <c r="I12" s="418">
        <v>2355</v>
      </c>
      <c r="J12" s="418">
        <v>559497</v>
      </c>
      <c r="K12" s="1058" t="s">
        <v>657</v>
      </c>
      <c r="L12" s="1059"/>
      <c r="M12" s="636">
        <v>2302</v>
      </c>
      <c r="N12" s="636">
        <v>1557095</v>
      </c>
      <c r="O12" s="636">
        <v>140</v>
      </c>
      <c r="P12" s="636">
        <v>76917</v>
      </c>
      <c r="Q12" s="636">
        <v>980</v>
      </c>
      <c r="R12" s="636">
        <v>454413</v>
      </c>
      <c r="S12" s="636">
        <v>3449</v>
      </c>
      <c r="T12" s="418">
        <v>1004902</v>
      </c>
    </row>
    <row r="13" spans="1:32" s="228" customFormat="1" ht="18" customHeight="1">
      <c r="A13" s="1058" t="s">
        <v>658</v>
      </c>
      <c r="B13" s="1059"/>
      <c r="C13" s="418">
        <v>29564</v>
      </c>
      <c r="D13" s="418">
        <v>13478639</v>
      </c>
      <c r="E13" s="418">
        <v>13720</v>
      </c>
      <c r="F13" s="418">
        <v>6694265</v>
      </c>
      <c r="G13" s="418">
        <v>7042</v>
      </c>
      <c r="H13" s="418">
        <v>2114242</v>
      </c>
      <c r="I13" s="418">
        <v>1755</v>
      </c>
      <c r="J13" s="418">
        <v>465750</v>
      </c>
      <c r="K13" s="1058" t="s">
        <v>658</v>
      </c>
      <c r="L13" s="1059"/>
      <c r="M13" s="636">
        <v>2399</v>
      </c>
      <c r="N13" s="636">
        <v>1554930</v>
      </c>
      <c r="O13" s="636">
        <v>134</v>
      </c>
      <c r="P13" s="636">
        <v>85665</v>
      </c>
      <c r="Q13" s="636">
        <v>972</v>
      </c>
      <c r="R13" s="636">
        <v>473983</v>
      </c>
      <c r="S13" s="636">
        <v>3542</v>
      </c>
      <c r="T13" s="418">
        <v>2089804</v>
      </c>
    </row>
    <row r="14" spans="1:32" s="229" customFormat="1" ht="18" customHeight="1">
      <c r="A14" s="1060" t="s">
        <v>733</v>
      </c>
      <c r="B14" s="1061"/>
      <c r="C14" s="419">
        <f t="shared" ref="C14:J14" si="0">SUM(C16:C38)</f>
        <v>28597</v>
      </c>
      <c r="D14" s="419">
        <f t="shared" si="0"/>
        <v>10769388</v>
      </c>
      <c r="E14" s="419">
        <f t="shared" si="0"/>
        <v>12396</v>
      </c>
      <c r="F14" s="419">
        <f t="shared" si="0"/>
        <v>4336057</v>
      </c>
      <c r="G14" s="419">
        <f t="shared" si="0"/>
        <v>6895</v>
      </c>
      <c r="H14" s="419">
        <f t="shared" si="0"/>
        <v>2252750</v>
      </c>
      <c r="I14" s="419">
        <f t="shared" si="0"/>
        <v>2812</v>
      </c>
      <c r="J14" s="419">
        <f t="shared" si="0"/>
        <v>794797</v>
      </c>
      <c r="K14" s="1060" t="s">
        <v>733</v>
      </c>
      <c r="L14" s="1061"/>
      <c r="M14" s="637">
        <f t="shared" ref="M14:T14" si="1">SUM(M16:M38)</f>
        <v>2178</v>
      </c>
      <c r="N14" s="637">
        <f t="shared" si="1"/>
        <v>1789296</v>
      </c>
      <c r="O14" s="637">
        <f t="shared" si="1"/>
        <v>145</v>
      </c>
      <c r="P14" s="637">
        <f t="shared" si="1"/>
        <v>78935</v>
      </c>
      <c r="Q14" s="637">
        <f t="shared" si="1"/>
        <v>857</v>
      </c>
      <c r="R14" s="637">
        <f t="shared" si="1"/>
        <v>413727</v>
      </c>
      <c r="S14" s="637">
        <f t="shared" si="1"/>
        <v>3314</v>
      </c>
      <c r="T14" s="419">
        <f t="shared" si="1"/>
        <v>1103826</v>
      </c>
    </row>
    <row r="15" spans="1:32" s="228" customFormat="1" ht="16.7" customHeight="1">
      <c r="A15" s="46"/>
      <c r="B15" s="439"/>
      <c r="C15" s="418"/>
      <c r="D15" s="418"/>
      <c r="E15" s="418"/>
      <c r="F15" s="418"/>
      <c r="G15" s="418"/>
      <c r="H15" s="418"/>
      <c r="I15" s="418"/>
      <c r="J15" s="418"/>
      <c r="K15" s="46"/>
      <c r="L15" s="439"/>
      <c r="M15" s="636"/>
      <c r="N15" s="636"/>
      <c r="O15" s="636"/>
      <c r="P15" s="636"/>
      <c r="Q15" s="636"/>
      <c r="R15" s="636"/>
      <c r="S15" s="636"/>
      <c r="T15" s="418"/>
    </row>
    <row r="16" spans="1:32" s="228" customFormat="1" ht="17.45" customHeight="1">
      <c r="A16" s="47" t="s">
        <v>7</v>
      </c>
      <c r="B16" s="846" t="s">
        <v>8</v>
      </c>
      <c r="C16" s="420">
        <f t="shared" ref="C16:C38" si="2">SUM(E16,G16,I16,M16,O16,Q16,S16)</f>
        <v>2623</v>
      </c>
      <c r="D16" s="420">
        <f t="shared" ref="D16:D38" si="3">SUM(F16,H16,J16,N16,P16,R16,T16)</f>
        <v>1327031</v>
      </c>
      <c r="E16" s="711">
        <v>1105</v>
      </c>
      <c r="F16" s="711">
        <v>582064</v>
      </c>
      <c r="G16" s="711">
        <v>902</v>
      </c>
      <c r="H16" s="711">
        <v>402911</v>
      </c>
      <c r="I16" s="711">
        <v>183</v>
      </c>
      <c r="J16" s="711">
        <v>29730</v>
      </c>
      <c r="K16" s="47" t="s">
        <v>7</v>
      </c>
      <c r="L16" s="846" t="s">
        <v>8</v>
      </c>
      <c r="M16" s="713">
        <v>121</v>
      </c>
      <c r="N16" s="713">
        <v>60063</v>
      </c>
      <c r="O16" s="713">
        <v>3</v>
      </c>
      <c r="P16" s="713">
        <v>6527</v>
      </c>
      <c r="Q16" s="713">
        <v>95</v>
      </c>
      <c r="R16" s="713">
        <v>81579</v>
      </c>
      <c r="S16" s="713">
        <v>214</v>
      </c>
      <c r="T16" s="711">
        <v>164157</v>
      </c>
    </row>
    <row r="17" spans="1:29" s="228" customFormat="1" ht="17.45" customHeight="1">
      <c r="A17" s="47" t="s">
        <v>9</v>
      </c>
      <c r="B17" s="846" t="s">
        <v>10</v>
      </c>
      <c r="C17" s="420">
        <f t="shared" si="2"/>
        <v>3478</v>
      </c>
      <c r="D17" s="420">
        <f t="shared" si="3"/>
        <v>1299978</v>
      </c>
      <c r="E17" s="848">
        <v>1914</v>
      </c>
      <c r="F17" s="711">
        <v>600583</v>
      </c>
      <c r="G17" s="711">
        <v>748</v>
      </c>
      <c r="H17" s="711">
        <v>236467</v>
      </c>
      <c r="I17" s="711">
        <v>169</v>
      </c>
      <c r="J17" s="711">
        <v>49877</v>
      </c>
      <c r="K17" s="47" t="s">
        <v>9</v>
      </c>
      <c r="L17" s="846" t="s">
        <v>10</v>
      </c>
      <c r="M17" s="713">
        <v>372</v>
      </c>
      <c r="N17" s="713">
        <v>217941</v>
      </c>
      <c r="O17" s="713">
        <v>11</v>
      </c>
      <c r="P17" s="713">
        <v>10636</v>
      </c>
      <c r="Q17" s="713">
        <v>75</v>
      </c>
      <c r="R17" s="713">
        <v>40865</v>
      </c>
      <c r="S17" s="713">
        <v>189</v>
      </c>
      <c r="T17" s="711">
        <v>143609</v>
      </c>
    </row>
    <row r="18" spans="1:29" s="228" customFormat="1" ht="17.45" customHeight="1">
      <c r="A18" s="47" t="s">
        <v>11</v>
      </c>
      <c r="B18" s="846" t="s">
        <v>12</v>
      </c>
      <c r="C18" s="420">
        <f t="shared" si="2"/>
        <v>1549</v>
      </c>
      <c r="D18" s="420">
        <f t="shared" si="3"/>
        <v>804788</v>
      </c>
      <c r="E18" s="848">
        <v>589</v>
      </c>
      <c r="F18" s="711">
        <v>302584</v>
      </c>
      <c r="G18" s="711">
        <v>345</v>
      </c>
      <c r="H18" s="711">
        <v>133245</v>
      </c>
      <c r="I18" s="711">
        <v>181</v>
      </c>
      <c r="J18" s="711">
        <v>50088</v>
      </c>
      <c r="K18" s="47" t="s">
        <v>11</v>
      </c>
      <c r="L18" s="846" t="s">
        <v>12</v>
      </c>
      <c r="M18" s="713">
        <v>143</v>
      </c>
      <c r="N18" s="713">
        <v>198596</v>
      </c>
      <c r="O18" s="713">
        <v>7</v>
      </c>
      <c r="P18" s="713">
        <v>2235</v>
      </c>
      <c r="Q18" s="849">
        <v>60</v>
      </c>
      <c r="R18" s="713">
        <v>35420</v>
      </c>
      <c r="S18" s="713">
        <v>224</v>
      </c>
      <c r="T18" s="711">
        <v>82620</v>
      </c>
    </row>
    <row r="19" spans="1:29" s="228" customFormat="1" ht="17.45" customHeight="1">
      <c r="A19" s="47" t="s">
        <v>13</v>
      </c>
      <c r="B19" s="846" t="s">
        <v>14</v>
      </c>
      <c r="C19" s="420">
        <f t="shared" si="2"/>
        <v>1547</v>
      </c>
      <c r="D19" s="420">
        <f t="shared" si="3"/>
        <v>571982</v>
      </c>
      <c r="E19" s="711">
        <v>534</v>
      </c>
      <c r="F19" s="711">
        <v>221577</v>
      </c>
      <c r="G19" s="711">
        <v>470</v>
      </c>
      <c r="H19" s="711">
        <v>171832</v>
      </c>
      <c r="I19" s="711">
        <v>172</v>
      </c>
      <c r="J19" s="711">
        <v>54333</v>
      </c>
      <c r="K19" s="47" t="s">
        <v>13</v>
      </c>
      <c r="L19" s="846" t="s">
        <v>14</v>
      </c>
      <c r="M19" s="713">
        <v>36</v>
      </c>
      <c r="N19" s="713">
        <v>26068</v>
      </c>
      <c r="O19" s="713">
        <v>15</v>
      </c>
      <c r="P19" s="713">
        <v>7326</v>
      </c>
      <c r="Q19" s="713">
        <v>79</v>
      </c>
      <c r="R19" s="713">
        <v>23614</v>
      </c>
      <c r="S19" s="713">
        <v>241</v>
      </c>
      <c r="T19" s="711">
        <v>67232</v>
      </c>
    </row>
    <row r="20" spans="1:29" s="228" customFormat="1" ht="17.45" customHeight="1">
      <c r="A20" s="47" t="s">
        <v>15</v>
      </c>
      <c r="B20" s="846" t="s">
        <v>16</v>
      </c>
      <c r="C20" s="420">
        <f t="shared" si="2"/>
        <v>2229</v>
      </c>
      <c r="D20" s="420">
        <f t="shared" si="3"/>
        <v>1618203</v>
      </c>
      <c r="E20" s="848">
        <v>745</v>
      </c>
      <c r="F20" s="711">
        <v>633324</v>
      </c>
      <c r="G20" s="711">
        <v>634</v>
      </c>
      <c r="H20" s="711">
        <v>271534</v>
      </c>
      <c r="I20" s="711">
        <v>409</v>
      </c>
      <c r="J20" s="711">
        <v>120430</v>
      </c>
      <c r="K20" s="47" t="s">
        <v>15</v>
      </c>
      <c r="L20" s="846" t="s">
        <v>16</v>
      </c>
      <c r="M20" s="713">
        <v>228</v>
      </c>
      <c r="N20" s="713">
        <v>437533</v>
      </c>
      <c r="O20" s="713">
        <v>3</v>
      </c>
      <c r="P20" s="713">
        <v>4274</v>
      </c>
      <c r="Q20" s="713">
        <v>94</v>
      </c>
      <c r="R20" s="713">
        <v>53599</v>
      </c>
      <c r="S20" s="713">
        <v>116</v>
      </c>
      <c r="T20" s="711">
        <v>97509</v>
      </c>
    </row>
    <row r="21" spans="1:29" s="228" customFormat="1" ht="17.45" customHeight="1">
      <c r="A21" s="47" t="s">
        <v>17</v>
      </c>
      <c r="B21" s="847" t="s">
        <v>18</v>
      </c>
      <c r="C21" s="420">
        <f t="shared" si="2"/>
        <v>1181</v>
      </c>
      <c r="D21" s="420">
        <f t="shared" si="3"/>
        <v>444364</v>
      </c>
      <c r="E21" s="848">
        <v>471</v>
      </c>
      <c r="F21" s="711">
        <v>198801</v>
      </c>
      <c r="G21" s="711">
        <v>319</v>
      </c>
      <c r="H21" s="711">
        <v>88972</v>
      </c>
      <c r="I21" s="711">
        <v>122</v>
      </c>
      <c r="J21" s="711">
        <v>30986</v>
      </c>
      <c r="K21" s="47" t="s">
        <v>17</v>
      </c>
      <c r="L21" s="846" t="s">
        <v>18</v>
      </c>
      <c r="M21" s="713">
        <v>38</v>
      </c>
      <c r="N21" s="713">
        <v>19940</v>
      </c>
      <c r="O21" s="713">
        <v>4</v>
      </c>
      <c r="P21" s="713">
        <v>1499</v>
      </c>
      <c r="Q21" s="713">
        <v>34</v>
      </c>
      <c r="R21" s="713">
        <v>26466</v>
      </c>
      <c r="S21" s="713">
        <v>193</v>
      </c>
      <c r="T21" s="711">
        <v>77700</v>
      </c>
      <c r="Z21" s="230"/>
      <c r="AB21" s="231"/>
      <c r="AC21" s="231"/>
    </row>
    <row r="22" spans="1:29" s="228" customFormat="1" ht="17.45" customHeight="1">
      <c r="A22" s="47" t="s">
        <v>19</v>
      </c>
      <c r="B22" s="847" t="s">
        <v>20</v>
      </c>
      <c r="C22" s="420">
        <f t="shared" si="2"/>
        <v>1729</v>
      </c>
      <c r="D22" s="420">
        <f t="shared" si="3"/>
        <v>464882</v>
      </c>
      <c r="E22" s="711">
        <v>707</v>
      </c>
      <c r="F22" s="711">
        <v>155862</v>
      </c>
      <c r="G22" s="711">
        <v>372</v>
      </c>
      <c r="H22" s="711">
        <v>65879</v>
      </c>
      <c r="I22" s="711">
        <v>166</v>
      </c>
      <c r="J22" s="711">
        <v>42707</v>
      </c>
      <c r="K22" s="47" t="s">
        <v>19</v>
      </c>
      <c r="L22" s="846" t="s">
        <v>20</v>
      </c>
      <c r="M22" s="713">
        <v>213</v>
      </c>
      <c r="N22" s="713">
        <v>114253</v>
      </c>
      <c r="O22" s="713">
        <v>8</v>
      </c>
      <c r="P22" s="713">
        <v>237</v>
      </c>
      <c r="Q22" s="713">
        <v>61</v>
      </c>
      <c r="R22" s="713">
        <v>32366</v>
      </c>
      <c r="S22" s="713">
        <v>202</v>
      </c>
      <c r="T22" s="711">
        <v>53578</v>
      </c>
      <c r="Z22" s="230"/>
      <c r="AB22" s="231"/>
      <c r="AC22" s="231"/>
    </row>
    <row r="23" spans="1:29" s="228" customFormat="1" ht="17.45" customHeight="1">
      <c r="A23" s="47" t="s">
        <v>21</v>
      </c>
      <c r="B23" s="847" t="s">
        <v>22</v>
      </c>
      <c r="C23" s="420">
        <f t="shared" si="2"/>
        <v>1506</v>
      </c>
      <c r="D23" s="420">
        <f t="shared" si="3"/>
        <v>312298</v>
      </c>
      <c r="E23" s="711">
        <v>522</v>
      </c>
      <c r="F23" s="711">
        <v>92680</v>
      </c>
      <c r="G23" s="711">
        <v>235</v>
      </c>
      <c r="H23" s="711">
        <v>38643</v>
      </c>
      <c r="I23" s="711">
        <v>398</v>
      </c>
      <c r="J23" s="711">
        <v>94214</v>
      </c>
      <c r="K23" s="47" t="s">
        <v>21</v>
      </c>
      <c r="L23" s="846" t="s">
        <v>22</v>
      </c>
      <c r="M23" s="713">
        <v>27</v>
      </c>
      <c r="N23" s="713">
        <v>26664</v>
      </c>
      <c r="O23" s="713">
        <v>12</v>
      </c>
      <c r="P23" s="713">
        <v>2047</v>
      </c>
      <c r="Q23" s="713">
        <v>25</v>
      </c>
      <c r="R23" s="713">
        <v>12735</v>
      </c>
      <c r="S23" s="713">
        <v>287</v>
      </c>
      <c r="T23" s="711">
        <v>45315</v>
      </c>
      <c r="Z23" s="230"/>
      <c r="AB23" s="231"/>
      <c r="AC23" s="231"/>
    </row>
    <row r="24" spans="1:29" s="228" customFormat="1" ht="17.45" customHeight="1">
      <c r="A24" s="47" t="s">
        <v>23</v>
      </c>
      <c r="B24" s="847" t="s">
        <v>24</v>
      </c>
      <c r="C24" s="420">
        <f t="shared" si="2"/>
        <v>941</v>
      </c>
      <c r="D24" s="420">
        <f t="shared" si="3"/>
        <v>230111</v>
      </c>
      <c r="E24" s="711">
        <v>486</v>
      </c>
      <c r="F24" s="711">
        <v>66870</v>
      </c>
      <c r="G24" s="711">
        <v>203</v>
      </c>
      <c r="H24" s="711">
        <v>110822</v>
      </c>
      <c r="I24" s="711">
        <v>44</v>
      </c>
      <c r="J24" s="711">
        <v>8380</v>
      </c>
      <c r="K24" s="47" t="s">
        <v>23</v>
      </c>
      <c r="L24" s="846" t="s">
        <v>24</v>
      </c>
      <c r="M24" s="713">
        <v>52</v>
      </c>
      <c r="N24" s="713">
        <v>24949</v>
      </c>
      <c r="O24" s="713">
        <v>1</v>
      </c>
      <c r="P24" s="713">
        <v>27</v>
      </c>
      <c r="Q24" s="713">
        <v>30</v>
      </c>
      <c r="R24" s="713">
        <v>7558</v>
      </c>
      <c r="S24" s="713">
        <v>125</v>
      </c>
      <c r="T24" s="711">
        <v>11505</v>
      </c>
      <c r="Z24" s="230"/>
      <c r="AB24" s="231"/>
      <c r="AC24" s="231"/>
    </row>
    <row r="25" spans="1:29" s="228" customFormat="1" ht="17.45" customHeight="1">
      <c r="A25" s="47" t="s">
        <v>25</v>
      </c>
      <c r="B25" s="847" t="s">
        <v>26</v>
      </c>
      <c r="C25" s="420">
        <f t="shared" si="2"/>
        <v>1798</v>
      </c>
      <c r="D25" s="420">
        <f t="shared" si="3"/>
        <v>863239</v>
      </c>
      <c r="E25" s="711">
        <v>706</v>
      </c>
      <c r="F25" s="711">
        <v>393690</v>
      </c>
      <c r="G25" s="711">
        <v>573</v>
      </c>
      <c r="H25" s="711">
        <v>164257</v>
      </c>
      <c r="I25" s="711">
        <v>57</v>
      </c>
      <c r="J25" s="711">
        <v>11932</v>
      </c>
      <c r="K25" s="47" t="s">
        <v>25</v>
      </c>
      <c r="L25" s="846" t="s">
        <v>26</v>
      </c>
      <c r="M25" s="713">
        <v>199</v>
      </c>
      <c r="N25" s="713">
        <v>147615</v>
      </c>
      <c r="O25" s="713">
        <v>34</v>
      </c>
      <c r="P25" s="713">
        <v>19719</v>
      </c>
      <c r="Q25" s="713">
        <v>62</v>
      </c>
      <c r="R25" s="713">
        <v>33064</v>
      </c>
      <c r="S25" s="713">
        <v>167</v>
      </c>
      <c r="T25" s="711">
        <v>92962</v>
      </c>
      <c r="Z25" s="230"/>
      <c r="AB25" s="231"/>
      <c r="AC25" s="231"/>
    </row>
    <row r="26" spans="1:29" s="228" customFormat="1" ht="17.45" customHeight="1">
      <c r="A26" s="47" t="s">
        <v>27</v>
      </c>
      <c r="B26" s="847" t="s">
        <v>28</v>
      </c>
      <c r="C26" s="420">
        <f t="shared" si="2"/>
        <v>631</v>
      </c>
      <c r="D26" s="420">
        <f t="shared" si="3"/>
        <v>83288</v>
      </c>
      <c r="E26" s="711">
        <v>387</v>
      </c>
      <c r="F26" s="711">
        <v>41687</v>
      </c>
      <c r="G26" s="711">
        <v>96</v>
      </c>
      <c r="H26" s="711">
        <v>13201</v>
      </c>
      <c r="I26" s="711">
        <v>53</v>
      </c>
      <c r="J26" s="711">
        <v>14937</v>
      </c>
      <c r="K26" s="47" t="s">
        <v>27</v>
      </c>
      <c r="L26" s="846" t="s">
        <v>28</v>
      </c>
      <c r="M26" s="713">
        <v>14</v>
      </c>
      <c r="N26" s="713">
        <v>4819</v>
      </c>
      <c r="O26" s="713">
        <v>1</v>
      </c>
      <c r="P26" s="713">
        <v>53</v>
      </c>
      <c r="Q26" s="713">
        <v>3</v>
      </c>
      <c r="R26" s="713">
        <v>657</v>
      </c>
      <c r="S26" s="713">
        <v>77</v>
      </c>
      <c r="T26" s="711">
        <v>7934</v>
      </c>
      <c r="Z26" s="230"/>
      <c r="AB26" s="231"/>
      <c r="AC26" s="231"/>
    </row>
    <row r="27" spans="1:29" s="228" customFormat="1" ht="17.45" customHeight="1">
      <c r="A27" s="47" t="s">
        <v>29</v>
      </c>
      <c r="B27" s="847" t="s">
        <v>30</v>
      </c>
      <c r="C27" s="420">
        <f t="shared" si="2"/>
        <v>749</v>
      </c>
      <c r="D27" s="420">
        <f t="shared" si="3"/>
        <v>138133</v>
      </c>
      <c r="E27" s="711">
        <v>346</v>
      </c>
      <c r="F27" s="711">
        <v>41990</v>
      </c>
      <c r="G27" s="711">
        <v>109</v>
      </c>
      <c r="H27" s="711">
        <v>20958</v>
      </c>
      <c r="I27" s="711">
        <v>140</v>
      </c>
      <c r="J27" s="711">
        <v>46460</v>
      </c>
      <c r="K27" s="47" t="s">
        <v>29</v>
      </c>
      <c r="L27" s="846" t="s">
        <v>30</v>
      </c>
      <c r="M27" s="713">
        <v>9</v>
      </c>
      <c r="N27" s="713">
        <v>2919</v>
      </c>
      <c r="O27" s="713">
        <v>7</v>
      </c>
      <c r="P27" s="713">
        <v>2700</v>
      </c>
      <c r="Q27" s="713">
        <v>18</v>
      </c>
      <c r="R27" s="713">
        <v>3034</v>
      </c>
      <c r="S27" s="713">
        <v>120</v>
      </c>
      <c r="T27" s="711">
        <v>20072</v>
      </c>
      <c r="Z27" s="230"/>
      <c r="AB27" s="231"/>
      <c r="AC27" s="231"/>
    </row>
    <row r="28" spans="1:29" s="228" customFormat="1" ht="17.45" customHeight="1">
      <c r="A28" s="47" t="s">
        <v>31</v>
      </c>
      <c r="B28" s="847" t="s">
        <v>32</v>
      </c>
      <c r="C28" s="420">
        <f t="shared" si="2"/>
        <v>546</v>
      </c>
      <c r="D28" s="420">
        <f t="shared" si="3"/>
        <v>70593</v>
      </c>
      <c r="E28" s="711">
        <v>214</v>
      </c>
      <c r="F28" s="711">
        <v>21413</v>
      </c>
      <c r="G28" s="711">
        <v>77</v>
      </c>
      <c r="H28" s="711">
        <v>10788</v>
      </c>
      <c r="I28" s="711">
        <v>26</v>
      </c>
      <c r="J28" s="711">
        <v>7640</v>
      </c>
      <c r="K28" s="47" t="s">
        <v>31</v>
      </c>
      <c r="L28" s="846" t="s">
        <v>32</v>
      </c>
      <c r="M28" s="713">
        <v>5</v>
      </c>
      <c r="N28" s="713">
        <v>706</v>
      </c>
      <c r="O28" s="713">
        <v>10</v>
      </c>
      <c r="P28" s="713">
        <v>6669</v>
      </c>
      <c r="Q28" s="713">
        <v>26</v>
      </c>
      <c r="R28" s="713">
        <v>2496</v>
      </c>
      <c r="S28" s="713">
        <v>188</v>
      </c>
      <c r="T28" s="711">
        <v>20881</v>
      </c>
      <c r="Z28" s="230"/>
      <c r="AB28" s="231"/>
      <c r="AC28" s="231"/>
    </row>
    <row r="29" spans="1:29" s="228" customFormat="1" ht="17.45" customHeight="1">
      <c r="A29" s="47" t="s">
        <v>33</v>
      </c>
      <c r="B29" s="847" t="s">
        <v>34</v>
      </c>
      <c r="C29" s="420">
        <f t="shared" si="2"/>
        <v>343</v>
      </c>
      <c r="D29" s="420">
        <f t="shared" si="3"/>
        <v>43932</v>
      </c>
      <c r="E29" s="711">
        <v>137</v>
      </c>
      <c r="F29" s="711">
        <v>13404</v>
      </c>
      <c r="G29" s="711">
        <v>72</v>
      </c>
      <c r="H29" s="711">
        <v>7872</v>
      </c>
      <c r="I29" s="711">
        <v>20</v>
      </c>
      <c r="J29" s="711">
        <v>5992</v>
      </c>
      <c r="K29" s="47" t="s">
        <v>33</v>
      </c>
      <c r="L29" s="846" t="s">
        <v>34</v>
      </c>
      <c r="M29" s="713">
        <v>6</v>
      </c>
      <c r="N29" s="713">
        <v>3451</v>
      </c>
      <c r="O29" s="713">
        <v>4</v>
      </c>
      <c r="P29" s="713">
        <v>759</v>
      </c>
      <c r="Q29" s="713">
        <v>12</v>
      </c>
      <c r="R29" s="713">
        <v>2482</v>
      </c>
      <c r="S29" s="713">
        <v>92</v>
      </c>
      <c r="T29" s="711">
        <v>9972</v>
      </c>
      <c r="Z29" s="230"/>
      <c r="AB29" s="231"/>
      <c r="AC29" s="231"/>
    </row>
    <row r="30" spans="1:29" s="228" customFormat="1" ht="17.45" customHeight="1">
      <c r="A30" s="47" t="s">
        <v>35</v>
      </c>
      <c r="B30" s="847" t="s">
        <v>36</v>
      </c>
      <c r="C30" s="420">
        <f t="shared" si="2"/>
        <v>747</v>
      </c>
      <c r="D30" s="420">
        <f t="shared" si="3"/>
        <v>106499</v>
      </c>
      <c r="E30" s="711">
        <v>409</v>
      </c>
      <c r="F30" s="711">
        <v>45827</v>
      </c>
      <c r="G30" s="711">
        <v>133</v>
      </c>
      <c r="H30" s="711">
        <v>28622</v>
      </c>
      <c r="I30" s="711">
        <v>38</v>
      </c>
      <c r="J30" s="711">
        <v>10769</v>
      </c>
      <c r="K30" s="47" t="s">
        <v>35</v>
      </c>
      <c r="L30" s="846" t="s">
        <v>36</v>
      </c>
      <c r="M30" s="713">
        <v>20</v>
      </c>
      <c r="N30" s="713">
        <v>5441</v>
      </c>
      <c r="O30" s="713">
        <v>0</v>
      </c>
      <c r="P30" s="713">
        <v>0</v>
      </c>
      <c r="Q30" s="713">
        <v>17</v>
      </c>
      <c r="R30" s="713">
        <v>3766</v>
      </c>
      <c r="S30" s="713">
        <v>130</v>
      </c>
      <c r="T30" s="711">
        <v>12074</v>
      </c>
      <c r="Z30" s="230"/>
      <c r="AB30" s="231"/>
      <c r="AC30" s="231"/>
    </row>
    <row r="31" spans="1:29" s="228" customFormat="1" ht="17.45" customHeight="1">
      <c r="A31" s="47" t="s">
        <v>37</v>
      </c>
      <c r="B31" s="847" t="s">
        <v>38</v>
      </c>
      <c r="C31" s="420">
        <f t="shared" si="2"/>
        <v>1109</v>
      </c>
      <c r="D31" s="420">
        <f t="shared" si="3"/>
        <v>181449</v>
      </c>
      <c r="E31" s="711">
        <v>704</v>
      </c>
      <c r="F31" s="711">
        <v>116995</v>
      </c>
      <c r="G31" s="711">
        <v>198</v>
      </c>
      <c r="H31" s="711">
        <v>27167</v>
      </c>
      <c r="I31" s="711">
        <v>17</v>
      </c>
      <c r="J31" s="711">
        <v>2273</v>
      </c>
      <c r="K31" s="47" t="s">
        <v>37</v>
      </c>
      <c r="L31" s="846" t="s">
        <v>38</v>
      </c>
      <c r="M31" s="713">
        <v>18</v>
      </c>
      <c r="N31" s="713">
        <v>4943</v>
      </c>
      <c r="O31" s="713">
        <v>3</v>
      </c>
      <c r="P31" s="713">
        <v>4161</v>
      </c>
      <c r="Q31" s="713">
        <v>18</v>
      </c>
      <c r="R31" s="713">
        <v>5808</v>
      </c>
      <c r="S31" s="713">
        <v>151</v>
      </c>
      <c r="T31" s="711">
        <v>20102</v>
      </c>
      <c r="Z31" s="230"/>
      <c r="AB31" s="231"/>
      <c r="AC31" s="231"/>
    </row>
    <row r="32" spans="1:29" s="228" customFormat="1" ht="17.45" customHeight="1">
      <c r="A32" s="47" t="s">
        <v>39</v>
      </c>
      <c r="B32" s="847" t="s">
        <v>40</v>
      </c>
      <c r="C32" s="420">
        <f t="shared" si="2"/>
        <v>649</v>
      </c>
      <c r="D32" s="420">
        <f t="shared" si="3"/>
        <v>218083</v>
      </c>
      <c r="E32" s="711">
        <v>283</v>
      </c>
      <c r="F32" s="711">
        <v>115908</v>
      </c>
      <c r="G32" s="711">
        <v>166</v>
      </c>
      <c r="H32" s="711">
        <v>36788</v>
      </c>
      <c r="I32" s="711">
        <v>34</v>
      </c>
      <c r="J32" s="711">
        <v>10380</v>
      </c>
      <c r="K32" s="47" t="s">
        <v>39</v>
      </c>
      <c r="L32" s="846" t="s">
        <v>40</v>
      </c>
      <c r="M32" s="713">
        <v>117</v>
      </c>
      <c r="N32" s="713">
        <v>40164</v>
      </c>
      <c r="O32" s="713">
        <v>2</v>
      </c>
      <c r="P32" s="713">
        <v>5264</v>
      </c>
      <c r="Q32" s="713">
        <v>13</v>
      </c>
      <c r="R32" s="713">
        <v>2186</v>
      </c>
      <c r="S32" s="713">
        <v>34</v>
      </c>
      <c r="T32" s="711">
        <v>7393</v>
      </c>
      <c r="Z32" s="230"/>
      <c r="AB32" s="231"/>
      <c r="AC32" s="231"/>
    </row>
    <row r="33" spans="1:29" s="228" customFormat="1" ht="17.45" customHeight="1">
      <c r="A33" s="47" t="s">
        <v>41</v>
      </c>
      <c r="B33" s="847" t="s">
        <v>42</v>
      </c>
      <c r="C33" s="420">
        <f t="shared" si="2"/>
        <v>1236</v>
      </c>
      <c r="D33" s="420">
        <f t="shared" si="3"/>
        <v>383378</v>
      </c>
      <c r="E33" s="711">
        <v>533</v>
      </c>
      <c r="F33" s="711">
        <v>73126</v>
      </c>
      <c r="G33" s="711">
        <v>209</v>
      </c>
      <c r="H33" s="711">
        <v>54745</v>
      </c>
      <c r="I33" s="711">
        <v>20</v>
      </c>
      <c r="J33" s="711">
        <v>4948</v>
      </c>
      <c r="K33" s="47" t="s">
        <v>41</v>
      </c>
      <c r="L33" s="846" t="s">
        <v>42</v>
      </c>
      <c r="M33" s="713">
        <v>325</v>
      </c>
      <c r="N33" s="713">
        <v>221027</v>
      </c>
      <c r="O33" s="713">
        <v>2</v>
      </c>
      <c r="P33" s="713">
        <v>89</v>
      </c>
      <c r="Q33" s="713">
        <v>32</v>
      </c>
      <c r="R33" s="713">
        <v>9166</v>
      </c>
      <c r="S33" s="713">
        <v>115</v>
      </c>
      <c r="T33" s="711">
        <v>20277</v>
      </c>
      <c r="Z33" s="230"/>
      <c r="AB33" s="231"/>
      <c r="AC33" s="231"/>
    </row>
    <row r="34" spans="1:29" s="228" customFormat="1" ht="17.45" customHeight="1">
      <c r="A34" s="47" t="s">
        <v>637</v>
      </c>
      <c r="B34" s="847" t="s">
        <v>44</v>
      </c>
      <c r="C34" s="420">
        <f t="shared" si="2"/>
        <v>1779</v>
      </c>
      <c r="D34" s="420">
        <f t="shared" si="3"/>
        <v>702900</v>
      </c>
      <c r="E34" s="711">
        <v>703</v>
      </c>
      <c r="F34" s="711">
        <v>255073</v>
      </c>
      <c r="G34" s="711">
        <v>622</v>
      </c>
      <c r="H34" s="711">
        <v>162534</v>
      </c>
      <c r="I34" s="711">
        <v>82</v>
      </c>
      <c r="J34" s="711">
        <v>15936</v>
      </c>
      <c r="K34" s="47" t="s">
        <v>637</v>
      </c>
      <c r="L34" s="846" t="s">
        <v>44</v>
      </c>
      <c r="M34" s="713">
        <v>188</v>
      </c>
      <c r="N34" s="713">
        <v>207940</v>
      </c>
      <c r="O34" s="713">
        <v>1</v>
      </c>
      <c r="P34" s="713">
        <v>6</v>
      </c>
      <c r="Q34" s="713">
        <v>53</v>
      </c>
      <c r="R34" s="713">
        <v>12439</v>
      </c>
      <c r="S34" s="713">
        <v>130</v>
      </c>
      <c r="T34" s="711">
        <v>48972</v>
      </c>
      <c r="Z34" s="230"/>
      <c r="AB34" s="231"/>
      <c r="AC34" s="231"/>
    </row>
    <row r="35" spans="1:29" s="228" customFormat="1" ht="17.45" customHeight="1">
      <c r="A35" s="47" t="s">
        <v>45</v>
      </c>
      <c r="B35" s="846" t="s">
        <v>46</v>
      </c>
      <c r="C35" s="420">
        <f t="shared" si="2"/>
        <v>694</v>
      </c>
      <c r="D35" s="420">
        <f t="shared" si="3"/>
        <v>539834</v>
      </c>
      <c r="E35" s="711">
        <v>254</v>
      </c>
      <c r="F35" s="711">
        <v>196352</v>
      </c>
      <c r="G35" s="711">
        <v>119</v>
      </c>
      <c r="H35" s="711">
        <v>148239</v>
      </c>
      <c r="I35" s="711">
        <v>191</v>
      </c>
      <c r="J35" s="711">
        <v>85850</v>
      </c>
      <c r="K35" s="47" t="s">
        <v>45</v>
      </c>
      <c r="L35" s="846" t="s">
        <v>46</v>
      </c>
      <c r="M35" s="713">
        <v>16</v>
      </c>
      <c r="N35" s="713">
        <v>14086</v>
      </c>
      <c r="O35" s="713">
        <v>5</v>
      </c>
      <c r="P35" s="713">
        <v>85</v>
      </c>
      <c r="Q35" s="713">
        <v>17</v>
      </c>
      <c r="R35" s="713">
        <v>12791</v>
      </c>
      <c r="S35" s="713">
        <v>92</v>
      </c>
      <c r="T35" s="711">
        <v>82431</v>
      </c>
    </row>
    <row r="36" spans="1:29" s="228" customFormat="1" ht="17.45" customHeight="1">
      <c r="A36" s="47" t="s">
        <v>47</v>
      </c>
      <c r="B36" s="846" t="s">
        <v>48</v>
      </c>
      <c r="C36" s="420">
        <f t="shared" si="2"/>
        <v>738</v>
      </c>
      <c r="D36" s="420">
        <f t="shared" si="3"/>
        <v>142690</v>
      </c>
      <c r="E36" s="711">
        <v>267</v>
      </c>
      <c r="F36" s="711">
        <v>32820</v>
      </c>
      <c r="G36" s="711">
        <v>69</v>
      </c>
      <c r="H36" s="711">
        <v>8575</v>
      </c>
      <c r="I36" s="711">
        <v>241</v>
      </c>
      <c r="J36" s="711">
        <v>85795</v>
      </c>
      <c r="K36" s="47" t="s">
        <v>47</v>
      </c>
      <c r="L36" s="846" t="s">
        <v>48</v>
      </c>
      <c r="M36" s="713">
        <v>15</v>
      </c>
      <c r="N36" s="713">
        <v>3196</v>
      </c>
      <c r="O36" s="713">
        <v>4</v>
      </c>
      <c r="P36" s="713">
        <v>1031</v>
      </c>
      <c r="Q36" s="713">
        <v>6</v>
      </c>
      <c r="R36" s="713">
        <v>1504</v>
      </c>
      <c r="S36" s="713">
        <v>136</v>
      </c>
      <c r="T36" s="711">
        <v>9769</v>
      </c>
    </row>
    <row r="37" spans="1:29" s="228" customFormat="1" ht="17.45" customHeight="1">
      <c r="A37" s="47" t="s">
        <v>49</v>
      </c>
      <c r="B37" s="846" t="s">
        <v>50</v>
      </c>
      <c r="C37" s="420">
        <f t="shared" si="2"/>
        <v>668</v>
      </c>
      <c r="D37" s="420">
        <f t="shared" si="3"/>
        <v>194346</v>
      </c>
      <c r="E37" s="711">
        <v>338</v>
      </c>
      <c r="F37" s="711">
        <v>129574</v>
      </c>
      <c r="G37" s="711">
        <v>181</v>
      </c>
      <c r="H37" s="711">
        <v>33503</v>
      </c>
      <c r="I37" s="711">
        <v>47</v>
      </c>
      <c r="J37" s="711">
        <v>10945</v>
      </c>
      <c r="K37" s="47" t="s">
        <v>49</v>
      </c>
      <c r="L37" s="846" t="s">
        <v>50</v>
      </c>
      <c r="M37" s="713">
        <v>16</v>
      </c>
      <c r="N37" s="713">
        <v>6982</v>
      </c>
      <c r="O37" s="713">
        <v>4</v>
      </c>
      <c r="P37" s="713">
        <v>1945</v>
      </c>
      <c r="Q37" s="713">
        <v>20</v>
      </c>
      <c r="R37" s="713">
        <v>5852</v>
      </c>
      <c r="S37" s="713">
        <v>62</v>
      </c>
      <c r="T37" s="711">
        <v>5545</v>
      </c>
    </row>
    <row r="38" spans="1:29" s="843" customFormat="1" ht="17.45" customHeight="1" thickBot="1">
      <c r="A38" s="845" t="s">
        <v>51</v>
      </c>
      <c r="B38" s="844" t="s">
        <v>52</v>
      </c>
      <c r="C38" s="420">
        <f t="shared" si="2"/>
        <v>127</v>
      </c>
      <c r="D38" s="420">
        <f t="shared" si="3"/>
        <v>27387</v>
      </c>
      <c r="E38" s="711">
        <v>42</v>
      </c>
      <c r="F38" s="711">
        <v>3853</v>
      </c>
      <c r="G38" s="711">
        <v>43</v>
      </c>
      <c r="H38" s="711">
        <v>15196</v>
      </c>
      <c r="I38" s="711">
        <v>2</v>
      </c>
      <c r="J38" s="712">
        <v>195</v>
      </c>
      <c r="K38" s="845" t="s">
        <v>51</v>
      </c>
      <c r="L38" s="844" t="s">
        <v>52</v>
      </c>
      <c r="M38" s="713">
        <v>0</v>
      </c>
      <c r="N38" s="713">
        <v>0</v>
      </c>
      <c r="O38" s="713">
        <v>4</v>
      </c>
      <c r="P38" s="713">
        <v>1646</v>
      </c>
      <c r="Q38" s="713">
        <v>7</v>
      </c>
      <c r="R38" s="713">
        <v>4280</v>
      </c>
      <c r="S38" s="713">
        <v>29</v>
      </c>
      <c r="T38" s="712">
        <v>2217</v>
      </c>
      <c r="U38" s="228"/>
    </row>
    <row r="39" spans="1:29" s="232" customFormat="1" ht="11.1" customHeight="1">
      <c r="A39" s="49" t="s">
        <v>561</v>
      </c>
      <c r="B39" s="49"/>
      <c r="C39" s="49"/>
      <c r="D39" s="50"/>
      <c r="E39" s="50"/>
      <c r="F39" s="50"/>
      <c r="G39" s="50"/>
      <c r="H39" s="51"/>
      <c r="I39" s="51"/>
      <c r="J39" s="75" t="s">
        <v>724</v>
      </c>
      <c r="K39" s="49" t="s">
        <v>561</v>
      </c>
      <c r="L39" s="49"/>
      <c r="M39" s="50"/>
      <c r="N39" s="50"/>
      <c r="O39" s="50"/>
      <c r="P39" s="50"/>
      <c r="Q39" s="50"/>
      <c r="R39" s="50"/>
      <c r="S39" s="52"/>
      <c r="T39" s="75" t="s">
        <v>724</v>
      </c>
    </row>
    <row r="40" spans="1:29" s="223" customFormat="1" ht="11.25">
      <c r="C40" s="233"/>
      <c r="D40" s="233"/>
      <c r="E40" s="234"/>
      <c r="F40" s="234"/>
      <c r="G40" s="234"/>
      <c r="H40" s="234"/>
      <c r="I40" s="234"/>
      <c r="J40" s="234"/>
      <c r="K40" s="222"/>
      <c r="L40" s="222"/>
      <c r="M40" s="234"/>
      <c r="N40" s="234"/>
      <c r="O40" s="234"/>
      <c r="P40" s="234"/>
      <c r="S40" s="235"/>
      <c r="T40" s="235"/>
    </row>
    <row r="41" spans="1:29" s="223" customFormat="1" ht="11.25">
      <c r="C41" s="222"/>
      <c r="D41" s="222"/>
      <c r="K41" s="222"/>
      <c r="L41" s="222"/>
      <c r="S41" s="235"/>
      <c r="T41" s="235"/>
    </row>
    <row r="42" spans="1:29" s="223" customFormat="1" ht="11.25">
      <c r="B42" s="223" t="s">
        <v>781</v>
      </c>
      <c r="C42" s="236">
        <f>C14/365</f>
        <v>78.347945205479448</v>
      </c>
      <c r="D42" s="237"/>
      <c r="K42" s="222"/>
      <c r="L42" s="222"/>
      <c r="S42" s="222"/>
      <c r="T42" s="222"/>
    </row>
    <row r="43" spans="1:29" s="223" customFormat="1" ht="11.25"/>
    <row r="44" spans="1:29" s="223" customFormat="1" ht="11.25"/>
    <row r="45" spans="1:29" s="223" customFormat="1" ht="11.25"/>
    <row r="46" spans="1:29" s="223" customFormat="1" ht="11.25"/>
    <row r="47" spans="1:29" s="223" customFormat="1" ht="11.25"/>
    <row r="48" spans="1:29" s="223" customFormat="1" ht="11.25"/>
    <row r="49" s="223" customFormat="1" ht="11.25"/>
    <row r="50" s="223" customFormat="1" ht="11.25"/>
    <row r="51" s="223" customFormat="1" ht="11.25"/>
    <row r="52" s="223" customFormat="1" ht="11.25"/>
    <row r="53" s="223" customFormat="1" ht="11.25"/>
    <row r="54" s="223" customFormat="1" ht="11.25"/>
    <row r="55" s="223" customFormat="1" ht="11.25"/>
    <row r="56" s="223" customFormat="1" ht="11.25"/>
    <row r="57" s="223" customFormat="1" ht="11.25"/>
    <row r="58" s="223" customFormat="1" ht="11.25"/>
    <row r="59" s="223" customFormat="1" ht="11.25"/>
    <row r="60" s="223" customFormat="1" ht="11.25"/>
    <row r="61" s="223" customFormat="1" ht="11.25"/>
    <row r="62" s="223" customFormat="1" ht="11.25"/>
    <row r="63" s="223" customFormat="1" ht="11.25"/>
    <row r="64" s="223" customFormat="1" ht="11.25"/>
    <row r="65" s="223" customFormat="1" ht="11.25"/>
    <row r="66" s="223" customFormat="1" ht="11.25"/>
    <row r="67" s="223" customFormat="1" ht="11.25"/>
    <row r="68" s="223" customFormat="1" ht="11.25"/>
    <row r="69" s="223" customFormat="1" ht="11.25"/>
    <row r="70" s="223" customFormat="1" ht="11.25"/>
    <row r="71" s="223" customFormat="1" ht="11.25"/>
    <row r="72" s="223" customFormat="1" ht="11.25"/>
    <row r="73" s="223" customFormat="1" ht="11.25"/>
    <row r="74" s="223" customFormat="1" ht="11.25"/>
    <row r="75" s="223" customFormat="1" ht="11.25"/>
    <row r="76" s="223" customFormat="1" ht="11.25"/>
    <row r="77" s="223" customFormat="1" ht="11.25"/>
    <row r="78" s="223" customFormat="1" ht="11.25"/>
    <row r="79" s="223" customFormat="1" ht="11.25"/>
    <row r="80" s="223" customFormat="1" ht="11.25"/>
    <row r="81" s="223" customFormat="1" ht="11.25"/>
    <row r="82" s="223" customFormat="1" ht="11.25"/>
    <row r="83" s="223" customFormat="1" ht="11.25"/>
    <row r="84" s="223" customFormat="1" ht="11.25"/>
    <row r="85" s="223" customFormat="1" ht="11.25"/>
    <row r="86" s="223" customFormat="1" ht="11.25"/>
    <row r="87" s="223" customFormat="1" ht="11.25"/>
    <row r="88" s="223" customFormat="1" ht="11.25"/>
    <row r="89" s="223" customFormat="1" ht="11.25"/>
    <row r="90" s="223" customFormat="1" ht="11.25"/>
    <row r="91" s="223" customFormat="1" ht="11.25"/>
    <row r="92" s="223" customFormat="1" ht="11.25"/>
    <row r="93" s="223" customFormat="1" ht="11.25"/>
    <row r="94" s="223" customFormat="1" ht="11.25"/>
    <row r="95" s="223" customFormat="1" ht="11.25"/>
    <row r="96" s="223" customFormat="1" ht="11.25"/>
    <row r="97" spans="3:20" s="223" customFormat="1" ht="11.25"/>
    <row r="98" spans="3:20" s="223" customFormat="1" ht="11.25"/>
    <row r="99" spans="3:20" s="223" customFormat="1" ht="11.25"/>
    <row r="100" spans="3:20" s="223" customFormat="1" ht="11.25"/>
    <row r="101" spans="3:20" s="223" customFormat="1" ht="11.25"/>
    <row r="102" spans="3:20" s="223" customFormat="1" ht="11.25"/>
    <row r="103" spans="3:20" ht="13.5">
      <c r="C103" s="238"/>
      <c r="D103" s="238"/>
      <c r="K103" s="238"/>
      <c r="L103" s="238"/>
      <c r="S103" s="238"/>
      <c r="T103" s="238"/>
    </row>
    <row r="104" spans="3:20" ht="13.5">
      <c r="C104" s="238"/>
      <c r="D104" s="238"/>
      <c r="K104" s="238"/>
      <c r="L104" s="238"/>
      <c r="S104" s="238"/>
      <c r="T104" s="238"/>
    </row>
    <row r="105" spans="3:20" ht="13.5">
      <c r="C105" s="238"/>
      <c r="D105" s="238"/>
      <c r="K105" s="238"/>
      <c r="L105" s="238"/>
      <c r="S105" s="238"/>
      <c r="T105" s="238"/>
    </row>
    <row r="106" spans="3:20" ht="13.5">
      <c r="C106" s="238"/>
      <c r="D106" s="238"/>
      <c r="K106" s="238"/>
      <c r="L106" s="238"/>
      <c r="S106" s="238"/>
      <c r="T106" s="238"/>
    </row>
    <row r="107" spans="3:20" ht="13.5">
      <c r="C107" s="238"/>
      <c r="D107" s="238"/>
      <c r="K107" s="238"/>
      <c r="L107" s="238"/>
      <c r="S107" s="238"/>
      <c r="T107" s="238"/>
    </row>
    <row r="108" spans="3:20" ht="13.5">
      <c r="C108" s="238"/>
      <c r="D108" s="238"/>
      <c r="K108" s="238"/>
      <c r="L108" s="238"/>
      <c r="S108" s="238"/>
      <c r="T108" s="238"/>
    </row>
    <row r="109" spans="3:20" ht="13.5">
      <c r="C109" s="238"/>
      <c r="D109" s="238"/>
      <c r="K109" s="238"/>
      <c r="L109" s="238"/>
      <c r="S109" s="238"/>
      <c r="T109" s="238"/>
    </row>
    <row r="110" spans="3:20" ht="13.5">
      <c r="C110" s="238"/>
      <c r="D110" s="238"/>
      <c r="K110" s="238"/>
      <c r="L110" s="238"/>
      <c r="S110" s="238"/>
      <c r="T110" s="238"/>
    </row>
    <row r="111" spans="3:20" ht="13.5">
      <c r="C111" s="238"/>
      <c r="D111" s="238"/>
      <c r="K111" s="238"/>
      <c r="L111" s="238"/>
      <c r="S111" s="238"/>
      <c r="T111" s="238"/>
    </row>
    <row r="112" spans="3:20" ht="13.5">
      <c r="C112" s="238"/>
      <c r="D112" s="238"/>
      <c r="K112" s="238"/>
      <c r="L112" s="238"/>
      <c r="S112" s="238"/>
      <c r="T112" s="238"/>
    </row>
    <row r="113" spans="3:20" ht="13.5">
      <c r="C113" s="238"/>
      <c r="D113" s="238"/>
      <c r="K113" s="238"/>
      <c r="L113" s="238"/>
      <c r="S113" s="238"/>
      <c r="T113" s="238"/>
    </row>
    <row r="114" spans="3:20" ht="13.5">
      <c r="C114" s="238"/>
      <c r="D114" s="238"/>
      <c r="K114" s="238"/>
      <c r="L114" s="238"/>
      <c r="S114" s="238"/>
      <c r="T114" s="238"/>
    </row>
    <row r="115" spans="3:20" ht="13.5">
      <c r="C115" s="238"/>
      <c r="D115" s="238"/>
      <c r="K115" s="238"/>
      <c r="L115" s="238"/>
      <c r="S115" s="238"/>
      <c r="T115" s="238"/>
    </row>
    <row r="116" spans="3:20" ht="13.5">
      <c r="C116" s="238"/>
      <c r="D116" s="238"/>
      <c r="K116" s="238"/>
      <c r="L116" s="238"/>
      <c r="S116" s="238"/>
      <c r="T116" s="238"/>
    </row>
    <row r="117" spans="3:20" ht="13.5">
      <c r="C117" s="238"/>
      <c r="D117" s="238"/>
      <c r="K117" s="238"/>
      <c r="L117" s="238"/>
      <c r="S117" s="238"/>
      <c r="T117" s="238"/>
    </row>
    <row r="118" spans="3:20" ht="13.5">
      <c r="C118" s="238"/>
      <c r="D118" s="238"/>
      <c r="K118" s="238"/>
      <c r="L118" s="238"/>
      <c r="S118" s="238"/>
      <c r="T118" s="238"/>
    </row>
    <row r="119" spans="3:20" ht="13.5">
      <c r="C119" s="238"/>
      <c r="D119" s="238"/>
      <c r="K119" s="238"/>
      <c r="L119" s="238"/>
      <c r="S119" s="238"/>
      <c r="T119" s="238"/>
    </row>
    <row r="120" spans="3:20" ht="13.5">
      <c r="C120" s="238"/>
      <c r="D120" s="238"/>
      <c r="K120" s="238"/>
      <c r="L120" s="238"/>
      <c r="S120" s="238"/>
      <c r="T120" s="238"/>
    </row>
    <row r="121" spans="3:20" ht="13.5">
      <c r="C121" s="238"/>
      <c r="D121" s="238"/>
      <c r="K121" s="238"/>
      <c r="L121" s="238"/>
      <c r="S121" s="238"/>
      <c r="T121" s="238"/>
    </row>
    <row r="122" spans="3:20" ht="13.5">
      <c r="C122" s="238"/>
      <c r="D122" s="238"/>
      <c r="K122" s="238"/>
      <c r="L122" s="238"/>
      <c r="S122" s="238"/>
      <c r="T122" s="238"/>
    </row>
    <row r="123" spans="3:20" ht="13.5">
      <c r="C123" s="238"/>
      <c r="D123" s="238"/>
      <c r="K123" s="238"/>
      <c r="L123" s="238"/>
      <c r="S123" s="238"/>
      <c r="T123" s="238"/>
    </row>
    <row r="124" spans="3:20" ht="13.5">
      <c r="C124" s="238"/>
      <c r="D124" s="238"/>
      <c r="K124" s="238"/>
      <c r="L124" s="238"/>
      <c r="S124" s="238"/>
      <c r="T124" s="238"/>
    </row>
    <row r="125" spans="3:20" ht="13.5">
      <c r="C125" s="238"/>
      <c r="D125" s="238"/>
      <c r="K125" s="238"/>
      <c r="L125" s="238"/>
      <c r="S125" s="238"/>
      <c r="T125" s="238"/>
    </row>
    <row r="126" spans="3:20" ht="13.5">
      <c r="C126" s="238"/>
      <c r="D126" s="238"/>
      <c r="K126" s="238"/>
      <c r="L126" s="238"/>
      <c r="S126" s="238"/>
      <c r="T126" s="238"/>
    </row>
    <row r="127" spans="3:20" ht="13.5">
      <c r="C127" s="238"/>
      <c r="D127" s="238"/>
      <c r="K127" s="238"/>
      <c r="L127" s="238"/>
      <c r="S127" s="238"/>
      <c r="T127" s="238"/>
    </row>
    <row r="128" spans="3:20" ht="13.5">
      <c r="C128" s="238"/>
      <c r="D128" s="238"/>
      <c r="K128" s="238"/>
      <c r="L128" s="238"/>
      <c r="S128" s="238"/>
      <c r="T128" s="238"/>
    </row>
    <row r="129" spans="3:20" ht="13.5">
      <c r="C129" s="238"/>
      <c r="D129" s="238"/>
      <c r="K129" s="238"/>
      <c r="L129" s="238"/>
      <c r="S129" s="238"/>
      <c r="T129" s="238"/>
    </row>
    <row r="130" spans="3:20" ht="13.5">
      <c r="C130" s="238"/>
      <c r="D130" s="238"/>
      <c r="K130" s="238"/>
      <c r="L130" s="238"/>
      <c r="S130" s="238"/>
      <c r="T130" s="238"/>
    </row>
    <row r="131" spans="3:20" ht="13.5">
      <c r="C131" s="238"/>
      <c r="D131" s="238"/>
      <c r="K131" s="238"/>
      <c r="L131" s="238"/>
      <c r="S131" s="238"/>
      <c r="T131" s="238"/>
    </row>
    <row r="132" spans="3:20" ht="13.5">
      <c r="C132" s="238"/>
      <c r="D132" s="238"/>
      <c r="K132" s="238"/>
      <c r="L132" s="238"/>
      <c r="S132" s="238"/>
      <c r="T132" s="238"/>
    </row>
    <row r="133" spans="3:20" ht="13.5">
      <c r="C133" s="238"/>
      <c r="D133" s="238"/>
      <c r="K133" s="238"/>
      <c r="L133" s="238"/>
      <c r="S133" s="238"/>
      <c r="T133" s="238"/>
    </row>
    <row r="134" spans="3:20" ht="13.5">
      <c r="C134" s="238"/>
      <c r="D134" s="238"/>
      <c r="K134" s="238"/>
      <c r="L134" s="238"/>
      <c r="S134" s="238"/>
      <c r="T134" s="238"/>
    </row>
    <row r="135" spans="3:20" ht="13.5">
      <c r="C135" s="238"/>
      <c r="D135" s="238"/>
      <c r="K135" s="238"/>
      <c r="L135" s="238"/>
      <c r="S135" s="238"/>
      <c r="T135" s="238"/>
    </row>
    <row r="136" spans="3:20" ht="13.5">
      <c r="C136" s="238"/>
      <c r="D136" s="238"/>
      <c r="K136" s="238"/>
      <c r="L136" s="238"/>
      <c r="S136" s="238"/>
      <c r="T136" s="238"/>
    </row>
    <row r="137" spans="3:20" ht="13.5">
      <c r="C137" s="238"/>
      <c r="D137" s="238"/>
      <c r="K137" s="238"/>
      <c r="L137" s="238"/>
      <c r="S137" s="238"/>
      <c r="T137" s="238"/>
    </row>
    <row r="138" spans="3:20" ht="13.5">
      <c r="C138" s="238"/>
      <c r="D138" s="238"/>
      <c r="K138" s="238"/>
      <c r="L138" s="238"/>
      <c r="S138" s="238"/>
      <c r="T138" s="238"/>
    </row>
    <row r="139" spans="3:20" ht="13.5">
      <c r="C139" s="238"/>
      <c r="D139" s="238"/>
      <c r="K139" s="238"/>
      <c r="L139" s="238"/>
      <c r="S139" s="238"/>
      <c r="T139" s="238"/>
    </row>
    <row r="140" spans="3:20" ht="13.5">
      <c r="C140" s="238"/>
      <c r="D140" s="238"/>
      <c r="K140" s="238"/>
      <c r="L140" s="238"/>
      <c r="S140" s="238"/>
      <c r="T140" s="238"/>
    </row>
    <row r="141" spans="3:20" ht="13.5">
      <c r="C141" s="238"/>
      <c r="D141" s="238"/>
      <c r="K141" s="238"/>
      <c r="L141" s="238"/>
      <c r="S141" s="238"/>
      <c r="T141" s="238"/>
    </row>
    <row r="142" spans="3:20" ht="13.5">
      <c r="C142" s="238"/>
      <c r="D142" s="238"/>
      <c r="K142" s="238"/>
      <c r="L142" s="238"/>
      <c r="S142" s="238"/>
      <c r="T142" s="238"/>
    </row>
    <row r="143" spans="3:20" ht="13.5">
      <c r="C143" s="238"/>
      <c r="D143" s="238"/>
      <c r="K143" s="238"/>
      <c r="L143" s="238"/>
      <c r="S143" s="238"/>
      <c r="T143" s="238"/>
    </row>
    <row r="144" spans="3:20" ht="13.5">
      <c r="C144" s="238"/>
      <c r="D144" s="238"/>
      <c r="K144" s="238"/>
      <c r="L144" s="238"/>
      <c r="S144" s="238"/>
      <c r="T144" s="238"/>
    </row>
    <row r="145" spans="3:20" ht="13.5">
      <c r="C145" s="238"/>
      <c r="D145" s="238"/>
      <c r="K145" s="238"/>
      <c r="L145" s="238"/>
      <c r="S145" s="238"/>
      <c r="T145" s="238"/>
    </row>
    <row r="146" spans="3:20" ht="13.5">
      <c r="C146" s="238"/>
      <c r="D146" s="238"/>
      <c r="K146" s="238"/>
      <c r="L146" s="238"/>
      <c r="S146" s="238"/>
      <c r="T146" s="238"/>
    </row>
    <row r="147" spans="3:20" ht="13.5">
      <c r="C147" s="238"/>
      <c r="D147" s="238"/>
      <c r="K147" s="238"/>
      <c r="L147" s="238"/>
      <c r="S147" s="238"/>
      <c r="T147" s="238"/>
    </row>
    <row r="148" spans="3:20" ht="13.5">
      <c r="C148" s="238"/>
      <c r="D148" s="238"/>
      <c r="K148" s="238"/>
      <c r="L148" s="238"/>
      <c r="S148" s="238"/>
      <c r="T148" s="238"/>
    </row>
    <row r="149" spans="3:20" ht="13.5">
      <c r="C149" s="238"/>
      <c r="D149" s="238"/>
      <c r="K149" s="238"/>
      <c r="L149" s="238"/>
      <c r="S149" s="238"/>
      <c r="T149" s="238"/>
    </row>
    <row r="150" spans="3:20" ht="13.5">
      <c r="C150" s="238"/>
      <c r="D150" s="238"/>
      <c r="K150" s="238"/>
      <c r="L150" s="238"/>
      <c r="S150" s="238"/>
      <c r="T150" s="238"/>
    </row>
    <row r="151" spans="3:20" ht="13.5">
      <c r="C151" s="238"/>
      <c r="D151" s="238"/>
      <c r="K151" s="238"/>
      <c r="L151" s="238"/>
      <c r="S151" s="238"/>
      <c r="T151" s="238"/>
    </row>
    <row r="152" spans="3:20" ht="13.5">
      <c r="C152" s="238"/>
      <c r="D152" s="238"/>
      <c r="K152" s="238"/>
      <c r="L152" s="238"/>
      <c r="S152" s="238"/>
      <c r="T152" s="238"/>
    </row>
    <row r="153" spans="3:20" ht="13.5">
      <c r="C153" s="238"/>
      <c r="D153" s="238"/>
      <c r="K153" s="238"/>
      <c r="L153" s="238"/>
      <c r="S153" s="238"/>
      <c r="T153" s="238"/>
    </row>
    <row r="154" spans="3:20" ht="13.5">
      <c r="C154" s="238"/>
      <c r="D154" s="238"/>
      <c r="K154" s="238"/>
      <c r="L154" s="238"/>
      <c r="S154" s="238"/>
      <c r="T154" s="238"/>
    </row>
    <row r="155" spans="3:20" ht="13.5">
      <c r="C155" s="238"/>
      <c r="D155" s="238"/>
      <c r="K155" s="238"/>
      <c r="L155" s="238"/>
      <c r="S155" s="238"/>
      <c r="T155" s="238"/>
    </row>
    <row r="156" spans="3:20" ht="13.5">
      <c r="C156" s="238"/>
      <c r="D156" s="238"/>
      <c r="K156" s="238"/>
      <c r="L156" s="238"/>
      <c r="S156" s="238"/>
      <c r="T156" s="238"/>
    </row>
    <row r="157" spans="3:20" ht="13.5">
      <c r="C157" s="238"/>
      <c r="D157" s="238"/>
      <c r="K157" s="238"/>
      <c r="L157" s="238"/>
      <c r="S157" s="238"/>
      <c r="T157" s="238"/>
    </row>
    <row r="158" spans="3:20" ht="13.5">
      <c r="C158" s="238"/>
      <c r="D158" s="238"/>
      <c r="K158" s="238"/>
      <c r="L158" s="238"/>
      <c r="S158" s="238"/>
      <c r="T158" s="238"/>
    </row>
    <row r="159" spans="3:20" ht="13.5">
      <c r="C159" s="238"/>
      <c r="D159" s="238"/>
      <c r="K159" s="238"/>
      <c r="L159" s="238"/>
      <c r="S159" s="238"/>
      <c r="T159" s="238"/>
    </row>
    <row r="160" spans="3:20" ht="13.5">
      <c r="C160" s="238"/>
      <c r="D160" s="238"/>
      <c r="K160" s="238"/>
      <c r="L160" s="238"/>
      <c r="S160" s="238"/>
      <c r="T160" s="238"/>
    </row>
    <row r="161" spans="3:20" ht="13.5">
      <c r="C161" s="238"/>
      <c r="D161" s="238"/>
      <c r="K161" s="238"/>
      <c r="L161" s="238"/>
      <c r="S161" s="238"/>
      <c r="T161" s="238"/>
    </row>
    <row r="162" spans="3:20" ht="13.5">
      <c r="C162" s="238"/>
      <c r="D162" s="238"/>
      <c r="K162" s="238"/>
      <c r="L162" s="238"/>
      <c r="S162" s="238"/>
      <c r="T162" s="238"/>
    </row>
    <row r="163" spans="3:20" ht="13.5">
      <c r="C163" s="238"/>
      <c r="D163" s="238"/>
      <c r="K163" s="238"/>
      <c r="L163" s="238"/>
      <c r="S163" s="238"/>
      <c r="T163" s="238"/>
    </row>
    <row r="164" spans="3:20" ht="13.5">
      <c r="C164" s="238"/>
      <c r="D164" s="238"/>
      <c r="K164" s="238"/>
      <c r="L164" s="238"/>
      <c r="S164" s="238"/>
      <c r="T164" s="238"/>
    </row>
    <row r="165" spans="3:20" ht="13.5">
      <c r="C165" s="238"/>
      <c r="D165" s="238"/>
      <c r="K165" s="238"/>
      <c r="L165" s="238"/>
      <c r="S165" s="238"/>
      <c r="T165" s="238"/>
    </row>
    <row r="166" spans="3:20" ht="13.5">
      <c r="C166" s="238"/>
      <c r="D166" s="238"/>
      <c r="K166" s="238"/>
      <c r="L166" s="238"/>
      <c r="S166" s="238"/>
      <c r="T166" s="238"/>
    </row>
    <row r="167" spans="3:20" ht="13.5">
      <c r="C167" s="238"/>
      <c r="D167" s="238"/>
      <c r="K167" s="238"/>
      <c r="L167" s="238"/>
      <c r="S167" s="238"/>
      <c r="T167" s="238"/>
    </row>
    <row r="168" spans="3:20" ht="13.5">
      <c r="C168" s="238"/>
      <c r="D168" s="238"/>
      <c r="K168" s="238"/>
      <c r="L168" s="238"/>
      <c r="S168" s="238"/>
      <c r="T168" s="238"/>
    </row>
    <row r="169" spans="3:20" ht="13.5">
      <c r="C169" s="238"/>
      <c r="D169" s="238"/>
      <c r="K169" s="238"/>
      <c r="L169" s="238"/>
      <c r="S169" s="238"/>
      <c r="T169" s="238"/>
    </row>
    <row r="170" spans="3:20" ht="13.5">
      <c r="C170" s="238"/>
      <c r="D170" s="238"/>
      <c r="K170" s="238"/>
      <c r="L170" s="238"/>
      <c r="S170" s="238"/>
      <c r="T170" s="238"/>
    </row>
    <row r="171" spans="3:20" ht="13.5">
      <c r="C171" s="238"/>
      <c r="D171" s="238"/>
      <c r="K171" s="238"/>
      <c r="L171" s="238"/>
      <c r="S171" s="238"/>
      <c r="T171" s="238"/>
    </row>
    <row r="172" spans="3:20" ht="13.5">
      <c r="C172" s="238"/>
      <c r="D172" s="238"/>
      <c r="K172" s="238"/>
      <c r="L172" s="238"/>
      <c r="S172" s="238"/>
      <c r="T172" s="238"/>
    </row>
    <row r="173" spans="3:20" ht="13.5">
      <c r="C173" s="238"/>
      <c r="D173" s="238"/>
      <c r="K173" s="238"/>
      <c r="L173" s="238"/>
      <c r="S173" s="238"/>
      <c r="T173" s="238"/>
    </row>
    <row r="174" spans="3:20" ht="13.5">
      <c r="C174" s="238"/>
      <c r="D174" s="238"/>
      <c r="K174" s="238"/>
      <c r="L174" s="238"/>
      <c r="S174" s="238"/>
      <c r="T174" s="238"/>
    </row>
    <row r="175" spans="3:20" ht="13.5">
      <c r="C175" s="238"/>
      <c r="D175" s="238"/>
      <c r="K175" s="238"/>
      <c r="L175" s="238"/>
      <c r="S175" s="238"/>
      <c r="T175" s="238"/>
    </row>
    <row r="176" spans="3:20" ht="13.5">
      <c r="C176" s="238"/>
      <c r="D176" s="238"/>
      <c r="K176" s="238"/>
      <c r="L176" s="238"/>
      <c r="S176" s="238"/>
      <c r="T176" s="238"/>
    </row>
    <row r="177" spans="3:20" ht="13.5">
      <c r="C177" s="238"/>
      <c r="D177" s="238"/>
      <c r="K177" s="238"/>
      <c r="L177" s="238"/>
      <c r="S177" s="238"/>
      <c r="T177" s="238"/>
    </row>
    <row r="178" spans="3:20" ht="13.5">
      <c r="C178" s="238"/>
      <c r="D178" s="238"/>
      <c r="K178" s="238"/>
      <c r="L178" s="238"/>
      <c r="S178" s="238"/>
      <c r="T178" s="238"/>
    </row>
    <row r="179" spans="3:20" ht="13.5">
      <c r="C179" s="238"/>
      <c r="D179" s="238"/>
      <c r="K179" s="238"/>
      <c r="L179" s="238"/>
      <c r="S179" s="238"/>
      <c r="T179" s="238"/>
    </row>
    <row r="180" spans="3:20" ht="13.5">
      <c r="C180" s="238"/>
      <c r="D180" s="238"/>
      <c r="K180" s="238"/>
      <c r="L180" s="238"/>
      <c r="S180" s="238"/>
      <c r="T180" s="238"/>
    </row>
    <row r="181" spans="3:20" ht="13.5">
      <c r="C181" s="238"/>
      <c r="D181" s="238"/>
      <c r="K181" s="238"/>
      <c r="L181" s="238"/>
      <c r="S181" s="238"/>
      <c r="T181" s="238"/>
    </row>
    <row r="182" spans="3:20" ht="13.5">
      <c r="C182" s="238"/>
      <c r="D182" s="238"/>
      <c r="K182" s="238"/>
      <c r="L182" s="238"/>
      <c r="S182" s="238"/>
      <c r="T182" s="238"/>
    </row>
    <row r="183" spans="3:20" ht="13.5">
      <c r="C183" s="238"/>
      <c r="D183" s="238"/>
      <c r="K183" s="238"/>
      <c r="L183" s="238"/>
      <c r="S183" s="238"/>
      <c r="T183" s="238"/>
    </row>
    <row r="184" spans="3:20" ht="13.5">
      <c r="C184" s="238"/>
      <c r="D184" s="238"/>
      <c r="K184" s="238"/>
      <c r="L184" s="238"/>
      <c r="S184" s="238"/>
      <c r="T184" s="238"/>
    </row>
    <row r="185" spans="3:20" ht="13.5">
      <c r="C185" s="238"/>
      <c r="D185" s="238"/>
      <c r="K185" s="238"/>
      <c r="L185" s="238"/>
      <c r="S185" s="238"/>
      <c r="T185" s="238"/>
    </row>
    <row r="186" spans="3:20" ht="13.5">
      <c r="C186" s="238"/>
      <c r="D186" s="238"/>
      <c r="K186" s="238"/>
      <c r="L186" s="238"/>
      <c r="S186" s="238"/>
      <c r="T186" s="238"/>
    </row>
    <row r="187" spans="3:20" ht="13.5">
      <c r="C187" s="238"/>
      <c r="D187" s="238"/>
      <c r="K187" s="238"/>
      <c r="L187" s="238"/>
      <c r="S187" s="238"/>
      <c r="T187" s="238"/>
    </row>
    <row r="188" spans="3:20" ht="13.5">
      <c r="C188" s="238"/>
      <c r="D188" s="238"/>
      <c r="K188" s="238"/>
      <c r="L188" s="238"/>
      <c r="S188" s="238"/>
      <c r="T188" s="238"/>
    </row>
    <row r="189" spans="3:20" ht="13.5">
      <c r="C189" s="238"/>
      <c r="D189" s="238"/>
      <c r="K189" s="238"/>
      <c r="L189" s="238"/>
      <c r="S189" s="238"/>
      <c r="T189" s="238"/>
    </row>
    <row r="190" spans="3:20" ht="13.5">
      <c r="C190" s="238"/>
      <c r="D190" s="238"/>
      <c r="K190" s="238"/>
      <c r="L190" s="238"/>
      <c r="S190" s="238"/>
      <c r="T190" s="238"/>
    </row>
    <row r="191" spans="3:20" ht="13.5">
      <c r="C191" s="238"/>
      <c r="D191" s="238"/>
      <c r="K191" s="238"/>
      <c r="L191" s="238"/>
      <c r="S191" s="238"/>
      <c r="T191" s="238"/>
    </row>
    <row r="192" spans="3:20" ht="13.5">
      <c r="C192" s="238"/>
      <c r="D192" s="238"/>
      <c r="K192" s="238"/>
      <c r="L192" s="238"/>
      <c r="S192" s="238"/>
      <c r="T192" s="238"/>
    </row>
    <row r="193" spans="3:20" ht="13.5">
      <c r="C193" s="238"/>
      <c r="D193" s="238"/>
      <c r="K193" s="238"/>
      <c r="L193" s="238"/>
      <c r="S193" s="238"/>
      <c r="T193" s="238"/>
    </row>
    <row r="194" spans="3:20" ht="13.5">
      <c r="C194" s="238"/>
      <c r="D194" s="238"/>
      <c r="K194" s="238"/>
      <c r="L194" s="238"/>
      <c r="S194" s="238"/>
      <c r="T194" s="238"/>
    </row>
    <row r="195" spans="3:20" ht="13.5">
      <c r="C195" s="238"/>
      <c r="D195" s="238"/>
      <c r="K195" s="238"/>
      <c r="L195" s="238"/>
      <c r="S195" s="238"/>
      <c r="T195" s="238"/>
    </row>
    <row r="196" spans="3:20" ht="13.5">
      <c r="C196" s="238"/>
      <c r="D196" s="238"/>
      <c r="K196" s="238"/>
      <c r="L196" s="238"/>
      <c r="S196" s="238"/>
      <c r="T196" s="238"/>
    </row>
    <row r="197" spans="3:20" ht="13.5">
      <c r="C197" s="238"/>
      <c r="D197" s="238"/>
      <c r="K197" s="238"/>
      <c r="L197" s="238"/>
      <c r="S197" s="238"/>
      <c r="T197" s="238"/>
    </row>
    <row r="198" spans="3:20" ht="13.5">
      <c r="C198" s="238"/>
      <c r="D198" s="238"/>
      <c r="K198" s="238"/>
      <c r="L198" s="238"/>
      <c r="S198" s="238"/>
      <c r="T198" s="238"/>
    </row>
    <row r="199" spans="3:20" ht="13.5">
      <c r="C199" s="238"/>
      <c r="D199" s="238"/>
      <c r="K199" s="238"/>
      <c r="L199" s="238"/>
      <c r="S199" s="238"/>
      <c r="T199" s="238"/>
    </row>
    <row r="200" spans="3:20" ht="13.5">
      <c r="C200" s="238"/>
      <c r="D200" s="238"/>
      <c r="K200" s="238"/>
      <c r="L200" s="238"/>
      <c r="S200" s="238"/>
      <c r="T200" s="238"/>
    </row>
    <row r="201" spans="3:20" ht="13.5">
      <c r="C201" s="238"/>
      <c r="D201" s="238"/>
      <c r="K201" s="238"/>
      <c r="L201" s="238"/>
      <c r="S201" s="238"/>
      <c r="T201" s="238"/>
    </row>
    <row r="202" spans="3:20" ht="13.5">
      <c r="C202" s="238"/>
      <c r="D202" s="238"/>
      <c r="K202" s="238"/>
      <c r="L202" s="238"/>
      <c r="S202" s="238"/>
      <c r="T202" s="238"/>
    </row>
    <row r="203" spans="3:20" ht="13.5">
      <c r="C203" s="238"/>
      <c r="D203" s="238"/>
      <c r="K203" s="238"/>
      <c r="L203" s="238"/>
      <c r="S203" s="238"/>
      <c r="T203" s="238"/>
    </row>
    <row r="204" spans="3:20" ht="13.5">
      <c r="C204" s="238"/>
      <c r="D204" s="238"/>
      <c r="K204" s="238"/>
      <c r="L204" s="238"/>
      <c r="S204" s="238"/>
      <c r="T204" s="238"/>
    </row>
    <row r="205" spans="3:20" ht="13.5">
      <c r="C205" s="238"/>
      <c r="D205" s="238"/>
      <c r="K205" s="238"/>
      <c r="L205" s="238"/>
      <c r="S205" s="238"/>
      <c r="T205" s="238"/>
    </row>
    <row r="206" spans="3:20" ht="13.5">
      <c r="C206" s="238"/>
      <c r="D206" s="238"/>
      <c r="K206" s="238"/>
      <c r="L206" s="238"/>
      <c r="S206" s="238"/>
      <c r="T206" s="238"/>
    </row>
    <row r="207" spans="3:20" ht="13.5">
      <c r="C207" s="238"/>
      <c r="D207" s="238"/>
      <c r="K207" s="238"/>
      <c r="L207" s="238"/>
      <c r="S207" s="238"/>
      <c r="T207" s="238"/>
    </row>
    <row r="208" spans="3:20" ht="13.5">
      <c r="C208" s="238"/>
      <c r="D208" s="238"/>
      <c r="K208" s="238"/>
      <c r="L208" s="238"/>
      <c r="S208" s="238"/>
      <c r="T208" s="238"/>
    </row>
    <row r="209" spans="3:20" ht="13.5">
      <c r="C209" s="238"/>
      <c r="D209" s="238"/>
      <c r="K209" s="238"/>
      <c r="L209" s="238"/>
      <c r="S209" s="238"/>
      <c r="T209" s="238"/>
    </row>
    <row r="210" spans="3:20" ht="13.5">
      <c r="C210" s="238"/>
      <c r="D210" s="238"/>
      <c r="K210" s="238"/>
      <c r="L210" s="238"/>
      <c r="S210" s="238"/>
      <c r="T210" s="238"/>
    </row>
    <row r="211" spans="3:20" ht="13.5">
      <c r="C211" s="238"/>
      <c r="D211" s="238"/>
      <c r="K211" s="238"/>
      <c r="L211" s="238"/>
      <c r="S211" s="238"/>
      <c r="T211" s="238"/>
    </row>
    <row r="212" spans="3:20" ht="13.5">
      <c r="C212" s="238"/>
      <c r="D212" s="238"/>
      <c r="K212" s="238"/>
      <c r="L212" s="238"/>
      <c r="S212" s="238"/>
      <c r="T212" s="238"/>
    </row>
    <row r="213" spans="3:20" ht="13.5">
      <c r="C213" s="238"/>
      <c r="D213" s="238"/>
      <c r="K213" s="238"/>
      <c r="L213" s="238"/>
      <c r="S213" s="238"/>
      <c r="T213" s="238"/>
    </row>
    <row r="214" spans="3:20" ht="13.5">
      <c r="C214" s="238"/>
      <c r="D214" s="238"/>
      <c r="K214" s="238"/>
      <c r="L214" s="238"/>
      <c r="S214" s="238"/>
      <c r="T214" s="238"/>
    </row>
    <row r="215" spans="3:20" ht="13.5">
      <c r="C215" s="238"/>
      <c r="D215" s="238"/>
      <c r="K215" s="238"/>
      <c r="L215" s="238"/>
      <c r="S215" s="238"/>
      <c r="T215" s="238"/>
    </row>
    <row r="216" spans="3:20" ht="13.5">
      <c r="C216" s="238"/>
      <c r="D216" s="238"/>
      <c r="K216" s="238"/>
      <c r="L216" s="238"/>
      <c r="S216" s="238"/>
      <c r="T216" s="238"/>
    </row>
    <row r="217" spans="3:20" ht="13.5">
      <c r="C217" s="238"/>
      <c r="D217" s="238"/>
      <c r="K217" s="238"/>
      <c r="L217" s="238"/>
      <c r="S217" s="238"/>
      <c r="T217" s="238"/>
    </row>
    <row r="218" spans="3:20" ht="13.5">
      <c r="C218" s="238"/>
      <c r="D218" s="238"/>
      <c r="K218" s="238"/>
      <c r="L218" s="238"/>
      <c r="S218" s="238"/>
      <c r="T218" s="238"/>
    </row>
    <row r="219" spans="3:20" ht="13.5">
      <c r="C219" s="238"/>
      <c r="D219" s="238"/>
      <c r="K219" s="238"/>
      <c r="L219" s="238"/>
      <c r="S219" s="238"/>
      <c r="T219" s="238"/>
    </row>
    <row r="220" spans="3:20" ht="13.5">
      <c r="C220" s="238"/>
      <c r="D220" s="238"/>
      <c r="K220" s="238"/>
      <c r="L220" s="238"/>
      <c r="S220" s="238"/>
      <c r="T220" s="238"/>
    </row>
    <row r="221" spans="3:20" ht="13.5">
      <c r="C221" s="238"/>
      <c r="D221" s="238"/>
      <c r="K221" s="238"/>
      <c r="L221" s="238"/>
      <c r="S221" s="238"/>
      <c r="T221" s="238"/>
    </row>
    <row r="222" spans="3:20" ht="13.5">
      <c r="C222" s="238"/>
      <c r="D222" s="238"/>
      <c r="K222" s="238"/>
      <c r="L222" s="238"/>
      <c r="S222" s="238"/>
      <c r="T222" s="238"/>
    </row>
    <row r="223" spans="3:20" ht="13.5">
      <c r="C223" s="238"/>
      <c r="D223" s="238"/>
      <c r="K223" s="238"/>
      <c r="L223" s="238"/>
      <c r="S223" s="238"/>
      <c r="T223" s="238"/>
    </row>
    <row r="224" spans="3:20" ht="13.5">
      <c r="C224" s="238"/>
      <c r="D224" s="238"/>
      <c r="K224" s="238"/>
      <c r="L224" s="238"/>
      <c r="S224" s="238"/>
      <c r="T224" s="238"/>
    </row>
    <row r="225" spans="3:20" ht="13.5">
      <c r="C225" s="238"/>
      <c r="D225" s="238"/>
      <c r="K225" s="238"/>
      <c r="L225" s="238"/>
      <c r="S225" s="238"/>
      <c r="T225" s="238"/>
    </row>
    <row r="226" spans="3:20" ht="13.5">
      <c r="C226" s="238"/>
      <c r="D226" s="238"/>
      <c r="K226" s="238"/>
      <c r="L226" s="238"/>
      <c r="S226" s="238"/>
      <c r="T226" s="238"/>
    </row>
    <row r="227" spans="3:20" ht="13.5">
      <c r="C227" s="238"/>
      <c r="D227" s="238"/>
      <c r="K227" s="238"/>
      <c r="L227" s="238"/>
      <c r="S227" s="238"/>
      <c r="T227" s="238"/>
    </row>
    <row r="228" spans="3:20" ht="13.5">
      <c r="C228" s="238"/>
      <c r="D228" s="238"/>
      <c r="K228" s="238"/>
      <c r="L228" s="238"/>
      <c r="S228" s="238"/>
      <c r="T228" s="238"/>
    </row>
    <row r="229" spans="3:20" ht="13.5">
      <c r="C229" s="238"/>
      <c r="D229" s="238"/>
      <c r="K229" s="238"/>
      <c r="L229" s="238"/>
      <c r="S229" s="238"/>
      <c r="T229" s="238"/>
    </row>
    <row r="230" spans="3:20" ht="13.5">
      <c r="C230" s="238"/>
      <c r="D230" s="238"/>
      <c r="K230" s="238"/>
      <c r="L230" s="238"/>
      <c r="S230" s="238"/>
      <c r="T230" s="238"/>
    </row>
    <row r="231" spans="3:20" ht="13.5">
      <c r="C231" s="238"/>
      <c r="D231" s="238"/>
      <c r="K231" s="238"/>
      <c r="L231" s="238"/>
      <c r="S231" s="238"/>
      <c r="T231" s="238"/>
    </row>
    <row r="232" spans="3:20" ht="13.5">
      <c r="C232" s="238"/>
      <c r="D232" s="238"/>
      <c r="K232" s="238"/>
      <c r="L232" s="238"/>
      <c r="S232" s="238"/>
      <c r="T232" s="238"/>
    </row>
    <row r="233" spans="3:20" ht="13.5">
      <c r="C233" s="238"/>
      <c r="D233" s="238"/>
      <c r="K233" s="238"/>
      <c r="L233" s="238"/>
      <c r="S233" s="238"/>
      <c r="T233" s="238"/>
    </row>
    <row r="234" spans="3:20" ht="13.5">
      <c r="C234" s="238"/>
      <c r="D234" s="238"/>
      <c r="K234" s="238"/>
      <c r="L234" s="238"/>
      <c r="S234" s="238"/>
      <c r="T234" s="238"/>
    </row>
    <row r="235" spans="3:20" ht="13.5">
      <c r="C235" s="238"/>
      <c r="D235" s="238"/>
      <c r="K235" s="238"/>
      <c r="L235" s="238"/>
      <c r="S235" s="238"/>
      <c r="T235" s="238"/>
    </row>
    <row r="236" spans="3:20" ht="13.5">
      <c r="C236" s="238"/>
      <c r="D236" s="238"/>
      <c r="K236" s="238"/>
      <c r="L236" s="238"/>
      <c r="S236" s="238"/>
      <c r="T236" s="238"/>
    </row>
    <row r="237" spans="3:20" ht="13.5">
      <c r="C237" s="238"/>
      <c r="D237" s="238"/>
      <c r="K237" s="238"/>
      <c r="L237" s="238"/>
      <c r="S237" s="238"/>
      <c r="T237" s="238"/>
    </row>
    <row r="238" spans="3:20" ht="13.5">
      <c r="C238" s="238"/>
      <c r="D238" s="238"/>
      <c r="K238" s="238"/>
      <c r="L238" s="238"/>
      <c r="S238" s="238"/>
      <c r="T238" s="238"/>
    </row>
    <row r="239" spans="3:20" ht="13.5">
      <c r="C239" s="238"/>
      <c r="D239" s="238"/>
      <c r="K239" s="238"/>
      <c r="L239" s="238"/>
      <c r="S239" s="238"/>
      <c r="T239" s="238"/>
    </row>
    <row r="240" spans="3:20" ht="13.5">
      <c r="C240" s="238"/>
      <c r="D240" s="238"/>
      <c r="K240" s="238"/>
      <c r="L240" s="238"/>
      <c r="S240" s="238"/>
      <c r="T240" s="238"/>
    </row>
    <row r="241" spans="3:20" ht="13.5">
      <c r="C241" s="238"/>
      <c r="D241" s="238"/>
      <c r="K241" s="238"/>
      <c r="L241" s="238"/>
      <c r="S241" s="238"/>
      <c r="T241" s="238"/>
    </row>
    <row r="242" spans="3:20" ht="13.5">
      <c r="C242" s="238"/>
      <c r="D242" s="238"/>
      <c r="K242" s="238"/>
      <c r="L242" s="238"/>
      <c r="S242" s="238"/>
      <c r="T242" s="238"/>
    </row>
    <row r="243" spans="3:20" ht="13.5">
      <c r="C243" s="238"/>
      <c r="D243" s="238"/>
      <c r="K243" s="238"/>
      <c r="L243" s="238"/>
      <c r="S243" s="238"/>
      <c r="T243" s="238"/>
    </row>
    <row r="244" spans="3:20" ht="13.5">
      <c r="C244" s="238"/>
      <c r="D244" s="238"/>
      <c r="K244" s="238"/>
      <c r="L244" s="238"/>
      <c r="S244" s="238"/>
      <c r="T244" s="238"/>
    </row>
    <row r="245" spans="3:20" ht="13.5">
      <c r="C245" s="238"/>
      <c r="D245" s="238"/>
      <c r="K245" s="238"/>
      <c r="L245" s="238"/>
      <c r="S245" s="238"/>
      <c r="T245" s="238"/>
    </row>
    <row r="246" spans="3:20" ht="13.5">
      <c r="C246" s="238"/>
      <c r="D246" s="238"/>
      <c r="K246" s="238"/>
      <c r="L246" s="238"/>
      <c r="S246" s="238"/>
      <c r="T246" s="238"/>
    </row>
    <row r="247" spans="3:20" ht="13.5">
      <c r="C247" s="238"/>
      <c r="D247" s="238"/>
      <c r="K247" s="238"/>
      <c r="L247" s="238"/>
      <c r="S247" s="238"/>
      <c r="T247" s="238"/>
    </row>
    <row r="248" spans="3:20" ht="13.5">
      <c r="C248" s="238"/>
      <c r="D248" s="238"/>
      <c r="K248" s="238"/>
      <c r="L248" s="238"/>
      <c r="S248" s="238"/>
      <c r="T248" s="238"/>
    </row>
    <row r="249" spans="3:20" ht="13.5">
      <c r="C249" s="238"/>
      <c r="D249" s="238"/>
      <c r="K249" s="238"/>
      <c r="L249" s="238"/>
      <c r="S249" s="238"/>
      <c r="T249" s="238"/>
    </row>
    <row r="250" spans="3:20" ht="13.5">
      <c r="C250" s="238"/>
      <c r="D250" s="238"/>
      <c r="K250" s="238"/>
      <c r="L250" s="238"/>
      <c r="S250" s="238"/>
      <c r="T250" s="238"/>
    </row>
    <row r="251" spans="3:20" ht="13.5">
      <c r="C251" s="238"/>
      <c r="D251" s="238"/>
      <c r="K251" s="238"/>
      <c r="L251" s="238"/>
      <c r="S251" s="238"/>
      <c r="T251" s="238"/>
    </row>
    <row r="252" spans="3:20" ht="13.5">
      <c r="C252" s="238"/>
      <c r="D252" s="238"/>
      <c r="K252" s="238"/>
      <c r="L252" s="238"/>
      <c r="S252" s="238"/>
      <c r="T252" s="238"/>
    </row>
    <row r="253" spans="3:20" ht="13.5">
      <c r="C253" s="238"/>
      <c r="D253" s="238"/>
      <c r="K253" s="238"/>
      <c r="L253" s="238"/>
      <c r="S253" s="238"/>
      <c r="T253" s="238"/>
    </row>
    <row r="254" spans="3:20" ht="13.5">
      <c r="C254" s="238"/>
      <c r="D254" s="238"/>
      <c r="K254" s="238"/>
      <c r="L254" s="238"/>
      <c r="S254" s="238"/>
      <c r="T254" s="238"/>
    </row>
    <row r="255" spans="3:20" ht="13.5">
      <c r="C255" s="238"/>
      <c r="D255" s="238"/>
      <c r="K255" s="238"/>
      <c r="L255" s="238"/>
      <c r="S255" s="238"/>
      <c r="T255" s="238"/>
    </row>
    <row r="256" spans="3:20" ht="13.5">
      <c r="C256" s="238"/>
      <c r="D256" s="238"/>
      <c r="K256" s="238"/>
      <c r="L256" s="238"/>
      <c r="S256" s="238"/>
      <c r="T256" s="238"/>
    </row>
    <row r="257" spans="3:20" ht="13.5">
      <c r="C257" s="238"/>
      <c r="D257" s="238"/>
      <c r="K257" s="238"/>
      <c r="L257" s="238"/>
      <c r="S257" s="238"/>
      <c r="T257" s="238"/>
    </row>
    <row r="258" spans="3:20" ht="13.5">
      <c r="C258" s="238"/>
      <c r="D258" s="238"/>
      <c r="K258" s="238"/>
      <c r="L258" s="238"/>
      <c r="S258" s="238"/>
      <c r="T258" s="238"/>
    </row>
    <row r="259" spans="3:20" ht="13.5">
      <c r="C259" s="238"/>
      <c r="D259" s="238"/>
      <c r="K259" s="238"/>
      <c r="L259" s="238"/>
      <c r="S259" s="238"/>
      <c r="T259" s="238"/>
    </row>
    <row r="260" spans="3:20" ht="13.5">
      <c r="C260" s="238"/>
      <c r="D260" s="238"/>
      <c r="K260" s="238"/>
      <c r="L260" s="238"/>
      <c r="S260" s="238"/>
      <c r="T260" s="238"/>
    </row>
    <row r="261" spans="3:20" ht="13.5">
      <c r="C261" s="238"/>
      <c r="D261" s="238"/>
      <c r="K261" s="238"/>
      <c r="L261" s="238"/>
      <c r="S261" s="238"/>
      <c r="T261" s="238"/>
    </row>
    <row r="262" spans="3:20" ht="13.5">
      <c r="C262" s="238"/>
      <c r="D262" s="238"/>
      <c r="K262" s="238"/>
      <c r="L262" s="238"/>
      <c r="S262" s="238"/>
      <c r="T262" s="238"/>
    </row>
    <row r="263" spans="3:20" ht="13.5">
      <c r="C263" s="238"/>
      <c r="D263" s="238"/>
      <c r="K263" s="238"/>
      <c r="L263" s="238"/>
      <c r="S263" s="238"/>
      <c r="T263" s="238"/>
    </row>
    <row r="264" spans="3:20" ht="13.5">
      <c r="C264" s="238"/>
      <c r="D264" s="238"/>
      <c r="K264" s="238"/>
      <c r="L264" s="238"/>
      <c r="S264" s="238"/>
      <c r="T264" s="238"/>
    </row>
    <row r="265" spans="3:20" ht="13.5">
      <c r="C265" s="238"/>
      <c r="D265" s="238"/>
      <c r="K265" s="238"/>
      <c r="L265" s="238"/>
      <c r="S265" s="238"/>
      <c r="T265" s="238"/>
    </row>
    <row r="266" spans="3:20" ht="13.5">
      <c r="C266" s="238"/>
      <c r="D266" s="238"/>
      <c r="K266" s="238"/>
      <c r="L266" s="238"/>
      <c r="S266" s="238"/>
      <c r="T266" s="238"/>
    </row>
    <row r="267" spans="3:20" ht="13.5">
      <c r="C267" s="238"/>
      <c r="D267" s="238"/>
      <c r="K267" s="238"/>
      <c r="L267" s="238"/>
      <c r="S267" s="238"/>
      <c r="T267" s="238"/>
    </row>
    <row r="268" spans="3:20" ht="13.5">
      <c r="C268" s="238"/>
      <c r="D268" s="238"/>
      <c r="K268" s="238"/>
      <c r="L268" s="238"/>
      <c r="S268" s="238"/>
      <c r="T268" s="238"/>
    </row>
    <row r="269" spans="3:20" ht="13.5">
      <c r="C269" s="238"/>
      <c r="D269" s="238"/>
      <c r="K269" s="238"/>
      <c r="L269" s="238"/>
      <c r="S269" s="238"/>
      <c r="T269" s="238"/>
    </row>
    <row r="270" spans="3:20" ht="13.5">
      <c r="C270" s="238"/>
      <c r="D270" s="238"/>
      <c r="K270" s="238"/>
      <c r="L270" s="238"/>
      <c r="S270" s="238"/>
      <c r="T270" s="238"/>
    </row>
    <row r="271" spans="3:20" ht="13.5">
      <c r="C271" s="238"/>
      <c r="D271" s="238"/>
      <c r="K271" s="238"/>
      <c r="L271" s="238"/>
      <c r="S271" s="238"/>
      <c r="T271" s="238"/>
    </row>
    <row r="272" spans="3:20" ht="13.5">
      <c r="C272" s="238"/>
      <c r="D272" s="238"/>
      <c r="K272" s="238"/>
      <c r="L272" s="238"/>
      <c r="S272" s="238"/>
      <c r="T272" s="238"/>
    </row>
    <row r="273" spans="3:20" ht="13.5">
      <c r="C273" s="238"/>
      <c r="D273" s="238"/>
      <c r="K273" s="238"/>
      <c r="L273" s="238"/>
      <c r="S273" s="238"/>
      <c r="T273" s="238"/>
    </row>
    <row r="274" spans="3:20" ht="13.5">
      <c r="C274" s="238"/>
      <c r="D274" s="238"/>
      <c r="K274" s="238"/>
      <c r="L274" s="238"/>
      <c r="S274" s="238"/>
      <c r="T274" s="238"/>
    </row>
    <row r="275" spans="3:20" ht="13.5">
      <c r="C275" s="238"/>
      <c r="D275" s="238"/>
      <c r="K275" s="238"/>
      <c r="L275" s="238"/>
      <c r="S275" s="238"/>
      <c r="T275" s="238"/>
    </row>
    <row r="276" spans="3:20" ht="13.5">
      <c r="C276" s="238"/>
      <c r="D276" s="238"/>
      <c r="K276" s="238"/>
      <c r="L276" s="238"/>
      <c r="S276" s="238"/>
      <c r="T276" s="238"/>
    </row>
    <row r="277" spans="3:20" ht="13.5">
      <c r="C277" s="238"/>
      <c r="D277" s="238"/>
      <c r="K277" s="238"/>
      <c r="L277" s="238"/>
      <c r="S277" s="238"/>
      <c r="T277" s="238"/>
    </row>
    <row r="278" spans="3:20" ht="13.5">
      <c r="C278" s="238"/>
      <c r="D278" s="238"/>
      <c r="K278" s="238"/>
      <c r="L278" s="238"/>
      <c r="S278" s="238"/>
      <c r="T278" s="238"/>
    </row>
    <row r="279" spans="3:20" ht="13.5">
      <c r="C279" s="238"/>
      <c r="D279" s="238"/>
      <c r="K279" s="238"/>
      <c r="L279" s="238"/>
      <c r="S279" s="238"/>
      <c r="T279" s="238"/>
    </row>
    <row r="280" spans="3:20" ht="13.5">
      <c r="C280" s="238"/>
      <c r="D280" s="238"/>
      <c r="K280" s="238"/>
      <c r="L280" s="238"/>
      <c r="S280" s="238"/>
      <c r="T280" s="238"/>
    </row>
    <row r="281" spans="3:20" ht="13.5">
      <c r="C281" s="238"/>
      <c r="D281" s="238"/>
      <c r="K281" s="238"/>
      <c r="L281" s="238"/>
      <c r="S281" s="238"/>
      <c r="T281" s="238"/>
    </row>
    <row r="282" spans="3:20" ht="13.5">
      <c r="C282" s="238"/>
      <c r="D282" s="238"/>
      <c r="K282" s="238"/>
      <c r="L282" s="238"/>
      <c r="S282" s="238"/>
      <c r="T282" s="238"/>
    </row>
    <row r="283" spans="3:20" ht="13.5">
      <c r="C283" s="238"/>
      <c r="D283" s="238"/>
      <c r="K283" s="238"/>
      <c r="L283" s="238"/>
      <c r="S283" s="238"/>
      <c r="T283" s="238"/>
    </row>
    <row r="284" spans="3:20" ht="13.5">
      <c r="C284" s="238"/>
      <c r="D284" s="238"/>
      <c r="K284" s="238"/>
      <c r="L284" s="238"/>
      <c r="S284" s="238"/>
      <c r="T284" s="238"/>
    </row>
    <row r="285" spans="3:20" ht="13.5">
      <c r="C285" s="238"/>
      <c r="D285" s="238"/>
      <c r="K285" s="238"/>
      <c r="L285" s="238"/>
      <c r="S285" s="238"/>
      <c r="T285" s="238"/>
    </row>
    <row r="286" spans="3:20" ht="13.5">
      <c r="C286" s="238"/>
      <c r="D286" s="238"/>
      <c r="K286" s="238"/>
      <c r="L286" s="238"/>
      <c r="S286" s="238"/>
      <c r="T286" s="238"/>
    </row>
    <row r="287" spans="3:20" ht="13.5">
      <c r="C287" s="238"/>
      <c r="D287" s="238"/>
      <c r="K287" s="238"/>
      <c r="L287" s="238"/>
      <c r="S287" s="238"/>
      <c r="T287" s="238"/>
    </row>
    <row r="288" spans="3:20" ht="13.5">
      <c r="C288" s="238"/>
      <c r="D288" s="238"/>
      <c r="K288" s="238"/>
      <c r="L288" s="238"/>
      <c r="S288" s="238"/>
      <c r="T288" s="238"/>
    </row>
    <row r="289" spans="3:20" ht="13.5">
      <c r="C289" s="238"/>
      <c r="D289" s="238"/>
      <c r="K289" s="238"/>
      <c r="L289" s="238"/>
      <c r="S289" s="238"/>
      <c r="T289" s="238"/>
    </row>
    <row r="290" spans="3:20" ht="13.5">
      <c r="C290" s="238"/>
      <c r="D290" s="238"/>
      <c r="K290" s="238"/>
      <c r="L290" s="238"/>
      <c r="S290" s="238"/>
      <c r="T290" s="238"/>
    </row>
    <row r="291" spans="3:20" ht="13.5">
      <c r="C291" s="238"/>
      <c r="D291" s="238"/>
      <c r="K291" s="238"/>
      <c r="L291" s="238"/>
      <c r="S291" s="238"/>
      <c r="T291" s="238"/>
    </row>
    <row r="292" spans="3:20" ht="13.5">
      <c r="C292" s="238"/>
      <c r="D292" s="238"/>
      <c r="K292" s="238"/>
      <c r="L292" s="238"/>
      <c r="S292" s="238"/>
      <c r="T292" s="238"/>
    </row>
    <row r="293" spans="3:20" ht="13.5">
      <c r="C293" s="238"/>
      <c r="D293" s="238"/>
      <c r="K293" s="238"/>
      <c r="L293" s="238"/>
      <c r="S293" s="238"/>
      <c r="T293" s="238"/>
    </row>
    <row r="294" spans="3:20" ht="13.5">
      <c r="C294" s="238"/>
      <c r="D294" s="238"/>
      <c r="K294" s="238"/>
      <c r="L294" s="238"/>
      <c r="S294" s="238"/>
      <c r="T294" s="238"/>
    </row>
    <row r="295" spans="3:20" ht="13.5">
      <c r="C295" s="238"/>
      <c r="D295" s="238"/>
      <c r="K295" s="238"/>
      <c r="L295" s="238"/>
      <c r="S295" s="238"/>
      <c r="T295" s="238"/>
    </row>
    <row r="296" spans="3:20" ht="13.5">
      <c r="C296" s="238"/>
      <c r="D296" s="238"/>
      <c r="K296" s="238"/>
      <c r="L296" s="238"/>
      <c r="S296" s="238"/>
      <c r="T296" s="238"/>
    </row>
    <row r="297" spans="3:20" ht="13.5">
      <c r="C297" s="238"/>
      <c r="D297" s="238"/>
      <c r="K297" s="238"/>
      <c r="L297" s="238"/>
      <c r="S297" s="238"/>
      <c r="T297" s="238"/>
    </row>
    <row r="298" spans="3:20" ht="13.5">
      <c r="C298" s="238"/>
      <c r="D298" s="238"/>
      <c r="K298" s="238"/>
      <c r="L298" s="238"/>
      <c r="S298" s="238"/>
      <c r="T298" s="238"/>
    </row>
    <row r="299" spans="3:20" ht="13.5">
      <c r="C299" s="238"/>
      <c r="D299" s="238"/>
      <c r="K299" s="238"/>
      <c r="L299" s="238"/>
      <c r="S299" s="238"/>
      <c r="T299" s="238"/>
    </row>
    <row r="300" spans="3:20" ht="13.5">
      <c r="C300" s="238"/>
      <c r="D300" s="238"/>
      <c r="K300" s="238"/>
      <c r="L300" s="238"/>
      <c r="S300" s="238"/>
      <c r="T300" s="238"/>
    </row>
    <row r="301" spans="3:20" ht="13.5">
      <c r="C301" s="238"/>
      <c r="D301" s="238"/>
      <c r="K301" s="238"/>
      <c r="L301" s="238"/>
      <c r="S301" s="238"/>
      <c r="T301" s="238"/>
    </row>
    <row r="302" spans="3:20" ht="13.5">
      <c r="C302" s="238"/>
      <c r="D302" s="238"/>
      <c r="K302" s="238"/>
      <c r="L302" s="238"/>
      <c r="S302" s="238"/>
      <c r="T302" s="238"/>
    </row>
    <row r="303" spans="3:20" ht="13.5">
      <c r="C303" s="238"/>
      <c r="D303" s="238"/>
      <c r="K303" s="238"/>
      <c r="L303" s="238"/>
      <c r="S303" s="238"/>
      <c r="T303" s="238"/>
    </row>
    <row r="304" spans="3:20" ht="13.5">
      <c r="C304" s="238"/>
      <c r="D304" s="238"/>
      <c r="K304" s="238"/>
      <c r="L304" s="238"/>
      <c r="S304" s="238"/>
      <c r="T304" s="238"/>
    </row>
    <row r="305" spans="3:20" ht="13.5">
      <c r="C305" s="238"/>
      <c r="D305" s="238"/>
      <c r="K305" s="238"/>
      <c r="L305" s="238"/>
      <c r="S305" s="238"/>
      <c r="T305" s="238"/>
    </row>
    <row r="306" spans="3:20" ht="13.5">
      <c r="C306" s="238"/>
      <c r="D306" s="238"/>
      <c r="K306" s="238"/>
      <c r="L306" s="238"/>
      <c r="S306" s="238"/>
      <c r="T306" s="238"/>
    </row>
    <row r="307" spans="3:20" ht="13.5">
      <c r="C307" s="238"/>
      <c r="D307" s="238"/>
      <c r="K307" s="238"/>
      <c r="L307" s="238"/>
      <c r="S307" s="238"/>
      <c r="T307" s="238"/>
    </row>
    <row r="308" spans="3:20" ht="13.5">
      <c r="C308" s="238"/>
      <c r="D308" s="238"/>
      <c r="K308" s="238"/>
      <c r="L308" s="238"/>
      <c r="S308" s="238"/>
      <c r="T308" s="238"/>
    </row>
    <row r="309" spans="3:20" ht="13.5">
      <c r="C309" s="238"/>
      <c r="D309" s="238"/>
      <c r="K309" s="238"/>
      <c r="L309" s="238"/>
      <c r="S309" s="238"/>
      <c r="T309" s="238"/>
    </row>
    <row r="310" spans="3:20" ht="13.5">
      <c r="C310" s="238"/>
      <c r="D310" s="238"/>
      <c r="K310" s="238"/>
      <c r="L310" s="238"/>
      <c r="S310" s="238"/>
      <c r="T310" s="238"/>
    </row>
    <row r="311" spans="3:20" ht="13.5">
      <c r="C311" s="238"/>
      <c r="D311" s="238"/>
      <c r="K311" s="238"/>
      <c r="L311" s="238"/>
      <c r="S311" s="238"/>
      <c r="T311" s="238"/>
    </row>
    <row r="312" spans="3:20" ht="13.5">
      <c r="C312" s="238"/>
      <c r="D312" s="238"/>
      <c r="K312" s="238"/>
      <c r="L312" s="238"/>
      <c r="S312" s="238"/>
      <c r="T312" s="238"/>
    </row>
    <row r="313" spans="3:20" ht="13.5">
      <c r="C313" s="238"/>
      <c r="D313" s="238"/>
      <c r="K313" s="238"/>
      <c r="L313" s="238"/>
      <c r="S313" s="238"/>
      <c r="T313" s="238"/>
    </row>
    <row r="314" spans="3:20" ht="13.5">
      <c r="C314" s="238"/>
      <c r="D314" s="238"/>
      <c r="K314" s="238"/>
      <c r="L314" s="238"/>
      <c r="S314" s="238"/>
      <c r="T314" s="238"/>
    </row>
    <row r="315" spans="3:20" ht="13.5">
      <c r="C315" s="238"/>
      <c r="D315" s="238"/>
      <c r="K315" s="238"/>
      <c r="L315" s="238"/>
      <c r="S315" s="238"/>
      <c r="T315" s="238"/>
    </row>
    <row r="316" spans="3:20" ht="13.5">
      <c r="C316" s="238"/>
      <c r="D316" s="238"/>
      <c r="K316" s="238"/>
      <c r="L316" s="238"/>
      <c r="S316" s="238"/>
      <c r="T316" s="238"/>
    </row>
    <row r="317" spans="3:20" ht="13.5">
      <c r="C317" s="238"/>
      <c r="D317" s="238"/>
      <c r="K317" s="238"/>
      <c r="L317" s="238"/>
      <c r="S317" s="238"/>
      <c r="T317" s="238"/>
    </row>
    <row r="318" spans="3:20" ht="13.5">
      <c r="C318" s="238"/>
      <c r="D318" s="238"/>
      <c r="K318" s="238"/>
      <c r="L318" s="238"/>
      <c r="S318" s="238"/>
      <c r="T318" s="238"/>
    </row>
    <row r="319" spans="3:20" ht="13.5">
      <c r="C319" s="238"/>
      <c r="D319" s="238"/>
      <c r="K319" s="238"/>
      <c r="L319" s="238"/>
      <c r="S319" s="238"/>
      <c r="T319" s="238"/>
    </row>
    <row r="320" spans="3:20" ht="13.5">
      <c r="C320" s="238"/>
      <c r="D320" s="238"/>
      <c r="K320" s="238"/>
      <c r="L320" s="238"/>
      <c r="S320" s="238"/>
      <c r="T320" s="238"/>
    </row>
    <row r="321" spans="3:20" ht="13.5">
      <c r="C321" s="238"/>
      <c r="D321" s="238"/>
      <c r="K321" s="238"/>
      <c r="L321" s="238"/>
      <c r="S321" s="238"/>
      <c r="T321" s="238"/>
    </row>
    <row r="322" spans="3:20" ht="13.5">
      <c r="C322" s="238"/>
      <c r="D322" s="238"/>
      <c r="K322" s="238"/>
      <c r="L322" s="238"/>
      <c r="S322" s="238"/>
      <c r="T322" s="238"/>
    </row>
    <row r="323" spans="3:20" ht="13.5">
      <c r="C323" s="238"/>
      <c r="D323" s="238"/>
      <c r="K323" s="238"/>
      <c r="L323" s="238"/>
      <c r="S323" s="238"/>
      <c r="T323" s="238"/>
    </row>
    <row r="324" spans="3:20" ht="13.5">
      <c r="C324" s="238"/>
      <c r="D324" s="238"/>
      <c r="K324" s="238"/>
      <c r="L324" s="238"/>
      <c r="S324" s="238"/>
      <c r="T324" s="238"/>
    </row>
    <row r="325" spans="3:20" ht="13.5">
      <c r="C325" s="238"/>
      <c r="D325" s="238"/>
      <c r="K325" s="238"/>
      <c r="L325" s="238"/>
      <c r="S325" s="238"/>
      <c r="T325" s="238"/>
    </row>
    <row r="326" spans="3:20" ht="13.5">
      <c r="C326" s="238"/>
      <c r="D326" s="238"/>
      <c r="K326" s="238"/>
      <c r="L326" s="238"/>
      <c r="S326" s="238"/>
      <c r="T326" s="238"/>
    </row>
    <row r="327" spans="3:20" ht="13.5">
      <c r="C327" s="238"/>
      <c r="D327" s="238"/>
      <c r="K327" s="238"/>
      <c r="L327" s="238"/>
      <c r="S327" s="238"/>
      <c r="T327" s="238"/>
    </row>
    <row r="328" spans="3:20" ht="13.5">
      <c r="C328" s="238"/>
      <c r="D328" s="238"/>
      <c r="K328" s="238"/>
      <c r="L328" s="238"/>
      <c r="S328" s="238"/>
      <c r="T328" s="238"/>
    </row>
  </sheetData>
  <sheetProtection selectLockedCells="1"/>
  <mergeCells count="40">
    <mergeCell ref="S8:S9"/>
    <mergeCell ref="T8:T9"/>
    <mergeCell ref="R8:R9"/>
    <mergeCell ref="A3:J3"/>
    <mergeCell ref="K3:T3"/>
    <mergeCell ref="Q6:R7"/>
    <mergeCell ref="A4:J4"/>
    <mergeCell ref="K4:T4"/>
    <mergeCell ref="I6:J7"/>
    <mergeCell ref="G6:H7"/>
    <mergeCell ref="S6:T7"/>
    <mergeCell ref="M6:N7"/>
    <mergeCell ref="O6:P7"/>
    <mergeCell ref="O8:O9"/>
    <mergeCell ref="F8:F9"/>
    <mergeCell ref="Q8:Q9"/>
    <mergeCell ref="M8:M9"/>
    <mergeCell ref="G8:G9"/>
    <mergeCell ref="H8:H9"/>
    <mergeCell ref="K6:L9"/>
    <mergeCell ref="P8:P9"/>
    <mergeCell ref="N8:N9"/>
    <mergeCell ref="A6:B9"/>
    <mergeCell ref="C6:D7"/>
    <mergeCell ref="A10:B10"/>
    <mergeCell ref="K10:L10"/>
    <mergeCell ref="I8:I9"/>
    <mergeCell ref="J8:J9"/>
    <mergeCell ref="C8:C9"/>
    <mergeCell ref="D8:D9"/>
    <mergeCell ref="E6:F7"/>
    <mergeCell ref="E8:E9"/>
    <mergeCell ref="A12:B12"/>
    <mergeCell ref="K12:L12"/>
    <mergeCell ref="A14:B14"/>
    <mergeCell ref="K14:L14"/>
    <mergeCell ref="A11:B11"/>
    <mergeCell ref="K11:L11"/>
    <mergeCell ref="A13:B13"/>
    <mergeCell ref="K13:L13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0"/>
  <sheetViews>
    <sheetView tabSelected="1" view="pageBreakPreview" zoomScaleNormal="100" zoomScaleSheetLayoutView="100" workbookViewId="0">
      <selection activeCell="L38" sqref="L38"/>
    </sheetView>
  </sheetViews>
  <sheetFormatPr defaultColWidth="8.75" defaultRowHeight="13.5"/>
  <cols>
    <col min="1" max="1" width="8" style="221" customWidth="1"/>
    <col min="2" max="2" width="10.875" style="221" customWidth="1"/>
    <col min="3" max="3" width="10" style="221" customWidth="1"/>
    <col min="4" max="4" width="9.25" style="221" customWidth="1"/>
    <col min="5" max="8" width="8.75" style="221"/>
    <col min="9" max="9" width="9.25" style="221" customWidth="1"/>
    <col min="10" max="10" width="6.875" style="221" customWidth="1"/>
    <col min="11" max="11" width="10" style="221" customWidth="1"/>
    <col min="12" max="12" width="7.625" style="221" customWidth="1"/>
    <col min="13" max="13" width="8.75" style="221"/>
    <col min="14" max="14" width="7" style="221" customWidth="1"/>
    <col min="15" max="15" width="8.75" style="221"/>
    <col min="16" max="16" width="8" style="221" customWidth="1"/>
    <col min="17" max="17" width="8.75" style="221"/>
    <col min="18" max="18" width="7.875" style="221" customWidth="1"/>
    <col min="19" max="16384" width="8.75" style="221"/>
  </cols>
  <sheetData>
    <row r="1" spans="1:32" s="590" customFormat="1" ht="14.1" customHeight="1">
      <c r="A1" s="589"/>
      <c r="B1" s="589"/>
      <c r="C1" s="589"/>
      <c r="D1" s="589"/>
      <c r="I1" s="591" t="s">
        <v>685</v>
      </c>
      <c r="J1" s="592" t="s">
        <v>686</v>
      </c>
      <c r="K1" s="592"/>
      <c r="M1" s="589"/>
      <c r="N1" s="589"/>
    </row>
    <row r="2" spans="1:32" s="205" customFormat="1" ht="14.1" customHeight="1">
      <c r="A2" s="204"/>
      <c r="B2" s="204"/>
      <c r="C2" s="204"/>
      <c r="D2" s="204"/>
      <c r="I2" s="206"/>
      <c r="J2" s="207"/>
      <c r="K2" s="207"/>
      <c r="M2" s="204"/>
      <c r="N2" s="204"/>
    </row>
    <row r="3" spans="1:32" s="654" customFormat="1" ht="23.1" customHeight="1">
      <c r="A3" s="1094" t="s">
        <v>643</v>
      </c>
      <c r="B3" s="1094"/>
      <c r="C3" s="1094"/>
      <c r="D3" s="1094"/>
      <c r="E3" s="1094"/>
      <c r="F3" s="1094"/>
      <c r="G3" s="1094"/>
      <c r="H3" s="1094"/>
      <c r="I3" s="1094"/>
      <c r="J3" s="1095" t="s">
        <v>644</v>
      </c>
      <c r="K3" s="1095"/>
      <c r="L3" s="1095"/>
      <c r="M3" s="1095"/>
      <c r="N3" s="1095"/>
      <c r="O3" s="1095"/>
      <c r="P3" s="1095"/>
      <c r="Q3" s="1095"/>
      <c r="R3" s="1095"/>
      <c r="S3" s="1095"/>
    </row>
    <row r="4" spans="1:32" s="655" customFormat="1" ht="21" customHeight="1">
      <c r="A4" s="1096" t="s">
        <v>645</v>
      </c>
      <c r="B4" s="1096"/>
      <c r="C4" s="1096"/>
      <c r="D4" s="1096"/>
      <c r="E4" s="1096"/>
      <c r="F4" s="1096"/>
      <c r="G4" s="1096"/>
      <c r="H4" s="1096"/>
      <c r="I4" s="1096"/>
      <c r="J4" s="1097" t="s">
        <v>646</v>
      </c>
      <c r="K4" s="1097"/>
      <c r="L4" s="1097"/>
      <c r="M4" s="1097"/>
      <c r="N4" s="1097"/>
      <c r="O4" s="1097"/>
      <c r="P4" s="1097"/>
      <c r="Q4" s="1097"/>
      <c r="R4" s="1097"/>
      <c r="S4" s="1097"/>
    </row>
    <row r="5" spans="1:32" s="208" customFormat="1" ht="18" customHeight="1" thickBot="1">
      <c r="A5" s="208" t="s">
        <v>60</v>
      </c>
      <c r="I5" s="206" t="s">
        <v>61</v>
      </c>
      <c r="J5" s="208" t="s">
        <v>60</v>
      </c>
      <c r="S5" s="206" t="s">
        <v>61</v>
      </c>
    </row>
    <row r="6" spans="1:32" s="205" customFormat="1" ht="18" customHeight="1">
      <c r="A6" s="1062" t="s">
        <v>62</v>
      </c>
      <c r="B6" s="1098"/>
      <c r="C6" s="1109" t="s">
        <v>63</v>
      </c>
      <c r="D6" s="1114" t="s">
        <v>64</v>
      </c>
      <c r="E6" s="1116" t="s">
        <v>65</v>
      </c>
      <c r="F6" s="1116"/>
      <c r="G6" s="1116"/>
      <c r="H6" s="1116"/>
      <c r="I6" s="1117"/>
      <c r="J6" s="1062" t="s">
        <v>62</v>
      </c>
      <c r="K6" s="1098"/>
      <c r="L6" s="1115" t="s">
        <v>66</v>
      </c>
      <c r="M6" s="1116"/>
      <c r="N6" s="1116"/>
      <c r="O6" s="1116"/>
      <c r="P6" s="1116"/>
      <c r="Q6" s="1116"/>
      <c r="R6" s="1116"/>
      <c r="S6" s="1117"/>
      <c r="AD6" s="209"/>
      <c r="AE6" s="209"/>
      <c r="AF6" s="209"/>
    </row>
    <row r="7" spans="1:32" s="205" customFormat="1" ht="18" customHeight="1">
      <c r="A7" s="1099"/>
      <c r="B7" s="1100"/>
      <c r="C7" s="1110"/>
      <c r="D7" s="1112"/>
      <c r="E7" s="1103" t="s">
        <v>67</v>
      </c>
      <c r="F7" s="1103" t="s">
        <v>68</v>
      </c>
      <c r="G7" s="1103" t="s">
        <v>69</v>
      </c>
      <c r="H7" s="1103" t="s">
        <v>70</v>
      </c>
      <c r="I7" s="1120" t="s">
        <v>71</v>
      </c>
      <c r="J7" s="1099"/>
      <c r="K7" s="1100"/>
      <c r="L7" s="1107" t="s">
        <v>72</v>
      </c>
      <c r="M7" s="1108"/>
      <c r="N7" s="1112" t="s">
        <v>73</v>
      </c>
      <c r="O7" s="1112"/>
      <c r="P7" s="1112" t="s">
        <v>74</v>
      </c>
      <c r="Q7" s="1112"/>
      <c r="R7" s="1118" t="s">
        <v>75</v>
      </c>
      <c r="S7" s="1119"/>
    </row>
    <row r="8" spans="1:32" s="205" customFormat="1" ht="18" customHeight="1">
      <c r="A8" s="1099"/>
      <c r="B8" s="1100"/>
      <c r="C8" s="1110"/>
      <c r="D8" s="1112"/>
      <c r="E8" s="1103"/>
      <c r="F8" s="1112"/>
      <c r="G8" s="1112"/>
      <c r="H8" s="1112"/>
      <c r="I8" s="1122"/>
      <c r="J8" s="1099"/>
      <c r="K8" s="1100"/>
      <c r="L8" s="1105" t="s">
        <v>76</v>
      </c>
      <c r="M8" s="1103" t="s">
        <v>59</v>
      </c>
      <c r="N8" s="1103" t="s">
        <v>76</v>
      </c>
      <c r="O8" s="1103" t="s">
        <v>59</v>
      </c>
      <c r="P8" s="1103" t="s">
        <v>76</v>
      </c>
      <c r="Q8" s="1103" t="s">
        <v>59</v>
      </c>
      <c r="R8" s="1103" t="s">
        <v>76</v>
      </c>
      <c r="S8" s="1120" t="s">
        <v>59</v>
      </c>
    </row>
    <row r="9" spans="1:32" s="205" customFormat="1" ht="18" customHeight="1">
      <c r="A9" s="1101"/>
      <c r="B9" s="1102"/>
      <c r="C9" s="1111"/>
      <c r="D9" s="1113"/>
      <c r="E9" s="1104"/>
      <c r="F9" s="1113"/>
      <c r="G9" s="1113"/>
      <c r="H9" s="1113"/>
      <c r="I9" s="1123"/>
      <c r="J9" s="1101"/>
      <c r="K9" s="1102"/>
      <c r="L9" s="1106"/>
      <c r="M9" s="1104"/>
      <c r="N9" s="1104"/>
      <c r="O9" s="1104"/>
      <c r="P9" s="1104"/>
      <c r="Q9" s="1104"/>
      <c r="R9" s="1104"/>
      <c r="S9" s="1121"/>
    </row>
    <row r="10" spans="1:32" s="205" customFormat="1" ht="18" customHeight="1">
      <c r="A10" s="1089" t="s">
        <v>461</v>
      </c>
      <c r="B10" s="1093"/>
      <c r="C10" s="210">
        <v>159</v>
      </c>
      <c r="D10" s="210">
        <v>10457</v>
      </c>
      <c r="E10" s="210">
        <v>0</v>
      </c>
      <c r="F10" s="210">
        <v>2102</v>
      </c>
      <c r="G10" s="210">
        <v>8299</v>
      </c>
      <c r="H10" s="210">
        <v>56</v>
      </c>
      <c r="I10" s="210">
        <v>0</v>
      </c>
      <c r="J10" s="1089" t="s">
        <v>461</v>
      </c>
      <c r="K10" s="1093"/>
      <c r="L10" s="211">
        <v>35</v>
      </c>
      <c r="M10" s="212">
        <v>708</v>
      </c>
      <c r="N10" s="212">
        <v>2</v>
      </c>
      <c r="O10" s="212">
        <v>46</v>
      </c>
      <c r="P10" s="212">
        <v>79</v>
      </c>
      <c r="Q10" s="212">
        <v>5566</v>
      </c>
      <c r="R10" s="212">
        <v>0</v>
      </c>
      <c r="S10" s="212">
        <v>0</v>
      </c>
    </row>
    <row r="11" spans="1:32" s="205" customFormat="1" ht="18" customHeight="1">
      <c r="A11" s="1089" t="s">
        <v>631</v>
      </c>
      <c r="B11" s="1093"/>
      <c r="C11" s="210">
        <v>164</v>
      </c>
      <c r="D11" s="210">
        <v>10091</v>
      </c>
      <c r="E11" s="210">
        <v>537</v>
      </c>
      <c r="F11" s="210">
        <v>1749</v>
      </c>
      <c r="G11" s="210">
        <v>7668</v>
      </c>
      <c r="H11" s="210">
        <v>137</v>
      </c>
      <c r="I11" s="210">
        <v>0</v>
      </c>
      <c r="J11" s="1089" t="s">
        <v>631</v>
      </c>
      <c r="K11" s="1093"/>
      <c r="L11" s="211">
        <v>15</v>
      </c>
      <c r="M11" s="212">
        <v>292</v>
      </c>
      <c r="N11" s="212">
        <v>19</v>
      </c>
      <c r="O11" s="212">
        <v>720</v>
      </c>
      <c r="P11" s="212">
        <v>100</v>
      </c>
      <c r="Q11" s="212">
        <v>6461</v>
      </c>
      <c r="R11" s="212">
        <v>30</v>
      </c>
      <c r="S11" s="212">
        <v>2618</v>
      </c>
    </row>
    <row r="12" spans="1:32" s="205" customFormat="1" ht="18" customHeight="1">
      <c r="A12" s="1089" t="s">
        <v>657</v>
      </c>
      <c r="B12" s="1090"/>
      <c r="C12" s="210">
        <v>347</v>
      </c>
      <c r="D12" s="210">
        <v>25379</v>
      </c>
      <c r="E12" s="210">
        <v>72</v>
      </c>
      <c r="F12" s="210">
        <v>3308</v>
      </c>
      <c r="G12" s="210">
        <v>20067</v>
      </c>
      <c r="H12" s="210">
        <v>1926</v>
      </c>
      <c r="I12" s="210">
        <v>6</v>
      </c>
      <c r="J12" s="1089" t="s">
        <v>657</v>
      </c>
      <c r="K12" s="1090"/>
      <c r="L12" s="211">
        <v>21</v>
      </c>
      <c r="M12" s="212">
        <v>594</v>
      </c>
      <c r="N12" s="212">
        <v>38</v>
      </c>
      <c r="O12" s="212">
        <v>843</v>
      </c>
      <c r="P12" s="212">
        <v>144</v>
      </c>
      <c r="Q12" s="212">
        <v>9734</v>
      </c>
      <c r="R12" s="212">
        <v>144</v>
      </c>
      <c r="S12" s="212">
        <v>14208</v>
      </c>
    </row>
    <row r="13" spans="1:32" s="205" customFormat="1" ht="18" customHeight="1">
      <c r="A13" s="1089" t="s">
        <v>658</v>
      </c>
      <c r="B13" s="1090"/>
      <c r="C13" s="210">
        <v>436</v>
      </c>
      <c r="D13" s="210">
        <v>32660</v>
      </c>
      <c r="E13" s="210">
        <v>110</v>
      </c>
      <c r="F13" s="210">
        <v>6837</v>
      </c>
      <c r="G13" s="210">
        <v>24841</v>
      </c>
      <c r="H13" s="210">
        <v>872</v>
      </c>
      <c r="I13" s="210">
        <v>0</v>
      </c>
      <c r="J13" s="1089" t="s">
        <v>658</v>
      </c>
      <c r="K13" s="1090"/>
      <c r="L13" s="714">
        <v>35</v>
      </c>
      <c r="M13" s="212">
        <v>476</v>
      </c>
      <c r="N13" s="212">
        <v>17</v>
      </c>
      <c r="O13" s="212">
        <v>374</v>
      </c>
      <c r="P13" s="212">
        <v>206</v>
      </c>
      <c r="Q13" s="212">
        <v>12529</v>
      </c>
      <c r="R13" s="212">
        <v>178</v>
      </c>
      <c r="S13" s="212">
        <v>19281</v>
      </c>
    </row>
    <row r="14" spans="1:32" s="876" customFormat="1" ht="18" customHeight="1">
      <c r="A14" s="1091" t="s">
        <v>734</v>
      </c>
      <c r="B14" s="1092"/>
      <c r="C14" s="873">
        <f t="shared" ref="C14:I14" si="0">SUM(C16:C38)</f>
        <v>298</v>
      </c>
      <c r="D14" s="873">
        <f t="shared" si="0"/>
        <v>21991</v>
      </c>
      <c r="E14" s="873">
        <f t="shared" si="0"/>
        <v>2430</v>
      </c>
      <c r="F14" s="873">
        <f t="shared" si="0"/>
        <v>3412</v>
      </c>
      <c r="G14" s="873">
        <f t="shared" si="0"/>
        <v>14628</v>
      </c>
      <c r="H14" s="873">
        <f t="shared" si="0"/>
        <v>1521</v>
      </c>
      <c r="I14" s="873">
        <f t="shared" si="0"/>
        <v>0</v>
      </c>
      <c r="J14" s="1091" t="s">
        <v>734</v>
      </c>
      <c r="K14" s="1092"/>
      <c r="L14" s="874">
        <f t="shared" ref="L14:S14" si="1">SUM(L16:L38)</f>
        <v>39</v>
      </c>
      <c r="M14" s="875">
        <f t="shared" si="1"/>
        <v>1217</v>
      </c>
      <c r="N14" s="875">
        <f t="shared" si="1"/>
        <v>47</v>
      </c>
      <c r="O14" s="875">
        <f t="shared" si="1"/>
        <v>1197</v>
      </c>
      <c r="P14" s="875">
        <f t="shared" si="1"/>
        <v>125</v>
      </c>
      <c r="Q14" s="875">
        <f t="shared" si="1"/>
        <v>10368</v>
      </c>
      <c r="R14" s="875">
        <f t="shared" si="1"/>
        <v>87</v>
      </c>
      <c r="S14" s="875">
        <f t="shared" si="1"/>
        <v>9209</v>
      </c>
    </row>
    <row r="15" spans="1:32" s="882" customFormat="1" ht="9.1999999999999993" customHeight="1">
      <c r="A15" s="877"/>
      <c r="B15" s="878"/>
      <c r="C15" s="879"/>
      <c r="D15" s="879"/>
      <c r="E15" s="879"/>
      <c r="F15" s="879"/>
      <c r="G15" s="879"/>
      <c r="H15" s="879"/>
      <c r="I15" s="879"/>
      <c r="J15" s="877"/>
      <c r="K15" s="878"/>
      <c r="L15" s="880"/>
      <c r="M15" s="881"/>
      <c r="N15" s="881"/>
      <c r="O15" s="881"/>
      <c r="P15" s="881"/>
      <c r="Q15" s="881"/>
      <c r="R15" s="881"/>
      <c r="S15" s="881"/>
    </row>
    <row r="16" spans="1:32" s="882" customFormat="1" ht="17.45" customHeight="1">
      <c r="A16" s="877" t="s">
        <v>7</v>
      </c>
      <c r="B16" s="883" t="s">
        <v>273</v>
      </c>
      <c r="C16" s="884">
        <f>SUM(L16,N16,P16,R16)</f>
        <v>45</v>
      </c>
      <c r="D16" s="884">
        <f>IF(SUM(E16:I16)=SUM(M16,O16,Q16,S16),SUM(E16:I16),"ERR")</f>
        <v>3411</v>
      </c>
      <c r="E16" s="885">
        <v>420</v>
      </c>
      <c r="F16" s="885">
        <v>294</v>
      </c>
      <c r="G16" s="885">
        <v>2697</v>
      </c>
      <c r="H16" s="885">
        <v>0</v>
      </c>
      <c r="I16" s="885">
        <v>0</v>
      </c>
      <c r="J16" s="877" t="s">
        <v>7</v>
      </c>
      <c r="K16" s="886" t="s">
        <v>273</v>
      </c>
      <c r="L16" s="885">
        <v>9</v>
      </c>
      <c r="M16" s="885">
        <v>172</v>
      </c>
      <c r="N16" s="885">
        <v>2</v>
      </c>
      <c r="O16" s="885">
        <v>46</v>
      </c>
      <c r="P16" s="885">
        <v>13</v>
      </c>
      <c r="Q16" s="885">
        <v>1132</v>
      </c>
      <c r="R16" s="885">
        <v>21</v>
      </c>
      <c r="S16" s="885">
        <v>2061</v>
      </c>
    </row>
    <row r="17" spans="1:29" s="882" customFormat="1" ht="17.45" customHeight="1">
      <c r="A17" s="877" t="s">
        <v>9</v>
      </c>
      <c r="B17" s="883" t="s">
        <v>274</v>
      </c>
      <c r="C17" s="884">
        <f t="shared" ref="C17:C37" si="2">SUM(L17,N17,P17,R17)</f>
        <v>21</v>
      </c>
      <c r="D17" s="884">
        <f t="shared" ref="D17:D37" si="3">IF(SUM(E17:I17)=SUM(M17,O17,Q17,S17),SUM(E17:I17),"ERR")</f>
        <v>1005</v>
      </c>
      <c r="E17" s="885">
        <v>0</v>
      </c>
      <c r="F17" s="885">
        <v>15</v>
      </c>
      <c r="G17" s="885">
        <v>874</v>
      </c>
      <c r="H17" s="885">
        <v>116</v>
      </c>
      <c r="I17" s="885">
        <v>0</v>
      </c>
      <c r="J17" s="877" t="s">
        <v>9</v>
      </c>
      <c r="K17" s="886" t="s">
        <v>274</v>
      </c>
      <c r="L17" s="885">
        <v>0</v>
      </c>
      <c r="M17" s="885">
        <v>0</v>
      </c>
      <c r="N17" s="885">
        <v>14</v>
      </c>
      <c r="O17" s="885">
        <v>292</v>
      </c>
      <c r="P17" s="885">
        <v>7</v>
      </c>
      <c r="Q17" s="885">
        <v>713</v>
      </c>
      <c r="R17" s="885">
        <v>0</v>
      </c>
      <c r="S17" s="885"/>
    </row>
    <row r="18" spans="1:29" s="882" customFormat="1" ht="17.45" customHeight="1">
      <c r="A18" s="877" t="s">
        <v>11</v>
      </c>
      <c r="B18" s="883" t="s">
        <v>275</v>
      </c>
      <c r="C18" s="884">
        <f t="shared" si="2"/>
        <v>25</v>
      </c>
      <c r="D18" s="884">
        <f t="shared" si="3"/>
        <v>1881</v>
      </c>
      <c r="E18" s="885">
        <v>0</v>
      </c>
      <c r="F18" s="885">
        <v>436</v>
      </c>
      <c r="G18" s="885">
        <v>1318</v>
      </c>
      <c r="H18" s="885">
        <v>127</v>
      </c>
      <c r="I18" s="885">
        <v>0</v>
      </c>
      <c r="J18" s="877" t="s">
        <v>11</v>
      </c>
      <c r="K18" s="886" t="s">
        <v>275</v>
      </c>
      <c r="L18" s="885">
        <v>0</v>
      </c>
      <c r="M18" s="885">
        <v>0</v>
      </c>
      <c r="N18" s="885">
        <v>0</v>
      </c>
      <c r="O18" s="885">
        <v>0</v>
      </c>
      <c r="P18" s="885">
        <v>11</v>
      </c>
      <c r="Q18" s="885">
        <v>602</v>
      </c>
      <c r="R18" s="885">
        <v>14</v>
      </c>
      <c r="S18" s="885">
        <v>1279</v>
      </c>
    </row>
    <row r="19" spans="1:29" s="882" customFormat="1" ht="17.45" customHeight="1">
      <c r="A19" s="877" t="s">
        <v>13</v>
      </c>
      <c r="B19" s="883" t="s">
        <v>276</v>
      </c>
      <c r="C19" s="884">
        <f t="shared" si="2"/>
        <v>21</v>
      </c>
      <c r="D19" s="884">
        <f t="shared" si="3"/>
        <v>1208</v>
      </c>
      <c r="E19" s="885">
        <v>0</v>
      </c>
      <c r="F19" s="885">
        <v>369</v>
      </c>
      <c r="G19" s="885">
        <v>835</v>
      </c>
      <c r="H19" s="885">
        <v>4</v>
      </c>
      <c r="I19" s="885">
        <v>0</v>
      </c>
      <c r="J19" s="877" t="s">
        <v>13</v>
      </c>
      <c r="K19" s="886" t="s">
        <v>276</v>
      </c>
      <c r="L19" s="885">
        <v>0</v>
      </c>
      <c r="M19" s="885">
        <v>0</v>
      </c>
      <c r="N19" s="885">
        <v>2</v>
      </c>
      <c r="O19" s="885">
        <v>89</v>
      </c>
      <c r="P19" s="885">
        <v>19</v>
      </c>
      <c r="Q19" s="885">
        <v>1119</v>
      </c>
      <c r="R19" s="885">
        <v>0</v>
      </c>
      <c r="S19" s="885">
        <v>0</v>
      </c>
    </row>
    <row r="20" spans="1:29" s="882" customFormat="1" ht="17.45" customHeight="1">
      <c r="A20" s="877" t="s">
        <v>15</v>
      </c>
      <c r="B20" s="883" t="s">
        <v>277</v>
      </c>
      <c r="C20" s="884">
        <f t="shared" si="2"/>
        <v>42</v>
      </c>
      <c r="D20" s="884">
        <f t="shared" si="3"/>
        <v>3361</v>
      </c>
      <c r="E20" s="885">
        <v>0</v>
      </c>
      <c r="F20" s="885">
        <v>762</v>
      </c>
      <c r="G20" s="885">
        <v>2448</v>
      </c>
      <c r="H20" s="885">
        <v>151</v>
      </c>
      <c r="I20" s="885">
        <v>0</v>
      </c>
      <c r="J20" s="877" t="s">
        <v>15</v>
      </c>
      <c r="K20" s="886" t="s">
        <v>277</v>
      </c>
      <c r="L20" s="885">
        <v>0</v>
      </c>
      <c r="M20" s="885">
        <v>0</v>
      </c>
      <c r="N20" s="885">
        <v>1</v>
      </c>
      <c r="O20" s="885">
        <v>42</v>
      </c>
      <c r="P20" s="885">
        <v>23</v>
      </c>
      <c r="Q20" s="885">
        <v>1619</v>
      </c>
      <c r="R20" s="885">
        <v>18</v>
      </c>
      <c r="S20" s="885">
        <v>1700</v>
      </c>
    </row>
    <row r="21" spans="1:29" s="882" customFormat="1" ht="17.45" customHeight="1">
      <c r="A21" s="887" t="s">
        <v>17</v>
      </c>
      <c r="B21" s="888" t="s">
        <v>278</v>
      </c>
      <c r="C21" s="884">
        <f t="shared" si="2"/>
        <v>8</v>
      </c>
      <c r="D21" s="884">
        <f t="shared" si="3"/>
        <v>832</v>
      </c>
      <c r="E21" s="885">
        <v>0</v>
      </c>
      <c r="F21" s="885">
        <v>0</v>
      </c>
      <c r="G21" s="885">
        <v>759</v>
      </c>
      <c r="H21" s="885">
        <v>73</v>
      </c>
      <c r="I21" s="885">
        <v>0</v>
      </c>
      <c r="J21" s="877" t="s">
        <v>17</v>
      </c>
      <c r="K21" s="886" t="s">
        <v>278</v>
      </c>
      <c r="L21" s="885">
        <v>0</v>
      </c>
      <c r="M21" s="885">
        <v>0</v>
      </c>
      <c r="N21" s="885">
        <v>0</v>
      </c>
      <c r="O21" s="885">
        <v>0</v>
      </c>
      <c r="P21" s="885">
        <v>7</v>
      </c>
      <c r="Q21" s="885">
        <v>720</v>
      </c>
      <c r="R21" s="885">
        <v>1</v>
      </c>
      <c r="S21" s="885">
        <v>112</v>
      </c>
      <c r="Z21" s="889"/>
      <c r="AB21" s="890"/>
      <c r="AC21" s="890"/>
    </row>
    <row r="22" spans="1:29" s="882" customFormat="1" ht="17.45" customHeight="1">
      <c r="A22" s="887" t="s">
        <v>19</v>
      </c>
      <c r="B22" s="888" t="s">
        <v>279</v>
      </c>
      <c r="C22" s="884">
        <f t="shared" si="2"/>
        <v>16</v>
      </c>
      <c r="D22" s="884">
        <f t="shared" si="3"/>
        <v>3164</v>
      </c>
      <c r="E22" s="885">
        <v>1746</v>
      </c>
      <c r="F22" s="885">
        <v>133</v>
      </c>
      <c r="G22" s="885">
        <v>1285</v>
      </c>
      <c r="H22" s="885">
        <v>0</v>
      </c>
      <c r="I22" s="885">
        <v>0</v>
      </c>
      <c r="J22" s="877" t="s">
        <v>19</v>
      </c>
      <c r="K22" s="886" t="s">
        <v>279</v>
      </c>
      <c r="L22" s="885">
        <v>0</v>
      </c>
      <c r="M22" s="885">
        <v>0</v>
      </c>
      <c r="N22" s="885">
        <v>3</v>
      </c>
      <c r="O22" s="885">
        <v>65</v>
      </c>
      <c r="P22" s="885">
        <v>7</v>
      </c>
      <c r="Q22" s="885">
        <v>1889</v>
      </c>
      <c r="R22" s="885">
        <v>6</v>
      </c>
      <c r="S22" s="885">
        <v>1210</v>
      </c>
      <c r="Z22" s="889"/>
      <c r="AB22" s="890"/>
      <c r="AC22" s="890"/>
    </row>
    <row r="23" spans="1:29" s="882" customFormat="1" ht="17.45" customHeight="1">
      <c r="A23" s="887" t="s">
        <v>21</v>
      </c>
      <c r="B23" s="888" t="s">
        <v>280</v>
      </c>
      <c r="C23" s="884">
        <f t="shared" si="2"/>
        <v>6</v>
      </c>
      <c r="D23" s="884">
        <f t="shared" si="3"/>
        <v>526</v>
      </c>
      <c r="E23" s="885">
        <v>264</v>
      </c>
      <c r="F23" s="885">
        <v>52</v>
      </c>
      <c r="G23" s="885">
        <v>0</v>
      </c>
      <c r="H23" s="885">
        <v>210</v>
      </c>
      <c r="I23" s="885">
        <v>0</v>
      </c>
      <c r="J23" s="877" t="s">
        <v>21</v>
      </c>
      <c r="K23" s="886" t="s">
        <v>280</v>
      </c>
      <c r="L23" s="885">
        <v>0</v>
      </c>
      <c r="M23" s="885">
        <v>0</v>
      </c>
      <c r="N23" s="885">
        <v>0</v>
      </c>
      <c r="O23" s="885">
        <v>0</v>
      </c>
      <c r="P23" s="885">
        <v>6</v>
      </c>
      <c r="Q23" s="885">
        <v>526</v>
      </c>
      <c r="R23" s="885">
        <v>0</v>
      </c>
      <c r="S23" s="885">
        <v>0</v>
      </c>
      <c r="Z23" s="889"/>
      <c r="AB23" s="890"/>
      <c r="AC23" s="890"/>
    </row>
    <row r="24" spans="1:29" s="882" customFormat="1" ht="17.45" customHeight="1">
      <c r="A24" s="887" t="s">
        <v>23</v>
      </c>
      <c r="B24" s="888" t="s">
        <v>281</v>
      </c>
      <c r="C24" s="884">
        <f t="shared" si="2"/>
        <v>0</v>
      </c>
      <c r="D24" s="884">
        <f t="shared" si="3"/>
        <v>0</v>
      </c>
      <c r="E24" s="885">
        <v>0</v>
      </c>
      <c r="F24" s="885">
        <v>0</v>
      </c>
      <c r="G24" s="885">
        <v>0</v>
      </c>
      <c r="H24" s="885">
        <v>0</v>
      </c>
      <c r="I24" s="885">
        <v>0</v>
      </c>
      <c r="J24" s="877" t="s">
        <v>23</v>
      </c>
      <c r="K24" s="886" t="s">
        <v>281</v>
      </c>
      <c r="L24" s="885">
        <v>0</v>
      </c>
      <c r="M24" s="885">
        <v>0</v>
      </c>
      <c r="N24" s="885">
        <v>0</v>
      </c>
      <c r="O24" s="885">
        <v>0</v>
      </c>
      <c r="P24" s="885">
        <v>0</v>
      </c>
      <c r="Q24" s="885">
        <v>0</v>
      </c>
      <c r="R24" s="885">
        <v>0</v>
      </c>
      <c r="S24" s="885">
        <v>0</v>
      </c>
      <c r="Z24" s="889"/>
      <c r="AB24" s="890"/>
      <c r="AC24" s="890"/>
    </row>
    <row r="25" spans="1:29" s="882" customFormat="1" ht="17.45" customHeight="1">
      <c r="A25" s="887" t="s">
        <v>25</v>
      </c>
      <c r="B25" s="888" t="s">
        <v>282</v>
      </c>
      <c r="C25" s="884">
        <f t="shared" si="2"/>
        <v>20</v>
      </c>
      <c r="D25" s="884">
        <f t="shared" si="3"/>
        <v>2120</v>
      </c>
      <c r="E25" s="885">
        <v>0</v>
      </c>
      <c r="F25" s="885">
        <v>0</v>
      </c>
      <c r="G25" s="885">
        <v>1537</v>
      </c>
      <c r="H25" s="885">
        <v>583</v>
      </c>
      <c r="I25" s="885">
        <v>0</v>
      </c>
      <c r="J25" s="877" t="s">
        <v>25</v>
      </c>
      <c r="K25" s="886" t="s">
        <v>282</v>
      </c>
      <c r="L25" s="885">
        <v>0</v>
      </c>
      <c r="M25" s="885">
        <v>0</v>
      </c>
      <c r="N25" s="885">
        <v>0</v>
      </c>
      <c r="O25" s="885">
        <v>0</v>
      </c>
      <c r="P25" s="885">
        <v>7</v>
      </c>
      <c r="Q25" s="885">
        <v>557</v>
      </c>
      <c r="R25" s="885">
        <v>13</v>
      </c>
      <c r="S25" s="885">
        <v>1563</v>
      </c>
      <c r="Z25" s="889"/>
      <c r="AB25" s="890"/>
      <c r="AC25" s="890"/>
    </row>
    <row r="26" spans="1:29" s="882" customFormat="1" ht="17.45" customHeight="1">
      <c r="A26" s="887" t="s">
        <v>27</v>
      </c>
      <c r="B26" s="888" t="s">
        <v>283</v>
      </c>
      <c r="C26" s="884">
        <f t="shared" si="2"/>
        <v>3</v>
      </c>
      <c r="D26" s="884">
        <f t="shared" si="3"/>
        <v>101</v>
      </c>
      <c r="E26" s="885">
        <v>0</v>
      </c>
      <c r="F26" s="885">
        <v>0</v>
      </c>
      <c r="G26" s="885">
        <v>101</v>
      </c>
      <c r="H26" s="885">
        <v>0</v>
      </c>
      <c r="I26" s="885">
        <v>0</v>
      </c>
      <c r="J26" s="877" t="s">
        <v>27</v>
      </c>
      <c r="K26" s="886" t="s">
        <v>283</v>
      </c>
      <c r="L26" s="885">
        <v>0</v>
      </c>
      <c r="M26" s="885">
        <v>0</v>
      </c>
      <c r="N26" s="885">
        <v>3</v>
      </c>
      <c r="O26" s="885">
        <v>101</v>
      </c>
      <c r="P26" s="885">
        <v>0</v>
      </c>
      <c r="Q26" s="885">
        <v>0</v>
      </c>
      <c r="R26" s="885">
        <v>0</v>
      </c>
      <c r="S26" s="885">
        <v>0</v>
      </c>
      <c r="Z26" s="889"/>
      <c r="AB26" s="890"/>
      <c r="AC26" s="890"/>
    </row>
    <row r="27" spans="1:29" s="882" customFormat="1" ht="17.45" customHeight="1">
      <c r="A27" s="887" t="s">
        <v>29</v>
      </c>
      <c r="B27" s="888" t="s">
        <v>284</v>
      </c>
      <c r="C27" s="884">
        <f t="shared" si="2"/>
        <v>2</v>
      </c>
      <c r="D27" s="884">
        <f t="shared" si="3"/>
        <v>32</v>
      </c>
      <c r="E27" s="885">
        <v>0</v>
      </c>
      <c r="F27" s="885">
        <v>0</v>
      </c>
      <c r="G27" s="885">
        <v>32</v>
      </c>
      <c r="H27" s="885">
        <v>0</v>
      </c>
      <c r="I27" s="885">
        <v>0</v>
      </c>
      <c r="J27" s="877" t="s">
        <v>29</v>
      </c>
      <c r="K27" s="886" t="s">
        <v>284</v>
      </c>
      <c r="L27" s="885">
        <v>0</v>
      </c>
      <c r="M27" s="885">
        <v>0</v>
      </c>
      <c r="N27" s="885">
        <v>2</v>
      </c>
      <c r="O27" s="885">
        <v>32</v>
      </c>
      <c r="P27" s="885">
        <v>0</v>
      </c>
      <c r="Q27" s="885">
        <v>0</v>
      </c>
      <c r="R27" s="885">
        <v>0</v>
      </c>
      <c r="S27" s="885">
        <v>0</v>
      </c>
      <c r="Z27" s="889"/>
      <c r="AB27" s="890"/>
      <c r="AC27" s="890"/>
    </row>
    <row r="28" spans="1:29" s="882" customFormat="1" ht="17.45" customHeight="1">
      <c r="A28" s="887" t="s">
        <v>31</v>
      </c>
      <c r="B28" s="888" t="s">
        <v>285</v>
      </c>
      <c r="C28" s="884">
        <f t="shared" si="2"/>
        <v>0</v>
      </c>
      <c r="D28" s="884">
        <f t="shared" si="3"/>
        <v>0</v>
      </c>
      <c r="E28" s="885">
        <v>0</v>
      </c>
      <c r="F28" s="885">
        <v>0</v>
      </c>
      <c r="G28" s="885">
        <v>0</v>
      </c>
      <c r="H28" s="885">
        <v>0</v>
      </c>
      <c r="I28" s="885">
        <v>0</v>
      </c>
      <c r="J28" s="877" t="s">
        <v>31</v>
      </c>
      <c r="K28" s="886" t="s">
        <v>285</v>
      </c>
      <c r="L28" s="885">
        <v>0</v>
      </c>
      <c r="M28" s="885">
        <v>0</v>
      </c>
      <c r="N28" s="885">
        <v>0</v>
      </c>
      <c r="O28" s="885">
        <v>0</v>
      </c>
      <c r="P28" s="885">
        <v>0</v>
      </c>
      <c r="Q28" s="885">
        <v>0</v>
      </c>
      <c r="R28" s="885">
        <v>0</v>
      </c>
      <c r="S28" s="885">
        <v>0</v>
      </c>
      <c r="Z28" s="889"/>
      <c r="AB28" s="890"/>
      <c r="AC28" s="890"/>
    </row>
    <row r="29" spans="1:29" s="882" customFormat="1" ht="17.45" customHeight="1">
      <c r="A29" s="887" t="s">
        <v>33</v>
      </c>
      <c r="B29" s="888" t="s">
        <v>286</v>
      </c>
      <c r="C29" s="884">
        <f t="shared" si="2"/>
        <v>0</v>
      </c>
      <c r="D29" s="884">
        <f t="shared" si="3"/>
        <v>0</v>
      </c>
      <c r="E29" s="885">
        <v>0</v>
      </c>
      <c r="F29" s="885">
        <v>0</v>
      </c>
      <c r="G29" s="885">
        <v>0</v>
      </c>
      <c r="H29" s="885">
        <v>0</v>
      </c>
      <c r="I29" s="885">
        <v>0</v>
      </c>
      <c r="J29" s="877" t="s">
        <v>33</v>
      </c>
      <c r="K29" s="886" t="s">
        <v>286</v>
      </c>
      <c r="L29" s="885">
        <v>0</v>
      </c>
      <c r="M29" s="885">
        <v>0</v>
      </c>
      <c r="N29" s="885">
        <v>0</v>
      </c>
      <c r="O29" s="885">
        <v>0</v>
      </c>
      <c r="P29" s="885">
        <v>0</v>
      </c>
      <c r="Q29" s="885">
        <v>0</v>
      </c>
      <c r="R29" s="885">
        <v>0</v>
      </c>
      <c r="S29" s="885">
        <v>0</v>
      </c>
      <c r="Z29" s="889"/>
      <c r="AB29" s="890"/>
      <c r="AC29" s="890"/>
    </row>
    <row r="30" spans="1:29" s="882" customFormat="1" ht="17.45" customHeight="1">
      <c r="A30" s="887" t="s">
        <v>35</v>
      </c>
      <c r="B30" s="888" t="s">
        <v>287</v>
      </c>
      <c r="C30" s="884">
        <f t="shared" si="2"/>
        <v>1</v>
      </c>
      <c r="D30" s="884">
        <f t="shared" si="3"/>
        <v>56</v>
      </c>
      <c r="E30" s="885">
        <v>0</v>
      </c>
      <c r="F30" s="885">
        <v>56</v>
      </c>
      <c r="G30" s="885">
        <v>0</v>
      </c>
      <c r="H30" s="885">
        <v>0</v>
      </c>
      <c r="I30" s="885">
        <v>0</v>
      </c>
      <c r="J30" s="877" t="s">
        <v>35</v>
      </c>
      <c r="K30" s="886" t="s">
        <v>287</v>
      </c>
      <c r="L30" s="885">
        <v>0</v>
      </c>
      <c r="M30" s="885">
        <v>0</v>
      </c>
      <c r="N30" s="885">
        <v>0</v>
      </c>
      <c r="O30" s="885">
        <v>0</v>
      </c>
      <c r="P30" s="885">
        <v>1</v>
      </c>
      <c r="Q30" s="885">
        <v>56</v>
      </c>
      <c r="R30" s="885">
        <v>0</v>
      </c>
      <c r="S30" s="885">
        <v>0</v>
      </c>
      <c r="Z30" s="889"/>
      <c r="AB30" s="890"/>
      <c r="AC30" s="890"/>
    </row>
    <row r="31" spans="1:29" s="882" customFormat="1" ht="17.45" customHeight="1">
      <c r="A31" s="887" t="s">
        <v>37</v>
      </c>
      <c r="B31" s="888" t="s">
        <v>288</v>
      </c>
      <c r="C31" s="884">
        <f t="shared" si="2"/>
        <v>4</v>
      </c>
      <c r="D31" s="884">
        <f t="shared" si="3"/>
        <v>328</v>
      </c>
      <c r="E31" s="885">
        <v>0</v>
      </c>
      <c r="F31" s="885">
        <v>0</v>
      </c>
      <c r="G31" s="885">
        <v>328</v>
      </c>
      <c r="H31" s="885">
        <v>0</v>
      </c>
      <c r="I31" s="885">
        <v>0</v>
      </c>
      <c r="J31" s="877" t="s">
        <v>37</v>
      </c>
      <c r="K31" s="886" t="s">
        <v>288</v>
      </c>
      <c r="L31" s="885">
        <v>0</v>
      </c>
      <c r="M31" s="885">
        <v>0</v>
      </c>
      <c r="N31" s="885">
        <v>0</v>
      </c>
      <c r="O31" s="885">
        <v>0</v>
      </c>
      <c r="P31" s="885">
        <v>4</v>
      </c>
      <c r="Q31" s="885">
        <v>328</v>
      </c>
      <c r="R31" s="885">
        <v>0</v>
      </c>
      <c r="S31" s="885">
        <v>0</v>
      </c>
      <c r="Z31" s="889"/>
      <c r="AB31" s="890"/>
      <c r="AC31" s="890"/>
    </row>
    <row r="32" spans="1:29" s="882" customFormat="1" ht="17.649999999999999" customHeight="1">
      <c r="A32" s="887" t="s">
        <v>39</v>
      </c>
      <c r="B32" s="888" t="s">
        <v>289</v>
      </c>
      <c r="C32" s="884">
        <v>6</v>
      </c>
      <c r="D32" s="884">
        <v>631</v>
      </c>
      <c r="E32" s="885">
        <v>0</v>
      </c>
      <c r="F32" s="885">
        <v>0</v>
      </c>
      <c r="G32" s="885">
        <v>376</v>
      </c>
      <c r="H32" s="885">
        <v>255</v>
      </c>
      <c r="I32" s="885">
        <v>0</v>
      </c>
      <c r="J32" s="877" t="s">
        <v>39</v>
      </c>
      <c r="K32" s="886" t="s">
        <v>289</v>
      </c>
      <c r="L32" s="885">
        <v>0</v>
      </c>
      <c r="M32" s="885">
        <v>0</v>
      </c>
      <c r="N32" s="885">
        <v>0</v>
      </c>
      <c r="O32" s="885">
        <v>0</v>
      </c>
      <c r="P32" s="885">
        <v>0</v>
      </c>
      <c r="Q32" s="885">
        <v>0</v>
      </c>
      <c r="R32" s="885">
        <v>6</v>
      </c>
      <c r="S32" s="885">
        <v>631</v>
      </c>
      <c r="Z32" s="889"/>
      <c r="AB32" s="890"/>
      <c r="AC32" s="890"/>
    </row>
    <row r="33" spans="1:29" s="882" customFormat="1" ht="17.649999999999999" customHeight="1">
      <c r="A33" s="887" t="s">
        <v>41</v>
      </c>
      <c r="B33" s="888" t="s">
        <v>290</v>
      </c>
      <c r="C33" s="884">
        <f t="shared" si="2"/>
        <v>2</v>
      </c>
      <c r="D33" s="884">
        <f t="shared" si="3"/>
        <v>159</v>
      </c>
      <c r="E33" s="885">
        <v>0</v>
      </c>
      <c r="F33" s="885">
        <v>0</v>
      </c>
      <c r="G33" s="885">
        <v>157</v>
      </c>
      <c r="H33" s="885">
        <v>2</v>
      </c>
      <c r="I33" s="885">
        <v>0</v>
      </c>
      <c r="J33" s="877" t="s">
        <v>41</v>
      </c>
      <c r="K33" s="886" t="s">
        <v>290</v>
      </c>
      <c r="L33" s="885">
        <v>0</v>
      </c>
      <c r="M33" s="885">
        <v>0</v>
      </c>
      <c r="N33" s="885">
        <v>0</v>
      </c>
      <c r="O33" s="885">
        <v>0</v>
      </c>
      <c r="P33" s="885">
        <v>2</v>
      </c>
      <c r="Q33" s="885">
        <v>159</v>
      </c>
      <c r="R33" s="885">
        <v>0</v>
      </c>
      <c r="S33" s="885">
        <v>0</v>
      </c>
      <c r="Z33" s="889"/>
      <c r="AB33" s="890"/>
      <c r="AC33" s="890"/>
    </row>
    <row r="34" spans="1:29" s="882" customFormat="1" ht="17.649999999999999" customHeight="1">
      <c r="A34" s="887" t="s">
        <v>43</v>
      </c>
      <c r="B34" s="888" t="s">
        <v>291</v>
      </c>
      <c r="C34" s="884">
        <f t="shared" si="2"/>
        <v>15</v>
      </c>
      <c r="D34" s="884">
        <f t="shared" si="3"/>
        <v>999</v>
      </c>
      <c r="E34" s="885">
        <v>0</v>
      </c>
      <c r="F34" s="885">
        <v>457</v>
      </c>
      <c r="G34" s="885">
        <v>542</v>
      </c>
      <c r="H34" s="885">
        <v>0</v>
      </c>
      <c r="I34" s="885">
        <v>0</v>
      </c>
      <c r="J34" s="877" t="s">
        <v>43</v>
      </c>
      <c r="K34" s="886" t="s">
        <v>291</v>
      </c>
      <c r="L34" s="885">
        <v>0</v>
      </c>
      <c r="M34" s="885">
        <v>0</v>
      </c>
      <c r="N34" s="885">
        <v>0</v>
      </c>
      <c r="O34" s="885">
        <v>0</v>
      </c>
      <c r="P34" s="885">
        <v>7</v>
      </c>
      <c r="Q34" s="885">
        <v>346</v>
      </c>
      <c r="R34" s="885">
        <v>8</v>
      </c>
      <c r="S34" s="885">
        <v>653</v>
      </c>
      <c r="Z34" s="889"/>
      <c r="AB34" s="890"/>
      <c r="AC34" s="890"/>
    </row>
    <row r="35" spans="1:29" s="882" customFormat="1" ht="17.649999999999999" customHeight="1">
      <c r="A35" s="877" t="s">
        <v>45</v>
      </c>
      <c r="B35" s="883" t="s">
        <v>292</v>
      </c>
      <c r="C35" s="884">
        <f t="shared" si="2"/>
        <v>0</v>
      </c>
      <c r="D35" s="884">
        <f t="shared" si="3"/>
        <v>0</v>
      </c>
      <c r="E35" s="885"/>
      <c r="F35" s="885"/>
      <c r="G35" s="885"/>
      <c r="H35" s="885"/>
      <c r="I35" s="885"/>
      <c r="J35" s="877" t="s">
        <v>45</v>
      </c>
      <c r="K35" s="886" t="s">
        <v>292</v>
      </c>
      <c r="L35" s="885"/>
      <c r="M35" s="885"/>
      <c r="N35" s="885"/>
      <c r="O35" s="885"/>
      <c r="P35" s="885"/>
      <c r="Q35" s="885"/>
      <c r="R35" s="885"/>
      <c r="S35" s="885"/>
    </row>
    <row r="36" spans="1:29" s="882" customFormat="1" ht="17.649999999999999" customHeight="1">
      <c r="A36" s="877" t="s">
        <v>47</v>
      </c>
      <c r="B36" s="883" t="s">
        <v>293</v>
      </c>
      <c r="C36" s="884">
        <v>49</v>
      </c>
      <c r="D36" s="884">
        <v>1755</v>
      </c>
      <c r="E36" s="885"/>
      <c r="F36" s="885">
        <v>838</v>
      </c>
      <c r="G36" s="885">
        <v>917</v>
      </c>
      <c r="H36" s="885"/>
      <c r="I36" s="885"/>
      <c r="J36" s="877" t="s">
        <v>47</v>
      </c>
      <c r="K36" s="886" t="s">
        <v>293</v>
      </c>
      <c r="L36" s="885">
        <v>30</v>
      </c>
      <c r="M36" s="885">
        <v>1045</v>
      </c>
      <c r="N36" s="885">
        <v>15</v>
      </c>
      <c r="O36" s="885">
        <v>392</v>
      </c>
      <c r="P36" s="885">
        <v>4</v>
      </c>
      <c r="Q36" s="885">
        <v>318</v>
      </c>
      <c r="R36" s="885"/>
      <c r="S36" s="885"/>
    </row>
    <row r="37" spans="1:29" s="882" customFormat="1" ht="17.649999999999999" customHeight="1">
      <c r="A37" s="877" t="s">
        <v>49</v>
      </c>
      <c r="B37" s="883" t="s">
        <v>294</v>
      </c>
      <c r="C37" s="884">
        <f t="shared" si="2"/>
        <v>0</v>
      </c>
      <c r="D37" s="884">
        <f t="shared" si="3"/>
        <v>0</v>
      </c>
      <c r="E37" s="885"/>
      <c r="F37" s="885"/>
      <c r="G37" s="885"/>
      <c r="H37" s="885"/>
      <c r="I37" s="885"/>
      <c r="J37" s="877" t="s">
        <v>49</v>
      </c>
      <c r="K37" s="886" t="s">
        <v>294</v>
      </c>
      <c r="L37" s="885"/>
      <c r="M37" s="885"/>
      <c r="N37" s="885"/>
      <c r="O37" s="885"/>
      <c r="P37" s="885"/>
      <c r="Q37" s="885"/>
      <c r="R37" s="885"/>
      <c r="S37" s="885"/>
    </row>
    <row r="38" spans="1:29" s="882" customFormat="1" ht="17.649999999999999" customHeight="1" thickBot="1">
      <c r="A38" s="891" t="s">
        <v>51</v>
      </c>
      <c r="B38" s="892" t="s">
        <v>295</v>
      </c>
      <c r="C38" s="893">
        <v>12</v>
      </c>
      <c r="D38" s="893">
        <v>422</v>
      </c>
      <c r="E38" s="894"/>
      <c r="F38" s="894"/>
      <c r="G38" s="894">
        <v>422</v>
      </c>
      <c r="H38" s="894"/>
      <c r="I38" s="894"/>
      <c r="J38" s="891" t="s">
        <v>51</v>
      </c>
      <c r="K38" s="895" t="s">
        <v>295</v>
      </c>
      <c r="L38" s="894"/>
      <c r="M38" s="894"/>
      <c r="N38" s="894">
        <v>5</v>
      </c>
      <c r="O38" s="894">
        <v>138</v>
      </c>
      <c r="P38" s="894">
        <v>7</v>
      </c>
      <c r="Q38" s="894">
        <v>284</v>
      </c>
      <c r="R38" s="894"/>
      <c r="S38" s="894"/>
    </row>
    <row r="39" spans="1:29" s="213" customFormat="1" ht="11.1" customHeight="1">
      <c r="A39" s="213" t="s">
        <v>560</v>
      </c>
      <c r="D39" s="214"/>
      <c r="E39" s="214"/>
      <c r="F39" s="214"/>
      <c r="G39" s="214"/>
      <c r="H39" s="214"/>
      <c r="I39" s="215" t="s">
        <v>724</v>
      </c>
      <c r="J39" s="213" t="s">
        <v>560</v>
      </c>
      <c r="L39" s="214"/>
      <c r="M39" s="216"/>
      <c r="N39" s="216"/>
      <c r="O39" s="216"/>
      <c r="P39" s="214"/>
      <c r="Q39" s="216"/>
      <c r="S39" s="215" t="s">
        <v>724</v>
      </c>
    </row>
    <row r="40" spans="1:29" s="213" customFormat="1" ht="11.1" customHeight="1">
      <c r="A40" s="217" t="s">
        <v>79</v>
      </c>
      <c r="B40" s="218"/>
      <c r="C40" s="218"/>
      <c r="D40" s="218"/>
      <c r="E40" s="218"/>
      <c r="F40" s="218"/>
      <c r="G40" s="218"/>
      <c r="H40" s="218"/>
      <c r="I40" s="219" t="s">
        <v>381</v>
      </c>
      <c r="J40" s="217" t="s">
        <v>80</v>
      </c>
      <c r="K40" s="220"/>
      <c r="L40" s="220"/>
      <c r="M40" s="220"/>
      <c r="N40" s="220"/>
      <c r="O40" s="216"/>
      <c r="P40" s="214"/>
      <c r="Q40" s="216"/>
      <c r="S40" s="219" t="s">
        <v>381</v>
      </c>
    </row>
  </sheetData>
  <sheetProtection selectLockedCells="1"/>
  <mergeCells count="37">
    <mergeCell ref="L6:S6"/>
    <mergeCell ref="J6:K9"/>
    <mergeCell ref="N7:O7"/>
    <mergeCell ref="E6:I6"/>
    <mergeCell ref="R7:S7"/>
    <mergeCell ref="S8:S9"/>
    <mergeCell ref="P7:Q7"/>
    <mergeCell ref="E7:E9"/>
    <mergeCell ref="F7:F9"/>
    <mergeCell ref="I7:I9"/>
    <mergeCell ref="G7:G9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M8:M9"/>
    <mergeCell ref="N8:N9"/>
    <mergeCell ref="O8:O9"/>
    <mergeCell ref="D6:D9"/>
    <mergeCell ref="A12:B12"/>
    <mergeCell ref="J12:K12"/>
    <mergeCell ref="A14:B14"/>
    <mergeCell ref="J14:K14"/>
    <mergeCell ref="A10:B10"/>
    <mergeCell ref="J10:K10"/>
    <mergeCell ref="A11:B11"/>
    <mergeCell ref="J11:K11"/>
    <mergeCell ref="A13:B13"/>
    <mergeCell ref="J13:K13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3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BreakPreview" topLeftCell="A16" zoomScaleNormal="100" zoomScaleSheetLayoutView="100" workbookViewId="0">
      <selection activeCell="H26" sqref="H26"/>
    </sheetView>
  </sheetViews>
  <sheetFormatPr defaultRowHeight="14.25"/>
  <cols>
    <col min="1" max="1" width="8.75" style="57" customWidth="1"/>
    <col min="2" max="2" width="10.625" style="85" customWidth="1"/>
    <col min="3" max="3" width="16.75" style="454" customWidth="1"/>
    <col min="4" max="4" width="8" style="454" customWidth="1"/>
    <col min="5" max="5" width="9" style="57" customWidth="1"/>
    <col min="6" max="6" width="10.625" style="57" customWidth="1"/>
    <col min="7" max="7" width="8.625" style="57" customWidth="1"/>
    <col min="8" max="8" width="10.125" style="57" customWidth="1"/>
    <col min="9" max="9" width="8.75" style="57" customWidth="1"/>
    <col min="10" max="10" width="10.625" style="85" customWidth="1"/>
    <col min="11" max="11" width="10.625" style="57" customWidth="1"/>
    <col min="12" max="12" width="9.5" style="57" customWidth="1"/>
    <col min="13" max="13" width="10.375" style="57" customWidth="1"/>
    <col min="14" max="14" width="11.25" style="57" customWidth="1"/>
    <col min="15" max="15" width="9.5" style="57" customWidth="1"/>
    <col min="16" max="16" width="11.75" style="57" customWidth="1"/>
    <col min="17" max="16384" width="9" style="57"/>
  </cols>
  <sheetData>
    <row r="1" spans="1:17" s="559" customFormat="1" ht="14.1" customHeight="1">
      <c r="B1" s="570"/>
      <c r="C1" s="570"/>
      <c r="D1" s="570"/>
      <c r="F1" s="557"/>
      <c r="G1" s="553"/>
      <c r="H1" s="557" t="s">
        <v>820</v>
      </c>
      <c r="I1" s="553" t="s">
        <v>819</v>
      </c>
      <c r="J1" s="570"/>
      <c r="P1" s="557"/>
    </row>
    <row r="2" spans="1:17" s="456" customFormat="1" ht="14.1" customHeight="1">
      <c r="B2" s="82"/>
      <c r="C2" s="82"/>
      <c r="D2" s="82"/>
      <c r="J2" s="82"/>
      <c r="P2" s="58"/>
    </row>
    <row r="3" spans="1:17" s="830" customFormat="1" ht="20.100000000000001" customHeight="1">
      <c r="A3" s="964" t="s">
        <v>818</v>
      </c>
      <c r="B3" s="964"/>
      <c r="C3" s="964"/>
      <c r="D3" s="964"/>
      <c r="E3" s="964"/>
      <c r="F3" s="964"/>
      <c r="G3" s="964"/>
      <c r="H3" s="964"/>
      <c r="I3" s="964" t="s">
        <v>817</v>
      </c>
      <c r="J3" s="964"/>
      <c r="K3" s="964"/>
      <c r="L3" s="964"/>
      <c r="M3" s="964"/>
      <c r="N3" s="964"/>
      <c r="O3" s="964"/>
      <c r="P3" s="964"/>
    </row>
    <row r="4" spans="1:17" s="831" customFormat="1" ht="24" customHeight="1">
      <c r="A4" s="965" t="s">
        <v>816</v>
      </c>
      <c r="B4" s="965"/>
      <c r="C4" s="965"/>
      <c r="D4" s="965"/>
      <c r="E4" s="965"/>
      <c r="F4" s="965"/>
      <c r="G4" s="965"/>
      <c r="H4" s="965"/>
      <c r="I4" s="965" t="s">
        <v>815</v>
      </c>
      <c r="J4" s="965"/>
      <c r="K4" s="965"/>
      <c r="L4" s="965"/>
      <c r="M4" s="965"/>
      <c r="N4" s="965"/>
      <c r="O4" s="965"/>
      <c r="P4" s="965"/>
    </row>
    <row r="5" spans="1:17" s="55" customFormat="1" ht="18" customHeight="1" thickBot="1">
      <c r="A5" s="55" t="s">
        <v>814</v>
      </c>
      <c r="H5" s="55" t="s">
        <v>813</v>
      </c>
      <c r="I5" s="55" t="s">
        <v>814</v>
      </c>
      <c r="P5" s="58" t="s">
        <v>813</v>
      </c>
    </row>
    <row r="6" spans="1:17" s="456" customFormat="1" ht="18" customHeight="1">
      <c r="A6" s="1062" t="s">
        <v>812</v>
      </c>
      <c r="B6" s="1098"/>
      <c r="C6" s="1138" t="s">
        <v>811</v>
      </c>
      <c r="D6" s="1141" t="s">
        <v>810</v>
      </c>
      <c r="E6" s="1142"/>
      <c r="F6" s="1032"/>
      <c r="G6" s="1141" t="s">
        <v>809</v>
      </c>
      <c r="H6" s="1146"/>
      <c r="I6" s="1062" t="s">
        <v>808</v>
      </c>
      <c r="J6" s="1098"/>
      <c r="K6" s="1147" t="s">
        <v>807</v>
      </c>
      <c r="L6" s="1147"/>
      <c r="M6" s="1147"/>
      <c r="N6" s="1147"/>
      <c r="O6" s="1148"/>
      <c r="P6" s="1141" t="s">
        <v>806</v>
      </c>
    </row>
    <row r="7" spans="1:17" s="456" customFormat="1" ht="18" customHeight="1">
      <c r="A7" s="1099"/>
      <c r="B7" s="1137"/>
      <c r="C7" s="1139"/>
      <c r="D7" s="1143"/>
      <c r="E7" s="1144"/>
      <c r="F7" s="1145"/>
      <c r="G7" s="1135" t="s">
        <v>805</v>
      </c>
      <c r="H7" s="833" t="s">
        <v>804</v>
      </c>
      <c r="I7" s="1099"/>
      <c r="J7" s="1137"/>
      <c r="K7" s="832" t="s">
        <v>804</v>
      </c>
      <c r="L7" s="1016" t="s">
        <v>803</v>
      </c>
      <c r="M7" s="1150"/>
      <c r="N7" s="1150"/>
      <c r="O7" s="1019"/>
      <c r="P7" s="1149"/>
    </row>
    <row r="8" spans="1:17" s="456" customFormat="1" ht="18" customHeight="1">
      <c r="A8" s="1099"/>
      <c r="B8" s="1137"/>
      <c r="C8" s="1139"/>
      <c r="D8" s="1130"/>
      <c r="E8" s="1132" t="s">
        <v>802</v>
      </c>
      <c r="F8" s="1132" t="s">
        <v>800</v>
      </c>
      <c r="G8" s="1135"/>
      <c r="H8" s="1133" t="s">
        <v>801</v>
      </c>
      <c r="I8" s="1099"/>
      <c r="J8" s="1137"/>
      <c r="K8" s="1132" t="s">
        <v>800</v>
      </c>
      <c r="L8" s="1128" t="s">
        <v>799</v>
      </c>
      <c r="M8" s="1128" t="s">
        <v>798</v>
      </c>
      <c r="N8" s="1128" t="s">
        <v>797</v>
      </c>
      <c r="O8" s="1128" t="s">
        <v>102</v>
      </c>
      <c r="P8" s="1149"/>
    </row>
    <row r="9" spans="1:17" s="456" customFormat="1" ht="18" customHeight="1">
      <c r="A9" s="1101"/>
      <c r="B9" s="1102"/>
      <c r="C9" s="1140"/>
      <c r="D9" s="1131"/>
      <c r="E9" s="1129"/>
      <c r="F9" s="1129"/>
      <c r="G9" s="1136"/>
      <c r="H9" s="1134"/>
      <c r="I9" s="1101"/>
      <c r="J9" s="1102"/>
      <c r="K9" s="1129"/>
      <c r="L9" s="1129"/>
      <c r="M9" s="1129"/>
      <c r="N9" s="1129"/>
      <c r="O9" s="1129"/>
      <c r="P9" s="1134"/>
    </row>
    <row r="10" spans="1:17" s="62" customFormat="1" ht="18.75" customHeight="1">
      <c r="A10" s="1126" t="s">
        <v>461</v>
      </c>
      <c r="B10" s="1127"/>
      <c r="C10" s="421">
        <v>1066</v>
      </c>
      <c r="D10" s="421">
        <v>869</v>
      </c>
      <c r="E10" s="421">
        <v>270</v>
      </c>
      <c r="F10" s="421">
        <v>599</v>
      </c>
      <c r="G10" s="421">
        <v>783</v>
      </c>
      <c r="H10" s="421">
        <v>253</v>
      </c>
      <c r="I10" s="1126" t="s">
        <v>461</v>
      </c>
      <c r="J10" s="1127"/>
      <c r="K10" s="421">
        <v>530</v>
      </c>
      <c r="L10" s="421">
        <v>3</v>
      </c>
      <c r="M10" s="421">
        <v>0</v>
      </c>
      <c r="N10" s="421">
        <v>0</v>
      </c>
      <c r="O10" s="421">
        <v>2</v>
      </c>
      <c r="P10" s="421">
        <v>1152</v>
      </c>
      <c r="Q10" s="552"/>
    </row>
    <row r="11" spans="1:17" s="62" customFormat="1" ht="18.75" customHeight="1">
      <c r="A11" s="1126" t="s">
        <v>629</v>
      </c>
      <c r="B11" s="1127"/>
      <c r="C11" s="421">
        <v>1154</v>
      </c>
      <c r="D11" s="421">
        <v>814</v>
      </c>
      <c r="E11" s="421">
        <v>221</v>
      </c>
      <c r="F11" s="421">
        <v>593</v>
      </c>
      <c r="G11" s="421">
        <v>622</v>
      </c>
      <c r="H11" s="421">
        <v>175</v>
      </c>
      <c r="I11" s="1126" t="s">
        <v>629</v>
      </c>
      <c r="J11" s="1127"/>
      <c r="K11" s="421">
        <v>447</v>
      </c>
      <c r="L11" s="421">
        <v>620</v>
      </c>
      <c r="M11" s="421">
        <v>0</v>
      </c>
      <c r="N11" s="421">
        <v>0</v>
      </c>
      <c r="O11" s="421">
        <v>2</v>
      </c>
      <c r="P11" s="421">
        <v>1346</v>
      </c>
      <c r="Q11" s="552"/>
    </row>
    <row r="12" spans="1:17" s="62" customFormat="1" ht="18.75" customHeight="1">
      <c r="A12" s="1126" t="s">
        <v>657</v>
      </c>
      <c r="B12" s="1127"/>
      <c r="C12" s="421">
        <v>1339</v>
      </c>
      <c r="D12" s="421">
        <v>751</v>
      </c>
      <c r="E12" s="421">
        <v>172</v>
      </c>
      <c r="F12" s="421">
        <v>579</v>
      </c>
      <c r="G12" s="421">
        <v>631</v>
      </c>
      <c r="H12" s="421">
        <v>144</v>
      </c>
      <c r="I12" s="1126" t="s">
        <v>657</v>
      </c>
      <c r="J12" s="1127"/>
      <c r="K12" s="421">
        <v>487</v>
      </c>
      <c r="L12" s="421">
        <v>613</v>
      </c>
      <c r="M12" s="421">
        <v>0</v>
      </c>
      <c r="N12" s="421">
        <v>0</v>
      </c>
      <c r="O12" s="421">
        <v>18</v>
      </c>
      <c r="P12" s="421">
        <v>1459</v>
      </c>
      <c r="Q12" s="552"/>
    </row>
    <row r="13" spans="1:17" s="62" customFormat="1" ht="18.75" customHeight="1">
      <c r="A13" s="1126" t="s">
        <v>658</v>
      </c>
      <c r="B13" s="1127"/>
      <c r="C13" s="421">
        <v>1454</v>
      </c>
      <c r="D13" s="421">
        <v>1315</v>
      </c>
      <c r="E13" s="421">
        <v>380</v>
      </c>
      <c r="F13" s="421">
        <v>935</v>
      </c>
      <c r="G13" s="421">
        <v>1025</v>
      </c>
      <c r="H13" s="421">
        <v>287</v>
      </c>
      <c r="I13" s="1126" t="s">
        <v>658</v>
      </c>
      <c r="J13" s="1127"/>
      <c r="K13" s="421">
        <v>738</v>
      </c>
      <c r="L13" s="421">
        <v>567</v>
      </c>
      <c r="M13" s="421">
        <v>0</v>
      </c>
      <c r="N13" s="421">
        <v>0</v>
      </c>
      <c r="O13" s="421">
        <v>458</v>
      </c>
      <c r="P13" s="421">
        <v>1744</v>
      </c>
      <c r="Q13" s="552"/>
    </row>
    <row r="14" spans="1:17" s="62" customFormat="1" ht="18.75" customHeight="1">
      <c r="A14" s="1124" t="s">
        <v>731</v>
      </c>
      <c r="B14" s="1125"/>
      <c r="C14" s="422">
        <f t="shared" ref="C14:H14" si="0">SUM(C16:C38)</f>
        <v>1744</v>
      </c>
      <c r="D14" s="422">
        <f t="shared" si="0"/>
        <v>1423</v>
      </c>
      <c r="E14" s="422">
        <f t="shared" si="0"/>
        <v>382</v>
      </c>
      <c r="F14" s="422">
        <f t="shared" si="0"/>
        <v>1041</v>
      </c>
      <c r="G14" s="422">
        <f t="shared" si="0"/>
        <v>1085</v>
      </c>
      <c r="H14" s="422">
        <f t="shared" si="0"/>
        <v>277</v>
      </c>
      <c r="I14" s="1124" t="s">
        <v>731</v>
      </c>
      <c r="J14" s="1125"/>
      <c r="K14" s="422">
        <f t="shared" ref="K14:P14" si="1">SUM(K16:K38)</f>
        <v>808</v>
      </c>
      <c r="L14" s="422">
        <f t="shared" si="1"/>
        <v>843</v>
      </c>
      <c r="M14" s="422">
        <f t="shared" si="1"/>
        <v>0</v>
      </c>
      <c r="N14" s="422">
        <f t="shared" si="1"/>
        <v>0</v>
      </c>
      <c r="O14" s="422">
        <f t="shared" si="1"/>
        <v>242</v>
      </c>
      <c r="P14" s="422">
        <f t="shared" si="1"/>
        <v>2082</v>
      </c>
    </row>
    <row r="15" spans="1:17" s="456" customFormat="1" ht="13.7" customHeight="1">
      <c r="B15" s="855"/>
      <c r="C15" s="421"/>
      <c r="D15" s="421"/>
      <c r="E15" s="421"/>
      <c r="F15" s="421"/>
      <c r="G15" s="421"/>
      <c r="H15" s="421"/>
      <c r="J15" s="855"/>
      <c r="K15" s="421"/>
      <c r="L15" s="421"/>
      <c r="M15" s="421"/>
      <c r="N15" s="421"/>
      <c r="O15" s="421"/>
      <c r="P15" s="421"/>
    </row>
    <row r="16" spans="1:17" s="456" customFormat="1" ht="17.25" customHeight="1">
      <c r="A16" s="202" t="s">
        <v>7</v>
      </c>
      <c r="B16" s="853" t="s">
        <v>273</v>
      </c>
      <c r="C16" s="715">
        <v>307</v>
      </c>
      <c r="D16" s="446">
        <f t="shared" ref="D16:D38" si="2">SUM(E16:F16)</f>
        <v>233</v>
      </c>
      <c r="E16" s="715">
        <v>67</v>
      </c>
      <c r="F16" s="715">
        <v>166</v>
      </c>
      <c r="G16" s="423">
        <f t="shared" ref="G16:G38" si="3">IF(SUM(H16,K16)=SUM(L16:O16),SUM(H16,K16),"ERR!!")</f>
        <v>165</v>
      </c>
      <c r="H16" s="715">
        <v>38</v>
      </c>
      <c r="I16" s="202" t="s">
        <v>7</v>
      </c>
      <c r="J16" s="853" t="s">
        <v>273</v>
      </c>
      <c r="K16" s="715">
        <v>127</v>
      </c>
      <c r="L16" s="717">
        <v>165</v>
      </c>
      <c r="M16" s="717"/>
      <c r="N16" s="717"/>
      <c r="O16" s="717"/>
      <c r="P16" s="423">
        <f t="shared" ref="P16:P38" si="4">C16+D16-G16</f>
        <v>375</v>
      </c>
      <c r="Q16" s="446"/>
    </row>
    <row r="17" spans="1:17" s="456" customFormat="1" ht="17.25" customHeight="1">
      <c r="A17" s="202" t="s">
        <v>9</v>
      </c>
      <c r="B17" s="853" t="s">
        <v>274</v>
      </c>
      <c r="C17" s="715">
        <v>360</v>
      </c>
      <c r="D17" s="446">
        <f t="shared" si="2"/>
        <v>64</v>
      </c>
      <c r="E17" s="715">
        <v>31</v>
      </c>
      <c r="F17" s="715">
        <v>33</v>
      </c>
      <c r="G17" s="423">
        <f t="shared" si="3"/>
        <v>54</v>
      </c>
      <c r="H17" s="715">
        <v>26</v>
      </c>
      <c r="I17" s="202" t="s">
        <v>9</v>
      </c>
      <c r="J17" s="853" t="s">
        <v>274</v>
      </c>
      <c r="K17" s="715">
        <v>28</v>
      </c>
      <c r="L17" s="717">
        <v>54</v>
      </c>
      <c r="M17" s="717"/>
      <c r="N17" s="717"/>
      <c r="O17" s="717"/>
      <c r="P17" s="423">
        <f t="shared" si="4"/>
        <v>370</v>
      </c>
      <c r="Q17" s="446"/>
    </row>
    <row r="18" spans="1:17" s="456" customFormat="1" ht="17.25" customHeight="1">
      <c r="A18" s="202" t="s">
        <v>11</v>
      </c>
      <c r="B18" s="853" t="s">
        <v>275</v>
      </c>
      <c r="C18" s="715">
        <v>154</v>
      </c>
      <c r="D18" s="446">
        <f t="shared" si="2"/>
        <v>204</v>
      </c>
      <c r="E18" s="715">
        <v>46</v>
      </c>
      <c r="F18" s="715">
        <v>158</v>
      </c>
      <c r="G18" s="423">
        <f t="shared" si="3"/>
        <v>164</v>
      </c>
      <c r="H18" s="715">
        <v>38</v>
      </c>
      <c r="I18" s="202" t="s">
        <v>11</v>
      </c>
      <c r="J18" s="853" t="s">
        <v>275</v>
      </c>
      <c r="K18" s="715">
        <v>126</v>
      </c>
      <c r="L18" s="715">
        <v>164</v>
      </c>
      <c r="M18" s="717"/>
      <c r="N18" s="715"/>
      <c r="O18" s="717"/>
      <c r="P18" s="423">
        <f t="shared" si="4"/>
        <v>194</v>
      </c>
      <c r="Q18" s="446"/>
    </row>
    <row r="19" spans="1:17" s="456" customFormat="1" ht="17.25" customHeight="1">
      <c r="A19" s="202" t="s">
        <v>13</v>
      </c>
      <c r="B19" s="853" t="s">
        <v>276</v>
      </c>
      <c r="C19" s="715">
        <v>37</v>
      </c>
      <c r="D19" s="446">
        <f t="shared" si="2"/>
        <v>70</v>
      </c>
      <c r="E19" s="715">
        <v>24</v>
      </c>
      <c r="F19" s="715">
        <v>46</v>
      </c>
      <c r="G19" s="423">
        <f t="shared" si="3"/>
        <v>46</v>
      </c>
      <c r="H19" s="715">
        <v>13</v>
      </c>
      <c r="I19" s="202" t="s">
        <v>13</v>
      </c>
      <c r="J19" s="853" t="s">
        <v>276</v>
      </c>
      <c r="K19" s="715">
        <v>33</v>
      </c>
      <c r="L19" s="715">
        <v>46</v>
      </c>
      <c r="M19" s="717"/>
      <c r="N19" s="715"/>
      <c r="O19" s="715"/>
      <c r="P19" s="423">
        <f t="shared" si="4"/>
        <v>61</v>
      </c>
      <c r="Q19" s="446"/>
    </row>
    <row r="20" spans="1:17" s="456" customFormat="1" ht="17.25" customHeight="1">
      <c r="A20" s="202" t="s">
        <v>15</v>
      </c>
      <c r="B20" s="853" t="s">
        <v>277</v>
      </c>
      <c r="C20" s="715">
        <v>133</v>
      </c>
      <c r="D20" s="446">
        <f t="shared" si="2"/>
        <v>105</v>
      </c>
      <c r="E20" s="715">
        <v>22</v>
      </c>
      <c r="F20" s="715">
        <v>83</v>
      </c>
      <c r="G20" s="423">
        <f t="shared" si="3"/>
        <v>66</v>
      </c>
      <c r="H20" s="715">
        <v>18</v>
      </c>
      <c r="I20" s="202" t="s">
        <v>15</v>
      </c>
      <c r="J20" s="853" t="s">
        <v>277</v>
      </c>
      <c r="K20" s="715">
        <v>48</v>
      </c>
      <c r="L20" s="715">
        <v>66</v>
      </c>
      <c r="M20" s="717"/>
      <c r="N20" s="715"/>
      <c r="O20" s="715"/>
      <c r="P20" s="423">
        <f t="shared" si="4"/>
        <v>172</v>
      </c>
      <c r="Q20" s="446"/>
    </row>
    <row r="21" spans="1:17" s="456" customFormat="1" ht="17.25" customHeight="1">
      <c r="A21" s="66" t="s">
        <v>17</v>
      </c>
      <c r="B21" s="854" t="s">
        <v>278</v>
      </c>
      <c r="C21" s="715">
        <v>91</v>
      </c>
      <c r="D21" s="446">
        <f t="shared" si="2"/>
        <v>54</v>
      </c>
      <c r="E21" s="715">
        <v>21</v>
      </c>
      <c r="F21" s="715">
        <v>33</v>
      </c>
      <c r="G21" s="423">
        <f t="shared" si="3"/>
        <v>58</v>
      </c>
      <c r="H21" s="715">
        <v>23</v>
      </c>
      <c r="I21" s="202" t="s">
        <v>17</v>
      </c>
      <c r="J21" s="853" t="s">
        <v>278</v>
      </c>
      <c r="K21" s="715">
        <v>35</v>
      </c>
      <c r="L21" s="715">
        <v>51</v>
      </c>
      <c r="M21" s="717"/>
      <c r="N21" s="715"/>
      <c r="O21" s="715">
        <v>7</v>
      </c>
      <c r="P21" s="423">
        <f t="shared" si="4"/>
        <v>87</v>
      </c>
      <c r="Q21" s="446"/>
    </row>
    <row r="22" spans="1:17" s="456" customFormat="1" ht="17.25" customHeight="1">
      <c r="A22" s="66" t="s">
        <v>19</v>
      </c>
      <c r="B22" s="854" t="s">
        <v>279</v>
      </c>
      <c r="C22" s="715">
        <v>63</v>
      </c>
      <c r="D22" s="446">
        <f t="shared" si="2"/>
        <v>46</v>
      </c>
      <c r="E22" s="716">
        <v>13</v>
      </c>
      <c r="F22" s="716">
        <v>33</v>
      </c>
      <c r="G22" s="423">
        <f t="shared" si="3"/>
        <v>16</v>
      </c>
      <c r="H22" s="716">
        <v>1</v>
      </c>
      <c r="I22" s="202" t="s">
        <v>19</v>
      </c>
      <c r="J22" s="853" t="s">
        <v>279</v>
      </c>
      <c r="K22" s="716">
        <v>15</v>
      </c>
      <c r="L22" s="716">
        <v>16</v>
      </c>
      <c r="M22" s="717"/>
      <c r="N22" s="715"/>
      <c r="O22" s="715"/>
      <c r="P22" s="423">
        <f t="shared" si="4"/>
        <v>93</v>
      </c>
      <c r="Q22" s="446"/>
    </row>
    <row r="23" spans="1:17" s="456" customFormat="1" ht="17.25" customHeight="1">
      <c r="A23" s="66" t="s">
        <v>21</v>
      </c>
      <c r="B23" s="854" t="s">
        <v>280</v>
      </c>
      <c r="C23" s="715">
        <v>24</v>
      </c>
      <c r="D23" s="446">
        <f t="shared" si="2"/>
        <v>41</v>
      </c>
      <c r="E23" s="715">
        <v>8</v>
      </c>
      <c r="F23" s="715">
        <v>33</v>
      </c>
      <c r="G23" s="423">
        <f t="shared" si="3"/>
        <v>16</v>
      </c>
      <c r="H23" s="715">
        <v>0</v>
      </c>
      <c r="I23" s="202" t="s">
        <v>21</v>
      </c>
      <c r="J23" s="853" t="s">
        <v>280</v>
      </c>
      <c r="K23" s="715">
        <v>16</v>
      </c>
      <c r="L23" s="715"/>
      <c r="M23" s="717"/>
      <c r="N23" s="715"/>
      <c r="O23" s="715">
        <v>16</v>
      </c>
      <c r="P23" s="423">
        <f t="shared" si="4"/>
        <v>49</v>
      </c>
      <c r="Q23" s="446"/>
    </row>
    <row r="24" spans="1:17" s="456" customFormat="1" ht="13.5" customHeight="1">
      <c r="A24" s="66" t="s">
        <v>23</v>
      </c>
      <c r="B24" s="854" t="s">
        <v>575</v>
      </c>
      <c r="C24" s="715">
        <v>18</v>
      </c>
      <c r="D24" s="446">
        <f t="shared" si="2"/>
        <v>13</v>
      </c>
      <c r="E24" s="715">
        <v>3</v>
      </c>
      <c r="F24" s="715">
        <v>10</v>
      </c>
      <c r="G24" s="423">
        <f t="shared" si="3"/>
        <v>5</v>
      </c>
      <c r="H24" s="715">
        <v>1</v>
      </c>
      <c r="I24" s="202" t="s">
        <v>23</v>
      </c>
      <c r="J24" s="853" t="s">
        <v>575</v>
      </c>
      <c r="K24" s="715">
        <v>4</v>
      </c>
      <c r="L24" s="715">
        <v>5</v>
      </c>
      <c r="M24" s="717"/>
      <c r="N24" s="715"/>
      <c r="O24" s="715"/>
      <c r="P24" s="423">
        <f t="shared" si="4"/>
        <v>26</v>
      </c>
      <c r="Q24" s="446"/>
    </row>
    <row r="25" spans="1:17" s="456" customFormat="1" ht="17.25" customHeight="1">
      <c r="A25" s="66" t="s">
        <v>25</v>
      </c>
      <c r="B25" s="854" t="s">
        <v>282</v>
      </c>
      <c r="C25" s="715">
        <v>301</v>
      </c>
      <c r="D25" s="446">
        <f t="shared" si="2"/>
        <v>132</v>
      </c>
      <c r="E25" s="715">
        <v>24</v>
      </c>
      <c r="F25" s="715">
        <v>108</v>
      </c>
      <c r="G25" s="423">
        <f t="shared" si="3"/>
        <v>60</v>
      </c>
      <c r="H25" s="715">
        <v>13</v>
      </c>
      <c r="I25" s="202" t="s">
        <v>25</v>
      </c>
      <c r="J25" s="853" t="s">
        <v>282</v>
      </c>
      <c r="K25" s="715">
        <v>47</v>
      </c>
      <c r="L25" s="715">
        <v>60</v>
      </c>
      <c r="M25" s="717"/>
      <c r="N25" s="715"/>
      <c r="O25" s="715"/>
      <c r="P25" s="423">
        <f t="shared" si="4"/>
        <v>373</v>
      </c>
      <c r="Q25" s="446"/>
    </row>
    <row r="26" spans="1:17" s="456" customFormat="1" ht="17.25" customHeight="1">
      <c r="A26" s="66" t="s">
        <v>27</v>
      </c>
      <c r="B26" s="854" t="s">
        <v>283</v>
      </c>
      <c r="C26" s="715">
        <v>9</v>
      </c>
      <c r="D26" s="446">
        <f t="shared" si="2"/>
        <v>42</v>
      </c>
      <c r="E26" s="715">
        <v>1</v>
      </c>
      <c r="F26" s="715">
        <v>41</v>
      </c>
      <c r="G26" s="423">
        <f t="shared" si="3"/>
        <v>42</v>
      </c>
      <c r="H26" s="715">
        <v>1</v>
      </c>
      <c r="I26" s="202" t="s">
        <v>27</v>
      </c>
      <c r="J26" s="853" t="s">
        <v>283</v>
      </c>
      <c r="K26" s="715">
        <v>41</v>
      </c>
      <c r="L26" s="715">
        <v>11</v>
      </c>
      <c r="M26" s="717"/>
      <c r="N26" s="715"/>
      <c r="O26" s="715">
        <v>31</v>
      </c>
      <c r="P26" s="423">
        <f t="shared" si="4"/>
        <v>9</v>
      </c>
      <c r="Q26" s="446"/>
    </row>
    <row r="27" spans="1:17" s="456" customFormat="1" ht="17.25" customHeight="1">
      <c r="A27" s="66" t="s">
        <v>29</v>
      </c>
      <c r="B27" s="854" t="s">
        <v>284</v>
      </c>
      <c r="C27" s="715">
        <v>14</v>
      </c>
      <c r="D27" s="446">
        <f t="shared" si="2"/>
        <v>57</v>
      </c>
      <c r="E27" s="715">
        <v>15</v>
      </c>
      <c r="F27" s="715">
        <v>42</v>
      </c>
      <c r="G27" s="423">
        <f t="shared" si="3"/>
        <v>40</v>
      </c>
      <c r="H27" s="715">
        <v>10</v>
      </c>
      <c r="I27" s="202" t="s">
        <v>29</v>
      </c>
      <c r="J27" s="853" t="s">
        <v>284</v>
      </c>
      <c r="K27" s="715">
        <v>30</v>
      </c>
      <c r="L27" s="715">
        <v>40</v>
      </c>
      <c r="M27" s="717"/>
      <c r="N27" s="715"/>
      <c r="O27" s="715"/>
      <c r="P27" s="423">
        <f t="shared" si="4"/>
        <v>31</v>
      </c>
      <c r="Q27" s="446"/>
    </row>
    <row r="28" spans="1:17" s="456" customFormat="1" ht="17.25" customHeight="1">
      <c r="A28" s="66" t="s">
        <v>31</v>
      </c>
      <c r="B28" s="854" t="s">
        <v>285</v>
      </c>
      <c r="C28" s="715">
        <v>1</v>
      </c>
      <c r="D28" s="446">
        <f t="shared" si="2"/>
        <v>2</v>
      </c>
      <c r="E28" s="715">
        <v>0</v>
      </c>
      <c r="F28" s="715">
        <v>2</v>
      </c>
      <c r="G28" s="423">
        <f t="shared" si="3"/>
        <v>2</v>
      </c>
      <c r="H28" s="715">
        <v>0</v>
      </c>
      <c r="I28" s="202" t="s">
        <v>31</v>
      </c>
      <c r="J28" s="853" t="s">
        <v>285</v>
      </c>
      <c r="K28" s="715">
        <v>2</v>
      </c>
      <c r="L28" s="715">
        <v>0</v>
      </c>
      <c r="M28" s="717"/>
      <c r="N28" s="715"/>
      <c r="O28" s="715">
        <v>2</v>
      </c>
      <c r="P28" s="423">
        <f t="shared" si="4"/>
        <v>1</v>
      </c>
      <c r="Q28" s="446"/>
    </row>
    <row r="29" spans="1:17" s="456" customFormat="1" ht="17.25" customHeight="1">
      <c r="A29" s="66" t="s">
        <v>33</v>
      </c>
      <c r="B29" s="854" t="s">
        <v>286</v>
      </c>
      <c r="C29" s="715">
        <v>7</v>
      </c>
      <c r="D29" s="446">
        <f t="shared" si="2"/>
        <v>5</v>
      </c>
      <c r="E29" s="715">
        <v>5</v>
      </c>
      <c r="F29" s="715">
        <v>0</v>
      </c>
      <c r="G29" s="423">
        <f t="shared" si="3"/>
        <v>4</v>
      </c>
      <c r="H29" s="715">
        <v>4</v>
      </c>
      <c r="I29" s="202" t="s">
        <v>33</v>
      </c>
      <c r="J29" s="853" t="s">
        <v>286</v>
      </c>
      <c r="K29" s="715">
        <v>0</v>
      </c>
      <c r="L29" s="715">
        <v>4</v>
      </c>
      <c r="M29" s="717"/>
      <c r="N29" s="715"/>
      <c r="O29" s="715"/>
      <c r="P29" s="423">
        <f t="shared" si="4"/>
        <v>8</v>
      </c>
      <c r="Q29" s="446"/>
    </row>
    <row r="30" spans="1:17" s="456" customFormat="1" ht="17.25" customHeight="1">
      <c r="A30" s="66" t="s">
        <v>35</v>
      </c>
      <c r="B30" s="854" t="s">
        <v>287</v>
      </c>
      <c r="C30" s="715">
        <v>20</v>
      </c>
      <c r="D30" s="446">
        <f t="shared" si="2"/>
        <v>12</v>
      </c>
      <c r="E30" s="715">
        <v>8</v>
      </c>
      <c r="F30" s="715">
        <v>4</v>
      </c>
      <c r="G30" s="423">
        <f t="shared" si="3"/>
        <v>10</v>
      </c>
      <c r="H30" s="715">
        <v>6</v>
      </c>
      <c r="I30" s="202" t="s">
        <v>35</v>
      </c>
      <c r="J30" s="853" t="s">
        <v>287</v>
      </c>
      <c r="K30" s="715">
        <v>4</v>
      </c>
      <c r="L30" s="715">
        <v>10</v>
      </c>
      <c r="M30" s="717"/>
      <c r="N30" s="715"/>
      <c r="O30" s="715"/>
      <c r="P30" s="423">
        <f t="shared" si="4"/>
        <v>22</v>
      </c>
      <c r="Q30" s="446"/>
    </row>
    <row r="31" spans="1:17" s="456" customFormat="1" ht="17.25" customHeight="1">
      <c r="A31" s="66" t="s">
        <v>37</v>
      </c>
      <c r="B31" s="854" t="s">
        <v>288</v>
      </c>
      <c r="C31" s="715">
        <v>15</v>
      </c>
      <c r="D31" s="446">
        <f t="shared" si="2"/>
        <v>30</v>
      </c>
      <c r="E31" s="715">
        <v>12</v>
      </c>
      <c r="F31" s="715">
        <v>18</v>
      </c>
      <c r="G31" s="423">
        <f t="shared" si="3"/>
        <v>33</v>
      </c>
      <c r="H31" s="715">
        <v>13</v>
      </c>
      <c r="I31" s="202" t="s">
        <v>37</v>
      </c>
      <c r="J31" s="853" t="s">
        <v>288</v>
      </c>
      <c r="K31" s="715">
        <v>20</v>
      </c>
      <c r="L31" s="715">
        <v>3</v>
      </c>
      <c r="M31" s="717"/>
      <c r="N31" s="715"/>
      <c r="O31" s="715">
        <v>30</v>
      </c>
      <c r="P31" s="423">
        <f t="shared" si="4"/>
        <v>12</v>
      </c>
      <c r="Q31" s="446"/>
    </row>
    <row r="32" spans="1:17" s="456" customFormat="1" ht="17.25" customHeight="1">
      <c r="A32" s="66" t="s">
        <v>39</v>
      </c>
      <c r="B32" s="854" t="s">
        <v>289</v>
      </c>
      <c r="C32" s="715">
        <v>64</v>
      </c>
      <c r="D32" s="446">
        <f t="shared" si="2"/>
        <v>113</v>
      </c>
      <c r="E32" s="715">
        <v>28</v>
      </c>
      <c r="F32" s="715">
        <v>85</v>
      </c>
      <c r="G32" s="423">
        <f t="shared" si="3"/>
        <v>118</v>
      </c>
      <c r="H32" s="715">
        <v>26</v>
      </c>
      <c r="I32" s="202" t="s">
        <v>39</v>
      </c>
      <c r="J32" s="853" t="s">
        <v>289</v>
      </c>
      <c r="K32" s="715">
        <v>92</v>
      </c>
      <c r="L32" s="715">
        <v>63</v>
      </c>
      <c r="M32" s="717"/>
      <c r="N32" s="715"/>
      <c r="O32" s="715">
        <v>55</v>
      </c>
      <c r="P32" s="423">
        <f t="shared" si="4"/>
        <v>59</v>
      </c>
      <c r="Q32" s="446"/>
    </row>
    <row r="33" spans="1:17" s="456" customFormat="1" ht="17.25" customHeight="1">
      <c r="A33" s="66" t="s">
        <v>41</v>
      </c>
      <c r="B33" s="854" t="s">
        <v>290</v>
      </c>
      <c r="C33" s="715">
        <v>34</v>
      </c>
      <c r="D33" s="446">
        <f t="shared" si="2"/>
        <v>58</v>
      </c>
      <c r="E33" s="715">
        <v>20</v>
      </c>
      <c r="F33" s="715">
        <v>38</v>
      </c>
      <c r="G33" s="423">
        <f t="shared" si="3"/>
        <v>52</v>
      </c>
      <c r="H33" s="715">
        <v>15</v>
      </c>
      <c r="I33" s="202" t="s">
        <v>41</v>
      </c>
      <c r="J33" s="853" t="s">
        <v>290</v>
      </c>
      <c r="K33" s="715">
        <v>37</v>
      </c>
      <c r="L33" s="715">
        <v>37</v>
      </c>
      <c r="M33" s="717"/>
      <c r="N33" s="715"/>
      <c r="O33" s="715">
        <v>15</v>
      </c>
      <c r="P33" s="423">
        <f t="shared" si="4"/>
        <v>40</v>
      </c>
      <c r="Q33" s="446"/>
    </row>
    <row r="34" spans="1:17" s="456" customFormat="1" ht="17.25" customHeight="1">
      <c r="A34" s="66" t="s">
        <v>43</v>
      </c>
      <c r="B34" s="854" t="s">
        <v>291</v>
      </c>
      <c r="C34" s="715">
        <v>37</v>
      </c>
      <c r="D34" s="446">
        <f t="shared" si="2"/>
        <v>19</v>
      </c>
      <c r="E34" s="715">
        <v>3</v>
      </c>
      <c r="F34" s="715">
        <v>16</v>
      </c>
      <c r="G34" s="423">
        <f t="shared" si="3"/>
        <v>12</v>
      </c>
      <c r="H34" s="715">
        <v>2</v>
      </c>
      <c r="I34" s="202" t="s">
        <v>43</v>
      </c>
      <c r="J34" s="853" t="s">
        <v>291</v>
      </c>
      <c r="K34" s="715">
        <v>10</v>
      </c>
      <c r="L34" s="715">
        <v>12</v>
      </c>
      <c r="M34" s="717"/>
      <c r="N34" s="715"/>
      <c r="O34" s="715"/>
      <c r="P34" s="423">
        <f t="shared" si="4"/>
        <v>44</v>
      </c>
      <c r="Q34" s="446"/>
    </row>
    <row r="35" spans="1:17" s="456" customFormat="1" ht="17.25" customHeight="1">
      <c r="A35" s="202" t="s">
        <v>45</v>
      </c>
      <c r="B35" s="853" t="s">
        <v>292</v>
      </c>
      <c r="C35" s="715">
        <v>27</v>
      </c>
      <c r="D35" s="446">
        <f t="shared" si="2"/>
        <v>77</v>
      </c>
      <c r="E35" s="715">
        <v>14</v>
      </c>
      <c r="F35" s="715">
        <v>63</v>
      </c>
      <c r="G35" s="423">
        <f t="shared" si="3"/>
        <v>74</v>
      </c>
      <c r="H35" s="715">
        <v>12</v>
      </c>
      <c r="I35" s="202" t="s">
        <v>45</v>
      </c>
      <c r="J35" s="853" t="s">
        <v>292</v>
      </c>
      <c r="K35" s="715">
        <v>62</v>
      </c>
      <c r="L35" s="715">
        <v>17</v>
      </c>
      <c r="M35" s="717"/>
      <c r="N35" s="715"/>
      <c r="O35" s="715">
        <v>57</v>
      </c>
      <c r="P35" s="423">
        <f t="shared" si="4"/>
        <v>30</v>
      </c>
      <c r="Q35" s="446"/>
    </row>
    <row r="36" spans="1:17" s="456" customFormat="1" ht="17.25" customHeight="1">
      <c r="A36" s="202" t="s">
        <v>47</v>
      </c>
      <c r="B36" s="853" t="s">
        <v>293</v>
      </c>
      <c r="C36" s="715">
        <v>23</v>
      </c>
      <c r="D36" s="446">
        <f t="shared" si="2"/>
        <v>29</v>
      </c>
      <c r="E36" s="715">
        <v>8</v>
      </c>
      <c r="F36" s="715">
        <v>21</v>
      </c>
      <c r="G36" s="423">
        <f t="shared" si="3"/>
        <v>29</v>
      </c>
      <c r="H36" s="715">
        <v>8</v>
      </c>
      <c r="I36" s="202" t="s">
        <v>47</v>
      </c>
      <c r="J36" s="853" t="s">
        <v>293</v>
      </c>
      <c r="K36" s="715">
        <v>21</v>
      </c>
      <c r="L36" s="715">
        <v>0</v>
      </c>
      <c r="M36" s="717"/>
      <c r="N36" s="715"/>
      <c r="O36" s="715">
        <v>29</v>
      </c>
      <c r="P36" s="423">
        <f t="shared" si="4"/>
        <v>23</v>
      </c>
      <c r="Q36" s="446"/>
    </row>
    <row r="37" spans="1:17" s="456" customFormat="1" ht="17.25" customHeight="1">
      <c r="A37" s="202" t="s">
        <v>49</v>
      </c>
      <c r="B37" s="853" t="s">
        <v>294</v>
      </c>
      <c r="C37" s="715">
        <v>5</v>
      </c>
      <c r="D37" s="446">
        <f t="shared" si="2"/>
        <v>14</v>
      </c>
      <c r="E37" s="715">
        <v>7</v>
      </c>
      <c r="F37" s="715">
        <v>7</v>
      </c>
      <c r="G37" s="423">
        <f t="shared" si="3"/>
        <v>19</v>
      </c>
      <c r="H37" s="715">
        <v>9</v>
      </c>
      <c r="I37" s="202" t="s">
        <v>49</v>
      </c>
      <c r="J37" s="853" t="s">
        <v>294</v>
      </c>
      <c r="K37" s="715">
        <v>10</v>
      </c>
      <c r="L37" s="715">
        <v>19</v>
      </c>
      <c r="M37" s="717"/>
      <c r="N37" s="715"/>
      <c r="O37" s="715"/>
      <c r="P37" s="423">
        <f t="shared" si="4"/>
        <v>0</v>
      </c>
      <c r="Q37" s="446"/>
    </row>
    <row r="38" spans="1:17" s="456" customFormat="1" ht="17.25" customHeight="1" thickBot="1">
      <c r="A38" s="852" t="s">
        <v>51</v>
      </c>
      <c r="B38" s="851" t="s">
        <v>295</v>
      </c>
      <c r="C38" s="850">
        <v>0</v>
      </c>
      <c r="D38" s="447">
        <f t="shared" si="2"/>
        <v>3</v>
      </c>
      <c r="E38" s="850">
        <v>2</v>
      </c>
      <c r="F38" s="850">
        <v>1</v>
      </c>
      <c r="G38" s="447">
        <f t="shared" si="3"/>
        <v>0</v>
      </c>
      <c r="H38" s="850">
        <v>0</v>
      </c>
      <c r="I38" s="852" t="s">
        <v>51</v>
      </c>
      <c r="J38" s="851" t="s">
        <v>295</v>
      </c>
      <c r="K38" s="850">
        <v>0</v>
      </c>
      <c r="L38" s="850">
        <v>0</v>
      </c>
      <c r="M38" s="850"/>
      <c r="N38" s="850"/>
      <c r="O38" s="850"/>
      <c r="P38" s="447">
        <f t="shared" si="4"/>
        <v>3</v>
      </c>
      <c r="Q38" s="446"/>
    </row>
    <row r="39" spans="1:17" s="72" customFormat="1" ht="11.1" customHeight="1">
      <c r="A39" s="72" t="s">
        <v>562</v>
      </c>
      <c r="D39" s="73"/>
      <c r="E39" s="73"/>
      <c r="F39" s="73"/>
      <c r="G39" s="73"/>
      <c r="H39" s="414" t="s">
        <v>724</v>
      </c>
      <c r="I39" s="72" t="s">
        <v>562</v>
      </c>
      <c r="K39" s="73"/>
      <c r="L39" s="73"/>
      <c r="M39" s="73"/>
      <c r="N39" s="73"/>
      <c r="O39" s="73"/>
      <c r="P39" s="414" t="s">
        <v>724</v>
      </c>
    </row>
    <row r="40" spans="1:17" s="72" customFormat="1" ht="11.1" customHeight="1">
      <c r="A40" s="72" t="s">
        <v>796</v>
      </c>
      <c r="D40" s="73"/>
      <c r="E40" s="73"/>
      <c r="F40" s="73"/>
      <c r="G40" s="73"/>
      <c r="H40" s="73"/>
      <c r="I40" s="72" t="s">
        <v>796</v>
      </c>
      <c r="K40" s="73"/>
      <c r="L40" s="73"/>
      <c r="M40" s="73"/>
      <c r="N40" s="73"/>
      <c r="O40" s="73"/>
      <c r="P40" s="74"/>
    </row>
    <row r="41" spans="1:17" s="456" customFormat="1" ht="11.25">
      <c r="B41" s="82"/>
      <c r="C41" s="82"/>
      <c r="D41" s="82"/>
      <c r="J41" s="82"/>
    </row>
    <row r="42" spans="1:17" s="456" customFormat="1" ht="11.25">
      <c r="B42" s="82"/>
      <c r="C42" s="82"/>
      <c r="D42" s="82"/>
      <c r="J42" s="82"/>
    </row>
    <row r="43" spans="1:17" s="456" customFormat="1" ht="11.25">
      <c r="B43" s="82"/>
      <c r="C43" s="82"/>
      <c r="D43" s="82"/>
      <c r="J43" s="82"/>
    </row>
    <row r="44" spans="1:17" s="456" customFormat="1" ht="11.25">
      <c r="B44" s="82"/>
      <c r="C44" s="82"/>
      <c r="D44" s="82"/>
      <c r="J44" s="82"/>
    </row>
    <row r="45" spans="1:17" s="456" customFormat="1" ht="11.25">
      <c r="B45" s="82"/>
      <c r="C45" s="82"/>
      <c r="D45" s="82"/>
      <c r="J45" s="82"/>
    </row>
    <row r="46" spans="1:17" s="456" customFormat="1" ht="11.25">
      <c r="B46" s="82"/>
      <c r="C46" s="82"/>
      <c r="D46" s="82"/>
      <c r="J46" s="82"/>
    </row>
    <row r="47" spans="1:17" s="456" customFormat="1" ht="11.25">
      <c r="B47" s="82"/>
      <c r="C47" s="82"/>
      <c r="D47" s="82"/>
      <c r="J47" s="82"/>
    </row>
    <row r="48" spans="1:17" s="456" customFormat="1" ht="11.25">
      <c r="B48" s="82"/>
      <c r="C48" s="82"/>
      <c r="D48" s="82"/>
      <c r="J48" s="82"/>
    </row>
    <row r="49" spans="2:10" s="456" customFormat="1" ht="11.25">
      <c r="B49" s="82"/>
      <c r="C49" s="82"/>
      <c r="D49" s="82"/>
      <c r="J49" s="82"/>
    </row>
    <row r="50" spans="2:10" s="456" customFormat="1" ht="11.25">
      <c r="B50" s="82"/>
      <c r="C50" s="82"/>
      <c r="D50" s="82"/>
      <c r="J50" s="82"/>
    </row>
    <row r="51" spans="2:10" s="456" customFormat="1" ht="11.25">
      <c r="B51" s="82"/>
      <c r="C51" s="82"/>
      <c r="D51" s="82"/>
      <c r="J51" s="82"/>
    </row>
    <row r="52" spans="2:10" s="456" customFormat="1" ht="11.25">
      <c r="B52" s="82"/>
      <c r="C52" s="82"/>
      <c r="D52" s="82"/>
      <c r="J52" s="82"/>
    </row>
    <row r="53" spans="2:10" s="456" customFormat="1" ht="11.25">
      <c r="B53" s="82"/>
      <c r="C53" s="82"/>
      <c r="D53" s="82"/>
      <c r="J53" s="82"/>
    </row>
    <row r="54" spans="2:10" s="456" customFormat="1" ht="11.25">
      <c r="B54" s="82"/>
      <c r="C54" s="82"/>
      <c r="D54" s="82"/>
      <c r="J54" s="82"/>
    </row>
    <row r="55" spans="2:10" s="456" customFormat="1" ht="11.25">
      <c r="B55" s="82"/>
      <c r="C55" s="82"/>
      <c r="D55" s="82"/>
      <c r="J55" s="82"/>
    </row>
    <row r="56" spans="2:10" s="456" customFormat="1" ht="11.25">
      <c r="B56" s="82"/>
      <c r="C56" s="82"/>
      <c r="D56" s="82"/>
      <c r="J56" s="82"/>
    </row>
    <row r="57" spans="2:10" s="456" customFormat="1" ht="11.25">
      <c r="B57" s="82"/>
      <c r="C57" s="82"/>
      <c r="D57" s="82"/>
      <c r="J57" s="82"/>
    </row>
    <row r="58" spans="2:10" s="456" customFormat="1" ht="11.25">
      <c r="B58" s="82"/>
      <c r="C58" s="82"/>
      <c r="D58" s="82"/>
      <c r="J58" s="82"/>
    </row>
    <row r="59" spans="2:10" s="456" customFormat="1" ht="11.25">
      <c r="B59" s="82"/>
      <c r="C59" s="82"/>
      <c r="D59" s="82"/>
      <c r="J59" s="82"/>
    </row>
    <row r="60" spans="2:10" s="456" customFormat="1" ht="11.25">
      <c r="B60" s="82"/>
      <c r="C60" s="82"/>
      <c r="D60" s="82"/>
      <c r="J60" s="82"/>
    </row>
    <row r="61" spans="2:10" s="456" customFormat="1" ht="11.25">
      <c r="B61" s="82"/>
      <c r="C61" s="82"/>
      <c r="D61" s="82"/>
      <c r="J61" s="82"/>
    </row>
    <row r="62" spans="2:10" s="456" customFormat="1" ht="11.25">
      <c r="B62" s="82"/>
      <c r="C62" s="82"/>
      <c r="D62" s="82"/>
      <c r="J62" s="82"/>
    </row>
    <row r="63" spans="2:10" s="456" customFormat="1" ht="11.25">
      <c r="B63" s="82"/>
      <c r="C63" s="82"/>
      <c r="D63" s="82"/>
      <c r="J63" s="82"/>
    </row>
    <row r="64" spans="2:10" s="456" customFormat="1" ht="11.25">
      <c r="B64" s="82"/>
      <c r="C64" s="82"/>
      <c r="D64" s="82"/>
      <c r="J64" s="82"/>
    </row>
    <row r="65" spans="2:10" s="456" customFormat="1" ht="11.25">
      <c r="B65" s="82"/>
      <c r="C65" s="82"/>
      <c r="D65" s="82"/>
      <c r="J65" s="82"/>
    </row>
    <row r="66" spans="2:10" s="456" customFormat="1" ht="11.25">
      <c r="B66" s="82"/>
      <c r="C66" s="82"/>
      <c r="D66" s="82"/>
      <c r="J66" s="82"/>
    </row>
    <row r="67" spans="2:10" s="456" customFormat="1" ht="11.25">
      <c r="B67" s="82"/>
      <c r="C67" s="82"/>
      <c r="D67" s="82"/>
      <c r="J67" s="82"/>
    </row>
    <row r="68" spans="2:10" s="456" customFormat="1" ht="11.25">
      <c r="B68" s="82"/>
      <c r="C68" s="82"/>
      <c r="D68" s="82"/>
      <c r="J68" s="82"/>
    </row>
    <row r="69" spans="2:10" s="456" customFormat="1" ht="11.25">
      <c r="B69" s="82"/>
      <c r="C69" s="82"/>
      <c r="D69" s="82"/>
      <c r="J69" s="82"/>
    </row>
    <row r="70" spans="2:10" s="456" customFormat="1" ht="11.25">
      <c r="B70" s="82"/>
      <c r="C70" s="82"/>
      <c r="D70" s="82"/>
      <c r="J70" s="82"/>
    </row>
    <row r="71" spans="2:10" s="456" customFormat="1" ht="11.25">
      <c r="B71" s="82"/>
      <c r="C71" s="82"/>
      <c r="D71" s="82"/>
      <c r="J71" s="82"/>
    </row>
    <row r="72" spans="2:10" s="456" customFormat="1" ht="11.25">
      <c r="B72" s="82"/>
      <c r="C72" s="82"/>
      <c r="D72" s="82"/>
      <c r="J72" s="82"/>
    </row>
    <row r="73" spans="2:10" s="456" customFormat="1" ht="11.25">
      <c r="B73" s="82"/>
      <c r="C73" s="82"/>
      <c r="D73" s="82"/>
      <c r="J73" s="82"/>
    </row>
    <row r="74" spans="2:10" s="456" customFormat="1" ht="11.25">
      <c r="B74" s="82"/>
      <c r="C74" s="82"/>
      <c r="D74" s="82"/>
      <c r="J74" s="82"/>
    </row>
    <row r="75" spans="2:10" s="456" customFormat="1" ht="11.25">
      <c r="B75" s="82"/>
      <c r="C75" s="82"/>
      <c r="D75" s="82"/>
      <c r="J75" s="82"/>
    </row>
  </sheetData>
  <sheetProtection selectLockedCells="1"/>
  <mergeCells count="32">
    <mergeCell ref="A3:H3"/>
    <mergeCell ref="I3:P3"/>
    <mergeCell ref="A4:H4"/>
    <mergeCell ref="I4:P4"/>
    <mergeCell ref="A6:B9"/>
    <mergeCell ref="C6:C9"/>
    <mergeCell ref="D6:F7"/>
    <mergeCell ref="G6:H6"/>
    <mergeCell ref="I6:J9"/>
    <mergeCell ref="K6:O6"/>
    <mergeCell ref="O8:O9"/>
    <mergeCell ref="K8:K9"/>
    <mergeCell ref="M8:M9"/>
    <mergeCell ref="N8:N9"/>
    <mergeCell ref="P6:P9"/>
    <mergeCell ref="L7:O7"/>
    <mergeCell ref="L8:L9"/>
    <mergeCell ref="A13:B13"/>
    <mergeCell ref="I13:J13"/>
    <mergeCell ref="A10:B10"/>
    <mergeCell ref="I10:J10"/>
    <mergeCell ref="D8:D9"/>
    <mergeCell ref="E8:E9"/>
    <mergeCell ref="F8:F9"/>
    <mergeCell ref="H8:H9"/>
    <mergeCell ref="G7:G9"/>
    <mergeCell ref="A14:B14"/>
    <mergeCell ref="I14:J14"/>
    <mergeCell ref="A11:B11"/>
    <mergeCell ref="I11:J11"/>
    <mergeCell ref="A12:B12"/>
    <mergeCell ref="I12:J12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E17" sqref="D16:I39"/>
    </sheetView>
  </sheetViews>
  <sheetFormatPr defaultRowHeight="14.25"/>
  <cols>
    <col min="1" max="1" width="11.125" style="85" customWidth="1"/>
    <col min="2" max="2" width="7.125" style="454" customWidth="1"/>
    <col min="3" max="3" width="7.125" style="57" customWidth="1"/>
    <col min="4" max="4" width="7.125" style="454" customWidth="1"/>
    <col min="5" max="10" width="7.125" style="57" customWidth="1"/>
    <col min="11" max="11" width="7.25" style="102" customWidth="1"/>
    <col min="12" max="16384" width="9" style="57"/>
  </cols>
  <sheetData>
    <row r="1" spans="1:32" s="556" customFormat="1" ht="14.1" customHeight="1">
      <c r="A1" s="561"/>
      <c r="B1" s="555"/>
      <c r="D1" s="555"/>
      <c r="K1" s="557" t="s">
        <v>687</v>
      </c>
    </row>
    <row r="2" spans="1:32" ht="14.1" customHeight="1">
      <c r="A2" s="87"/>
      <c r="K2" s="58"/>
    </row>
    <row r="3" spans="1:32" s="649" customFormat="1" ht="20.100000000000001" customHeight="1">
      <c r="A3" s="964" t="s">
        <v>302</v>
      </c>
      <c r="B3" s="964"/>
      <c r="C3" s="964"/>
      <c r="D3" s="964"/>
      <c r="E3" s="964"/>
      <c r="F3" s="964"/>
      <c r="G3" s="964"/>
      <c r="H3" s="964"/>
      <c r="I3" s="964"/>
      <c r="J3" s="964"/>
      <c r="K3" s="964"/>
    </row>
    <row r="4" spans="1:32" s="650" customFormat="1" ht="24" customHeight="1">
      <c r="A4" s="965" t="s">
        <v>303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</row>
    <row r="5" spans="1:32" s="55" customFormat="1" ht="18" customHeight="1" thickBot="1">
      <c r="A5" s="55" t="s">
        <v>112</v>
      </c>
      <c r="K5" s="58" t="s">
        <v>113</v>
      </c>
    </row>
    <row r="6" spans="1:32" s="456" customFormat="1" ht="27.6" customHeight="1">
      <c r="A6" s="1055" t="s">
        <v>114</v>
      </c>
      <c r="B6" s="1152" t="s">
        <v>115</v>
      </c>
      <c r="C6" s="1032"/>
      <c r="D6" s="1141" t="s">
        <v>116</v>
      </c>
      <c r="E6" s="1032"/>
      <c r="F6" s="1034" t="s">
        <v>110</v>
      </c>
      <c r="G6" s="1156"/>
      <c r="H6" s="1156"/>
      <c r="I6" s="1156"/>
      <c r="J6" s="1156"/>
      <c r="K6" s="1156"/>
      <c r="AD6" s="658"/>
      <c r="AE6" s="658"/>
      <c r="AF6" s="658"/>
    </row>
    <row r="7" spans="1:32" s="456" customFormat="1" ht="27.6" customHeight="1">
      <c r="A7" s="1154"/>
      <c r="B7" s="1153"/>
      <c r="C7" s="1145"/>
      <c r="D7" s="1151"/>
      <c r="E7" s="1145"/>
      <c r="F7" s="1016" t="s">
        <v>388</v>
      </c>
      <c r="G7" s="1019"/>
      <c r="H7" s="1016" t="s">
        <v>117</v>
      </c>
      <c r="I7" s="1019"/>
      <c r="J7" s="1016" t="s">
        <v>118</v>
      </c>
      <c r="K7" s="1150"/>
    </row>
    <row r="8" spans="1:32" s="456" customFormat="1" ht="27.6" customHeight="1">
      <c r="A8" s="1155"/>
      <c r="B8" s="410" t="s">
        <v>111</v>
      </c>
      <c r="C8" s="411" t="s">
        <v>389</v>
      </c>
      <c r="D8" s="411" t="s">
        <v>111</v>
      </c>
      <c r="E8" s="411" t="s">
        <v>389</v>
      </c>
      <c r="F8" s="411" t="s">
        <v>111</v>
      </c>
      <c r="G8" s="411" t="s">
        <v>389</v>
      </c>
      <c r="H8" s="411" t="s">
        <v>111</v>
      </c>
      <c r="I8" s="411" t="s">
        <v>389</v>
      </c>
      <c r="J8" s="411" t="s">
        <v>111</v>
      </c>
      <c r="K8" s="412" t="s">
        <v>389</v>
      </c>
    </row>
    <row r="9" spans="1:32" s="62" customFormat="1" ht="99.95" customHeight="1">
      <c r="A9" s="88" t="s">
        <v>461</v>
      </c>
      <c r="B9" s="309">
        <v>662</v>
      </c>
      <c r="C9" s="309">
        <v>1433</v>
      </c>
      <c r="D9" s="309">
        <v>661</v>
      </c>
      <c r="E9" s="309">
        <v>1432</v>
      </c>
      <c r="F9" s="309">
        <v>1</v>
      </c>
      <c r="G9" s="309">
        <v>1</v>
      </c>
      <c r="H9" s="309">
        <v>1</v>
      </c>
      <c r="I9" s="309">
        <v>1</v>
      </c>
      <c r="J9" s="309">
        <v>0</v>
      </c>
      <c r="K9" s="309">
        <v>0</v>
      </c>
    </row>
    <row r="10" spans="1:32" s="62" customFormat="1" ht="99.95" customHeight="1">
      <c r="A10" s="88" t="s">
        <v>585</v>
      </c>
      <c r="B10" s="309">
        <v>483</v>
      </c>
      <c r="C10" s="309">
        <v>1063</v>
      </c>
      <c r="D10" s="309">
        <v>479</v>
      </c>
      <c r="E10" s="309">
        <v>1055</v>
      </c>
      <c r="F10" s="309">
        <v>4</v>
      </c>
      <c r="G10" s="309">
        <v>8</v>
      </c>
      <c r="H10" s="309">
        <v>1</v>
      </c>
      <c r="I10" s="309">
        <v>1</v>
      </c>
      <c r="J10" s="309">
        <v>3</v>
      </c>
      <c r="K10" s="309">
        <v>7</v>
      </c>
    </row>
    <row r="11" spans="1:32" s="62" customFormat="1" ht="99.95" customHeight="1">
      <c r="A11" s="440" t="s">
        <v>657</v>
      </c>
      <c r="B11" s="309">
        <v>706</v>
      </c>
      <c r="C11" s="309">
        <v>1266.5</v>
      </c>
      <c r="D11" s="309">
        <v>705</v>
      </c>
      <c r="E11" s="309">
        <v>1266</v>
      </c>
      <c r="F11" s="309">
        <v>1</v>
      </c>
      <c r="G11" s="309">
        <v>0.5</v>
      </c>
      <c r="H11" s="309">
        <v>1</v>
      </c>
      <c r="I11" s="309">
        <v>0.5</v>
      </c>
      <c r="J11" s="309">
        <v>0</v>
      </c>
      <c r="K11" s="309">
        <v>0</v>
      </c>
    </row>
    <row r="12" spans="1:32" s="62" customFormat="1" ht="99.95" customHeight="1">
      <c r="A12" s="440" t="s">
        <v>658</v>
      </c>
      <c r="B12" s="309">
        <v>580</v>
      </c>
      <c r="C12" s="309">
        <v>1252</v>
      </c>
      <c r="D12" s="309">
        <v>579</v>
      </c>
      <c r="E12" s="309">
        <v>1250</v>
      </c>
      <c r="F12" s="309">
        <v>1</v>
      </c>
      <c r="G12" s="309">
        <v>2</v>
      </c>
      <c r="H12" s="309">
        <v>1</v>
      </c>
      <c r="I12" s="309">
        <v>2</v>
      </c>
      <c r="J12" s="309">
        <v>0</v>
      </c>
      <c r="K12" s="309">
        <v>0</v>
      </c>
    </row>
    <row r="13" spans="1:32" s="62" customFormat="1" ht="99.95" customHeight="1" thickBot="1">
      <c r="A13" s="272" t="s">
        <v>735</v>
      </c>
      <c r="B13" s="413">
        <f>SUM(D13,F13)</f>
        <v>194</v>
      </c>
      <c r="C13" s="413">
        <f>SUM(E13,G13)</f>
        <v>369</v>
      </c>
      <c r="D13" s="718">
        <v>194</v>
      </c>
      <c r="E13" s="718">
        <v>369</v>
      </c>
      <c r="F13" s="413">
        <f>SUM(H13,J13)</f>
        <v>0</v>
      </c>
      <c r="G13" s="413">
        <f>SUM(I13,K13)</f>
        <v>0</v>
      </c>
      <c r="H13" s="718">
        <v>0</v>
      </c>
      <c r="I13" s="718">
        <v>0</v>
      </c>
      <c r="J13" s="718">
        <v>0</v>
      </c>
      <c r="K13" s="718">
        <v>0</v>
      </c>
    </row>
    <row r="14" spans="1:32" s="95" customFormat="1" ht="11.1" customHeight="1">
      <c r="A14" s="72" t="s">
        <v>253</v>
      </c>
      <c r="F14" s="96"/>
      <c r="G14" s="96"/>
      <c r="H14" s="96"/>
      <c r="I14" s="96"/>
      <c r="J14" s="96"/>
      <c r="K14" s="74" t="s">
        <v>725</v>
      </c>
    </row>
    <row r="15" spans="1:32" s="456" customFormat="1" ht="11.25">
      <c r="A15" s="82"/>
      <c r="B15" s="82"/>
      <c r="F15" s="100"/>
      <c r="G15" s="100"/>
      <c r="H15" s="100"/>
      <c r="I15" s="100"/>
      <c r="J15" s="100"/>
      <c r="K15" s="101"/>
    </row>
    <row r="16" spans="1:32" s="456" customFormat="1" ht="11.25">
      <c r="A16" s="82"/>
      <c r="B16" s="82"/>
      <c r="F16" s="100"/>
      <c r="G16" s="100"/>
      <c r="H16" s="100"/>
      <c r="I16" s="100"/>
      <c r="J16" s="100"/>
      <c r="K16" s="101"/>
    </row>
    <row r="17" spans="1:29" s="456" customFormat="1" ht="11.25">
      <c r="A17" s="82"/>
      <c r="B17" s="82"/>
      <c r="F17" s="100"/>
      <c r="G17" s="100"/>
      <c r="H17" s="100"/>
      <c r="I17" s="100"/>
      <c r="J17" s="100"/>
      <c r="K17" s="101"/>
    </row>
    <row r="18" spans="1:29" s="456" customFormat="1" ht="11.25">
      <c r="A18" s="82"/>
      <c r="B18" s="82"/>
      <c r="F18" s="100"/>
      <c r="G18" s="100"/>
      <c r="H18" s="100"/>
      <c r="I18" s="100"/>
      <c r="J18" s="100"/>
      <c r="K18" s="101"/>
    </row>
    <row r="19" spans="1:29" s="456" customFormat="1" ht="11.25">
      <c r="A19" s="82"/>
      <c r="B19" s="82"/>
      <c r="D19" s="82"/>
      <c r="F19" s="100"/>
      <c r="G19" s="100"/>
      <c r="H19" s="100"/>
      <c r="I19" s="100"/>
      <c r="J19" s="100"/>
      <c r="K19" s="101"/>
    </row>
    <row r="20" spans="1:29" s="456" customFormat="1" ht="11.25">
      <c r="A20" s="82"/>
      <c r="B20" s="82"/>
      <c r="D20" s="82"/>
      <c r="F20" s="100"/>
      <c r="G20" s="100"/>
      <c r="H20" s="100"/>
      <c r="I20" s="100"/>
      <c r="J20" s="100"/>
      <c r="K20" s="101"/>
    </row>
    <row r="21" spans="1:29" s="456" customFormat="1" ht="11.25">
      <c r="A21" s="99"/>
      <c r="B21" s="99"/>
      <c r="D21" s="82"/>
      <c r="F21" s="100"/>
      <c r="G21" s="100"/>
      <c r="H21" s="100"/>
      <c r="I21" s="100"/>
      <c r="J21" s="100"/>
      <c r="K21" s="101"/>
      <c r="Z21" s="68"/>
      <c r="AB21" s="64"/>
      <c r="AC21" s="64"/>
    </row>
    <row r="22" spans="1:29" s="456" customFormat="1" ht="11.25">
      <c r="A22" s="99"/>
      <c r="B22" s="99"/>
      <c r="D22" s="82"/>
      <c r="F22" s="100"/>
      <c r="G22" s="100"/>
      <c r="H22" s="100"/>
      <c r="I22" s="100"/>
      <c r="J22" s="100"/>
      <c r="K22" s="101"/>
      <c r="Z22" s="68"/>
      <c r="AB22" s="64"/>
      <c r="AC22" s="64"/>
    </row>
    <row r="23" spans="1:29" s="456" customFormat="1" ht="11.25">
      <c r="A23" s="99"/>
      <c r="B23" s="99"/>
      <c r="D23" s="82"/>
      <c r="F23" s="100"/>
      <c r="G23" s="100"/>
      <c r="H23" s="100"/>
      <c r="I23" s="100"/>
      <c r="J23" s="100"/>
      <c r="K23" s="101"/>
      <c r="Z23" s="68"/>
      <c r="AB23" s="64"/>
      <c r="AC23" s="64"/>
    </row>
    <row r="24" spans="1:29" s="456" customFormat="1" ht="11.25">
      <c r="A24" s="99"/>
      <c r="B24" s="99"/>
      <c r="D24" s="82"/>
      <c r="F24" s="100"/>
      <c r="G24" s="100"/>
      <c r="H24" s="100"/>
      <c r="I24" s="100"/>
      <c r="J24" s="100"/>
      <c r="K24" s="101"/>
      <c r="Z24" s="68"/>
      <c r="AB24" s="64"/>
      <c r="AC24" s="64"/>
    </row>
    <row r="25" spans="1:29" s="456" customFormat="1" ht="11.25">
      <c r="A25" s="99"/>
      <c r="B25" s="99"/>
      <c r="D25" s="82"/>
      <c r="F25" s="100"/>
      <c r="G25" s="100"/>
      <c r="H25" s="100"/>
      <c r="I25" s="100"/>
      <c r="J25" s="100"/>
      <c r="K25" s="101"/>
      <c r="Z25" s="68"/>
      <c r="AB25" s="64"/>
      <c r="AC25" s="64"/>
    </row>
    <row r="26" spans="1:29" s="456" customFormat="1" ht="11.25">
      <c r="A26" s="99"/>
      <c r="B26" s="99"/>
      <c r="D26" s="82"/>
      <c r="F26" s="100"/>
      <c r="G26" s="100"/>
      <c r="H26" s="100"/>
      <c r="I26" s="100"/>
      <c r="J26" s="100"/>
      <c r="K26" s="101"/>
      <c r="Z26" s="68"/>
      <c r="AB26" s="64"/>
      <c r="AC26" s="64"/>
    </row>
    <row r="27" spans="1:29" s="456" customFormat="1" ht="11.25">
      <c r="A27" s="99"/>
      <c r="B27" s="99"/>
      <c r="D27" s="82"/>
      <c r="F27" s="100"/>
      <c r="G27" s="100"/>
      <c r="H27" s="100"/>
      <c r="I27" s="100"/>
      <c r="J27" s="100"/>
      <c r="K27" s="101"/>
      <c r="Z27" s="68"/>
      <c r="AB27" s="64"/>
      <c r="AC27" s="64"/>
    </row>
    <row r="28" spans="1:29" s="456" customFormat="1" ht="11.25">
      <c r="A28" s="99"/>
      <c r="B28" s="99"/>
      <c r="D28" s="82"/>
      <c r="F28" s="100"/>
      <c r="G28" s="100"/>
      <c r="H28" s="100"/>
      <c r="I28" s="100"/>
      <c r="J28" s="100"/>
      <c r="K28" s="101"/>
      <c r="Z28" s="68"/>
      <c r="AB28" s="64"/>
      <c r="AC28" s="64"/>
    </row>
    <row r="29" spans="1:29" s="456" customFormat="1" ht="11.25">
      <c r="A29" s="99"/>
      <c r="B29" s="99"/>
      <c r="D29" s="82"/>
      <c r="F29" s="100"/>
      <c r="G29" s="100"/>
      <c r="H29" s="100"/>
      <c r="I29" s="100"/>
      <c r="J29" s="100"/>
      <c r="K29" s="101"/>
      <c r="Z29" s="68"/>
      <c r="AB29" s="64"/>
      <c r="AC29" s="64"/>
    </row>
    <row r="30" spans="1:29" s="456" customFormat="1" ht="11.25">
      <c r="A30" s="99"/>
      <c r="B30" s="99"/>
      <c r="D30" s="82"/>
      <c r="F30" s="100"/>
      <c r="G30" s="100"/>
      <c r="H30" s="100"/>
      <c r="I30" s="100"/>
      <c r="J30" s="100"/>
      <c r="K30" s="101"/>
      <c r="Z30" s="68"/>
      <c r="AB30" s="64"/>
      <c r="AC30" s="64"/>
    </row>
    <row r="31" spans="1:29" s="456" customFormat="1" ht="11.25">
      <c r="A31" s="99"/>
      <c r="B31" s="99"/>
      <c r="D31" s="82"/>
      <c r="F31" s="100"/>
      <c r="G31" s="100"/>
      <c r="H31" s="100"/>
      <c r="I31" s="100"/>
      <c r="J31" s="100"/>
      <c r="K31" s="101"/>
      <c r="Z31" s="68"/>
      <c r="AB31" s="64"/>
      <c r="AC31" s="64"/>
    </row>
    <row r="32" spans="1:29" s="456" customFormat="1" ht="11.25">
      <c r="A32" s="99"/>
      <c r="B32" s="99"/>
      <c r="D32" s="82"/>
      <c r="F32" s="100"/>
      <c r="G32" s="100"/>
      <c r="H32" s="100"/>
      <c r="I32" s="100"/>
      <c r="J32" s="100"/>
      <c r="K32" s="101"/>
      <c r="Z32" s="68"/>
      <c r="AB32" s="64"/>
      <c r="AC32" s="64"/>
    </row>
    <row r="33" spans="1:29" s="456" customFormat="1" ht="11.25">
      <c r="A33" s="99"/>
      <c r="B33" s="99"/>
      <c r="D33" s="82"/>
      <c r="F33" s="100"/>
      <c r="G33" s="100"/>
      <c r="H33" s="100"/>
      <c r="I33" s="100"/>
      <c r="J33" s="100"/>
      <c r="K33" s="101"/>
      <c r="Z33" s="68"/>
      <c r="AB33" s="64"/>
      <c r="AC33" s="64"/>
    </row>
    <row r="34" spans="1:29" s="456" customFormat="1" ht="11.25">
      <c r="A34" s="99"/>
      <c r="B34" s="99"/>
      <c r="D34" s="82"/>
      <c r="F34" s="100"/>
      <c r="G34" s="100"/>
      <c r="H34" s="100"/>
      <c r="I34" s="100"/>
      <c r="J34" s="100"/>
      <c r="K34" s="101"/>
      <c r="Z34" s="68"/>
      <c r="AB34" s="64"/>
      <c r="AC34" s="64"/>
    </row>
    <row r="35" spans="1:29" s="456" customFormat="1" ht="11.25">
      <c r="A35" s="82"/>
      <c r="B35" s="82"/>
      <c r="D35" s="82"/>
      <c r="F35" s="100"/>
      <c r="G35" s="100"/>
      <c r="H35" s="100"/>
      <c r="I35" s="100"/>
      <c r="J35" s="100"/>
      <c r="K35" s="101"/>
    </row>
    <row r="36" spans="1:29" s="456" customFormat="1" ht="11.25">
      <c r="A36" s="82"/>
      <c r="B36" s="82"/>
      <c r="D36" s="82"/>
      <c r="F36" s="100"/>
      <c r="G36" s="100"/>
      <c r="H36" s="100"/>
      <c r="I36" s="100"/>
      <c r="J36" s="100"/>
      <c r="K36" s="101"/>
    </row>
    <row r="37" spans="1:29" s="456" customFormat="1" ht="11.25">
      <c r="A37" s="82"/>
      <c r="B37" s="82"/>
      <c r="D37" s="82"/>
      <c r="F37" s="100"/>
      <c r="G37" s="100"/>
      <c r="H37" s="100"/>
      <c r="I37" s="100"/>
      <c r="J37" s="100"/>
      <c r="K37" s="101"/>
    </row>
    <row r="38" spans="1:29" s="456" customFormat="1" ht="11.25">
      <c r="A38" s="82"/>
      <c r="B38" s="82"/>
      <c r="D38" s="82"/>
      <c r="F38" s="100"/>
      <c r="G38" s="100"/>
      <c r="H38" s="100"/>
      <c r="I38" s="100"/>
      <c r="J38" s="100"/>
      <c r="K38" s="101"/>
    </row>
    <row r="39" spans="1:29" s="456" customFormat="1" ht="11.25">
      <c r="A39" s="82"/>
      <c r="B39" s="82"/>
      <c r="D39" s="82"/>
      <c r="F39" s="100"/>
      <c r="G39" s="100"/>
      <c r="H39" s="100"/>
      <c r="I39" s="100"/>
      <c r="J39" s="100"/>
      <c r="K39" s="101"/>
    </row>
    <row r="40" spans="1:29" s="456" customFormat="1" ht="11.25">
      <c r="A40" s="82"/>
      <c r="B40" s="82"/>
      <c r="D40" s="82"/>
      <c r="K40" s="101"/>
    </row>
    <row r="41" spans="1:29" s="456" customFormat="1" ht="11.25">
      <c r="A41" s="82"/>
      <c r="B41" s="82"/>
      <c r="D41" s="82"/>
      <c r="K41" s="101"/>
    </row>
    <row r="42" spans="1:29" s="456" customFormat="1" ht="11.25">
      <c r="A42" s="82"/>
      <c r="B42" s="82"/>
      <c r="D42" s="82"/>
      <c r="K42" s="101"/>
    </row>
    <row r="43" spans="1:29" s="456" customFormat="1" ht="11.25">
      <c r="A43" s="82"/>
      <c r="B43" s="82"/>
      <c r="D43" s="82"/>
      <c r="K43" s="101"/>
    </row>
    <row r="44" spans="1:29" s="456" customFormat="1" ht="11.25">
      <c r="A44" s="82"/>
      <c r="B44" s="82"/>
      <c r="D44" s="82"/>
      <c r="K44" s="101"/>
    </row>
    <row r="45" spans="1:29" s="456" customFormat="1" ht="11.25">
      <c r="A45" s="82"/>
      <c r="B45" s="82"/>
      <c r="D45" s="82"/>
      <c r="K45" s="101"/>
    </row>
    <row r="46" spans="1:29" s="456" customFormat="1" ht="11.25">
      <c r="A46" s="82"/>
      <c r="B46" s="82"/>
      <c r="D46" s="82"/>
      <c r="K46" s="101"/>
    </row>
    <row r="47" spans="1:29" s="456" customFormat="1" ht="11.25">
      <c r="A47" s="82"/>
      <c r="B47" s="82"/>
      <c r="D47" s="82"/>
      <c r="K47" s="101"/>
    </row>
    <row r="48" spans="1:29" s="456" customFormat="1" ht="11.25">
      <c r="A48" s="82"/>
      <c r="B48" s="82"/>
      <c r="D48" s="82"/>
      <c r="K48" s="101"/>
    </row>
    <row r="49" spans="1:11" s="456" customFormat="1" ht="11.25">
      <c r="A49" s="82"/>
      <c r="B49" s="82"/>
      <c r="D49" s="82"/>
      <c r="K49" s="101"/>
    </row>
    <row r="50" spans="1:11" s="456" customFormat="1" ht="11.25">
      <c r="A50" s="82"/>
      <c r="B50" s="82"/>
      <c r="D50" s="82"/>
      <c r="K50" s="101"/>
    </row>
    <row r="51" spans="1:11" s="456" customFormat="1" ht="11.25">
      <c r="A51" s="82"/>
      <c r="B51" s="82"/>
      <c r="D51" s="82"/>
      <c r="K51" s="101"/>
    </row>
    <row r="52" spans="1:11" s="456" customFormat="1" ht="11.25">
      <c r="A52" s="82"/>
      <c r="B52" s="82"/>
      <c r="D52" s="82"/>
      <c r="K52" s="101"/>
    </row>
    <row r="53" spans="1:11" s="456" customFormat="1" ht="11.25">
      <c r="A53" s="82"/>
      <c r="B53" s="82"/>
      <c r="D53" s="82"/>
      <c r="K53" s="101"/>
    </row>
    <row r="54" spans="1:11" s="456" customFormat="1" ht="11.25">
      <c r="A54" s="82"/>
      <c r="B54" s="82"/>
      <c r="D54" s="82"/>
      <c r="K54" s="101"/>
    </row>
    <row r="55" spans="1:11" s="456" customFormat="1" ht="11.25">
      <c r="A55" s="82"/>
      <c r="B55" s="82"/>
      <c r="D55" s="82"/>
      <c r="K55" s="101"/>
    </row>
    <row r="56" spans="1:11" s="456" customFormat="1" ht="11.25">
      <c r="A56" s="82"/>
      <c r="B56" s="82"/>
      <c r="D56" s="82"/>
      <c r="K56" s="101"/>
    </row>
    <row r="57" spans="1:11" s="456" customFormat="1" ht="11.25">
      <c r="A57" s="82"/>
      <c r="B57" s="82"/>
      <c r="D57" s="82"/>
      <c r="K57" s="101"/>
    </row>
    <row r="58" spans="1:11" s="456" customFormat="1" ht="11.25">
      <c r="A58" s="82"/>
      <c r="B58" s="82"/>
      <c r="D58" s="82"/>
      <c r="K58" s="101"/>
    </row>
    <row r="59" spans="1:11" s="456" customFormat="1" ht="11.25">
      <c r="A59" s="82"/>
      <c r="B59" s="82"/>
      <c r="D59" s="82"/>
      <c r="K59" s="101"/>
    </row>
    <row r="60" spans="1:11" s="456" customFormat="1" ht="11.25">
      <c r="A60" s="82"/>
      <c r="B60" s="82"/>
      <c r="D60" s="82"/>
      <c r="K60" s="101"/>
    </row>
    <row r="61" spans="1:11" s="456" customFormat="1" ht="11.25">
      <c r="A61" s="82"/>
      <c r="B61" s="82"/>
      <c r="D61" s="82"/>
      <c r="K61" s="101"/>
    </row>
    <row r="62" spans="1:11" s="456" customFormat="1" ht="11.25">
      <c r="A62" s="82"/>
      <c r="B62" s="82"/>
      <c r="D62" s="82"/>
      <c r="K62" s="101"/>
    </row>
    <row r="63" spans="1:11" s="456" customFormat="1" ht="11.25">
      <c r="A63" s="82"/>
      <c r="B63" s="82"/>
      <c r="D63" s="82"/>
      <c r="K63" s="101"/>
    </row>
    <row r="64" spans="1:11" s="456" customFormat="1" ht="11.25">
      <c r="A64" s="82"/>
      <c r="B64" s="82"/>
      <c r="D64" s="82"/>
      <c r="K64" s="101"/>
    </row>
    <row r="65" spans="1:11" s="456" customFormat="1" ht="11.25">
      <c r="A65" s="82"/>
      <c r="B65" s="82"/>
      <c r="D65" s="82"/>
      <c r="K65" s="101"/>
    </row>
    <row r="66" spans="1:11" s="456" customFormat="1" ht="11.25">
      <c r="A66" s="82"/>
      <c r="B66" s="82"/>
      <c r="D66" s="82"/>
      <c r="K66" s="101"/>
    </row>
    <row r="67" spans="1:11" s="456" customFormat="1" ht="11.25">
      <c r="A67" s="82"/>
      <c r="B67" s="82"/>
      <c r="D67" s="82"/>
      <c r="K67" s="101"/>
    </row>
    <row r="68" spans="1:11" s="456" customFormat="1" ht="11.25">
      <c r="A68" s="82"/>
      <c r="B68" s="82"/>
      <c r="D68" s="82"/>
      <c r="K68" s="101"/>
    </row>
    <row r="69" spans="1:11" s="456" customFormat="1" ht="11.25">
      <c r="A69" s="82"/>
      <c r="B69" s="82"/>
      <c r="D69" s="82"/>
      <c r="K69" s="101"/>
    </row>
    <row r="70" spans="1:11" s="456" customFormat="1" ht="11.25">
      <c r="A70" s="82"/>
      <c r="B70" s="82"/>
      <c r="D70" s="82"/>
      <c r="K70" s="101"/>
    </row>
    <row r="71" spans="1:11" s="456" customFormat="1" ht="11.25">
      <c r="A71" s="82"/>
      <c r="B71" s="82"/>
      <c r="D71" s="82"/>
      <c r="K71" s="101"/>
    </row>
    <row r="72" spans="1:11" s="456" customFormat="1" ht="11.25">
      <c r="A72" s="82"/>
      <c r="B72" s="82"/>
      <c r="D72" s="82"/>
      <c r="K72" s="101"/>
    </row>
    <row r="73" spans="1:11" s="456" customFormat="1" ht="11.25">
      <c r="A73" s="82"/>
      <c r="B73" s="82"/>
      <c r="D73" s="82"/>
      <c r="K73" s="101"/>
    </row>
    <row r="74" spans="1:11" s="456" customFormat="1" ht="11.25">
      <c r="A74" s="82"/>
      <c r="B74" s="82"/>
      <c r="D74" s="82"/>
      <c r="K74" s="101"/>
    </row>
    <row r="75" spans="1:11" s="456" customFormat="1" ht="11.25">
      <c r="A75" s="82"/>
      <c r="B75" s="82"/>
      <c r="D75" s="82"/>
      <c r="K75" s="101"/>
    </row>
    <row r="76" spans="1:11" s="456" customFormat="1" ht="11.25">
      <c r="A76" s="82"/>
      <c r="B76" s="82"/>
      <c r="D76" s="82"/>
      <c r="K76" s="101"/>
    </row>
    <row r="77" spans="1:11" s="456" customFormat="1" ht="11.25">
      <c r="A77" s="82"/>
      <c r="B77" s="82"/>
      <c r="D77" s="82"/>
      <c r="K77" s="101"/>
    </row>
    <row r="78" spans="1:11" s="456" customFormat="1" ht="11.25">
      <c r="A78" s="82"/>
      <c r="B78" s="82"/>
      <c r="D78" s="82"/>
      <c r="K78" s="101"/>
    </row>
    <row r="79" spans="1:11" s="456" customFormat="1" ht="11.25">
      <c r="A79" s="82"/>
      <c r="B79" s="82"/>
      <c r="D79" s="82"/>
      <c r="K79" s="101"/>
    </row>
    <row r="80" spans="1:11" s="456" customFormat="1" ht="11.25">
      <c r="A80" s="82"/>
      <c r="B80" s="82"/>
      <c r="D80" s="82"/>
      <c r="K80" s="101"/>
    </row>
    <row r="81" spans="1:11" s="456" customFormat="1" ht="11.25">
      <c r="A81" s="82"/>
      <c r="B81" s="82"/>
      <c r="D81" s="82"/>
      <c r="K81" s="101"/>
    </row>
    <row r="82" spans="1:11" s="456" customFormat="1" ht="11.25">
      <c r="A82" s="82"/>
      <c r="B82" s="82"/>
      <c r="D82" s="82"/>
      <c r="K82" s="101"/>
    </row>
    <row r="83" spans="1:11" s="456" customFormat="1" ht="11.25">
      <c r="A83" s="82"/>
      <c r="B83" s="82"/>
      <c r="D83" s="82"/>
      <c r="K83" s="101"/>
    </row>
    <row r="84" spans="1:11" s="456" customFormat="1" ht="11.25">
      <c r="A84" s="82"/>
      <c r="B84" s="82"/>
      <c r="D84" s="82"/>
      <c r="K84" s="101"/>
    </row>
    <row r="85" spans="1:11" s="456" customFormat="1" ht="11.25">
      <c r="A85" s="82"/>
      <c r="B85" s="82"/>
      <c r="D85" s="82"/>
      <c r="K85" s="101"/>
    </row>
    <row r="86" spans="1:11" s="456" customFormat="1" ht="11.25">
      <c r="A86" s="82"/>
      <c r="B86" s="82"/>
      <c r="D86" s="82"/>
      <c r="K86" s="101"/>
    </row>
    <row r="87" spans="1:11" s="456" customFormat="1" ht="11.25">
      <c r="A87" s="82"/>
      <c r="B87" s="82"/>
      <c r="D87" s="82"/>
      <c r="K87" s="101"/>
    </row>
    <row r="88" spans="1:11" s="456" customFormat="1" ht="11.25">
      <c r="A88" s="82"/>
      <c r="B88" s="82"/>
      <c r="D88" s="82"/>
      <c r="K88" s="101"/>
    </row>
    <row r="89" spans="1:11" s="456" customFormat="1" ht="11.25">
      <c r="A89" s="82"/>
      <c r="B89" s="82"/>
      <c r="D89" s="82"/>
      <c r="K89" s="101"/>
    </row>
    <row r="90" spans="1:11" s="456" customFormat="1" ht="11.25">
      <c r="A90" s="82"/>
      <c r="B90" s="82"/>
      <c r="D90" s="82"/>
      <c r="K90" s="101"/>
    </row>
    <row r="91" spans="1:11" s="456" customFormat="1" ht="11.25">
      <c r="A91" s="82"/>
      <c r="B91" s="82"/>
      <c r="D91" s="82"/>
      <c r="K91" s="101"/>
    </row>
    <row r="92" spans="1:11" s="456" customFormat="1" ht="11.25">
      <c r="A92" s="82"/>
      <c r="B92" s="82"/>
      <c r="D92" s="82"/>
      <c r="K92" s="101"/>
    </row>
    <row r="93" spans="1:11" s="456" customFormat="1" ht="11.25">
      <c r="A93" s="82"/>
      <c r="B93" s="82"/>
      <c r="D93" s="82"/>
      <c r="K93" s="101"/>
    </row>
    <row r="94" spans="1:11" s="456" customFormat="1" ht="11.25">
      <c r="A94" s="82"/>
      <c r="B94" s="82"/>
      <c r="D94" s="82"/>
      <c r="K94" s="101"/>
    </row>
    <row r="95" spans="1:11" s="456" customFormat="1" ht="11.25">
      <c r="A95" s="82"/>
      <c r="B95" s="82"/>
      <c r="D95" s="82"/>
      <c r="K95" s="101"/>
    </row>
    <row r="96" spans="1:11" s="456" customFormat="1" ht="11.25">
      <c r="A96" s="82"/>
      <c r="B96" s="82"/>
      <c r="D96" s="82"/>
      <c r="K96" s="101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A25" zoomScaleNormal="100" zoomScaleSheetLayoutView="100" workbookViewId="0">
      <selection activeCell="D25" sqref="D25"/>
    </sheetView>
  </sheetViews>
  <sheetFormatPr defaultRowHeight="14.25"/>
  <cols>
    <col min="1" max="1" width="12.625" style="57" customWidth="1"/>
    <col min="2" max="11" width="13.875" style="57" customWidth="1"/>
    <col min="12" max="12" width="13" style="57" customWidth="1"/>
    <col min="13" max="13" width="7.625" style="57" customWidth="1"/>
    <col min="14" max="14" width="11.625" style="57" customWidth="1"/>
    <col min="15" max="16" width="8.625" style="57" customWidth="1"/>
    <col min="17" max="17" width="9.125" style="57" customWidth="1"/>
    <col min="18" max="18" width="9.625" style="57" customWidth="1"/>
    <col min="19" max="20" width="9.125" style="57" customWidth="1"/>
    <col min="21" max="21" width="8.625" style="57" customWidth="1"/>
    <col min="22" max="16384" width="9" style="57"/>
  </cols>
  <sheetData>
    <row r="1" spans="1:21" s="559" customFormat="1" ht="14.1" customHeight="1">
      <c r="A1" s="553" t="s">
        <v>688</v>
      </c>
      <c r="L1" s="557" t="s">
        <v>689</v>
      </c>
      <c r="M1" s="553" t="s">
        <v>690</v>
      </c>
    </row>
    <row r="2" spans="1:21" s="456" customFormat="1" ht="14.1" customHeight="1"/>
    <row r="3" spans="1:21" s="649" customFormat="1" ht="20.100000000000001" customHeight="1">
      <c r="A3" s="964" t="s">
        <v>304</v>
      </c>
      <c r="B3" s="964"/>
      <c r="C3" s="964"/>
      <c r="D3" s="964"/>
      <c r="E3" s="964"/>
      <c r="F3" s="964"/>
      <c r="G3" s="965" t="s">
        <v>305</v>
      </c>
      <c r="H3" s="965"/>
      <c r="I3" s="965"/>
      <c r="J3" s="965"/>
      <c r="K3" s="965"/>
      <c r="L3" s="965"/>
      <c r="M3" s="964" t="s">
        <v>304</v>
      </c>
      <c r="N3" s="964"/>
      <c r="O3" s="964"/>
      <c r="P3" s="964"/>
      <c r="Q3" s="964"/>
      <c r="R3" s="964"/>
      <c r="S3" s="964"/>
      <c r="T3" s="964"/>
      <c r="U3" s="964"/>
    </row>
    <row r="4" spans="1:21" s="650" customFormat="1" ht="24" customHeight="1">
      <c r="B4" s="201"/>
      <c r="C4" s="201"/>
      <c r="D4" s="201"/>
      <c r="E4" s="201"/>
      <c r="F4" s="201"/>
      <c r="G4" s="201"/>
      <c r="M4" s="965" t="s">
        <v>305</v>
      </c>
      <c r="N4" s="965"/>
      <c r="O4" s="965"/>
      <c r="P4" s="965"/>
      <c r="Q4" s="965"/>
      <c r="R4" s="965"/>
      <c r="S4" s="965"/>
      <c r="T4" s="965"/>
      <c r="U4" s="965"/>
    </row>
    <row r="5" spans="1:21" s="55" customFormat="1" ht="18" customHeight="1" thickBot="1">
      <c r="A5" s="55" t="s">
        <v>251</v>
      </c>
      <c r="L5" s="58" t="s">
        <v>252</v>
      </c>
      <c r="M5" s="55" t="s">
        <v>251</v>
      </c>
      <c r="N5" s="58"/>
      <c r="U5" s="58" t="s">
        <v>252</v>
      </c>
    </row>
    <row r="6" spans="1:21" s="456" customFormat="1" ht="18" customHeight="1">
      <c r="A6" s="1062" t="s">
        <v>227</v>
      </c>
      <c r="B6" s="1181" t="s">
        <v>620</v>
      </c>
      <c r="C6" s="1179" t="s">
        <v>597</v>
      </c>
      <c r="D6" s="1175"/>
      <c r="E6" s="1175"/>
      <c r="F6" s="1175"/>
      <c r="G6" s="1175" t="s">
        <v>619</v>
      </c>
      <c r="H6" s="1175"/>
      <c r="I6" s="1175"/>
      <c r="J6" s="1175"/>
      <c r="K6" s="1180"/>
      <c r="L6" s="1159" t="s">
        <v>596</v>
      </c>
      <c r="M6" s="1176" t="s">
        <v>618</v>
      </c>
      <c r="N6" s="1176"/>
      <c r="O6" s="1174" t="s">
        <v>591</v>
      </c>
      <c r="P6" s="1175"/>
      <c r="Q6" s="1175"/>
      <c r="R6" s="1175"/>
      <c r="S6" s="1175"/>
      <c r="T6" s="1175"/>
      <c r="U6" s="1175"/>
    </row>
    <row r="7" spans="1:21" s="456" customFormat="1" ht="24.95" customHeight="1">
      <c r="A7" s="1099"/>
      <c r="B7" s="1182"/>
      <c r="C7" s="1157" t="s">
        <v>621</v>
      </c>
      <c r="D7" s="1157" t="s">
        <v>622</v>
      </c>
      <c r="E7" s="1157" t="s">
        <v>623</v>
      </c>
      <c r="F7" s="1164" t="s">
        <v>624</v>
      </c>
      <c r="G7" s="1166" t="s">
        <v>625</v>
      </c>
      <c r="H7" s="1157" t="s">
        <v>592</v>
      </c>
      <c r="I7" s="1157" t="s">
        <v>626</v>
      </c>
      <c r="J7" s="1162" t="s">
        <v>627</v>
      </c>
      <c r="K7" s="1157" t="s">
        <v>593</v>
      </c>
      <c r="L7" s="1160"/>
      <c r="M7" s="1177"/>
      <c r="N7" s="1177"/>
      <c r="O7" s="1172" t="s">
        <v>612</v>
      </c>
      <c r="P7" s="1168" t="s">
        <v>613</v>
      </c>
      <c r="Q7" s="1164" t="s">
        <v>614</v>
      </c>
      <c r="R7" s="1162"/>
      <c r="S7" s="1168" t="s">
        <v>615</v>
      </c>
      <c r="T7" s="1168" t="s">
        <v>616</v>
      </c>
      <c r="U7" s="1170" t="s">
        <v>617</v>
      </c>
    </row>
    <row r="8" spans="1:21" s="456" customFormat="1" ht="35.1" customHeight="1">
      <c r="A8" s="1101"/>
      <c r="B8" s="1183"/>
      <c r="C8" s="1158"/>
      <c r="D8" s="1158"/>
      <c r="E8" s="1158"/>
      <c r="F8" s="1165"/>
      <c r="G8" s="1167"/>
      <c r="H8" s="1158"/>
      <c r="I8" s="1158"/>
      <c r="J8" s="1163"/>
      <c r="K8" s="1158"/>
      <c r="L8" s="1161"/>
      <c r="M8" s="1178"/>
      <c r="N8" s="1178"/>
      <c r="O8" s="1173"/>
      <c r="P8" s="1169"/>
      <c r="Q8" s="660" t="s">
        <v>594</v>
      </c>
      <c r="R8" s="659" t="s">
        <v>595</v>
      </c>
      <c r="S8" s="1169"/>
      <c r="T8" s="1169"/>
      <c r="U8" s="1171"/>
    </row>
    <row r="9" spans="1:21" s="62" customFormat="1" ht="17.100000000000001" customHeight="1">
      <c r="A9" s="657" t="s">
        <v>461</v>
      </c>
      <c r="B9" s="399" t="s">
        <v>598</v>
      </c>
      <c r="C9" s="399" t="s">
        <v>598</v>
      </c>
      <c r="D9" s="399" t="s">
        <v>598</v>
      </c>
      <c r="E9" s="399" t="s">
        <v>598</v>
      </c>
      <c r="F9" s="399" t="s">
        <v>598</v>
      </c>
      <c r="G9" s="399" t="s">
        <v>598</v>
      </c>
      <c r="H9" s="399" t="s">
        <v>598</v>
      </c>
      <c r="I9" s="399" t="s">
        <v>598</v>
      </c>
      <c r="J9" s="399" t="s">
        <v>598</v>
      </c>
      <c r="K9" s="399" t="s">
        <v>598</v>
      </c>
      <c r="L9" s="400" t="s">
        <v>461</v>
      </c>
      <c r="M9" s="1126" t="s">
        <v>461</v>
      </c>
      <c r="N9" s="1127"/>
      <c r="O9" s="401" t="s">
        <v>598</v>
      </c>
      <c r="P9" s="58" t="s">
        <v>598</v>
      </c>
      <c r="Q9" s="58" t="s">
        <v>598</v>
      </c>
      <c r="R9" s="58" t="s">
        <v>598</v>
      </c>
      <c r="S9" s="58" t="s">
        <v>598</v>
      </c>
      <c r="T9" s="58" t="s">
        <v>598</v>
      </c>
      <c r="U9" s="402" t="s">
        <v>598</v>
      </c>
    </row>
    <row r="10" spans="1:21" s="62" customFormat="1" ht="17.100000000000001" customHeight="1">
      <c r="A10" s="657" t="s">
        <v>585</v>
      </c>
      <c r="B10" s="424">
        <v>1.49</v>
      </c>
      <c r="C10" s="399">
        <v>1.764</v>
      </c>
      <c r="D10" s="399">
        <v>0.79500000000000004</v>
      </c>
      <c r="E10" s="432">
        <v>1.6839999999999999</v>
      </c>
      <c r="F10" s="399">
        <v>1.329</v>
      </c>
      <c r="G10" s="399">
        <v>1.0720000000000001</v>
      </c>
      <c r="H10" s="399">
        <v>1.2150000000000001</v>
      </c>
      <c r="I10" s="399">
        <v>1.865</v>
      </c>
      <c r="J10" s="399">
        <v>1.1950000000000001</v>
      </c>
      <c r="K10" s="399">
        <v>0.871</v>
      </c>
      <c r="L10" s="400" t="s">
        <v>585</v>
      </c>
      <c r="M10" s="1126" t="s">
        <v>633</v>
      </c>
      <c r="N10" s="1126"/>
      <c r="O10" s="401">
        <v>1.3420000000000001</v>
      </c>
      <c r="P10" s="58">
        <v>1.4750000000000001</v>
      </c>
      <c r="Q10" s="58">
        <v>1.67</v>
      </c>
      <c r="R10" s="58">
        <v>0.98899999999999999</v>
      </c>
      <c r="S10" s="58">
        <v>0.504</v>
      </c>
      <c r="T10" s="58">
        <v>2.1890000000000001</v>
      </c>
      <c r="U10" s="402">
        <v>0.34300000000000003</v>
      </c>
    </row>
    <row r="11" spans="1:21" s="62" customFormat="1" ht="17.100000000000001" customHeight="1">
      <c r="A11" s="656" t="s">
        <v>657</v>
      </c>
      <c r="B11" s="424">
        <v>2.4169999999999998</v>
      </c>
      <c r="C11" s="399">
        <v>3.2679999999999998</v>
      </c>
      <c r="D11" s="399">
        <v>1.6619999999999999</v>
      </c>
      <c r="E11" s="432">
        <v>2.3140000000000001</v>
      </c>
      <c r="F11" s="399">
        <v>1.587</v>
      </c>
      <c r="G11" s="399">
        <v>2.0249999999999999</v>
      </c>
      <c r="H11" s="399">
        <v>1.2050000000000001</v>
      </c>
      <c r="I11" s="399">
        <v>1.42</v>
      </c>
      <c r="J11" s="399">
        <v>1.925</v>
      </c>
      <c r="K11" s="399">
        <v>2.9089999999999998</v>
      </c>
      <c r="L11" s="400" t="s">
        <v>657</v>
      </c>
      <c r="M11" s="1126" t="s">
        <v>657</v>
      </c>
      <c r="N11" s="1127"/>
      <c r="O11" s="401">
        <v>1.9450000000000001</v>
      </c>
      <c r="P11" s="58">
        <v>2.081</v>
      </c>
      <c r="Q11" s="58">
        <v>2.8140000000000001</v>
      </c>
      <c r="R11" s="58">
        <v>1.8939999999999999</v>
      </c>
      <c r="S11" s="58">
        <v>1.1819999999999999</v>
      </c>
      <c r="T11" s="58">
        <v>3.0350000000000001</v>
      </c>
      <c r="U11" s="402" t="s">
        <v>634</v>
      </c>
    </row>
    <row r="12" spans="1:21" s="62" customFormat="1" ht="17.100000000000001" customHeight="1">
      <c r="A12" s="686" t="s">
        <v>658</v>
      </c>
      <c r="B12" s="424">
        <v>2.6509999999999998</v>
      </c>
      <c r="C12" s="399">
        <v>3.2450000000000001</v>
      </c>
      <c r="D12" s="399">
        <v>2.052</v>
      </c>
      <c r="E12" s="432">
        <v>2.2229999999999999</v>
      </c>
      <c r="F12" s="399">
        <v>2.42</v>
      </c>
      <c r="G12" s="399">
        <v>2.3530000000000002</v>
      </c>
      <c r="H12" s="399">
        <v>1.448</v>
      </c>
      <c r="I12" s="399">
        <v>2.1429999999999998</v>
      </c>
      <c r="J12" s="399">
        <v>2.3069999999999999</v>
      </c>
      <c r="K12" s="399">
        <v>2.851</v>
      </c>
      <c r="L12" s="719" t="s">
        <v>658</v>
      </c>
      <c r="M12" s="1126" t="s">
        <v>658</v>
      </c>
      <c r="N12" s="1127"/>
      <c r="O12" s="720">
        <v>2.673</v>
      </c>
      <c r="P12" s="58">
        <v>2.5760000000000001</v>
      </c>
      <c r="Q12" s="58">
        <v>3.069</v>
      </c>
      <c r="R12" s="58">
        <v>2.2530000000000001</v>
      </c>
      <c r="S12" s="58">
        <v>1.506</v>
      </c>
      <c r="T12" s="58">
        <v>2.113</v>
      </c>
      <c r="U12" s="402">
        <v>0</v>
      </c>
    </row>
    <row r="13" spans="1:21" s="62" customFormat="1" ht="17.100000000000001" customHeight="1">
      <c r="A13" s="685" t="s">
        <v>732</v>
      </c>
      <c r="B13" s="433">
        <v>2.5409999999999999</v>
      </c>
      <c r="C13" s="433">
        <v>3.1589999999999998</v>
      </c>
      <c r="D13" s="433">
        <v>2.1819999999999999</v>
      </c>
      <c r="E13" s="434">
        <v>1.095</v>
      </c>
      <c r="F13" s="433">
        <v>2.5569999999999999</v>
      </c>
      <c r="G13" s="433">
        <v>2.3010000000000002</v>
      </c>
      <c r="H13" s="433">
        <v>1.3480000000000001</v>
      </c>
      <c r="I13" s="435">
        <v>1.9039999999999999</v>
      </c>
      <c r="J13" s="433">
        <v>1.946</v>
      </c>
      <c r="K13" s="433">
        <v>2.8140000000000001</v>
      </c>
      <c r="L13" s="403" t="s">
        <v>732</v>
      </c>
      <c r="M13" s="1124" t="s">
        <v>732</v>
      </c>
      <c r="N13" s="1124"/>
      <c r="O13" s="818">
        <v>2.5910000000000002</v>
      </c>
      <c r="P13" s="436">
        <v>2.4049999999999998</v>
      </c>
      <c r="Q13" s="436">
        <v>2.9119999999999999</v>
      </c>
      <c r="R13" s="436">
        <v>2.383</v>
      </c>
      <c r="S13" s="436">
        <v>1.83</v>
      </c>
      <c r="T13" s="436">
        <v>1.5349999999999999</v>
      </c>
      <c r="U13" s="45">
        <v>0</v>
      </c>
    </row>
    <row r="14" spans="1:21" s="456" customFormat="1" ht="6.75" customHeight="1">
      <c r="A14" s="426"/>
      <c r="B14" s="399"/>
      <c r="C14" s="399"/>
      <c r="D14" s="399"/>
      <c r="E14" s="432"/>
      <c r="F14" s="399"/>
      <c r="G14" s="399"/>
      <c r="H14" s="399"/>
      <c r="I14" s="399"/>
      <c r="J14" s="399"/>
      <c r="K14" s="399"/>
      <c r="L14" s="427"/>
      <c r="O14" s="401"/>
      <c r="P14" s="58"/>
      <c r="Q14" s="58"/>
      <c r="R14" s="58"/>
      <c r="S14" s="58"/>
      <c r="T14" s="58"/>
      <c r="U14" s="453"/>
    </row>
    <row r="15" spans="1:21" s="456" customFormat="1" ht="15.95" customHeight="1">
      <c r="A15" s="313" t="s">
        <v>7</v>
      </c>
      <c r="B15" s="721">
        <v>2.323</v>
      </c>
      <c r="C15" s="721">
        <v>2.8250000000000002</v>
      </c>
      <c r="D15" s="721">
        <v>2.2679999999999998</v>
      </c>
      <c r="E15" s="722">
        <v>0.57199999999999995</v>
      </c>
      <c r="F15" s="721">
        <v>2.851</v>
      </c>
      <c r="G15" s="721">
        <v>1.841</v>
      </c>
      <c r="H15" s="721">
        <v>0.84299999999999997</v>
      </c>
      <c r="I15" s="721">
        <v>1.002</v>
      </c>
      <c r="J15" s="721">
        <v>1.9139999999999999</v>
      </c>
      <c r="K15" s="721">
        <v>2.3980000000000001</v>
      </c>
      <c r="L15" s="397" t="s">
        <v>273</v>
      </c>
      <c r="M15" s="202" t="s">
        <v>7</v>
      </c>
      <c r="N15" s="55" t="s">
        <v>273</v>
      </c>
      <c r="O15" s="816">
        <v>1.8720000000000001</v>
      </c>
      <c r="P15" s="728">
        <v>2.2440000000000002</v>
      </c>
      <c r="Q15" s="728">
        <v>2.782</v>
      </c>
      <c r="R15" s="729">
        <v>2.3969999999999998</v>
      </c>
      <c r="S15" s="728">
        <v>2.601</v>
      </c>
      <c r="T15" s="728">
        <v>0.435</v>
      </c>
      <c r="U15" s="730" t="s">
        <v>743</v>
      </c>
    </row>
    <row r="16" spans="1:21" s="456" customFormat="1" ht="15.95" customHeight="1">
      <c r="A16" s="313" t="s">
        <v>9</v>
      </c>
      <c r="B16" s="721">
        <v>2.1429999999999998</v>
      </c>
      <c r="C16" s="721">
        <v>3.02</v>
      </c>
      <c r="D16" s="723">
        <v>0.76</v>
      </c>
      <c r="E16" s="722">
        <v>1.4690000000000001</v>
      </c>
      <c r="F16" s="721">
        <v>2.4049999999999998</v>
      </c>
      <c r="G16" s="721">
        <v>0.125</v>
      </c>
      <c r="H16" s="721">
        <v>0.435</v>
      </c>
      <c r="I16" s="721">
        <v>1.0720000000000001</v>
      </c>
      <c r="J16" s="723">
        <v>1.331</v>
      </c>
      <c r="K16" s="723">
        <v>3.1429999999999998</v>
      </c>
      <c r="L16" s="397" t="s">
        <v>274</v>
      </c>
      <c r="M16" s="202" t="s">
        <v>9</v>
      </c>
      <c r="N16" s="55" t="s">
        <v>274</v>
      </c>
      <c r="O16" s="816">
        <v>2.7770000000000001</v>
      </c>
      <c r="P16" s="728">
        <v>0.88100000000000001</v>
      </c>
      <c r="Q16" s="728">
        <v>2.88</v>
      </c>
      <c r="R16" s="728">
        <v>1.59</v>
      </c>
      <c r="S16" s="728">
        <v>1.129</v>
      </c>
      <c r="T16" s="728">
        <v>1.05</v>
      </c>
      <c r="U16" s="730" t="s">
        <v>743</v>
      </c>
    </row>
    <row r="17" spans="1:21" s="456" customFormat="1" ht="15.95" customHeight="1">
      <c r="A17" s="313" t="s">
        <v>11</v>
      </c>
      <c r="B17" s="721">
        <v>2.1080000000000001</v>
      </c>
      <c r="C17" s="721">
        <v>1.9</v>
      </c>
      <c r="D17" s="721">
        <v>0.86</v>
      </c>
      <c r="E17" s="722">
        <v>0.42099999999999999</v>
      </c>
      <c r="F17" s="721">
        <v>1.9750000000000001</v>
      </c>
      <c r="G17" s="723">
        <v>1.9359999999999999</v>
      </c>
      <c r="H17" s="721">
        <v>0.104</v>
      </c>
      <c r="I17" s="721">
        <v>1.01</v>
      </c>
      <c r="J17" s="723">
        <v>1.133</v>
      </c>
      <c r="K17" s="721">
        <v>2.3650000000000002</v>
      </c>
      <c r="L17" s="397" t="s">
        <v>275</v>
      </c>
      <c r="M17" s="202" t="s">
        <v>11</v>
      </c>
      <c r="N17" s="55" t="s">
        <v>275</v>
      </c>
      <c r="O17" s="816">
        <v>2.202</v>
      </c>
      <c r="P17" s="728">
        <v>2.081</v>
      </c>
      <c r="Q17" s="728">
        <v>2.1709999999999998</v>
      </c>
      <c r="R17" s="728">
        <v>1.0089999999999999</v>
      </c>
      <c r="S17" s="728">
        <v>0.626</v>
      </c>
      <c r="T17" s="728">
        <v>1.012</v>
      </c>
      <c r="U17" s="730" t="s">
        <v>743</v>
      </c>
    </row>
    <row r="18" spans="1:21" s="456" customFormat="1" ht="15.95" customHeight="1">
      <c r="A18" s="313" t="s">
        <v>13</v>
      </c>
      <c r="B18" s="721">
        <v>3.1419999999999999</v>
      </c>
      <c r="C18" s="721">
        <v>4.1970000000000001</v>
      </c>
      <c r="D18" s="721">
        <v>2.1269999999999998</v>
      </c>
      <c r="E18" s="722">
        <v>2.9</v>
      </c>
      <c r="F18" s="721">
        <v>3.516</v>
      </c>
      <c r="G18" s="721">
        <v>2.4060000000000001</v>
      </c>
      <c r="H18" s="721">
        <v>1.677</v>
      </c>
      <c r="I18" s="721">
        <v>2.145</v>
      </c>
      <c r="J18" s="721">
        <v>2.0489999999999999</v>
      </c>
      <c r="K18" s="721">
        <v>2.726</v>
      </c>
      <c r="L18" s="397" t="s">
        <v>276</v>
      </c>
      <c r="M18" s="202" t="s">
        <v>13</v>
      </c>
      <c r="N18" s="55" t="s">
        <v>276</v>
      </c>
      <c r="O18" s="817">
        <v>2.5129999999999999</v>
      </c>
      <c r="P18" s="729">
        <v>3.0510000000000002</v>
      </c>
      <c r="Q18" s="728">
        <v>3.7839999999999998</v>
      </c>
      <c r="R18" s="728">
        <v>3.1040000000000001</v>
      </c>
      <c r="S18" s="728">
        <v>2.117</v>
      </c>
      <c r="T18" s="728">
        <v>2.9</v>
      </c>
      <c r="U18" s="730" t="s">
        <v>743</v>
      </c>
    </row>
    <row r="19" spans="1:21" s="456" customFormat="1" ht="15.95" customHeight="1">
      <c r="A19" s="313" t="s">
        <v>15</v>
      </c>
      <c r="B19" s="721">
        <v>2.44</v>
      </c>
      <c r="C19" s="721">
        <v>3.3650000000000002</v>
      </c>
      <c r="D19" s="721">
        <v>3.4820000000000002</v>
      </c>
      <c r="E19" s="722">
        <v>0.45800000000000002</v>
      </c>
      <c r="F19" s="721">
        <v>2.2440000000000002</v>
      </c>
      <c r="G19" s="721">
        <v>3.28</v>
      </c>
      <c r="H19" s="721">
        <v>1.196</v>
      </c>
      <c r="I19" s="721">
        <v>2.165</v>
      </c>
      <c r="J19" s="721">
        <v>1.742</v>
      </c>
      <c r="K19" s="721">
        <v>3.1080000000000001</v>
      </c>
      <c r="L19" s="397" t="s">
        <v>277</v>
      </c>
      <c r="M19" s="202" t="s">
        <v>15</v>
      </c>
      <c r="N19" s="55" t="s">
        <v>277</v>
      </c>
      <c r="O19" s="816">
        <v>3.238</v>
      </c>
      <c r="P19" s="728">
        <v>2.6960000000000002</v>
      </c>
      <c r="Q19" s="728">
        <v>2.7949999999999999</v>
      </c>
      <c r="R19" s="728">
        <v>2.899</v>
      </c>
      <c r="S19" s="728">
        <v>1.5449999999999999</v>
      </c>
      <c r="T19" s="728">
        <v>0.38</v>
      </c>
      <c r="U19" s="730" t="s">
        <v>743</v>
      </c>
    </row>
    <row r="20" spans="1:21" s="456" customFormat="1" ht="15.95" customHeight="1">
      <c r="A20" s="404" t="s">
        <v>17</v>
      </c>
      <c r="B20" s="721">
        <v>2.3359999999999999</v>
      </c>
      <c r="C20" s="721">
        <v>3.298</v>
      </c>
      <c r="D20" s="721">
        <v>1.6639999999999999</v>
      </c>
      <c r="E20" s="722">
        <v>0.81399999999999995</v>
      </c>
      <c r="F20" s="723">
        <v>2.3540000000000001</v>
      </c>
      <c r="G20" s="723">
        <v>1.675</v>
      </c>
      <c r="H20" s="721">
        <v>2.2810000000000001</v>
      </c>
      <c r="I20" s="721">
        <v>2.165</v>
      </c>
      <c r="J20" s="721">
        <v>1.8109999999999999</v>
      </c>
      <c r="K20" s="721">
        <v>2.1949999999999998</v>
      </c>
      <c r="L20" s="397" t="s">
        <v>278</v>
      </c>
      <c r="M20" s="66" t="s">
        <v>17</v>
      </c>
      <c r="N20" s="55" t="s">
        <v>278</v>
      </c>
      <c r="O20" s="816">
        <v>2.2120000000000002</v>
      </c>
      <c r="P20" s="728">
        <v>1.764</v>
      </c>
      <c r="Q20" s="728">
        <v>3.31</v>
      </c>
      <c r="R20" s="731">
        <v>1.3440000000000001</v>
      </c>
      <c r="S20" s="728">
        <v>1.911</v>
      </c>
      <c r="T20" s="728">
        <v>2.0329999999999999</v>
      </c>
      <c r="U20" s="730" t="s">
        <v>743</v>
      </c>
    </row>
    <row r="21" spans="1:21" s="456" customFormat="1" ht="15.95" customHeight="1">
      <c r="A21" s="404" t="s">
        <v>19</v>
      </c>
      <c r="B21" s="721">
        <v>3.258</v>
      </c>
      <c r="C21" s="721">
        <v>3.754</v>
      </c>
      <c r="D21" s="723">
        <v>2.6019999999999999</v>
      </c>
      <c r="E21" s="722">
        <v>1.8680000000000001</v>
      </c>
      <c r="F21" s="721">
        <v>3.6379999999999999</v>
      </c>
      <c r="G21" s="721">
        <v>3.9670000000000001</v>
      </c>
      <c r="H21" s="721">
        <v>2.0190000000000001</v>
      </c>
      <c r="I21" s="721">
        <v>2.7450000000000001</v>
      </c>
      <c r="J21" s="721">
        <v>2.8420000000000001</v>
      </c>
      <c r="K21" s="721">
        <v>2.5499999999999998</v>
      </c>
      <c r="L21" s="397" t="s">
        <v>279</v>
      </c>
      <c r="M21" s="66" t="s">
        <v>19</v>
      </c>
      <c r="N21" s="55" t="s">
        <v>279</v>
      </c>
      <c r="O21" s="816">
        <v>3.4359999999999999</v>
      </c>
      <c r="P21" s="728">
        <v>3.585</v>
      </c>
      <c r="Q21" s="728">
        <v>3.2469999999999999</v>
      </c>
      <c r="R21" s="731">
        <v>2.0760000000000001</v>
      </c>
      <c r="S21" s="728">
        <v>1.8089999999999999</v>
      </c>
      <c r="T21" s="728">
        <v>2.9529999999999998</v>
      </c>
      <c r="U21" s="730" t="s">
        <v>743</v>
      </c>
    </row>
    <row r="22" spans="1:21" s="456" customFormat="1" ht="15.95" customHeight="1">
      <c r="A22" s="404" t="s">
        <v>21</v>
      </c>
      <c r="B22" s="721">
        <v>2.085</v>
      </c>
      <c r="C22" s="721">
        <v>2.742</v>
      </c>
      <c r="D22" s="721">
        <v>0.96599999999999997</v>
      </c>
      <c r="E22" s="722">
        <v>0.72399999999999998</v>
      </c>
      <c r="F22" s="721">
        <v>1.7190000000000001</v>
      </c>
      <c r="G22" s="721">
        <v>2.2360000000000002</v>
      </c>
      <c r="H22" s="721">
        <v>1.8720000000000001</v>
      </c>
      <c r="I22" s="723">
        <v>1.829</v>
      </c>
      <c r="J22" s="721">
        <v>1.609</v>
      </c>
      <c r="K22" s="721">
        <v>2.1970000000000001</v>
      </c>
      <c r="L22" s="397" t="s">
        <v>280</v>
      </c>
      <c r="M22" s="66" t="s">
        <v>21</v>
      </c>
      <c r="N22" s="55" t="s">
        <v>280</v>
      </c>
      <c r="O22" s="816">
        <v>1.98</v>
      </c>
      <c r="P22" s="728">
        <v>2.3130000000000002</v>
      </c>
      <c r="Q22" s="728">
        <v>2.4900000000000002</v>
      </c>
      <c r="R22" s="731">
        <v>1.095</v>
      </c>
      <c r="S22" s="728">
        <v>0.88</v>
      </c>
      <c r="T22" s="728">
        <v>0.69499999999999995</v>
      </c>
      <c r="U22" s="730" t="s">
        <v>743</v>
      </c>
    </row>
    <row r="23" spans="1:21" s="456" customFormat="1" ht="15.95" customHeight="1">
      <c r="A23" s="404" t="s">
        <v>23</v>
      </c>
      <c r="B23" s="723">
        <v>2.6219999999999999</v>
      </c>
      <c r="C23" s="721">
        <v>3.2679999999999998</v>
      </c>
      <c r="D23" s="721">
        <v>0.8</v>
      </c>
      <c r="E23" s="722">
        <v>0.80600000000000005</v>
      </c>
      <c r="F23" s="721">
        <v>4.0410000000000004</v>
      </c>
      <c r="G23" s="721">
        <v>1.9350000000000001</v>
      </c>
      <c r="H23" s="721">
        <v>1.2270000000000001</v>
      </c>
      <c r="I23" s="721">
        <v>1.034</v>
      </c>
      <c r="J23" s="721">
        <v>2.5670000000000002</v>
      </c>
      <c r="K23" s="721">
        <v>3.7280000000000002</v>
      </c>
      <c r="L23" s="397" t="s">
        <v>281</v>
      </c>
      <c r="M23" s="66" t="s">
        <v>23</v>
      </c>
      <c r="N23" s="55" t="s">
        <v>281</v>
      </c>
      <c r="O23" s="816">
        <v>3.1349999999999998</v>
      </c>
      <c r="P23" s="728">
        <v>2.7170000000000001</v>
      </c>
      <c r="Q23" s="728">
        <v>3.2949999999999999</v>
      </c>
      <c r="R23" s="728">
        <v>1.661</v>
      </c>
      <c r="S23" s="728">
        <v>1.008</v>
      </c>
      <c r="T23" s="728">
        <v>0.69399999999999995</v>
      </c>
      <c r="U23" s="730" t="s">
        <v>743</v>
      </c>
    </row>
    <row r="24" spans="1:21" s="456" customFormat="1" ht="15.95" customHeight="1">
      <c r="A24" s="404" t="s">
        <v>25</v>
      </c>
      <c r="B24" s="721">
        <v>3.581</v>
      </c>
      <c r="C24" s="723">
        <v>4.1269999999999998</v>
      </c>
      <c r="D24" s="721">
        <v>2.7130000000000001</v>
      </c>
      <c r="E24" s="722">
        <v>4.1790000000000003</v>
      </c>
      <c r="F24" s="721">
        <v>2.7730000000000001</v>
      </c>
      <c r="G24" s="721">
        <v>3.0779999999999998</v>
      </c>
      <c r="H24" s="721">
        <v>1.272</v>
      </c>
      <c r="I24" s="721">
        <v>3.714</v>
      </c>
      <c r="J24" s="721">
        <v>2.802</v>
      </c>
      <c r="K24" s="721">
        <v>4.0890000000000004</v>
      </c>
      <c r="L24" s="397" t="s">
        <v>282</v>
      </c>
      <c r="M24" s="66" t="s">
        <v>25</v>
      </c>
      <c r="N24" s="55" t="s">
        <v>282</v>
      </c>
      <c r="O24" s="816">
        <v>2.8839999999999999</v>
      </c>
      <c r="P24" s="728">
        <v>3.65</v>
      </c>
      <c r="Q24" s="728">
        <v>3.7389999999999999</v>
      </c>
      <c r="R24" s="728">
        <v>3.1549999999999998</v>
      </c>
      <c r="S24" s="728">
        <v>3.766</v>
      </c>
      <c r="T24" s="728">
        <v>5.6749999999999998</v>
      </c>
      <c r="U24" s="730" t="s">
        <v>743</v>
      </c>
    </row>
    <row r="25" spans="1:21" s="456" customFormat="1" ht="15.95" customHeight="1">
      <c r="A25" s="404" t="s">
        <v>27</v>
      </c>
      <c r="B25" s="721">
        <v>2.5230000000000001</v>
      </c>
      <c r="C25" s="721">
        <v>1.905</v>
      </c>
      <c r="D25" s="721">
        <v>0.69699999999999995</v>
      </c>
      <c r="E25" s="722" t="s">
        <v>634</v>
      </c>
      <c r="F25" s="721">
        <v>3.1230000000000002</v>
      </c>
      <c r="G25" s="721">
        <v>2.359</v>
      </c>
      <c r="H25" s="721">
        <v>0.749</v>
      </c>
      <c r="I25" s="723">
        <v>2.0059999999999998</v>
      </c>
      <c r="J25" s="721">
        <v>1.9179999999999999</v>
      </c>
      <c r="K25" s="721">
        <v>3.01</v>
      </c>
      <c r="L25" s="397" t="s">
        <v>283</v>
      </c>
      <c r="M25" s="66" t="s">
        <v>27</v>
      </c>
      <c r="N25" s="55" t="s">
        <v>283</v>
      </c>
      <c r="O25" s="816">
        <v>2.7389999999999999</v>
      </c>
      <c r="P25" s="728">
        <v>2.5369999999999999</v>
      </c>
      <c r="Q25" s="728">
        <v>2.552</v>
      </c>
      <c r="R25" s="728">
        <v>1.593</v>
      </c>
      <c r="S25" s="728">
        <v>1.2889999999999999</v>
      </c>
      <c r="T25" s="730" t="s">
        <v>743</v>
      </c>
      <c r="U25" s="730" t="s">
        <v>743</v>
      </c>
    </row>
    <row r="26" spans="1:21" s="456" customFormat="1" ht="15.95" customHeight="1">
      <c r="A26" s="404" t="s">
        <v>29</v>
      </c>
      <c r="B26" s="721">
        <v>2.2959999999999998</v>
      </c>
      <c r="C26" s="721">
        <v>2.35</v>
      </c>
      <c r="D26" s="721">
        <v>1.1299999999999999</v>
      </c>
      <c r="E26" s="722">
        <v>1.4530000000000001</v>
      </c>
      <c r="F26" s="721">
        <v>2.4140000000000001</v>
      </c>
      <c r="G26" s="721">
        <v>2.3969999999999998</v>
      </c>
      <c r="H26" s="721">
        <v>1.1679999999999999</v>
      </c>
      <c r="I26" s="721">
        <v>1.748</v>
      </c>
      <c r="J26" s="721">
        <v>1.929</v>
      </c>
      <c r="K26" s="721">
        <v>2.5750000000000002</v>
      </c>
      <c r="L26" s="397" t="s">
        <v>284</v>
      </c>
      <c r="M26" s="66" t="s">
        <v>29</v>
      </c>
      <c r="N26" s="55" t="s">
        <v>284</v>
      </c>
      <c r="O26" s="816">
        <v>2.59</v>
      </c>
      <c r="P26" s="728">
        <v>2.5310000000000001</v>
      </c>
      <c r="Q26" s="728">
        <v>2.4609999999999999</v>
      </c>
      <c r="R26" s="728">
        <v>0.878</v>
      </c>
      <c r="S26" s="728">
        <v>1.141</v>
      </c>
      <c r="T26" s="728">
        <v>1.4490000000000001</v>
      </c>
      <c r="U26" s="730" t="s">
        <v>743</v>
      </c>
    </row>
    <row r="27" spans="1:21" s="456" customFormat="1" ht="15.95" customHeight="1">
      <c r="A27" s="404" t="s">
        <v>31</v>
      </c>
      <c r="B27" s="721">
        <v>2.3460000000000001</v>
      </c>
      <c r="C27" s="721">
        <v>2.8980000000000001</v>
      </c>
      <c r="D27" s="721">
        <v>1.9410000000000001</v>
      </c>
      <c r="E27" s="722" t="s">
        <v>634</v>
      </c>
      <c r="F27" s="721">
        <v>2.1579999999999999</v>
      </c>
      <c r="G27" s="721">
        <v>2.34</v>
      </c>
      <c r="H27" s="721">
        <v>0.42699999999999999</v>
      </c>
      <c r="I27" s="721">
        <v>1.6519999999999999</v>
      </c>
      <c r="J27" s="721">
        <v>2.1859999999999999</v>
      </c>
      <c r="K27" s="721">
        <v>2.7450000000000001</v>
      </c>
      <c r="L27" s="397" t="s">
        <v>285</v>
      </c>
      <c r="M27" s="66" t="s">
        <v>31</v>
      </c>
      <c r="N27" s="55" t="s">
        <v>285</v>
      </c>
      <c r="O27" s="816">
        <v>2.1850000000000001</v>
      </c>
      <c r="P27" s="728">
        <v>2.5009999999999999</v>
      </c>
      <c r="Q27" s="728">
        <v>2.6459999999999999</v>
      </c>
      <c r="R27" s="728">
        <v>1.91</v>
      </c>
      <c r="S27" s="728">
        <v>2.2149999999999999</v>
      </c>
      <c r="T27" s="730" t="s">
        <v>743</v>
      </c>
      <c r="U27" s="730" t="s">
        <v>743</v>
      </c>
    </row>
    <row r="28" spans="1:21" s="456" customFormat="1" ht="15.95" customHeight="1">
      <c r="A28" s="404" t="s">
        <v>33</v>
      </c>
      <c r="B28" s="721">
        <v>2.141</v>
      </c>
      <c r="C28" s="721">
        <v>2.4870000000000001</v>
      </c>
      <c r="D28" s="721">
        <v>1.9370000000000001</v>
      </c>
      <c r="E28" s="722" t="s">
        <v>634</v>
      </c>
      <c r="F28" s="723">
        <v>2.8780000000000001</v>
      </c>
      <c r="G28" s="721">
        <v>1.768</v>
      </c>
      <c r="H28" s="721" t="s">
        <v>634</v>
      </c>
      <c r="I28" s="721">
        <v>2.1360000000000001</v>
      </c>
      <c r="J28" s="721">
        <v>1.706</v>
      </c>
      <c r="K28" s="721">
        <v>2.548</v>
      </c>
      <c r="L28" s="397" t="s">
        <v>286</v>
      </c>
      <c r="M28" s="66" t="s">
        <v>33</v>
      </c>
      <c r="N28" s="55" t="s">
        <v>286</v>
      </c>
      <c r="O28" s="816">
        <v>2.3620000000000001</v>
      </c>
      <c r="P28" s="728">
        <v>2.613</v>
      </c>
      <c r="Q28" s="728">
        <v>2.556</v>
      </c>
      <c r="R28" s="728">
        <v>1.57</v>
      </c>
      <c r="S28" s="729">
        <v>1.373</v>
      </c>
      <c r="T28" s="730" t="s">
        <v>743</v>
      </c>
      <c r="U28" s="730" t="s">
        <v>743</v>
      </c>
    </row>
    <row r="29" spans="1:21" s="456" customFormat="1" ht="15.95" customHeight="1">
      <c r="A29" s="404" t="s">
        <v>35</v>
      </c>
      <c r="B29" s="721">
        <v>3.4359999999999999</v>
      </c>
      <c r="C29" s="721">
        <v>2.6859999999999999</v>
      </c>
      <c r="D29" s="721">
        <v>3.1589999999999998</v>
      </c>
      <c r="E29" s="722">
        <v>2.278</v>
      </c>
      <c r="F29" s="721">
        <v>3.7149999999999999</v>
      </c>
      <c r="G29" s="721">
        <v>3.907</v>
      </c>
      <c r="H29" s="721">
        <v>2.6080000000000001</v>
      </c>
      <c r="I29" s="721">
        <v>2.6019999999999999</v>
      </c>
      <c r="J29" s="721">
        <v>2.6970000000000001</v>
      </c>
      <c r="K29" s="721">
        <v>3.931</v>
      </c>
      <c r="L29" s="397" t="s">
        <v>287</v>
      </c>
      <c r="M29" s="66" t="s">
        <v>35</v>
      </c>
      <c r="N29" s="55" t="s">
        <v>287</v>
      </c>
      <c r="O29" s="816">
        <v>2.3959999999999999</v>
      </c>
      <c r="P29" s="728">
        <v>6.0979999999999999</v>
      </c>
      <c r="Q29" s="728">
        <v>3.6019999999999999</v>
      </c>
      <c r="R29" s="729">
        <v>2.7240000000000002</v>
      </c>
      <c r="S29" s="728">
        <v>1.4430000000000001</v>
      </c>
      <c r="T29" s="728">
        <v>2.5720000000000001</v>
      </c>
      <c r="U29" s="730" t="s">
        <v>743</v>
      </c>
    </row>
    <row r="30" spans="1:21" s="456" customFormat="1" ht="15.95" customHeight="1">
      <c r="A30" s="404" t="s">
        <v>37</v>
      </c>
      <c r="B30" s="721">
        <v>2.169</v>
      </c>
      <c r="C30" s="721">
        <v>2.79</v>
      </c>
      <c r="D30" s="721">
        <v>2.448</v>
      </c>
      <c r="E30" s="722">
        <v>0.66500000000000004</v>
      </c>
      <c r="F30" s="721">
        <v>3.3969999999999998</v>
      </c>
      <c r="G30" s="721">
        <v>2.008</v>
      </c>
      <c r="H30" s="721">
        <v>0.92500000000000004</v>
      </c>
      <c r="I30" s="721">
        <v>1.3</v>
      </c>
      <c r="J30" s="721">
        <v>2.202</v>
      </c>
      <c r="K30" s="721">
        <v>2.2389999999999999</v>
      </c>
      <c r="L30" s="397" t="s">
        <v>288</v>
      </c>
      <c r="M30" s="66" t="s">
        <v>37</v>
      </c>
      <c r="N30" s="55" t="s">
        <v>288</v>
      </c>
      <c r="O30" s="816">
        <v>2.0630000000000002</v>
      </c>
      <c r="P30" s="728">
        <v>2.4300000000000002</v>
      </c>
      <c r="Q30" s="728">
        <v>2.508</v>
      </c>
      <c r="R30" s="728">
        <v>1.5249999999999999</v>
      </c>
      <c r="S30" s="728">
        <v>0.97799999999999998</v>
      </c>
      <c r="T30" s="728">
        <v>0.66500000000000004</v>
      </c>
      <c r="U30" s="730" t="s">
        <v>743</v>
      </c>
    </row>
    <row r="31" spans="1:21" s="456" customFormat="1" ht="15.95" customHeight="1">
      <c r="A31" s="404" t="s">
        <v>39</v>
      </c>
      <c r="B31" s="721">
        <v>2.339</v>
      </c>
      <c r="C31" s="721">
        <v>2.7759999999999998</v>
      </c>
      <c r="D31" s="721">
        <v>1.605</v>
      </c>
      <c r="E31" s="722">
        <v>1.6279999999999999</v>
      </c>
      <c r="F31" s="721">
        <v>2.1880000000000002</v>
      </c>
      <c r="G31" s="721">
        <v>2.2989999999999999</v>
      </c>
      <c r="H31" s="721" t="s">
        <v>634</v>
      </c>
      <c r="I31" s="721">
        <v>1.7569999999999999</v>
      </c>
      <c r="J31" s="721">
        <v>0.86399999999999999</v>
      </c>
      <c r="K31" s="721">
        <v>2.5870000000000002</v>
      </c>
      <c r="L31" s="397" t="s">
        <v>289</v>
      </c>
      <c r="M31" s="66" t="s">
        <v>39</v>
      </c>
      <c r="N31" s="55" t="s">
        <v>289</v>
      </c>
      <c r="O31" s="816">
        <v>2.5129999999999999</v>
      </c>
      <c r="P31" s="728">
        <v>2.2360000000000002</v>
      </c>
      <c r="Q31" s="728">
        <v>2.2610000000000001</v>
      </c>
      <c r="R31" s="728">
        <v>1.925</v>
      </c>
      <c r="S31" s="728">
        <v>1.248</v>
      </c>
      <c r="T31" s="728">
        <v>2.653</v>
      </c>
      <c r="U31" s="730" t="s">
        <v>743</v>
      </c>
    </row>
    <row r="32" spans="1:21" s="456" customFormat="1" ht="15.95" customHeight="1">
      <c r="A32" s="404" t="s">
        <v>41</v>
      </c>
      <c r="B32" s="721">
        <v>2.0259999999999998</v>
      </c>
      <c r="C32" s="721">
        <v>3.1579999999999999</v>
      </c>
      <c r="D32" s="721">
        <v>-0.19</v>
      </c>
      <c r="E32" s="722">
        <v>0.42299999999999999</v>
      </c>
      <c r="F32" s="723">
        <v>1.601</v>
      </c>
      <c r="G32" s="723">
        <v>2.0190000000000001</v>
      </c>
      <c r="H32" s="721">
        <v>1.8240000000000001</v>
      </c>
      <c r="I32" s="723">
        <v>1.2709999999999999</v>
      </c>
      <c r="J32" s="721">
        <v>2.23</v>
      </c>
      <c r="K32" s="721">
        <v>2.1589999999999998</v>
      </c>
      <c r="L32" s="397" t="s">
        <v>290</v>
      </c>
      <c r="M32" s="66" t="s">
        <v>41</v>
      </c>
      <c r="N32" s="55" t="s">
        <v>290</v>
      </c>
      <c r="O32" s="816">
        <v>1.4510000000000001</v>
      </c>
      <c r="P32" s="728">
        <v>2.153</v>
      </c>
      <c r="Q32" s="728">
        <v>3.6549999999999998</v>
      </c>
      <c r="R32" s="728">
        <v>0.187</v>
      </c>
      <c r="S32" s="728">
        <v>1.196</v>
      </c>
      <c r="T32" s="728">
        <v>1.84</v>
      </c>
      <c r="U32" s="730" t="s">
        <v>743</v>
      </c>
    </row>
    <row r="33" spans="1:21" s="456" customFormat="1" ht="15.95" customHeight="1">
      <c r="A33" s="404" t="s">
        <v>43</v>
      </c>
      <c r="B33" s="721">
        <v>2.38</v>
      </c>
      <c r="C33" s="721">
        <v>2.198</v>
      </c>
      <c r="D33" s="721">
        <v>2.6120000000000001</v>
      </c>
      <c r="E33" s="722">
        <v>3.5219999999999998</v>
      </c>
      <c r="F33" s="723">
        <v>1.671</v>
      </c>
      <c r="G33" s="721">
        <v>2.2989999999999999</v>
      </c>
      <c r="H33" s="723">
        <v>0.83799999999999997</v>
      </c>
      <c r="I33" s="721">
        <v>1.978</v>
      </c>
      <c r="J33" s="721">
        <v>1.77</v>
      </c>
      <c r="K33" s="721">
        <v>2.8410000000000002</v>
      </c>
      <c r="L33" s="397" t="s">
        <v>291</v>
      </c>
      <c r="M33" s="66" t="s">
        <v>43</v>
      </c>
      <c r="N33" s="55" t="s">
        <v>291</v>
      </c>
      <c r="O33" s="816">
        <v>2.532</v>
      </c>
      <c r="P33" s="728">
        <v>2.4049999999999998</v>
      </c>
      <c r="Q33" s="728">
        <v>1.474</v>
      </c>
      <c r="R33" s="728">
        <v>2.9119999999999999</v>
      </c>
      <c r="S33" s="728">
        <v>2.266</v>
      </c>
      <c r="T33" s="728">
        <v>3.5830000000000002</v>
      </c>
      <c r="U33" s="730" t="s">
        <v>743</v>
      </c>
    </row>
    <row r="34" spans="1:21" s="456" customFormat="1" ht="15.95" customHeight="1">
      <c r="A34" s="313" t="s">
        <v>45</v>
      </c>
      <c r="B34" s="721">
        <v>3.4740000000000002</v>
      </c>
      <c r="C34" s="721">
        <v>4.9649999999999999</v>
      </c>
      <c r="D34" s="721">
        <v>6.4820000000000002</v>
      </c>
      <c r="E34" s="722">
        <v>2.1560000000000001</v>
      </c>
      <c r="F34" s="723">
        <v>2.2730000000000001</v>
      </c>
      <c r="G34" s="721">
        <v>2.8210000000000002</v>
      </c>
      <c r="H34" s="721" t="s">
        <v>634</v>
      </c>
      <c r="I34" s="721">
        <v>2.7719999999999998</v>
      </c>
      <c r="J34" s="721">
        <v>2.5859999999999999</v>
      </c>
      <c r="K34" s="721">
        <v>3.4910000000000001</v>
      </c>
      <c r="L34" s="397" t="s">
        <v>292</v>
      </c>
      <c r="M34" s="202" t="s">
        <v>45</v>
      </c>
      <c r="N34" s="55" t="s">
        <v>292</v>
      </c>
      <c r="O34" s="816">
        <v>2.9769999999999999</v>
      </c>
      <c r="P34" s="728">
        <v>3.173</v>
      </c>
      <c r="Q34" s="728">
        <v>3.3130000000000002</v>
      </c>
      <c r="R34" s="728">
        <v>7.3979999999999997</v>
      </c>
      <c r="S34" s="728">
        <v>1.9810000000000001</v>
      </c>
      <c r="T34" s="730" t="s">
        <v>743</v>
      </c>
      <c r="U34" s="730" t="s">
        <v>743</v>
      </c>
    </row>
    <row r="35" spans="1:21" s="456" customFormat="1" ht="15.95" customHeight="1">
      <c r="A35" s="313" t="s">
        <v>47</v>
      </c>
      <c r="B35" s="721">
        <v>2.5110000000000001</v>
      </c>
      <c r="C35" s="723">
        <v>3.1139999999999999</v>
      </c>
      <c r="D35" s="721">
        <v>1.6279999999999999</v>
      </c>
      <c r="E35" s="722" t="s">
        <v>634</v>
      </c>
      <c r="F35" s="721">
        <v>1.673</v>
      </c>
      <c r="G35" s="721">
        <v>2.125</v>
      </c>
      <c r="H35" s="721">
        <v>0.29799999999999999</v>
      </c>
      <c r="I35" s="723">
        <v>2.8210000000000002</v>
      </c>
      <c r="J35" s="721">
        <v>2.5110000000000001</v>
      </c>
      <c r="K35" s="721">
        <v>3.069</v>
      </c>
      <c r="L35" s="397" t="s">
        <v>293</v>
      </c>
      <c r="M35" s="202" t="s">
        <v>47</v>
      </c>
      <c r="N35" s="55" t="s">
        <v>293</v>
      </c>
      <c r="O35" s="816">
        <v>3.24</v>
      </c>
      <c r="P35" s="728">
        <v>2.742</v>
      </c>
      <c r="Q35" s="728">
        <v>2.6320000000000001</v>
      </c>
      <c r="R35" s="728">
        <v>1.8149999999999999</v>
      </c>
      <c r="S35" s="728">
        <v>1.381</v>
      </c>
      <c r="T35" s="730" t="s">
        <v>743</v>
      </c>
      <c r="U35" s="730" t="s">
        <v>743</v>
      </c>
    </row>
    <row r="36" spans="1:21" s="456" customFormat="1" ht="15.95" customHeight="1">
      <c r="A36" s="313" t="s">
        <v>49</v>
      </c>
      <c r="B36" s="721">
        <v>2.5670000000000002</v>
      </c>
      <c r="C36" s="721">
        <v>4.0949999999999998</v>
      </c>
      <c r="D36" s="721">
        <v>5.5110000000000001</v>
      </c>
      <c r="E36" s="722">
        <v>-0.80600000000000005</v>
      </c>
      <c r="F36" s="721">
        <v>1.54</v>
      </c>
      <c r="G36" s="721">
        <v>1.8680000000000001</v>
      </c>
      <c r="H36" s="721">
        <v>0.67700000000000005</v>
      </c>
      <c r="I36" s="721">
        <v>1.111</v>
      </c>
      <c r="J36" s="721">
        <v>0.68899999999999995</v>
      </c>
      <c r="K36" s="721">
        <v>2.5920000000000001</v>
      </c>
      <c r="L36" s="397" t="s">
        <v>294</v>
      </c>
      <c r="M36" s="202" t="s">
        <v>49</v>
      </c>
      <c r="N36" s="55" t="s">
        <v>294</v>
      </c>
      <c r="O36" s="816">
        <v>2.0539999999999998</v>
      </c>
      <c r="P36" s="728">
        <v>1.4670000000000001</v>
      </c>
      <c r="Q36" s="729">
        <v>3.7069999999999999</v>
      </c>
      <c r="R36" s="728">
        <v>4.8289999999999997</v>
      </c>
      <c r="S36" s="728">
        <v>1.5780000000000001</v>
      </c>
      <c r="T36" s="728">
        <v>-0.92100000000000004</v>
      </c>
      <c r="U36" s="730" t="s">
        <v>743</v>
      </c>
    </row>
    <row r="37" spans="1:21" s="456" customFormat="1" ht="15.95" customHeight="1" thickBot="1">
      <c r="A37" s="405" t="s">
        <v>51</v>
      </c>
      <c r="B37" s="724">
        <v>3.6179999999999999</v>
      </c>
      <c r="C37" s="725">
        <v>5.1829999999999998</v>
      </c>
      <c r="D37" s="725">
        <v>4.5540000000000003</v>
      </c>
      <c r="E37" s="726" t="s">
        <v>634</v>
      </c>
      <c r="F37" s="727">
        <v>2.266</v>
      </c>
      <c r="G37" s="725">
        <v>0.83699999999999997</v>
      </c>
      <c r="H37" s="725">
        <v>1.0429999999999999</v>
      </c>
      <c r="I37" s="725">
        <v>2.13</v>
      </c>
      <c r="J37" s="725" t="s">
        <v>634</v>
      </c>
      <c r="K37" s="725">
        <v>3.6080000000000001</v>
      </c>
      <c r="L37" s="398" t="s">
        <v>295</v>
      </c>
      <c r="M37" s="203" t="s">
        <v>51</v>
      </c>
      <c r="N37" s="406" t="s">
        <v>295</v>
      </c>
      <c r="O37" s="732">
        <v>3.8959999999999999</v>
      </c>
      <c r="P37" s="735" t="s">
        <v>743</v>
      </c>
      <c r="Q37" s="733">
        <v>3.9790000000000001</v>
      </c>
      <c r="R37" s="734">
        <v>4.4249999999999998</v>
      </c>
      <c r="S37" s="734">
        <v>0.68200000000000005</v>
      </c>
      <c r="T37" s="735" t="s">
        <v>743</v>
      </c>
      <c r="U37" s="735" t="s">
        <v>743</v>
      </c>
    </row>
    <row r="38" spans="1:21" s="456" customFormat="1" ht="11.25" customHeight="1">
      <c r="A38" s="338" t="s">
        <v>589</v>
      </c>
      <c r="L38" s="74" t="s">
        <v>725</v>
      </c>
      <c r="M38" s="338" t="s">
        <v>589</v>
      </c>
      <c r="N38" s="407"/>
      <c r="U38" s="74" t="s">
        <v>725</v>
      </c>
    </row>
    <row r="39" spans="1:21" s="456" customFormat="1" ht="11.25" customHeight="1">
      <c r="A39" s="338" t="s">
        <v>590</v>
      </c>
      <c r="M39" s="338" t="s">
        <v>590</v>
      </c>
    </row>
    <row r="40" spans="1:21" s="72" customFormat="1" ht="11.25" customHeight="1">
      <c r="A40" s="338" t="s">
        <v>586</v>
      </c>
      <c r="M40" s="338" t="s">
        <v>586</v>
      </c>
    </row>
    <row r="41" spans="1:21" s="72" customFormat="1" ht="11.25" customHeight="1">
      <c r="A41" s="338" t="s">
        <v>587</v>
      </c>
      <c r="M41" s="338" t="s">
        <v>587</v>
      </c>
    </row>
    <row r="42" spans="1:21" s="72" customFormat="1" ht="11.25" customHeight="1">
      <c r="A42" s="338" t="s">
        <v>588</v>
      </c>
      <c r="M42" s="338" t="s">
        <v>588</v>
      </c>
    </row>
    <row r="43" spans="1:21" s="456" customFormat="1" ht="11.25"/>
    <row r="44" spans="1:21" s="456" customFormat="1" ht="11.25"/>
    <row r="45" spans="1:21" s="456" customFormat="1" ht="11.25"/>
    <row r="46" spans="1:21" s="456" customFormat="1" ht="11.25"/>
    <row r="47" spans="1:21" s="456" customFormat="1" ht="11.25"/>
    <row r="48" spans="1:21" s="456" customFormat="1" ht="11.25">
      <c r="J48" s="408"/>
    </row>
    <row r="49" spans="10:10" s="456" customFormat="1" ht="11.25">
      <c r="J49" s="408"/>
    </row>
    <row r="50" spans="10:10" s="456" customFormat="1" ht="11.25">
      <c r="J50" s="408"/>
    </row>
    <row r="51" spans="10:10" s="456" customFormat="1" ht="11.25">
      <c r="J51" s="408"/>
    </row>
    <row r="52" spans="10:10" s="456" customFormat="1" ht="11.25">
      <c r="J52" s="408"/>
    </row>
    <row r="53" spans="10:10" s="456" customFormat="1" ht="11.25">
      <c r="J53" s="409"/>
    </row>
    <row r="54" spans="10:10" s="456" customFormat="1" ht="11.25">
      <c r="J54" s="409"/>
    </row>
    <row r="55" spans="10:10" s="456" customFormat="1" ht="11.25">
      <c r="J55" s="409"/>
    </row>
    <row r="56" spans="10:10" s="456" customFormat="1" ht="11.25">
      <c r="J56" s="409"/>
    </row>
    <row r="57" spans="10:10" s="456" customFormat="1" ht="11.25">
      <c r="J57" s="409"/>
    </row>
    <row r="58" spans="10:10" s="456" customFormat="1" ht="11.25">
      <c r="J58" s="409"/>
    </row>
    <row r="59" spans="10:10" s="456" customFormat="1" ht="11.25">
      <c r="J59" s="409"/>
    </row>
    <row r="60" spans="10:10" s="456" customFormat="1" ht="11.25">
      <c r="J60" s="409"/>
    </row>
    <row r="61" spans="10:10" s="456" customFormat="1" ht="11.25">
      <c r="J61" s="409"/>
    </row>
    <row r="62" spans="10:10" s="456" customFormat="1" ht="11.25">
      <c r="J62" s="409"/>
    </row>
    <row r="63" spans="10:10" s="456" customFormat="1" ht="11.25">
      <c r="J63" s="409"/>
    </row>
    <row r="64" spans="10:10" s="456" customFormat="1" ht="11.25">
      <c r="J64" s="409"/>
    </row>
    <row r="65" spans="10:10" s="456" customFormat="1" ht="11.25">
      <c r="J65" s="409"/>
    </row>
    <row r="66" spans="10:10" s="456" customFormat="1" ht="11.25">
      <c r="J66" s="409"/>
    </row>
    <row r="67" spans="10:10" s="456" customFormat="1" ht="11.25">
      <c r="J67" s="408"/>
    </row>
    <row r="68" spans="10:10" s="456" customFormat="1" ht="11.25">
      <c r="J68" s="408"/>
    </row>
    <row r="69" spans="10:10" s="456" customFormat="1" ht="11.25">
      <c r="J69" s="408"/>
    </row>
    <row r="70" spans="10:10" s="456" customFormat="1" ht="11.25">
      <c r="J70" s="408"/>
    </row>
    <row r="71" spans="10:10" s="456" customFormat="1" ht="11.25"/>
    <row r="72" spans="10:10" s="456" customFormat="1" ht="11.25"/>
    <row r="73" spans="10:10" s="456" customFormat="1" ht="11.25"/>
    <row r="74" spans="10:10" s="456" customFormat="1" ht="11.25"/>
    <row r="75" spans="10:10" s="456" customFormat="1" ht="11.25"/>
    <row r="76" spans="10:10" s="456" customFormat="1" ht="11.25"/>
    <row r="77" spans="10:10" s="456" customFormat="1" ht="11.25"/>
    <row r="78" spans="10:10" s="456" customFormat="1" ht="11.25"/>
    <row r="79" spans="10:10" s="456" customFormat="1" ht="11.25"/>
    <row r="80" spans="10:10" s="456" customFormat="1" ht="11.25"/>
    <row r="81" s="456" customFormat="1" ht="11.25"/>
    <row r="82" s="456" customFormat="1" ht="11.25"/>
    <row r="83" s="456" customFormat="1" ht="11.25"/>
    <row r="84" s="456" customFormat="1" ht="11.25"/>
    <row r="85" s="456" customFormat="1" ht="11.25"/>
    <row r="86" s="456" customFormat="1" ht="11.25"/>
    <row r="87" s="456" customFormat="1" ht="11.25"/>
    <row r="88" s="456" customFormat="1" ht="11.25"/>
    <row r="89" s="456" customFormat="1" ht="11.25"/>
    <row r="90" s="456" customFormat="1" ht="11.25"/>
    <row r="91" s="456" customFormat="1" ht="11.25"/>
    <row r="92" s="456" customFormat="1" ht="11.25"/>
    <row r="93" s="456" customFormat="1" ht="11.25"/>
    <row r="94" s="456" customFormat="1" ht="11.25"/>
    <row r="95" s="456" customFormat="1" ht="11.25"/>
    <row r="96" s="456" customFormat="1" ht="11.25"/>
    <row r="97" s="456" customFormat="1" ht="11.25"/>
    <row r="98" s="456" customFormat="1" ht="11.25"/>
    <row r="99" s="456" customFormat="1" ht="11.25"/>
    <row r="100" s="456" customFormat="1" ht="11.25"/>
    <row r="101" s="456" customFormat="1" ht="11.25"/>
    <row r="102" s="456" customFormat="1" ht="11.25"/>
    <row r="103" s="456" customFormat="1" ht="11.25"/>
  </sheetData>
  <sheetProtection selectLockedCells="1"/>
  <mergeCells count="31">
    <mergeCell ref="A3:F3"/>
    <mergeCell ref="G3:L3"/>
    <mergeCell ref="M3:U3"/>
    <mergeCell ref="M4:U4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K7:K8"/>
    <mergeCell ref="B6:B8"/>
    <mergeCell ref="C7:C8"/>
    <mergeCell ref="D7:D8"/>
    <mergeCell ref="L6:L8"/>
    <mergeCell ref="A6:A8"/>
    <mergeCell ref="I7:I8"/>
    <mergeCell ref="J7:J8"/>
    <mergeCell ref="F7:F8"/>
    <mergeCell ref="E7:E8"/>
    <mergeCell ref="G7:G8"/>
    <mergeCell ref="H7:H8"/>
    <mergeCell ref="M10:N10"/>
    <mergeCell ref="M9:N9"/>
    <mergeCell ref="M13:N13"/>
    <mergeCell ref="M11:N11"/>
    <mergeCell ref="M12:N12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topLeftCell="A13" zoomScaleNormal="100" zoomScaleSheetLayoutView="100" workbookViewId="0">
      <selection activeCell="F22" sqref="F22"/>
    </sheetView>
  </sheetViews>
  <sheetFormatPr defaultRowHeight="14.25"/>
  <cols>
    <col min="1" max="1" width="7.625" style="497" customWidth="1"/>
    <col min="2" max="2" width="11.125" style="497" customWidth="1"/>
    <col min="3" max="3" width="10.75" style="662" customWidth="1"/>
    <col min="4" max="4" width="10.25" style="662" customWidth="1"/>
    <col min="5" max="5" width="10.875" style="498" customWidth="1"/>
    <col min="6" max="8" width="10.625" style="498" customWidth="1"/>
    <col min="9" max="9" width="11.375" style="498" customWidth="1"/>
    <col min="10" max="15" width="8.875" style="498" customWidth="1"/>
    <col min="16" max="17" width="8.875" style="662" customWidth="1"/>
    <col min="18" max="23" width="11.625" style="662" customWidth="1"/>
    <col min="24" max="25" width="12.625" style="662" customWidth="1"/>
    <col min="26" max="28" width="11.625" style="662" customWidth="1"/>
    <col min="29" max="29" width="11.75" style="662" customWidth="1"/>
    <col min="30" max="35" width="11.625" style="498" customWidth="1"/>
    <col min="36" max="37" width="11.625" style="662" customWidth="1"/>
    <col min="38" max="38" width="12.625" style="498" customWidth="1"/>
    <col min="39" max="16384" width="9" style="498"/>
  </cols>
  <sheetData>
    <row r="1" spans="1:39" s="588" customFormat="1" ht="14.1" customHeight="1">
      <c r="A1" s="572"/>
      <c r="B1" s="587"/>
      <c r="C1" s="587"/>
      <c r="D1" s="587"/>
      <c r="H1" s="576" t="s">
        <v>647</v>
      </c>
      <c r="I1" s="572" t="s">
        <v>691</v>
      </c>
      <c r="P1" s="587"/>
      <c r="X1" s="576" t="s">
        <v>692</v>
      </c>
      <c r="Y1" s="572" t="s">
        <v>648</v>
      </c>
      <c r="AJ1" s="587"/>
      <c r="AK1" s="587"/>
      <c r="AL1" s="576" t="s">
        <v>693</v>
      </c>
    </row>
    <row r="2" spans="1:39" s="664" customFormat="1" ht="14.1" customHeight="1">
      <c r="A2" s="459"/>
      <c r="B2" s="459"/>
      <c r="C2" s="459"/>
      <c r="D2" s="459"/>
      <c r="K2" s="460"/>
      <c r="P2" s="459"/>
      <c r="Q2" s="459"/>
      <c r="AE2" s="458"/>
      <c r="AJ2" s="459"/>
      <c r="AK2" s="459"/>
    </row>
    <row r="3" spans="1:39" s="661" customFormat="1" ht="20.100000000000001" customHeight="1">
      <c r="A3" s="1196" t="s">
        <v>409</v>
      </c>
      <c r="B3" s="1196"/>
      <c r="C3" s="1196"/>
      <c r="D3" s="1196"/>
      <c r="E3" s="1196"/>
      <c r="F3" s="1196"/>
      <c r="G3" s="1196"/>
      <c r="H3" s="1196"/>
      <c r="I3" s="1196" t="s">
        <v>411</v>
      </c>
      <c r="J3" s="1196"/>
      <c r="K3" s="1196"/>
      <c r="L3" s="1196"/>
      <c r="M3" s="1196"/>
      <c r="N3" s="1196"/>
      <c r="O3" s="1196"/>
      <c r="P3" s="1196"/>
      <c r="Q3" s="1196"/>
      <c r="R3" s="1197" t="s">
        <v>306</v>
      </c>
      <c r="S3" s="1198"/>
      <c r="T3" s="1198"/>
      <c r="U3" s="1198"/>
      <c r="V3" s="1198"/>
      <c r="W3" s="1198"/>
      <c r="X3" s="1198"/>
      <c r="Y3" s="1196" t="s">
        <v>307</v>
      </c>
      <c r="Z3" s="1196"/>
      <c r="AA3" s="1196"/>
      <c r="AB3" s="1197"/>
      <c r="AC3" s="1196"/>
      <c r="AD3" s="1196"/>
      <c r="AE3" s="1196"/>
      <c r="AF3" s="1196" t="s">
        <v>306</v>
      </c>
      <c r="AG3" s="1234"/>
      <c r="AH3" s="1234"/>
      <c r="AI3" s="1234"/>
      <c r="AJ3" s="1234"/>
      <c r="AK3" s="1234"/>
      <c r="AL3" s="1234"/>
    </row>
    <row r="4" spans="1:39" s="463" customFormat="1" ht="24" customHeight="1">
      <c r="A4" s="1243" t="s">
        <v>410</v>
      </c>
      <c r="B4" s="1243"/>
      <c r="C4" s="1243"/>
      <c r="D4" s="1243"/>
      <c r="E4" s="1243"/>
      <c r="F4" s="1243"/>
      <c r="G4" s="1243"/>
      <c r="H4" s="1243"/>
      <c r="I4" s="666"/>
      <c r="J4" s="666"/>
      <c r="K4" s="666"/>
      <c r="L4" s="461"/>
      <c r="M4" s="461"/>
      <c r="N4" s="461"/>
      <c r="O4" s="461"/>
      <c r="P4" s="461"/>
      <c r="Q4" s="461"/>
      <c r="R4" s="462"/>
      <c r="S4" s="462"/>
      <c r="T4" s="462"/>
      <c r="U4" s="462"/>
      <c r="V4" s="462"/>
      <c r="W4" s="462"/>
      <c r="X4" s="462"/>
      <c r="Y4" s="1243"/>
      <c r="Z4" s="1236"/>
      <c r="AA4" s="1236"/>
      <c r="AB4" s="1236"/>
      <c r="AC4" s="1236"/>
      <c r="AD4" s="1236"/>
      <c r="AE4" s="1236"/>
      <c r="AF4" s="1235"/>
      <c r="AG4" s="1236"/>
      <c r="AH4" s="1236"/>
      <c r="AI4" s="1236"/>
      <c r="AJ4" s="1236"/>
      <c r="AK4" s="1236"/>
      <c r="AL4" s="1236"/>
    </row>
    <row r="5" spans="1:39" s="464" customFormat="1" ht="18" customHeight="1" thickBot="1">
      <c r="A5" s="464" t="s">
        <v>119</v>
      </c>
      <c r="H5" s="460" t="s">
        <v>254</v>
      </c>
      <c r="I5" s="464" t="s">
        <v>119</v>
      </c>
      <c r="X5" s="460" t="s">
        <v>254</v>
      </c>
      <c r="Y5" s="464" t="s">
        <v>119</v>
      </c>
      <c r="AK5" s="460"/>
      <c r="AL5" s="460" t="s">
        <v>254</v>
      </c>
    </row>
    <row r="6" spans="1:39" s="664" customFormat="1" ht="19.350000000000001" customHeight="1">
      <c r="A6" s="1217" t="s">
        <v>255</v>
      </c>
      <c r="B6" s="1218"/>
      <c r="C6" s="1191" t="s">
        <v>256</v>
      </c>
      <c r="D6" s="1192"/>
      <c r="E6" s="1248" t="s">
        <v>120</v>
      </c>
      <c r="F6" s="1186"/>
      <c r="G6" s="1186"/>
      <c r="H6" s="1186"/>
      <c r="I6" s="1223" t="s">
        <v>124</v>
      </c>
      <c r="J6" s="1203" t="s">
        <v>120</v>
      </c>
      <c r="K6" s="1186"/>
      <c r="L6" s="1186"/>
      <c r="M6" s="1186"/>
      <c r="N6" s="1186"/>
      <c r="O6" s="1186"/>
      <c r="P6" s="1186"/>
      <c r="Q6" s="1186"/>
      <c r="R6" s="1186" t="s">
        <v>120</v>
      </c>
      <c r="S6" s="1186"/>
      <c r="T6" s="1186"/>
      <c r="U6" s="1186"/>
      <c r="V6" s="1186"/>
      <c r="W6" s="1187"/>
      <c r="X6" s="1214" t="s">
        <v>257</v>
      </c>
      <c r="Y6" s="1223" t="s">
        <v>124</v>
      </c>
      <c r="Z6" s="1244" t="s">
        <v>121</v>
      </c>
      <c r="AA6" s="1245"/>
      <c r="AB6" s="1245"/>
      <c r="AC6" s="1245"/>
      <c r="AD6" s="1245"/>
      <c r="AE6" s="1245"/>
      <c r="AF6" s="1186" t="s">
        <v>121</v>
      </c>
      <c r="AG6" s="1186"/>
      <c r="AH6" s="1186"/>
      <c r="AI6" s="1186"/>
      <c r="AJ6" s="1186"/>
      <c r="AK6" s="1187"/>
      <c r="AL6" s="1214" t="s">
        <v>257</v>
      </c>
    </row>
    <row r="7" spans="1:39" s="664" customFormat="1" ht="19.350000000000001" customHeight="1">
      <c r="A7" s="1219"/>
      <c r="B7" s="1211"/>
      <c r="C7" s="1193"/>
      <c r="D7" s="1190"/>
      <c r="E7" s="1201" t="s">
        <v>258</v>
      </c>
      <c r="F7" s="1208"/>
      <c r="G7" s="1208"/>
      <c r="H7" s="1208"/>
      <c r="I7" s="1224"/>
      <c r="J7" s="1226" t="s">
        <v>659</v>
      </c>
      <c r="K7" s="1227"/>
      <c r="L7" s="1227"/>
      <c r="M7" s="1227"/>
      <c r="N7" s="1227"/>
      <c r="O7" s="1227"/>
      <c r="P7" s="1227"/>
      <c r="Q7" s="1227"/>
      <c r="R7" s="1208" t="s">
        <v>660</v>
      </c>
      <c r="S7" s="1208"/>
      <c r="T7" s="1208"/>
      <c r="U7" s="1208"/>
      <c r="V7" s="1208"/>
      <c r="W7" s="1209"/>
      <c r="X7" s="1215"/>
      <c r="Y7" s="1224"/>
      <c r="Z7" s="1230" t="s">
        <v>259</v>
      </c>
      <c r="AA7" s="1190"/>
      <c r="AB7" s="1188" t="s">
        <v>260</v>
      </c>
      <c r="AC7" s="1190"/>
      <c r="AD7" s="1239" t="s">
        <v>261</v>
      </c>
      <c r="AE7" s="1239"/>
      <c r="AF7" s="1194" t="s">
        <v>262</v>
      </c>
      <c r="AG7" s="1190"/>
      <c r="AH7" s="1188" t="s">
        <v>263</v>
      </c>
      <c r="AI7" s="1190"/>
      <c r="AJ7" s="1188" t="s">
        <v>264</v>
      </c>
      <c r="AK7" s="1237"/>
      <c r="AL7" s="1215"/>
    </row>
    <row r="8" spans="1:39" s="664" customFormat="1" ht="36" customHeight="1">
      <c r="A8" s="1219"/>
      <c r="B8" s="1211"/>
      <c r="C8" s="1193"/>
      <c r="D8" s="1190"/>
      <c r="E8" s="1188" t="s">
        <v>265</v>
      </c>
      <c r="F8" s="1190"/>
      <c r="G8" s="1202" t="s">
        <v>266</v>
      </c>
      <c r="H8" s="1249"/>
      <c r="I8" s="1224"/>
      <c r="J8" s="1199" t="s">
        <v>267</v>
      </c>
      <c r="K8" s="1200"/>
      <c r="L8" s="1188" t="s">
        <v>268</v>
      </c>
      <c r="M8" s="1190"/>
      <c r="N8" s="1202" t="s">
        <v>269</v>
      </c>
      <c r="O8" s="1200"/>
      <c r="P8" s="1188" t="s">
        <v>270</v>
      </c>
      <c r="Q8" s="1201"/>
      <c r="R8" s="1204" t="s">
        <v>661</v>
      </c>
      <c r="S8" s="1205"/>
      <c r="T8" s="1206" t="s">
        <v>662</v>
      </c>
      <c r="U8" s="1205"/>
      <c r="V8" s="1206" t="s">
        <v>663</v>
      </c>
      <c r="W8" s="1207"/>
      <c r="X8" s="1215"/>
      <c r="Y8" s="1224"/>
      <c r="Z8" s="1193"/>
      <c r="AA8" s="1190"/>
      <c r="AB8" s="1190"/>
      <c r="AC8" s="1190"/>
      <c r="AD8" s="1204"/>
      <c r="AE8" s="1204"/>
      <c r="AF8" s="1238"/>
      <c r="AG8" s="1190"/>
      <c r="AH8" s="1190"/>
      <c r="AI8" s="1190"/>
      <c r="AJ8" s="1190"/>
      <c r="AK8" s="1237"/>
      <c r="AL8" s="1215"/>
    </row>
    <row r="9" spans="1:39" s="664" customFormat="1" ht="13.5" customHeight="1">
      <c r="A9" s="1219"/>
      <c r="B9" s="1211"/>
      <c r="C9" s="1230" t="s">
        <v>271</v>
      </c>
      <c r="D9" s="1188" t="s">
        <v>272</v>
      </c>
      <c r="E9" s="1188" t="s">
        <v>271</v>
      </c>
      <c r="F9" s="1188" t="s">
        <v>272</v>
      </c>
      <c r="G9" s="1194" t="s">
        <v>271</v>
      </c>
      <c r="H9" s="1246" t="s">
        <v>272</v>
      </c>
      <c r="I9" s="1224"/>
      <c r="J9" s="1230" t="s">
        <v>271</v>
      </c>
      <c r="K9" s="1202" t="s">
        <v>272</v>
      </c>
      <c r="L9" s="1188" t="s">
        <v>271</v>
      </c>
      <c r="M9" s="1188" t="s">
        <v>272</v>
      </c>
      <c r="N9" s="1188" t="s">
        <v>271</v>
      </c>
      <c r="O9" s="1202" t="s">
        <v>272</v>
      </c>
      <c r="P9" s="1188" t="s">
        <v>271</v>
      </c>
      <c r="Q9" s="1232" t="s">
        <v>272</v>
      </c>
      <c r="R9" s="1194" t="s">
        <v>271</v>
      </c>
      <c r="S9" s="1188" t="s">
        <v>272</v>
      </c>
      <c r="T9" s="1188" t="s">
        <v>271</v>
      </c>
      <c r="U9" s="1188" t="s">
        <v>272</v>
      </c>
      <c r="V9" s="1188" t="s">
        <v>271</v>
      </c>
      <c r="W9" s="1228" t="s">
        <v>272</v>
      </c>
      <c r="X9" s="1215"/>
      <c r="Y9" s="1224"/>
      <c r="Z9" s="1194" t="s">
        <v>271</v>
      </c>
      <c r="AA9" s="1188" t="s">
        <v>272</v>
      </c>
      <c r="AB9" s="1188" t="s">
        <v>271</v>
      </c>
      <c r="AC9" s="1188" t="s">
        <v>272</v>
      </c>
      <c r="AD9" s="1194" t="s">
        <v>271</v>
      </c>
      <c r="AE9" s="1240" t="s">
        <v>272</v>
      </c>
      <c r="AF9" s="1194" t="s">
        <v>271</v>
      </c>
      <c r="AG9" s="1188" t="s">
        <v>272</v>
      </c>
      <c r="AH9" s="1194" t="s">
        <v>271</v>
      </c>
      <c r="AI9" s="1188" t="s">
        <v>272</v>
      </c>
      <c r="AJ9" s="1194" t="s">
        <v>271</v>
      </c>
      <c r="AK9" s="1228" t="s">
        <v>272</v>
      </c>
      <c r="AL9" s="1215"/>
    </row>
    <row r="10" spans="1:39" s="664" customFormat="1" ht="13.5" customHeight="1">
      <c r="A10" s="1220"/>
      <c r="B10" s="1221"/>
      <c r="C10" s="1231"/>
      <c r="D10" s="1189"/>
      <c r="E10" s="1189"/>
      <c r="F10" s="1189"/>
      <c r="G10" s="1195"/>
      <c r="H10" s="1247"/>
      <c r="I10" s="1225"/>
      <c r="J10" s="1231"/>
      <c r="K10" s="1222"/>
      <c r="L10" s="1189"/>
      <c r="M10" s="1189"/>
      <c r="N10" s="1189"/>
      <c r="O10" s="1222"/>
      <c r="P10" s="1189"/>
      <c r="Q10" s="1233"/>
      <c r="R10" s="1195"/>
      <c r="S10" s="1189"/>
      <c r="T10" s="1189"/>
      <c r="U10" s="1189"/>
      <c r="V10" s="1189"/>
      <c r="W10" s="1229"/>
      <c r="X10" s="1216"/>
      <c r="Y10" s="1225"/>
      <c r="Z10" s="1195"/>
      <c r="AA10" s="1189"/>
      <c r="AB10" s="1189"/>
      <c r="AC10" s="1189"/>
      <c r="AD10" s="1189"/>
      <c r="AE10" s="1241"/>
      <c r="AF10" s="1195"/>
      <c r="AG10" s="1189"/>
      <c r="AH10" s="1195"/>
      <c r="AI10" s="1189"/>
      <c r="AJ10" s="1195"/>
      <c r="AK10" s="1229"/>
      <c r="AL10" s="1216"/>
    </row>
    <row r="11" spans="1:39" s="471" customFormat="1" ht="15.95" customHeight="1">
      <c r="A11" s="1184" t="s">
        <v>461</v>
      </c>
      <c r="B11" s="1185"/>
      <c r="C11" s="465">
        <v>190945</v>
      </c>
      <c r="D11" s="466">
        <v>520032.82999999996</v>
      </c>
      <c r="E11" s="466">
        <v>64519</v>
      </c>
      <c r="F11" s="466">
        <v>35036</v>
      </c>
      <c r="G11" s="466">
        <v>6563</v>
      </c>
      <c r="H11" s="466">
        <v>1227</v>
      </c>
      <c r="I11" s="467" t="s">
        <v>461</v>
      </c>
      <c r="J11" s="466">
        <v>5621</v>
      </c>
      <c r="K11" s="466">
        <v>7465</v>
      </c>
      <c r="L11" s="466">
        <v>19417</v>
      </c>
      <c r="M11" s="466">
        <v>25985</v>
      </c>
      <c r="N11" s="466">
        <v>511</v>
      </c>
      <c r="O11" s="466">
        <v>1035</v>
      </c>
      <c r="P11" s="466">
        <v>1102</v>
      </c>
      <c r="Q11" s="466">
        <v>679.83</v>
      </c>
      <c r="R11" s="468">
        <v>63583</v>
      </c>
      <c r="S11" s="468">
        <v>289272</v>
      </c>
      <c r="T11" s="468">
        <v>27998</v>
      </c>
      <c r="U11" s="468">
        <v>149683</v>
      </c>
      <c r="V11" s="468">
        <v>1631</v>
      </c>
      <c r="W11" s="468">
        <v>9650</v>
      </c>
      <c r="X11" s="469" t="s">
        <v>461</v>
      </c>
      <c r="Y11" s="467" t="s">
        <v>461</v>
      </c>
      <c r="Z11" s="470">
        <v>31249</v>
      </c>
      <c r="AA11" s="470">
        <v>41349</v>
      </c>
      <c r="AB11" s="470">
        <v>41975</v>
      </c>
      <c r="AC11" s="470">
        <v>213983</v>
      </c>
      <c r="AD11" s="466">
        <v>84463</v>
      </c>
      <c r="AE11" s="466">
        <v>39151</v>
      </c>
      <c r="AF11" s="470">
        <v>23208</v>
      </c>
      <c r="AG11" s="470">
        <v>209514</v>
      </c>
      <c r="AH11" s="470">
        <v>1350</v>
      </c>
      <c r="AI11" s="470">
        <v>4943</v>
      </c>
      <c r="AJ11" s="470">
        <v>8700</v>
      </c>
      <c r="AK11" s="466">
        <v>11998</v>
      </c>
      <c r="AL11" s="469" t="s">
        <v>461</v>
      </c>
    </row>
    <row r="12" spans="1:39" s="471" customFormat="1" ht="15.95" customHeight="1">
      <c r="A12" s="1184" t="s">
        <v>632</v>
      </c>
      <c r="B12" s="1185"/>
      <c r="C12" s="465">
        <v>203683</v>
      </c>
      <c r="D12" s="466">
        <v>328897</v>
      </c>
      <c r="E12" s="466">
        <v>73245</v>
      </c>
      <c r="F12" s="466">
        <v>14641</v>
      </c>
      <c r="G12" s="466">
        <v>6662</v>
      </c>
      <c r="H12" s="466">
        <v>1117</v>
      </c>
      <c r="I12" s="467" t="s">
        <v>585</v>
      </c>
      <c r="J12" s="466">
        <v>5897</v>
      </c>
      <c r="K12" s="466">
        <v>10762</v>
      </c>
      <c r="L12" s="466">
        <v>18977</v>
      </c>
      <c r="M12" s="466">
        <v>24186</v>
      </c>
      <c r="N12" s="466">
        <v>730</v>
      </c>
      <c r="O12" s="466">
        <v>1391</v>
      </c>
      <c r="P12" s="466">
        <v>1025</v>
      </c>
      <c r="Q12" s="466">
        <v>402</v>
      </c>
      <c r="R12" s="468">
        <v>67810</v>
      </c>
      <c r="S12" s="468">
        <v>119078</v>
      </c>
      <c r="T12" s="468">
        <v>27770</v>
      </c>
      <c r="U12" s="468">
        <v>148648</v>
      </c>
      <c r="V12" s="468">
        <v>1567</v>
      </c>
      <c r="W12" s="468">
        <v>8672</v>
      </c>
      <c r="X12" s="469" t="s">
        <v>585</v>
      </c>
      <c r="Y12" s="467" t="s">
        <v>585</v>
      </c>
      <c r="Z12" s="470">
        <v>32511</v>
      </c>
      <c r="AA12" s="470">
        <v>37948</v>
      </c>
      <c r="AB12" s="470">
        <v>45931</v>
      </c>
      <c r="AC12" s="470">
        <v>55991</v>
      </c>
      <c r="AD12" s="466">
        <v>92508</v>
      </c>
      <c r="AE12" s="466">
        <v>20459</v>
      </c>
      <c r="AF12" s="470">
        <v>21290</v>
      </c>
      <c r="AG12" s="470">
        <v>195381</v>
      </c>
      <c r="AH12" s="470">
        <v>1315</v>
      </c>
      <c r="AI12" s="470">
        <v>7934</v>
      </c>
      <c r="AJ12" s="470">
        <v>10128</v>
      </c>
      <c r="AK12" s="466">
        <v>11184</v>
      </c>
      <c r="AL12" s="469" t="s">
        <v>585</v>
      </c>
    </row>
    <row r="13" spans="1:39" s="471" customFormat="1" ht="15.95" customHeight="1">
      <c r="A13" s="1184" t="s">
        <v>657</v>
      </c>
      <c r="B13" s="1242"/>
      <c r="C13" s="465">
        <v>209597</v>
      </c>
      <c r="D13" s="466">
        <v>380300</v>
      </c>
      <c r="E13" s="466">
        <v>64819</v>
      </c>
      <c r="F13" s="466">
        <v>29163</v>
      </c>
      <c r="G13" s="466">
        <v>8338</v>
      </c>
      <c r="H13" s="466">
        <v>1383</v>
      </c>
      <c r="I13" s="665" t="s">
        <v>657</v>
      </c>
      <c r="J13" s="466">
        <v>5418</v>
      </c>
      <c r="K13" s="466">
        <v>12815</v>
      </c>
      <c r="L13" s="466">
        <v>20808</v>
      </c>
      <c r="M13" s="466">
        <v>29047</v>
      </c>
      <c r="N13" s="466">
        <v>1084</v>
      </c>
      <c r="O13" s="466">
        <v>2117</v>
      </c>
      <c r="P13" s="466">
        <v>1736</v>
      </c>
      <c r="Q13" s="466">
        <v>587</v>
      </c>
      <c r="R13" s="468">
        <v>76345</v>
      </c>
      <c r="S13" s="468">
        <v>140478</v>
      </c>
      <c r="T13" s="468">
        <v>29296</v>
      </c>
      <c r="U13" s="468">
        <v>155596</v>
      </c>
      <c r="V13" s="468">
        <v>1753</v>
      </c>
      <c r="W13" s="468">
        <v>9114</v>
      </c>
      <c r="X13" s="469" t="s">
        <v>657</v>
      </c>
      <c r="Y13" s="665" t="s">
        <v>657</v>
      </c>
      <c r="Z13" s="470">
        <v>37864</v>
      </c>
      <c r="AA13" s="470">
        <v>42936</v>
      </c>
      <c r="AB13" s="470">
        <v>52978</v>
      </c>
      <c r="AC13" s="470">
        <v>62932</v>
      </c>
      <c r="AD13" s="466">
        <v>80219</v>
      </c>
      <c r="AE13" s="466">
        <v>26482</v>
      </c>
      <c r="AF13" s="470">
        <v>24741</v>
      </c>
      <c r="AG13" s="470">
        <v>225407</v>
      </c>
      <c r="AH13" s="470">
        <v>1634</v>
      </c>
      <c r="AI13" s="470">
        <v>4442</v>
      </c>
      <c r="AJ13" s="470">
        <v>12161</v>
      </c>
      <c r="AK13" s="466">
        <v>18101</v>
      </c>
      <c r="AL13" s="469" t="s">
        <v>657</v>
      </c>
    </row>
    <row r="14" spans="1:39" s="471" customFormat="1" ht="15.95" customHeight="1">
      <c r="A14" s="1184" t="s">
        <v>658</v>
      </c>
      <c r="B14" s="1242"/>
      <c r="C14" s="736">
        <v>256681</v>
      </c>
      <c r="D14" s="466">
        <v>394674</v>
      </c>
      <c r="E14" s="466">
        <v>100774</v>
      </c>
      <c r="F14" s="466">
        <v>21842</v>
      </c>
      <c r="G14" s="466">
        <v>9060</v>
      </c>
      <c r="H14" s="466">
        <v>1636</v>
      </c>
      <c r="I14" s="687" t="s">
        <v>658</v>
      </c>
      <c r="J14" s="466">
        <v>7629</v>
      </c>
      <c r="K14" s="466">
        <v>8560</v>
      </c>
      <c r="L14" s="466">
        <v>21462</v>
      </c>
      <c r="M14" s="466">
        <v>32066</v>
      </c>
      <c r="N14" s="466">
        <v>928</v>
      </c>
      <c r="O14" s="466">
        <v>2213</v>
      </c>
      <c r="P14" s="466">
        <v>2990</v>
      </c>
      <c r="Q14" s="466">
        <v>744</v>
      </c>
      <c r="R14" s="468">
        <v>81724</v>
      </c>
      <c r="S14" s="468">
        <v>152799</v>
      </c>
      <c r="T14" s="468">
        <v>30513</v>
      </c>
      <c r="U14" s="468">
        <v>165534</v>
      </c>
      <c r="V14" s="468">
        <v>1601</v>
      </c>
      <c r="W14" s="468">
        <v>9268</v>
      </c>
      <c r="X14" s="737" t="s">
        <v>658</v>
      </c>
      <c r="Y14" s="687" t="s">
        <v>658</v>
      </c>
      <c r="Z14" s="470">
        <v>40689</v>
      </c>
      <c r="AA14" s="470">
        <v>47389</v>
      </c>
      <c r="AB14" s="470">
        <v>55920</v>
      </c>
      <c r="AC14" s="470">
        <v>65258</v>
      </c>
      <c r="AD14" s="466">
        <v>117567</v>
      </c>
      <c r="AE14" s="466">
        <v>25165</v>
      </c>
      <c r="AF14" s="470">
        <v>25364</v>
      </c>
      <c r="AG14" s="470">
        <v>239683</v>
      </c>
      <c r="AH14" s="470">
        <v>2909</v>
      </c>
      <c r="AI14" s="470">
        <v>3928</v>
      </c>
      <c r="AJ14" s="470">
        <v>14232</v>
      </c>
      <c r="AK14" s="466">
        <v>13247</v>
      </c>
      <c r="AL14" s="737" t="s">
        <v>658</v>
      </c>
    </row>
    <row r="15" spans="1:39" s="471" customFormat="1" ht="15.95" customHeight="1">
      <c r="A15" s="1212" t="s">
        <v>732</v>
      </c>
      <c r="B15" s="1213"/>
      <c r="C15" s="472">
        <f>SUM(C17:C39)</f>
        <v>139426</v>
      </c>
      <c r="D15" s="473">
        <f t="shared" ref="D15:W15" si="0">SUM(D17:D39)</f>
        <v>354325</v>
      </c>
      <c r="E15" s="473">
        <f t="shared" si="0"/>
        <v>19846</v>
      </c>
      <c r="F15" s="473">
        <f t="shared" si="0"/>
        <v>17004</v>
      </c>
      <c r="G15" s="473">
        <f t="shared" si="0"/>
        <v>2511</v>
      </c>
      <c r="H15" s="473">
        <f t="shared" si="0"/>
        <v>790</v>
      </c>
      <c r="I15" s="688" t="s">
        <v>732</v>
      </c>
      <c r="J15" s="473">
        <f t="shared" si="0"/>
        <v>2447</v>
      </c>
      <c r="K15" s="473">
        <f t="shared" si="0"/>
        <v>6516</v>
      </c>
      <c r="L15" s="473">
        <f t="shared" si="0"/>
        <v>18391</v>
      </c>
      <c r="M15" s="473">
        <f t="shared" si="0"/>
        <v>27389</v>
      </c>
      <c r="N15" s="473">
        <f t="shared" si="0"/>
        <v>609</v>
      </c>
      <c r="O15" s="473">
        <f t="shared" si="0"/>
        <v>1196</v>
      </c>
      <c r="P15" s="473">
        <f t="shared" si="0"/>
        <v>976</v>
      </c>
      <c r="Q15" s="473">
        <f t="shared" si="0"/>
        <v>1535</v>
      </c>
      <c r="R15" s="473">
        <f t="shared" si="0"/>
        <v>65532</v>
      </c>
      <c r="S15" s="473">
        <f t="shared" si="0"/>
        <v>134413</v>
      </c>
      <c r="T15" s="473">
        <f t="shared" si="0"/>
        <v>27779</v>
      </c>
      <c r="U15" s="473">
        <f t="shared" si="0"/>
        <v>156559</v>
      </c>
      <c r="V15" s="473">
        <f t="shared" si="0"/>
        <v>1335</v>
      </c>
      <c r="W15" s="473">
        <f t="shared" si="0"/>
        <v>8923</v>
      </c>
      <c r="X15" s="474" t="s">
        <v>732</v>
      </c>
      <c r="Y15" s="688" t="s">
        <v>732</v>
      </c>
      <c r="Z15" s="473">
        <f t="shared" ref="Z15:AK15" si="1">SUM(Z17:Z39)</f>
        <v>33663</v>
      </c>
      <c r="AA15" s="473">
        <f t="shared" si="1"/>
        <v>38419</v>
      </c>
      <c r="AB15" s="473">
        <f t="shared" si="1"/>
        <v>46199</v>
      </c>
      <c r="AC15" s="473">
        <f t="shared" si="1"/>
        <v>56244</v>
      </c>
      <c r="AD15" s="473">
        <f t="shared" si="1"/>
        <v>27586</v>
      </c>
      <c r="AE15" s="473">
        <f t="shared" si="1"/>
        <v>17064</v>
      </c>
      <c r="AF15" s="473">
        <f t="shared" si="1"/>
        <v>21198</v>
      </c>
      <c r="AG15" s="473">
        <f t="shared" si="1"/>
        <v>227846</v>
      </c>
      <c r="AH15" s="473">
        <f t="shared" si="1"/>
        <v>657</v>
      </c>
      <c r="AI15" s="473">
        <f t="shared" si="1"/>
        <v>1672</v>
      </c>
      <c r="AJ15" s="473">
        <f t="shared" si="1"/>
        <v>10123</v>
      </c>
      <c r="AK15" s="473">
        <f t="shared" si="1"/>
        <v>13080</v>
      </c>
      <c r="AL15" s="474" t="s">
        <v>732</v>
      </c>
      <c r="AM15" s="475"/>
    </row>
    <row r="16" spans="1:39" s="475" customFormat="1" ht="14.65" customHeight="1">
      <c r="A16" s="1210"/>
      <c r="B16" s="1211"/>
      <c r="C16" s="472"/>
      <c r="D16" s="473"/>
      <c r="E16" s="466"/>
      <c r="F16" s="466"/>
      <c r="G16" s="466"/>
      <c r="H16" s="466"/>
      <c r="I16" s="663"/>
      <c r="J16" s="465"/>
      <c r="K16" s="466"/>
      <c r="L16" s="466"/>
      <c r="M16" s="466"/>
      <c r="N16" s="466"/>
      <c r="O16" s="466"/>
      <c r="P16" s="466"/>
      <c r="Q16" s="466"/>
      <c r="R16" s="466"/>
      <c r="S16" s="466"/>
      <c r="T16" s="466"/>
      <c r="U16" s="466"/>
      <c r="V16" s="466"/>
      <c r="W16" s="466"/>
      <c r="X16" s="476"/>
      <c r="Y16" s="663"/>
      <c r="Z16" s="470"/>
      <c r="AA16" s="470"/>
      <c r="AB16" s="470"/>
      <c r="AC16" s="470"/>
      <c r="AD16" s="466"/>
      <c r="AE16" s="466"/>
      <c r="AF16" s="470"/>
      <c r="AG16" s="470"/>
      <c r="AH16" s="470"/>
      <c r="AI16" s="470"/>
      <c r="AJ16" s="470"/>
      <c r="AK16" s="470"/>
      <c r="AL16" s="476"/>
    </row>
    <row r="17" spans="1:38" s="475" customFormat="1" ht="15.2" customHeight="1">
      <c r="A17" s="475" t="s">
        <v>7</v>
      </c>
      <c r="B17" s="477" t="s">
        <v>273</v>
      </c>
      <c r="C17" s="465">
        <f>IF(SUM(E17,G17,J17,L17,N17,P17,R17,T17,V17)=SUM(Z17,AB17,AD17,AF17,AH17,AJ17),SUM(E17,G17,J17,L17,N17,P17,R17,T17,V17),"ERR!!")</f>
        <v>14913</v>
      </c>
      <c r="D17" s="466">
        <f>IF(SUM(F17,H17,K17,M17,O17,Q17,S17,U17,W17)=SUM(AA17,AC17,AE17,AG17,AI17,AK17),SUM(F17,H17,K17,M17,O17,Q17,S17,U17,W17),"ERR!!")</f>
        <v>19951</v>
      </c>
      <c r="E17" s="739">
        <v>4507</v>
      </c>
      <c r="F17" s="739">
        <v>2071</v>
      </c>
      <c r="G17" s="739">
        <v>718</v>
      </c>
      <c r="H17" s="739">
        <v>150</v>
      </c>
      <c r="I17" s="663" t="s">
        <v>7</v>
      </c>
      <c r="J17" s="738">
        <v>217</v>
      </c>
      <c r="K17" s="738">
        <v>1104</v>
      </c>
      <c r="L17" s="738">
        <v>3435</v>
      </c>
      <c r="M17" s="738">
        <v>4154</v>
      </c>
      <c r="N17" s="738">
        <v>0</v>
      </c>
      <c r="O17" s="738">
        <v>0</v>
      </c>
      <c r="P17" s="738">
        <v>163</v>
      </c>
      <c r="Q17" s="738">
        <v>158</v>
      </c>
      <c r="R17" s="743">
        <v>4335</v>
      </c>
      <c r="S17" s="743">
        <v>5249</v>
      </c>
      <c r="T17" s="743">
        <v>1474</v>
      </c>
      <c r="U17" s="743">
        <v>6902</v>
      </c>
      <c r="V17" s="743">
        <v>64</v>
      </c>
      <c r="W17" s="743">
        <v>163</v>
      </c>
      <c r="X17" s="478" t="s">
        <v>273</v>
      </c>
      <c r="Y17" s="663" t="s">
        <v>7</v>
      </c>
      <c r="Z17" s="746">
        <v>2692</v>
      </c>
      <c r="AA17" s="746">
        <v>2061</v>
      </c>
      <c r="AB17" s="746">
        <v>3958</v>
      </c>
      <c r="AC17" s="746">
        <v>3981</v>
      </c>
      <c r="AD17" s="746">
        <v>3039</v>
      </c>
      <c r="AE17" s="746">
        <v>1280</v>
      </c>
      <c r="AF17" s="746">
        <v>4331</v>
      </c>
      <c r="AG17" s="746">
        <v>11802</v>
      </c>
      <c r="AH17" s="746">
        <v>22</v>
      </c>
      <c r="AI17" s="746">
        <v>230</v>
      </c>
      <c r="AJ17" s="746">
        <v>871</v>
      </c>
      <c r="AK17" s="746">
        <v>597</v>
      </c>
      <c r="AL17" s="479" t="s">
        <v>273</v>
      </c>
    </row>
    <row r="18" spans="1:38" s="475" customFormat="1" ht="15.2" customHeight="1">
      <c r="A18" s="475" t="s">
        <v>9</v>
      </c>
      <c r="B18" s="477" t="s">
        <v>274</v>
      </c>
      <c r="C18" s="465">
        <f t="shared" ref="C18:D39" si="2">IF(SUM(E18,G18,J18,L18,N18,P18,R18,T18,V18)=SUM(Z18,AB18,AD18,AF18,AH18,AJ18),SUM(E18,G18,J18,L18,N18,P18,R18,T18,V18),"ERR!!")</f>
        <v>14610</v>
      </c>
      <c r="D18" s="466">
        <f t="shared" si="2"/>
        <v>25931</v>
      </c>
      <c r="E18" s="739">
        <v>1716</v>
      </c>
      <c r="F18" s="739">
        <v>727</v>
      </c>
      <c r="G18" s="740">
        <v>271</v>
      </c>
      <c r="H18" s="740">
        <v>54</v>
      </c>
      <c r="I18" s="663" t="s">
        <v>9</v>
      </c>
      <c r="J18" s="738">
        <v>714</v>
      </c>
      <c r="K18" s="738">
        <v>1596</v>
      </c>
      <c r="L18" s="738">
        <v>5100</v>
      </c>
      <c r="M18" s="738">
        <v>7031</v>
      </c>
      <c r="N18" s="738">
        <v>0</v>
      </c>
      <c r="O18" s="738">
        <v>0</v>
      </c>
      <c r="P18" s="738">
        <v>9</v>
      </c>
      <c r="Q18" s="738">
        <v>44</v>
      </c>
      <c r="R18" s="743">
        <v>4712</v>
      </c>
      <c r="S18" s="743">
        <v>6847</v>
      </c>
      <c r="T18" s="743">
        <v>2030</v>
      </c>
      <c r="U18" s="743">
        <v>9244</v>
      </c>
      <c r="V18" s="743">
        <v>58</v>
      </c>
      <c r="W18" s="743">
        <v>388</v>
      </c>
      <c r="X18" s="478" t="s">
        <v>274</v>
      </c>
      <c r="Y18" s="663" t="s">
        <v>9</v>
      </c>
      <c r="Z18" s="746">
        <v>3123</v>
      </c>
      <c r="AA18" s="746">
        <v>2279</v>
      </c>
      <c r="AB18" s="746">
        <v>5171</v>
      </c>
      <c r="AC18" s="746">
        <v>5569</v>
      </c>
      <c r="AD18" s="746">
        <v>2337</v>
      </c>
      <c r="AE18" s="746">
        <v>1744</v>
      </c>
      <c r="AF18" s="746">
        <v>2370</v>
      </c>
      <c r="AG18" s="746">
        <v>15139</v>
      </c>
      <c r="AH18" s="746">
        <v>100</v>
      </c>
      <c r="AI18" s="746">
        <v>109</v>
      </c>
      <c r="AJ18" s="746">
        <v>1509</v>
      </c>
      <c r="AK18" s="746">
        <v>1091</v>
      </c>
      <c r="AL18" s="479" t="s">
        <v>274</v>
      </c>
    </row>
    <row r="19" spans="1:38" s="475" customFormat="1" ht="15.2" customHeight="1">
      <c r="A19" s="475" t="s">
        <v>11</v>
      </c>
      <c r="B19" s="477" t="s">
        <v>275</v>
      </c>
      <c r="C19" s="465">
        <f t="shared" si="2"/>
        <v>8214</v>
      </c>
      <c r="D19" s="466">
        <f t="shared" si="2"/>
        <v>22043</v>
      </c>
      <c r="E19" s="739">
        <v>1314</v>
      </c>
      <c r="F19" s="739">
        <v>673</v>
      </c>
      <c r="G19" s="740">
        <v>135</v>
      </c>
      <c r="H19" s="740">
        <v>48</v>
      </c>
      <c r="I19" s="663" t="s">
        <v>11</v>
      </c>
      <c r="J19" s="738">
        <v>27</v>
      </c>
      <c r="K19" s="738">
        <v>42</v>
      </c>
      <c r="L19" s="738">
        <v>623</v>
      </c>
      <c r="M19" s="738">
        <v>1071</v>
      </c>
      <c r="N19" s="738">
        <v>0</v>
      </c>
      <c r="O19" s="738">
        <v>0</v>
      </c>
      <c r="P19" s="738">
        <v>187</v>
      </c>
      <c r="Q19" s="738">
        <v>601</v>
      </c>
      <c r="R19" s="743">
        <v>4461</v>
      </c>
      <c r="S19" s="743">
        <v>8355</v>
      </c>
      <c r="T19" s="743">
        <v>1466</v>
      </c>
      <c r="U19" s="743">
        <v>11251</v>
      </c>
      <c r="V19" s="743">
        <v>1</v>
      </c>
      <c r="W19" s="743">
        <v>2</v>
      </c>
      <c r="X19" s="478" t="s">
        <v>275</v>
      </c>
      <c r="Y19" s="663" t="s">
        <v>11</v>
      </c>
      <c r="Z19" s="746">
        <v>1909</v>
      </c>
      <c r="AA19" s="746">
        <v>2072</v>
      </c>
      <c r="AB19" s="746">
        <v>2685</v>
      </c>
      <c r="AC19" s="746">
        <v>3629</v>
      </c>
      <c r="AD19" s="746">
        <v>2213</v>
      </c>
      <c r="AE19" s="746">
        <v>1371</v>
      </c>
      <c r="AF19" s="746">
        <v>867</v>
      </c>
      <c r="AG19" s="746">
        <v>14171</v>
      </c>
      <c r="AH19" s="746">
        <v>37</v>
      </c>
      <c r="AI19" s="746">
        <v>170</v>
      </c>
      <c r="AJ19" s="746">
        <v>503</v>
      </c>
      <c r="AK19" s="746">
        <v>630</v>
      </c>
      <c r="AL19" s="479" t="s">
        <v>275</v>
      </c>
    </row>
    <row r="20" spans="1:38" s="475" customFormat="1" ht="15.2" customHeight="1">
      <c r="A20" s="475" t="s">
        <v>13</v>
      </c>
      <c r="B20" s="477" t="s">
        <v>276</v>
      </c>
      <c r="C20" s="465">
        <f t="shared" si="2"/>
        <v>7243</v>
      </c>
      <c r="D20" s="466">
        <f t="shared" si="2"/>
        <v>30273</v>
      </c>
      <c r="E20" s="739">
        <v>817</v>
      </c>
      <c r="F20" s="740">
        <v>375</v>
      </c>
      <c r="G20" s="740">
        <v>151</v>
      </c>
      <c r="H20" s="740">
        <v>126</v>
      </c>
      <c r="I20" s="663" t="s">
        <v>13</v>
      </c>
      <c r="J20" s="738">
        <v>45</v>
      </c>
      <c r="K20" s="738">
        <v>28</v>
      </c>
      <c r="L20" s="738">
        <v>511</v>
      </c>
      <c r="M20" s="738">
        <v>1231</v>
      </c>
      <c r="N20" s="738">
        <v>0</v>
      </c>
      <c r="O20" s="738">
        <v>0</v>
      </c>
      <c r="P20" s="738">
        <v>3</v>
      </c>
      <c r="Q20" s="738">
        <v>1</v>
      </c>
      <c r="R20" s="743">
        <v>4020</v>
      </c>
      <c r="S20" s="743">
        <v>15547</v>
      </c>
      <c r="T20" s="743">
        <v>1141</v>
      </c>
      <c r="U20" s="743">
        <v>10549</v>
      </c>
      <c r="V20" s="743">
        <v>555</v>
      </c>
      <c r="W20" s="743">
        <v>2416</v>
      </c>
      <c r="X20" s="478" t="s">
        <v>276</v>
      </c>
      <c r="Y20" s="663" t="s">
        <v>13</v>
      </c>
      <c r="Z20" s="746">
        <v>2235</v>
      </c>
      <c r="AA20" s="746">
        <v>3397</v>
      </c>
      <c r="AB20" s="746">
        <v>1737</v>
      </c>
      <c r="AC20" s="746">
        <v>2546</v>
      </c>
      <c r="AD20" s="746">
        <v>1406</v>
      </c>
      <c r="AE20" s="746">
        <v>790</v>
      </c>
      <c r="AF20" s="746">
        <v>1291</v>
      </c>
      <c r="AG20" s="746">
        <v>20846</v>
      </c>
      <c r="AH20" s="746">
        <v>10</v>
      </c>
      <c r="AI20" s="746">
        <v>26</v>
      </c>
      <c r="AJ20" s="746">
        <v>564</v>
      </c>
      <c r="AK20" s="746">
        <v>2668</v>
      </c>
      <c r="AL20" s="479" t="s">
        <v>276</v>
      </c>
    </row>
    <row r="21" spans="1:38" s="475" customFormat="1" ht="15.2" customHeight="1">
      <c r="A21" s="480" t="s">
        <v>15</v>
      </c>
      <c r="B21" s="481" t="s">
        <v>277</v>
      </c>
      <c r="C21" s="465">
        <f t="shared" si="2"/>
        <v>6740</v>
      </c>
      <c r="D21" s="466">
        <f t="shared" si="2"/>
        <v>13935</v>
      </c>
      <c r="E21" s="739">
        <v>2041</v>
      </c>
      <c r="F21" s="739">
        <v>1274</v>
      </c>
      <c r="G21" s="739">
        <v>217</v>
      </c>
      <c r="H21" s="740">
        <v>72</v>
      </c>
      <c r="I21" s="663" t="s">
        <v>15</v>
      </c>
      <c r="J21" s="738">
        <v>307</v>
      </c>
      <c r="K21" s="738">
        <v>581</v>
      </c>
      <c r="L21" s="738">
        <v>1690</v>
      </c>
      <c r="M21" s="738">
        <v>3821</v>
      </c>
      <c r="N21" s="738">
        <v>0</v>
      </c>
      <c r="O21" s="738">
        <v>0</v>
      </c>
      <c r="P21" s="738">
        <v>2</v>
      </c>
      <c r="Q21" s="738">
        <v>0</v>
      </c>
      <c r="R21" s="743">
        <v>1396</v>
      </c>
      <c r="S21" s="743">
        <v>3373</v>
      </c>
      <c r="T21" s="743">
        <v>1041</v>
      </c>
      <c r="U21" s="743">
        <v>3724</v>
      </c>
      <c r="V21" s="743">
        <v>46</v>
      </c>
      <c r="W21" s="743">
        <v>1090</v>
      </c>
      <c r="X21" s="478" t="s">
        <v>277</v>
      </c>
      <c r="Y21" s="663" t="s">
        <v>15</v>
      </c>
      <c r="Z21" s="746">
        <v>1092</v>
      </c>
      <c r="AA21" s="746">
        <v>1005</v>
      </c>
      <c r="AB21" s="747">
        <v>1914</v>
      </c>
      <c r="AC21" s="747">
        <v>2686</v>
      </c>
      <c r="AD21" s="746">
        <v>2456</v>
      </c>
      <c r="AE21" s="746">
        <v>1844</v>
      </c>
      <c r="AF21" s="746">
        <v>853</v>
      </c>
      <c r="AG21" s="746">
        <v>7747</v>
      </c>
      <c r="AH21" s="746">
        <v>69</v>
      </c>
      <c r="AI21" s="746">
        <v>278</v>
      </c>
      <c r="AJ21" s="746">
        <v>356</v>
      </c>
      <c r="AK21" s="746">
        <v>375</v>
      </c>
      <c r="AL21" s="479" t="s">
        <v>277</v>
      </c>
    </row>
    <row r="22" spans="1:38" s="475" customFormat="1" ht="15.2" customHeight="1">
      <c r="A22" s="480" t="s">
        <v>17</v>
      </c>
      <c r="B22" s="481" t="s">
        <v>278</v>
      </c>
      <c r="C22" s="465">
        <f t="shared" si="2"/>
        <v>4362</v>
      </c>
      <c r="D22" s="466">
        <f t="shared" si="2"/>
        <v>12915</v>
      </c>
      <c r="E22" s="739">
        <v>452</v>
      </c>
      <c r="F22" s="740">
        <v>212</v>
      </c>
      <c r="G22" s="740">
        <v>75</v>
      </c>
      <c r="H22" s="740">
        <v>13</v>
      </c>
      <c r="I22" s="663" t="s">
        <v>17</v>
      </c>
      <c r="J22" s="738">
        <v>26</v>
      </c>
      <c r="K22" s="738">
        <v>41</v>
      </c>
      <c r="L22" s="738">
        <v>457</v>
      </c>
      <c r="M22" s="738">
        <v>915</v>
      </c>
      <c r="N22" s="738">
        <v>0</v>
      </c>
      <c r="O22" s="738">
        <v>0</v>
      </c>
      <c r="P22" s="738">
        <v>30</v>
      </c>
      <c r="Q22" s="738">
        <v>20</v>
      </c>
      <c r="R22" s="743">
        <v>2474</v>
      </c>
      <c r="S22" s="743">
        <v>6528</v>
      </c>
      <c r="T22" s="743">
        <v>773</v>
      </c>
      <c r="U22" s="743">
        <v>3588</v>
      </c>
      <c r="V22" s="743">
        <v>75</v>
      </c>
      <c r="W22" s="743">
        <v>1598</v>
      </c>
      <c r="X22" s="478" t="s">
        <v>278</v>
      </c>
      <c r="Y22" s="663" t="s">
        <v>17</v>
      </c>
      <c r="Z22" s="748">
        <v>1305</v>
      </c>
      <c r="AA22" s="746">
        <v>2156</v>
      </c>
      <c r="AB22" s="747">
        <v>1128</v>
      </c>
      <c r="AC22" s="747">
        <v>2077</v>
      </c>
      <c r="AD22" s="746">
        <v>961</v>
      </c>
      <c r="AE22" s="746">
        <v>728</v>
      </c>
      <c r="AF22" s="746">
        <v>581</v>
      </c>
      <c r="AG22" s="746">
        <v>7200</v>
      </c>
      <c r="AH22" s="746">
        <v>9</v>
      </c>
      <c r="AI22" s="746">
        <v>16</v>
      </c>
      <c r="AJ22" s="746">
        <v>378</v>
      </c>
      <c r="AK22" s="746">
        <v>738</v>
      </c>
      <c r="AL22" s="479" t="s">
        <v>278</v>
      </c>
    </row>
    <row r="23" spans="1:38" s="475" customFormat="1" ht="15.2" customHeight="1">
      <c r="A23" s="480" t="s">
        <v>19</v>
      </c>
      <c r="B23" s="481" t="s">
        <v>279</v>
      </c>
      <c r="C23" s="465">
        <f t="shared" si="2"/>
        <v>10684</v>
      </c>
      <c r="D23" s="466">
        <f t="shared" si="2"/>
        <v>19540</v>
      </c>
      <c r="E23" s="741">
        <v>1002</v>
      </c>
      <c r="F23" s="742">
        <v>291</v>
      </c>
      <c r="G23" s="742">
        <v>117</v>
      </c>
      <c r="H23" s="742">
        <v>19</v>
      </c>
      <c r="I23" s="663" t="s">
        <v>19</v>
      </c>
      <c r="J23" s="744">
        <v>276</v>
      </c>
      <c r="K23" s="744">
        <v>1383</v>
      </c>
      <c r="L23" s="744">
        <v>1008</v>
      </c>
      <c r="M23" s="744">
        <v>1103</v>
      </c>
      <c r="N23" s="744">
        <v>0</v>
      </c>
      <c r="O23" s="744">
        <v>0</v>
      </c>
      <c r="P23" s="744">
        <v>1</v>
      </c>
      <c r="Q23" s="744">
        <v>2</v>
      </c>
      <c r="R23" s="743">
        <v>5210</v>
      </c>
      <c r="S23" s="743">
        <v>5975</v>
      </c>
      <c r="T23" s="743">
        <v>3021</v>
      </c>
      <c r="U23" s="743">
        <v>9820</v>
      </c>
      <c r="V23" s="743">
        <v>49</v>
      </c>
      <c r="W23" s="743">
        <v>947</v>
      </c>
      <c r="X23" s="478" t="s">
        <v>279</v>
      </c>
      <c r="Y23" s="663" t="s">
        <v>19</v>
      </c>
      <c r="Z23" s="749">
        <v>2651</v>
      </c>
      <c r="AA23" s="750">
        <v>2089</v>
      </c>
      <c r="AB23" s="751">
        <v>4333</v>
      </c>
      <c r="AC23" s="751">
        <v>4212</v>
      </c>
      <c r="AD23" s="750">
        <v>1180</v>
      </c>
      <c r="AE23" s="750">
        <v>290</v>
      </c>
      <c r="AF23" s="750">
        <v>1341</v>
      </c>
      <c r="AG23" s="750">
        <v>11900</v>
      </c>
      <c r="AH23" s="750">
        <v>59</v>
      </c>
      <c r="AI23" s="750">
        <v>86</v>
      </c>
      <c r="AJ23" s="750">
        <v>1120</v>
      </c>
      <c r="AK23" s="750">
        <v>963</v>
      </c>
      <c r="AL23" s="479" t="s">
        <v>279</v>
      </c>
    </row>
    <row r="24" spans="1:38" s="475" customFormat="1" ht="15.2" customHeight="1">
      <c r="A24" s="480" t="s">
        <v>21</v>
      </c>
      <c r="B24" s="481" t="s">
        <v>280</v>
      </c>
      <c r="C24" s="465">
        <f t="shared" si="2"/>
        <v>7837</v>
      </c>
      <c r="D24" s="466">
        <f t="shared" si="2"/>
        <v>24776</v>
      </c>
      <c r="E24" s="739">
        <v>508</v>
      </c>
      <c r="F24" s="740">
        <v>268</v>
      </c>
      <c r="G24" s="740">
        <v>94</v>
      </c>
      <c r="H24" s="740">
        <v>16</v>
      </c>
      <c r="I24" s="663" t="s">
        <v>21</v>
      </c>
      <c r="J24" s="738">
        <v>22</v>
      </c>
      <c r="K24" s="738">
        <v>117</v>
      </c>
      <c r="L24" s="738">
        <v>596</v>
      </c>
      <c r="M24" s="738">
        <v>706</v>
      </c>
      <c r="N24" s="738">
        <v>0</v>
      </c>
      <c r="O24" s="738">
        <v>0</v>
      </c>
      <c r="P24" s="738">
        <v>98</v>
      </c>
      <c r="Q24" s="738">
        <v>52</v>
      </c>
      <c r="R24" s="743">
        <v>4104</v>
      </c>
      <c r="S24" s="743">
        <v>8526</v>
      </c>
      <c r="T24" s="743">
        <v>2404</v>
      </c>
      <c r="U24" s="743">
        <v>15009</v>
      </c>
      <c r="V24" s="743">
        <v>11</v>
      </c>
      <c r="W24" s="743">
        <v>82</v>
      </c>
      <c r="X24" s="478" t="s">
        <v>280</v>
      </c>
      <c r="Y24" s="663" t="s">
        <v>21</v>
      </c>
      <c r="Z24" s="748">
        <v>1903</v>
      </c>
      <c r="AA24" s="746">
        <v>2309</v>
      </c>
      <c r="AB24" s="747">
        <v>3243</v>
      </c>
      <c r="AC24" s="747">
        <v>5071</v>
      </c>
      <c r="AD24" s="746">
        <v>1496</v>
      </c>
      <c r="AE24" s="746">
        <v>704</v>
      </c>
      <c r="AF24" s="746">
        <v>800</v>
      </c>
      <c r="AG24" s="746">
        <v>16020</v>
      </c>
      <c r="AH24" s="746">
        <v>16</v>
      </c>
      <c r="AI24" s="746">
        <v>117</v>
      </c>
      <c r="AJ24" s="746">
        <v>379</v>
      </c>
      <c r="AK24" s="746">
        <v>555</v>
      </c>
      <c r="AL24" s="479" t="s">
        <v>280</v>
      </c>
    </row>
    <row r="25" spans="1:38" s="475" customFormat="1" ht="15.2" customHeight="1">
      <c r="A25" s="480" t="s">
        <v>23</v>
      </c>
      <c r="B25" s="481" t="s">
        <v>281</v>
      </c>
      <c r="C25" s="465">
        <f t="shared" si="2"/>
        <v>4312</v>
      </c>
      <c r="D25" s="466">
        <f t="shared" si="2"/>
        <v>17776</v>
      </c>
      <c r="E25" s="739">
        <v>388</v>
      </c>
      <c r="F25" s="740">
        <v>191</v>
      </c>
      <c r="G25" s="740">
        <v>87</v>
      </c>
      <c r="H25" s="740">
        <v>17</v>
      </c>
      <c r="I25" s="663" t="s">
        <v>23</v>
      </c>
      <c r="J25" s="738">
        <v>22</v>
      </c>
      <c r="K25" s="738">
        <v>249</v>
      </c>
      <c r="L25" s="738">
        <v>253</v>
      </c>
      <c r="M25" s="738">
        <v>1301</v>
      </c>
      <c r="N25" s="738">
        <v>0</v>
      </c>
      <c r="O25" s="738">
        <v>0</v>
      </c>
      <c r="P25" s="738">
        <v>5</v>
      </c>
      <c r="Q25" s="738">
        <v>0</v>
      </c>
      <c r="R25" s="743">
        <v>2447</v>
      </c>
      <c r="S25" s="743">
        <v>7422</v>
      </c>
      <c r="T25" s="743">
        <v>1085</v>
      </c>
      <c r="U25" s="743">
        <v>8443</v>
      </c>
      <c r="V25" s="743">
        <v>25</v>
      </c>
      <c r="W25" s="743">
        <v>153</v>
      </c>
      <c r="X25" s="478" t="s">
        <v>281</v>
      </c>
      <c r="Y25" s="663" t="s">
        <v>23</v>
      </c>
      <c r="Z25" s="748">
        <v>1062</v>
      </c>
      <c r="AA25" s="746">
        <v>1499</v>
      </c>
      <c r="AB25" s="747">
        <v>1295</v>
      </c>
      <c r="AC25" s="747">
        <v>1983</v>
      </c>
      <c r="AD25" s="746">
        <v>1008</v>
      </c>
      <c r="AE25" s="746">
        <v>826</v>
      </c>
      <c r="AF25" s="746">
        <v>581</v>
      </c>
      <c r="AG25" s="746">
        <v>12707</v>
      </c>
      <c r="AH25" s="746">
        <v>7</v>
      </c>
      <c r="AI25" s="746">
        <v>20</v>
      </c>
      <c r="AJ25" s="746">
        <v>359</v>
      </c>
      <c r="AK25" s="746">
        <v>741</v>
      </c>
      <c r="AL25" s="479" t="s">
        <v>281</v>
      </c>
    </row>
    <row r="26" spans="1:38" s="475" customFormat="1" ht="15.2" customHeight="1">
      <c r="A26" s="480" t="s">
        <v>25</v>
      </c>
      <c r="B26" s="481" t="s">
        <v>282</v>
      </c>
      <c r="C26" s="465">
        <f t="shared" si="2"/>
        <v>7993</v>
      </c>
      <c r="D26" s="466">
        <f t="shared" si="2"/>
        <v>10942</v>
      </c>
      <c r="E26" s="739">
        <v>1912</v>
      </c>
      <c r="F26" s="739">
        <v>1013</v>
      </c>
      <c r="G26" s="740">
        <v>196</v>
      </c>
      <c r="H26" s="740">
        <v>107</v>
      </c>
      <c r="I26" s="663" t="s">
        <v>25</v>
      </c>
      <c r="J26" s="738">
        <v>558</v>
      </c>
      <c r="K26" s="738">
        <v>1152</v>
      </c>
      <c r="L26" s="738">
        <v>1427</v>
      </c>
      <c r="M26" s="738">
        <v>1411</v>
      </c>
      <c r="N26" s="738">
        <v>153</v>
      </c>
      <c r="O26" s="738">
        <v>565</v>
      </c>
      <c r="P26" s="738">
        <v>22</v>
      </c>
      <c r="Q26" s="738">
        <v>0</v>
      </c>
      <c r="R26" s="743">
        <v>2338</v>
      </c>
      <c r="S26" s="743">
        <v>2631</v>
      </c>
      <c r="T26" s="743">
        <v>1375</v>
      </c>
      <c r="U26" s="743">
        <v>3993</v>
      </c>
      <c r="V26" s="743">
        <v>12</v>
      </c>
      <c r="W26" s="743">
        <v>70</v>
      </c>
      <c r="X26" s="478" t="s">
        <v>282</v>
      </c>
      <c r="Y26" s="663" t="s">
        <v>25</v>
      </c>
      <c r="Z26" s="748">
        <v>1616</v>
      </c>
      <c r="AA26" s="746">
        <v>1192</v>
      </c>
      <c r="AB26" s="747">
        <v>2758</v>
      </c>
      <c r="AC26" s="747">
        <v>2300</v>
      </c>
      <c r="AD26" s="746">
        <v>1729</v>
      </c>
      <c r="AE26" s="746">
        <v>624</v>
      </c>
      <c r="AF26" s="746">
        <v>902</v>
      </c>
      <c r="AG26" s="746">
        <v>6069</v>
      </c>
      <c r="AH26" s="746">
        <v>53</v>
      </c>
      <c r="AI26" s="746">
        <v>52</v>
      </c>
      <c r="AJ26" s="746">
        <v>935</v>
      </c>
      <c r="AK26" s="746">
        <v>705</v>
      </c>
      <c r="AL26" s="479" t="s">
        <v>282</v>
      </c>
    </row>
    <row r="27" spans="1:38" s="475" customFormat="1" ht="15.2" customHeight="1">
      <c r="A27" s="480" t="s">
        <v>27</v>
      </c>
      <c r="B27" s="481" t="s">
        <v>283</v>
      </c>
      <c r="C27" s="465">
        <f t="shared" si="2"/>
        <v>3340</v>
      </c>
      <c r="D27" s="466">
        <f t="shared" si="2"/>
        <v>11940</v>
      </c>
      <c r="E27" s="740">
        <v>74</v>
      </c>
      <c r="F27" s="740">
        <v>138</v>
      </c>
      <c r="G27" s="740">
        <v>7</v>
      </c>
      <c r="H27" s="740">
        <v>0</v>
      </c>
      <c r="I27" s="663" t="s">
        <v>27</v>
      </c>
      <c r="J27" s="738">
        <v>0</v>
      </c>
      <c r="K27" s="738">
        <v>0</v>
      </c>
      <c r="L27" s="738">
        <v>51</v>
      </c>
      <c r="M27" s="738">
        <v>85</v>
      </c>
      <c r="N27" s="738">
        <v>0</v>
      </c>
      <c r="O27" s="738">
        <v>0</v>
      </c>
      <c r="P27" s="738">
        <v>1</v>
      </c>
      <c r="Q27" s="738">
        <v>0</v>
      </c>
      <c r="R27" s="743">
        <v>2055</v>
      </c>
      <c r="S27" s="743">
        <v>3202</v>
      </c>
      <c r="T27" s="743">
        <v>1144</v>
      </c>
      <c r="U27" s="743">
        <v>8160</v>
      </c>
      <c r="V27" s="743">
        <v>8</v>
      </c>
      <c r="W27" s="743">
        <v>355</v>
      </c>
      <c r="X27" s="478" t="s">
        <v>283</v>
      </c>
      <c r="Y27" s="663" t="s">
        <v>27</v>
      </c>
      <c r="Z27" s="748">
        <v>907</v>
      </c>
      <c r="AA27" s="746">
        <v>1526</v>
      </c>
      <c r="AB27" s="747">
        <v>1081</v>
      </c>
      <c r="AC27" s="747">
        <v>1272</v>
      </c>
      <c r="AD27" s="746">
        <v>549</v>
      </c>
      <c r="AE27" s="746">
        <v>387</v>
      </c>
      <c r="AF27" s="746">
        <v>482</v>
      </c>
      <c r="AG27" s="746">
        <v>8188</v>
      </c>
      <c r="AH27" s="746">
        <v>5</v>
      </c>
      <c r="AI27" s="746">
        <v>20</v>
      </c>
      <c r="AJ27" s="746">
        <v>316</v>
      </c>
      <c r="AK27" s="746">
        <v>547</v>
      </c>
      <c r="AL27" s="479" t="s">
        <v>283</v>
      </c>
    </row>
    <row r="28" spans="1:38" s="475" customFormat="1" ht="15.2" customHeight="1">
      <c r="A28" s="480" t="s">
        <v>29</v>
      </c>
      <c r="B28" s="481" t="s">
        <v>284</v>
      </c>
      <c r="C28" s="465">
        <f t="shared" si="2"/>
        <v>6427</v>
      </c>
      <c r="D28" s="466">
        <f t="shared" si="2"/>
        <v>21863</v>
      </c>
      <c r="E28" s="740">
        <v>231</v>
      </c>
      <c r="F28" s="740">
        <v>129</v>
      </c>
      <c r="G28" s="740">
        <v>34</v>
      </c>
      <c r="H28" s="740">
        <v>6</v>
      </c>
      <c r="I28" s="663" t="s">
        <v>29</v>
      </c>
      <c r="J28" s="738">
        <v>35</v>
      </c>
      <c r="K28" s="738">
        <v>37</v>
      </c>
      <c r="L28" s="738">
        <v>290</v>
      </c>
      <c r="M28" s="738">
        <v>469</v>
      </c>
      <c r="N28" s="738">
        <v>0</v>
      </c>
      <c r="O28" s="738">
        <v>0</v>
      </c>
      <c r="P28" s="738">
        <v>11</v>
      </c>
      <c r="Q28" s="738">
        <v>1</v>
      </c>
      <c r="R28" s="743">
        <v>3292</v>
      </c>
      <c r="S28" s="743">
        <v>10139</v>
      </c>
      <c r="T28" s="743">
        <v>2518</v>
      </c>
      <c r="U28" s="743">
        <v>11064</v>
      </c>
      <c r="V28" s="743">
        <v>16</v>
      </c>
      <c r="W28" s="743">
        <v>18</v>
      </c>
      <c r="X28" s="478" t="s">
        <v>284</v>
      </c>
      <c r="Y28" s="663" t="s">
        <v>29</v>
      </c>
      <c r="Z28" s="748">
        <v>1752</v>
      </c>
      <c r="AA28" s="746">
        <v>2513</v>
      </c>
      <c r="AB28" s="747">
        <v>2637</v>
      </c>
      <c r="AC28" s="747">
        <v>3773</v>
      </c>
      <c r="AD28" s="746">
        <v>801</v>
      </c>
      <c r="AE28" s="746">
        <v>275</v>
      </c>
      <c r="AF28" s="746">
        <v>830</v>
      </c>
      <c r="AG28" s="746">
        <v>14681</v>
      </c>
      <c r="AH28" s="746">
        <v>15</v>
      </c>
      <c r="AI28" s="746">
        <v>42</v>
      </c>
      <c r="AJ28" s="746">
        <v>392</v>
      </c>
      <c r="AK28" s="746">
        <v>579</v>
      </c>
      <c r="AL28" s="479" t="s">
        <v>284</v>
      </c>
    </row>
    <row r="29" spans="1:38" s="475" customFormat="1" ht="15.2" customHeight="1">
      <c r="A29" s="480" t="s">
        <v>31</v>
      </c>
      <c r="B29" s="481" t="s">
        <v>285</v>
      </c>
      <c r="C29" s="465">
        <f t="shared" si="2"/>
        <v>2419</v>
      </c>
      <c r="D29" s="466">
        <f t="shared" si="2"/>
        <v>11685</v>
      </c>
      <c r="E29" s="740">
        <v>77</v>
      </c>
      <c r="F29" s="740">
        <v>31</v>
      </c>
      <c r="G29" s="740">
        <v>25</v>
      </c>
      <c r="H29" s="740">
        <v>5</v>
      </c>
      <c r="I29" s="663" t="s">
        <v>31</v>
      </c>
      <c r="J29" s="738">
        <v>0</v>
      </c>
      <c r="K29" s="738">
        <v>0</v>
      </c>
      <c r="L29" s="738">
        <v>67</v>
      </c>
      <c r="M29" s="738">
        <v>76</v>
      </c>
      <c r="N29" s="738">
        <v>0</v>
      </c>
      <c r="O29" s="738">
        <v>0</v>
      </c>
      <c r="P29" s="738">
        <v>2</v>
      </c>
      <c r="Q29" s="738">
        <v>0</v>
      </c>
      <c r="R29" s="743">
        <v>1495</v>
      </c>
      <c r="S29" s="743">
        <v>4020</v>
      </c>
      <c r="T29" s="743">
        <v>728</v>
      </c>
      <c r="U29" s="743">
        <v>7352</v>
      </c>
      <c r="V29" s="743">
        <v>25</v>
      </c>
      <c r="W29" s="743">
        <v>201</v>
      </c>
      <c r="X29" s="478" t="s">
        <v>285</v>
      </c>
      <c r="Y29" s="663" t="s">
        <v>31</v>
      </c>
      <c r="Z29" s="748">
        <v>835</v>
      </c>
      <c r="AA29" s="746">
        <v>1417</v>
      </c>
      <c r="AB29" s="747">
        <v>689</v>
      </c>
      <c r="AC29" s="747">
        <v>788</v>
      </c>
      <c r="AD29" s="746">
        <v>347</v>
      </c>
      <c r="AE29" s="746">
        <v>357</v>
      </c>
      <c r="AF29" s="746">
        <v>322</v>
      </c>
      <c r="AG29" s="746">
        <v>8408</v>
      </c>
      <c r="AH29" s="746">
        <v>0</v>
      </c>
      <c r="AI29" s="746">
        <v>0</v>
      </c>
      <c r="AJ29" s="746">
        <v>226</v>
      </c>
      <c r="AK29" s="746">
        <v>715</v>
      </c>
      <c r="AL29" s="479" t="s">
        <v>285</v>
      </c>
    </row>
    <row r="30" spans="1:38" s="475" customFormat="1" ht="15.2" customHeight="1">
      <c r="A30" s="480" t="s">
        <v>33</v>
      </c>
      <c r="B30" s="481" t="s">
        <v>286</v>
      </c>
      <c r="C30" s="465">
        <f t="shared" si="2"/>
        <v>1767</v>
      </c>
      <c r="D30" s="466">
        <f t="shared" si="2"/>
        <v>12106</v>
      </c>
      <c r="E30" s="740">
        <v>58</v>
      </c>
      <c r="F30" s="740">
        <v>39</v>
      </c>
      <c r="G30" s="740">
        <v>16</v>
      </c>
      <c r="H30" s="740">
        <v>4</v>
      </c>
      <c r="I30" s="663" t="s">
        <v>33</v>
      </c>
      <c r="J30" s="738">
        <v>0</v>
      </c>
      <c r="K30" s="738">
        <v>0</v>
      </c>
      <c r="L30" s="738">
        <v>100</v>
      </c>
      <c r="M30" s="738">
        <v>148</v>
      </c>
      <c r="N30" s="738">
        <v>0</v>
      </c>
      <c r="O30" s="738">
        <v>0</v>
      </c>
      <c r="P30" s="738">
        <v>0</v>
      </c>
      <c r="Q30" s="738">
        <v>0</v>
      </c>
      <c r="R30" s="743">
        <v>1195</v>
      </c>
      <c r="S30" s="743">
        <v>8207</v>
      </c>
      <c r="T30" s="743">
        <v>398</v>
      </c>
      <c r="U30" s="743">
        <v>3708</v>
      </c>
      <c r="V30" s="743">
        <v>0</v>
      </c>
      <c r="W30" s="743">
        <v>0</v>
      </c>
      <c r="X30" s="478" t="s">
        <v>286</v>
      </c>
      <c r="Y30" s="663" t="s">
        <v>33</v>
      </c>
      <c r="Z30" s="748">
        <v>736</v>
      </c>
      <c r="AA30" s="746">
        <v>1247</v>
      </c>
      <c r="AB30" s="747">
        <v>369</v>
      </c>
      <c r="AC30" s="747">
        <v>501</v>
      </c>
      <c r="AD30" s="746">
        <v>287</v>
      </c>
      <c r="AE30" s="746">
        <v>139</v>
      </c>
      <c r="AF30" s="746">
        <v>272</v>
      </c>
      <c r="AG30" s="746">
        <v>10105</v>
      </c>
      <c r="AH30" s="746">
        <v>0</v>
      </c>
      <c r="AI30" s="746">
        <v>0</v>
      </c>
      <c r="AJ30" s="746">
        <v>103</v>
      </c>
      <c r="AK30" s="746">
        <v>114</v>
      </c>
      <c r="AL30" s="479" t="s">
        <v>286</v>
      </c>
    </row>
    <row r="31" spans="1:38" s="475" customFormat="1" ht="15.2" customHeight="1">
      <c r="A31" s="480" t="s">
        <v>35</v>
      </c>
      <c r="B31" s="481" t="s">
        <v>287</v>
      </c>
      <c r="C31" s="465">
        <f t="shared" si="2"/>
        <v>3952</v>
      </c>
      <c r="D31" s="466">
        <f t="shared" si="2"/>
        <v>11295</v>
      </c>
      <c r="E31" s="740">
        <v>236</v>
      </c>
      <c r="F31" s="740">
        <v>70</v>
      </c>
      <c r="G31" s="740">
        <v>48</v>
      </c>
      <c r="H31" s="740">
        <v>28</v>
      </c>
      <c r="I31" s="663" t="s">
        <v>35</v>
      </c>
      <c r="J31" s="738">
        <v>23</v>
      </c>
      <c r="K31" s="738">
        <v>18</v>
      </c>
      <c r="L31" s="738">
        <v>231</v>
      </c>
      <c r="M31" s="738">
        <v>324</v>
      </c>
      <c r="N31" s="738">
        <v>0</v>
      </c>
      <c r="O31" s="738">
        <v>0</v>
      </c>
      <c r="P31" s="738">
        <v>218</v>
      </c>
      <c r="Q31" s="738">
        <v>325</v>
      </c>
      <c r="R31" s="743">
        <v>2140</v>
      </c>
      <c r="S31" s="743">
        <v>4564</v>
      </c>
      <c r="T31" s="743">
        <v>850</v>
      </c>
      <c r="U31" s="743">
        <v>5402</v>
      </c>
      <c r="V31" s="743">
        <v>206</v>
      </c>
      <c r="W31" s="743">
        <v>564</v>
      </c>
      <c r="X31" s="478" t="s">
        <v>287</v>
      </c>
      <c r="Y31" s="663" t="s">
        <v>35</v>
      </c>
      <c r="Z31" s="748">
        <v>1046</v>
      </c>
      <c r="AA31" s="746">
        <v>1051</v>
      </c>
      <c r="AB31" s="747">
        <v>1248</v>
      </c>
      <c r="AC31" s="747">
        <v>1542</v>
      </c>
      <c r="AD31" s="746">
        <v>547</v>
      </c>
      <c r="AE31" s="746">
        <v>176</v>
      </c>
      <c r="AF31" s="746">
        <v>807</v>
      </c>
      <c r="AG31" s="746">
        <v>8068</v>
      </c>
      <c r="AH31" s="746">
        <v>17</v>
      </c>
      <c r="AI31" s="746">
        <v>62</v>
      </c>
      <c r="AJ31" s="746">
        <v>287</v>
      </c>
      <c r="AK31" s="746">
        <v>396</v>
      </c>
      <c r="AL31" s="479" t="s">
        <v>287</v>
      </c>
    </row>
    <row r="32" spans="1:38" s="475" customFormat="1" ht="15.2" customHeight="1">
      <c r="A32" s="480" t="s">
        <v>37</v>
      </c>
      <c r="B32" s="481" t="s">
        <v>288</v>
      </c>
      <c r="C32" s="465">
        <f t="shared" si="2"/>
        <v>7058</v>
      </c>
      <c r="D32" s="466">
        <f t="shared" si="2"/>
        <v>14609</v>
      </c>
      <c r="E32" s="740">
        <v>200</v>
      </c>
      <c r="F32" s="740">
        <v>76</v>
      </c>
      <c r="G32" s="740">
        <v>40</v>
      </c>
      <c r="H32" s="740">
        <v>4</v>
      </c>
      <c r="I32" s="663" t="s">
        <v>37</v>
      </c>
      <c r="J32" s="738">
        <v>0</v>
      </c>
      <c r="K32" s="738">
        <v>0</v>
      </c>
      <c r="L32" s="738">
        <v>429</v>
      </c>
      <c r="M32" s="738">
        <v>546</v>
      </c>
      <c r="N32" s="738">
        <v>0</v>
      </c>
      <c r="O32" s="738">
        <v>0</v>
      </c>
      <c r="P32" s="738">
        <v>59</v>
      </c>
      <c r="Q32" s="738">
        <v>141</v>
      </c>
      <c r="R32" s="743">
        <v>4515</v>
      </c>
      <c r="S32" s="743">
        <v>5922</v>
      </c>
      <c r="T32" s="743">
        <v>1750</v>
      </c>
      <c r="U32" s="743">
        <v>7608</v>
      </c>
      <c r="V32" s="743">
        <v>65</v>
      </c>
      <c r="W32" s="743">
        <v>312</v>
      </c>
      <c r="X32" s="478" t="s">
        <v>288</v>
      </c>
      <c r="Y32" s="663" t="s">
        <v>37</v>
      </c>
      <c r="Z32" s="748">
        <v>1698</v>
      </c>
      <c r="AA32" s="746">
        <v>1404</v>
      </c>
      <c r="AB32" s="747">
        <v>2719</v>
      </c>
      <c r="AC32" s="747">
        <v>2277</v>
      </c>
      <c r="AD32" s="746">
        <v>1146</v>
      </c>
      <c r="AE32" s="746">
        <v>646</v>
      </c>
      <c r="AF32" s="746">
        <v>1008</v>
      </c>
      <c r="AG32" s="746">
        <v>9870</v>
      </c>
      <c r="AH32" s="746">
        <v>22</v>
      </c>
      <c r="AI32" s="746">
        <v>11</v>
      </c>
      <c r="AJ32" s="746">
        <v>465</v>
      </c>
      <c r="AK32" s="746">
        <v>401</v>
      </c>
      <c r="AL32" s="479" t="s">
        <v>288</v>
      </c>
    </row>
    <row r="33" spans="1:38" s="475" customFormat="1" ht="15.2" customHeight="1">
      <c r="A33" s="480" t="s">
        <v>39</v>
      </c>
      <c r="B33" s="481" t="s">
        <v>289</v>
      </c>
      <c r="C33" s="465">
        <f t="shared" si="2"/>
        <v>3157</v>
      </c>
      <c r="D33" s="466">
        <f t="shared" si="2"/>
        <v>7212</v>
      </c>
      <c r="E33" s="740">
        <v>991</v>
      </c>
      <c r="F33" s="740">
        <v>2244</v>
      </c>
      <c r="G33" s="740">
        <v>8</v>
      </c>
      <c r="H33" s="740">
        <v>0</v>
      </c>
      <c r="I33" s="663" t="s">
        <v>39</v>
      </c>
      <c r="J33" s="738">
        <v>14</v>
      </c>
      <c r="K33" s="738">
        <v>15</v>
      </c>
      <c r="L33" s="738">
        <v>24</v>
      </c>
      <c r="M33" s="738">
        <v>20</v>
      </c>
      <c r="N33" s="738">
        <v>107</v>
      </c>
      <c r="O33" s="738">
        <v>149</v>
      </c>
      <c r="P33" s="738">
        <v>1</v>
      </c>
      <c r="Q33" s="738">
        <v>1</v>
      </c>
      <c r="R33" s="743">
        <v>1330</v>
      </c>
      <c r="S33" s="743">
        <v>1532</v>
      </c>
      <c r="T33" s="743">
        <v>682</v>
      </c>
      <c r="U33" s="743">
        <v>3251</v>
      </c>
      <c r="V33" s="743">
        <v>0</v>
      </c>
      <c r="W33" s="743">
        <v>0</v>
      </c>
      <c r="X33" s="478" t="s">
        <v>289</v>
      </c>
      <c r="Y33" s="663" t="s">
        <v>39</v>
      </c>
      <c r="Z33" s="748">
        <v>585</v>
      </c>
      <c r="AA33" s="746">
        <v>534</v>
      </c>
      <c r="AB33" s="747">
        <v>1391</v>
      </c>
      <c r="AC33" s="747">
        <v>1673</v>
      </c>
      <c r="AD33" s="746">
        <v>650</v>
      </c>
      <c r="AE33" s="746">
        <v>334</v>
      </c>
      <c r="AF33" s="746">
        <v>371</v>
      </c>
      <c r="AG33" s="746">
        <v>4558</v>
      </c>
      <c r="AH33" s="746">
        <v>25</v>
      </c>
      <c r="AI33" s="746">
        <v>22</v>
      </c>
      <c r="AJ33" s="746">
        <v>135</v>
      </c>
      <c r="AK33" s="746">
        <v>91</v>
      </c>
      <c r="AL33" s="479" t="s">
        <v>289</v>
      </c>
    </row>
    <row r="34" spans="1:38" s="475" customFormat="1" ht="15.2" customHeight="1">
      <c r="A34" s="480" t="s">
        <v>41</v>
      </c>
      <c r="B34" s="481" t="s">
        <v>290</v>
      </c>
      <c r="C34" s="465">
        <f t="shared" si="2"/>
        <v>5243</v>
      </c>
      <c r="D34" s="466">
        <f t="shared" si="2"/>
        <v>13703</v>
      </c>
      <c r="E34" s="740">
        <v>146</v>
      </c>
      <c r="F34" s="740">
        <v>89</v>
      </c>
      <c r="G34" s="740">
        <v>8</v>
      </c>
      <c r="H34" s="740">
        <v>1</v>
      </c>
      <c r="I34" s="663" t="s">
        <v>41</v>
      </c>
      <c r="J34" s="738">
        <v>31</v>
      </c>
      <c r="K34" s="738">
        <v>14</v>
      </c>
      <c r="L34" s="738">
        <v>121</v>
      </c>
      <c r="M34" s="738">
        <v>177</v>
      </c>
      <c r="N34" s="738">
        <v>0</v>
      </c>
      <c r="O34" s="738">
        <v>0</v>
      </c>
      <c r="P34" s="738">
        <v>5</v>
      </c>
      <c r="Q34" s="738">
        <v>2</v>
      </c>
      <c r="R34" s="743">
        <v>3826</v>
      </c>
      <c r="S34" s="743">
        <v>6720</v>
      </c>
      <c r="T34" s="743">
        <v>1086</v>
      </c>
      <c r="U34" s="743">
        <v>6626</v>
      </c>
      <c r="V34" s="743">
        <v>20</v>
      </c>
      <c r="W34" s="743">
        <v>74</v>
      </c>
      <c r="X34" s="478" t="s">
        <v>290</v>
      </c>
      <c r="Y34" s="663" t="s">
        <v>41</v>
      </c>
      <c r="Z34" s="748">
        <v>1122</v>
      </c>
      <c r="AA34" s="746">
        <v>1107</v>
      </c>
      <c r="AB34" s="747">
        <v>2097</v>
      </c>
      <c r="AC34" s="747">
        <v>2910</v>
      </c>
      <c r="AD34" s="746">
        <v>1149</v>
      </c>
      <c r="AE34" s="746">
        <v>611</v>
      </c>
      <c r="AF34" s="746">
        <v>605</v>
      </c>
      <c r="AG34" s="746">
        <v>8851</v>
      </c>
      <c r="AH34" s="746">
        <v>57</v>
      </c>
      <c r="AI34" s="746">
        <v>72</v>
      </c>
      <c r="AJ34" s="746">
        <v>213</v>
      </c>
      <c r="AK34" s="746">
        <v>152</v>
      </c>
      <c r="AL34" s="479" t="s">
        <v>290</v>
      </c>
    </row>
    <row r="35" spans="1:38" s="475" customFormat="1" ht="15.2" customHeight="1">
      <c r="A35" s="475" t="s">
        <v>43</v>
      </c>
      <c r="B35" s="477" t="s">
        <v>291</v>
      </c>
      <c r="C35" s="465">
        <f t="shared" si="2"/>
        <v>5673</v>
      </c>
      <c r="D35" s="466">
        <f t="shared" si="2"/>
        <v>9382</v>
      </c>
      <c r="E35" s="739">
        <v>806</v>
      </c>
      <c r="F35" s="739">
        <v>336</v>
      </c>
      <c r="G35" s="740">
        <v>78</v>
      </c>
      <c r="H35" s="740">
        <v>8</v>
      </c>
      <c r="I35" s="663" t="s">
        <v>43</v>
      </c>
      <c r="J35" s="738">
        <v>79</v>
      </c>
      <c r="K35" s="738">
        <v>75</v>
      </c>
      <c r="L35" s="738">
        <v>1108</v>
      </c>
      <c r="M35" s="738">
        <v>1466</v>
      </c>
      <c r="N35" s="738">
        <v>348</v>
      </c>
      <c r="O35" s="738">
        <v>482</v>
      </c>
      <c r="P35" s="738">
        <v>156</v>
      </c>
      <c r="Q35" s="738">
        <v>187</v>
      </c>
      <c r="R35" s="743">
        <v>2673</v>
      </c>
      <c r="S35" s="743">
        <v>4267</v>
      </c>
      <c r="T35" s="743">
        <v>406</v>
      </c>
      <c r="U35" s="743">
        <v>2361</v>
      </c>
      <c r="V35" s="743">
        <v>19</v>
      </c>
      <c r="W35" s="743">
        <v>200</v>
      </c>
      <c r="X35" s="478" t="s">
        <v>291</v>
      </c>
      <c r="Y35" s="663" t="s">
        <v>43</v>
      </c>
      <c r="Z35" s="746">
        <v>983</v>
      </c>
      <c r="AA35" s="746">
        <v>937</v>
      </c>
      <c r="AB35" s="746">
        <v>1718</v>
      </c>
      <c r="AC35" s="746">
        <v>1708</v>
      </c>
      <c r="AD35" s="746">
        <v>1802</v>
      </c>
      <c r="AE35" s="746">
        <v>927</v>
      </c>
      <c r="AF35" s="746">
        <v>671</v>
      </c>
      <c r="AG35" s="746">
        <v>5262</v>
      </c>
      <c r="AH35" s="746">
        <v>101</v>
      </c>
      <c r="AI35" s="746">
        <v>247</v>
      </c>
      <c r="AJ35" s="746">
        <v>398</v>
      </c>
      <c r="AK35" s="746">
        <v>301</v>
      </c>
      <c r="AL35" s="479" t="s">
        <v>291</v>
      </c>
    </row>
    <row r="36" spans="1:38" s="475" customFormat="1" ht="15.2" customHeight="1">
      <c r="A36" s="475" t="s">
        <v>45</v>
      </c>
      <c r="B36" s="477" t="s">
        <v>292</v>
      </c>
      <c r="C36" s="465">
        <f t="shared" si="2"/>
        <v>4807</v>
      </c>
      <c r="D36" s="466">
        <f t="shared" si="2"/>
        <v>12041</v>
      </c>
      <c r="E36" s="740">
        <v>544</v>
      </c>
      <c r="F36" s="740">
        <v>571</v>
      </c>
      <c r="G36" s="740">
        <v>97</v>
      </c>
      <c r="H36" s="740">
        <v>94</v>
      </c>
      <c r="I36" s="663" t="s">
        <v>45</v>
      </c>
      <c r="J36" s="738">
        <v>17</v>
      </c>
      <c r="K36" s="738">
        <v>40</v>
      </c>
      <c r="L36" s="738">
        <v>110</v>
      </c>
      <c r="M36" s="738">
        <v>136</v>
      </c>
      <c r="N36" s="738">
        <v>1</v>
      </c>
      <c r="O36" s="738">
        <v>0</v>
      </c>
      <c r="P36" s="738">
        <v>2</v>
      </c>
      <c r="Q36" s="738">
        <v>0</v>
      </c>
      <c r="R36" s="743">
        <v>2893</v>
      </c>
      <c r="S36" s="743">
        <v>6523</v>
      </c>
      <c r="T36" s="743">
        <v>1143</v>
      </c>
      <c r="U36" s="743">
        <v>4677</v>
      </c>
      <c r="V36" s="743">
        <v>0</v>
      </c>
      <c r="W36" s="743">
        <v>0</v>
      </c>
      <c r="X36" s="478" t="s">
        <v>292</v>
      </c>
      <c r="Y36" s="663" t="s">
        <v>45</v>
      </c>
      <c r="Z36" s="746">
        <v>1282</v>
      </c>
      <c r="AA36" s="746">
        <v>1929</v>
      </c>
      <c r="AB36" s="746">
        <v>1479</v>
      </c>
      <c r="AC36" s="746">
        <v>2662</v>
      </c>
      <c r="AD36" s="746">
        <v>1212</v>
      </c>
      <c r="AE36" s="746">
        <v>2350</v>
      </c>
      <c r="AF36" s="746">
        <v>486</v>
      </c>
      <c r="AG36" s="746">
        <v>4684</v>
      </c>
      <c r="AH36" s="746">
        <v>19</v>
      </c>
      <c r="AI36" s="746">
        <v>57</v>
      </c>
      <c r="AJ36" s="746">
        <v>329</v>
      </c>
      <c r="AK36" s="746">
        <v>359</v>
      </c>
      <c r="AL36" s="479" t="s">
        <v>292</v>
      </c>
    </row>
    <row r="37" spans="1:38" s="475" customFormat="1" ht="15.2" customHeight="1">
      <c r="A37" s="475" t="s">
        <v>47</v>
      </c>
      <c r="B37" s="477" t="s">
        <v>293</v>
      </c>
      <c r="C37" s="465">
        <f t="shared" si="2"/>
        <v>3817</v>
      </c>
      <c r="D37" s="466">
        <f t="shared" si="2"/>
        <v>18493</v>
      </c>
      <c r="E37" s="739">
        <v>1329</v>
      </c>
      <c r="F37" s="739">
        <v>5861</v>
      </c>
      <c r="G37" s="740">
        <v>14</v>
      </c>
      <c r="H37" s="740">
        <v>2</v>
      </c>
      <c r="I37" s="663" t="s">
        <v>47</v>
      </c>
      <c r="J37" s="738">
        <v>3</v>
      </c>
      <c r="K37" s="738">
        <v>11</v>
      </c>
      <c r="L37" s="738">
        <v>36</v>
      </c>
      <c r="M37" s="738">
        <v>209</v>
      </c>
      <c r="N37" s="738">
        <v>0</v>
      </c>
      <c r="O37" s="738">
        <v>0</v>
      </c>
      <c r="P37" s="738">
        <v>1</v>
      </c>
      <c r="Q37" s="738">
        <v>0</v>
      </c>
      <c r="R37" s="743">
        <v>1877</v>
      </c>
      <c r="S37" s="743">
        <v>3807</v>
      </c>
      <c r="T37" s="743">
        <v>540</v>
      </c>
      <c r="U37" s="743">
        <v>8400</v>
      </c>
      <c r="V37" s="743">
        <v>17</v>
      </c>
      <c r="W37" s="743">
        <v>203</v>
      </c>
      <c r="X37" s="478" t="s">
        <v>293</v>
      </c>
      <c r="Y37" s="663" t="s">
        <v>47</v>
      </c>
      <c r="Z37" s="746">
        <v>1601</v>
      </c>
      <c r="AA37" s="746">
        <v>3118</v>
      </c>
      <c r="AB37" s="746">
        <v>928</v>
      </c>
      <c r="AC37" s="746">
        <v>1544</v>
      </c>
      <c r="AD37" s="746">
        <v>561</v>
      </c>
      <c r="AE37" s="746">
        <v>398</v>
      </c>
      <c r="AF37" s="746">
        <v>551</v>
      </c>
      <c r="AG37" s="746">
        <v>13095</v>
      </c>
      <c r="AH37" s="746">
        <v>5</v>
      </c>
      <c r="AI37" s="746">
        <v>25</v>
      </c>
      <c r="AJ37" s="746">
        <v>171</v>
      </c>
      <c r="AK37" s="746">
        <v>313</v>
      </c>
      <c r="AL37" s="479" t="s">
        <v>293</v>
      </c>
    </row>
    <row r="38" spans="1:38" s="475" customFormat="1" ht="15.2" customHeight="1">
      <c r="A38" s="475" t="s">
        <v>49</v>
      </c>
      <c r="B38" s="477" t="s">
        <v>294</v>
      </c>
      <c r="C38" s="465">
        <f t="shared" si="2"/>
        <v>4494</v>
      </c>
      <c r="D38" s="466">
        <f t="shared" si="2"/>
        <v>11294</v>
      </c>
      <c r="E38" s="739">
        <v>445</v>
      </c>
      <c r="F38" s="740">
        <v>294</v>
      </c>
      <c r="G38" s="740">
        <v>54</v>
      </c>
      <c r="H38" s="740">
        <v>14</v>
      </c>
      <c r="I38" s="663" t="s">
        <v>49</v>
      </c>
      <c r="J38" s="738">
        <v>29</v>
      </c>
      <c r="K38" s="738">
        <v>13</v>
      </c>
      <c r="L38" s="738">
        <v>688</v>
      </c>
      <c r="M38" s="738">
        <v>841</v>
      </c>
      <c r="N38" s="738">
        <v>0</v>
      </c>
      <c r="O38" s="738">
        <v>0</v>
      </c>
      <c r="P38" s="738">
        <v>0</v>
      </c>
      <c r="Q38" s="738">
        <v>0</v>
      </c>
      <c r="R38" s="743">
        <v>2517</v>
      </c>
      <c r="S38" s="743">
        <v>4778</v>
      </c>
      <c r="T38" s="743">
        <v>703</v>
      </c>
      <c r="U38" s="743">
        <v>5273</v>
      </c>
      <c r="V38" s="743">
        <v>58</v>
      </c>
      <c r="W38" s="743">
        <v>81</v>
      </c>
      <c r="X38" s="478" t="s">
        <v>294</v>
      </c>
      <c r="Y38" s="663" t="s">
        <v>49</v>
      </c>
      <c r="Z38" s="746">
        <v>1341</v>
      </c>
      <c r="AA38" s="746">
        <v>1222</v>
      </c>
      <c r="AB38" s="746">
        <v>1590</v>
      </c>
      <c r="AC38" s="746">
        <v>1524</v>
      </c>
      <c r="AD38" s="746">
        <v>619</v>
      </c>
      <c r="AE38" s="746">
        <v>245</v>
      </c>
      <c r="AF38" s="746">
        <v>833</v>
      </c>
      <c r="AG38" s="746">
        <v>8250</v>
      </c>
      <c r="AH38" s="746">
        <v>9</v>
      </c>
      <c r="AI38" s="746">
        <v>10</v>
      </c>
      <c r="AJ38" s="746">
        <v>102</v>
      </c>
      <c r="AK38" s="746">
        <v>43</v>
      </c>
      <c r="AL38" s="479" t="s">
        <v>294</v>
      </c>
    </row>
    <row r="39" spans="1:38" s="475" customFormat="1" ht="15.2" customHeight="1" thickBot="1">
      <c r="A39" s="482" t="s">
        <v>51</v>
      </c>
      <c r="B39" s="483" t="s">
        <v>295</v>
      </c>
      <c r="C39" s="465">
        <f t="shared" si="2"/>
        <v>364</v>
      </c>
      <c r="D39" s="691">
        <f t="shared" si="2"/>
        <v>620</v>
      </c>
      <c r="E39" s="740">
        <v>52</v>
      </c>
      <c r="F39" s="740">
        <v>31</v>
      </c>
      <c r="G39" s="740">
        <v>21</v>
      </c>
      <c r="H39" s="819">
        <v>2</v>
      </c>
      <c r="I39" s="484" t="s">
        <v>51</v>
      </c>
      <c r="J39" s="738">
        <v>2</v>
      </c>
      <c r="K39" s="745">
        <v>0</v>
      </c>
      <c r="L39" s="738">
        <v>36</v>
      </c>
      <c r="M39" s="738">
        <v>148</v>
      </c>
      <c r="N39" s="738">
        <v>0</v>
      </c>
      <c r="O39" s="738">
        <v>0</v>
      </c>
      <c r="P39" s="738">
        <v>0</v>
      </c>
      <c r="Q39" s="738">
        <v>0</v>
      </c>
      <c r="R39" s="743">
        <v>227</v>
      </c>
      <c r="S39" s="743">
        <v>279</v>
      </c>
      <c r="T39" s="743">
        <v>21</v>
      </c>
      <c r="U39" s="743">
        <v>154</v>
      </c>
      <c r="V39" s="743">
        <v>5</v>
      </c>
      <c r="W39" s="743">
        <v>6</v>
      </c>
      <c r="X39" s="485" t="s">
        <v>295</v>
      </c>
      <c r="Y39" s="484" t="s">
        <v>51</v>
      </c>
      <c r="Z39" s="746">
        <v>187</v>
      </c>
      <c r="AA39" s="746">
        <v>355</v>
      </c>
      <c r="AB39" s="746">
        <v>31</v>
      </c>
      <c r="AC39" s="746">
        <v>16</v>
      </c>
      <c r="AD39" s="746">
        <v>91</v>
      </c>
      <c r="AE39" s="746">
        <v>18</v>
      </c>
      <c r="AF39" s="746">
        <v>43</v>
      </c>
      <c r="AG39" s="746">
        <v>225</v>
      </c>
      <c r="AH39" s="746">
        <v>0</v>
      </c>
      <c r="AI39" s="746">
        <v>0</v>
      </c>
      <c r="AJ39" s="746">
        <v>12</v>
      </c>
      <c r="AK39" s="746">
        <v>6</v>
      </c>
      <c r="AL39" s="486" t="s">
        <v>295</v>
      </c>
    </row>
    <row r="40" spans="1:38" s="489" customFormat="1" ht="12.95" customHeight="1">
      <c r="A40" s="487" t="s">
        <v>296</v>
      </c>
      <c r="B40" s="487"/>
      <c r="C40" s="487"/>
      <c r="D40" s="487"/>
      <c r="E40" s="487"/>
      <c r="F40" s="488"/>
      <c r="G40" s="488"/>
      <c r="H40" s="74" t="s">
        <v>725</v>
      </c>
      <c r="I40" s="487" t="s">
        <v>296</v>
      </c>
      <c r="J40" s="488"/>
      <c r="L40" s="490"/>
      <c r="M40" s="490"/>
      <c r="N40" s="490"/>
      <c r="O40" s="490"/>
      <c r="P40" s="491"/>
      <c r="Q40" s="491"/>
      <c r="R40" s="491"/>
      <c r="S40" s="491"/>
      <c r="T40" s="491"/>
      <c r="U40" s="491"/>
      <c r="V40" s="491"/>
      <c r="W40" s="491"/>
      <c r="X40" s="74" t="s">
        <v>725</v>
      </c>
      <c r="Y40" s="487" t="s">
        <v>296</v>
      </c>
      <c r="Z40" s="491"/>
      <c r="AA40" s="491"/>
      <c r="AB40" s="491"/>
      <c r="AC40" s="491"/>
      <c r="AD40" s="488"/>
      <c r="AE40" s="488"/>
      <c r="AF40" s="490"/>
      <c r="AG40" s="490"/>
      <c r="AH40" s="490"/>
      <c r="AI40" s="490"/>
      <c r="AJ40" s="487"/>
      <c r="AK40" s="488"/>
      <c r="AL40" s="74" t="s">
        <v>725</v>
      </c>
    </row>
    <row r="41" spans="1:38" s="493" customFormat="1" ht="12.95" customHeight="1">
      <c r="A41" s="492" t="s">
        <v>599</v>
      </c>
      <c r="B41" s="492"/>
      <c r="C41" s="492"/>
      <c r="D41" s="492"/>
      <c r="I41" s="492" t="s">
        <v>599</v>
      </c>
      <c r="P41" s="494"/>
      <c r="Q41" s="494"/>
      <c r="R41" s="495"/>
      <c r="S41" s="495"/>
      <c r="T41" s="495"/>
      <c r="U41" s="495"/>
      <c r="V41" s="495"/>
      <c r="W41" s="495"/>
      <c r="X41" s="495"/>
      <c r="Y41" s="492" t="s">
        <v>599</v>
      </c>
      <c r="Z41" s="495"/>
      <c r="AA41" s="495"/>
      <c r="AB41" s="495"/>
      <c r="AC41" s="495"/>
      <c r="AJ41" s="494"/>
      <c r="AK41" s="494"/>
      <c r="AL41" s="495"/>
    </row>
    <row r="42" spans="1:38" s="664" customFormat="1" ht="12.95" customHeight="1">
      <c r="A42" s="492" t="s">
        <v>600</v>
      </c>
      <c r="B42" s="459"/>
      <c r="C42" s="459"/>
      <c r="D42" s="459"/>
      <c r="I42" s="492" t="s">
        <v>600</v>
      </c>
      <c r="P42" s="496"/>
      <c r="Q42" s="496"/>
      <c r="R42" s="496"/>
      <c r="S42" s="496"/>
      <c r="T42" s="496"/>
      <c r="U42" s="496"/>
      <c r="V42" s="496"/>
      <c r="W42" s="496"/>
      <c r="X42" s="496"/>
      <c r="Y42" s="492" t="s">
        <v>600</v>
      </c>
      <c r="Z42" s="496"/>
      <c r="AA42" s="496"/>
      <c r="AB42" s="496"/>
      <c r="AC42" s="496"/>
      <c r="AJ42" s="496"/>
      <c r="AK42" s="496"/>
    </row>
    <row r="43" spans="1:38" s="664" customFormat="1" ht="12.95" customHeight="1">
      <c r="A43" s="638" t="s">
        <v>664</v>
      </c>
      <c r="B43" s="459"/>
      <c r="C43" s="459"/>
      <c r="D43" s="459"/>
      <c r="I43" s="638" t="s">
        <v>664</v>
      </c>
      <c r="P43" s="496"/>
      <c r="Q43" s="496"/>
      <c r="R43" s="496"/>
      <c r="S43" s="496"/>
      <c r="T43" s="496"/>
      <c r="U43" s="496"/>
      <c r="V43" s="496"/>
      <c r="W43" s="496"/>
      <c r="X43" s="496"/>
      <c r="Y43" s="638" t="s">
        <v>664</v>
      </c>
      <c r="Z43" s="496"/>
      <c r="AA43" s="496"/>
      <c r="AB43" s="496"/>
      <c r="AC43" s="496"/>
      <c r="AJ43" s="496"/>
      <c r="AK43" s="496"/>
    </row>
    <row r="44" spans="1:38" s="664" customFormat="1" ht="11.25">
      <c r="A44" s="459"/>
      <c r="B44" s="459"/>
      <c r="C44" s="459"/>
      <c r="D44" s="459"/>
      <c r="P44" s="459"/>
      <c r="Q44" s="459"/>
      <c r="R44" s="459"/>
      <c r="S44" s="459"/>
      <c r="T44" s="459"/>
      <c r="U44" s="459"/>
      <c r="V44" s="459"/>
      <c r="W44" s="459"/>
      <c r="X44" s="459"/>
      <c r="Y44" s="459"/>
      <c r="Z44" s="459"/>
      <c r="AA44" s="459"/>
      <c r="AB44" s="459"/>
      <c r="AC44" s="459"/>
      <c r="AJ44" s="459"/>
      <c r="AK44" s="459"/>
    </row>
    <row r="45" spans="1:38" s="664" customFormat="1" ht="11.25">
      <c r="A45" s="459"/>
      <c r="B45" s="459"/>
      <c r="C45" s="459"/>
      <c r="D45" s="459"/>
      <c r="P45" s="459"/>
      <c r="Q45" s="459"/>
      <c r="R45" s="459"/>
      <c r="S45" s="459"/>
      <c r="T45" s="459"/>
      <c r="U45" s="459"/>
      <c r="V45" s="459"/>
      <c r="W45" s="459"/>
      <c r="X45" s="459"/>
      <c r="Y45" s="459"/>
      <c r="Z45" s="459"/>
      <c r="AA45" s="459"/>
      <c r="AB45" s="459"/>
      <c r="AC45" s="459"/>
      <c r="AJ45" s="459"/>
      <c r="AK45" s="459"/>
    </row>
    <row r="46" spans="1:38" s="664" customFormat="1" ht="11.25">
      <c r="A46" s="459"/>
      <c r="B46" s="459"/>
      <c r="C46" s="459"/>
      <c r="D46" s="459"/>
      <c r="P46" s="459"/>
      <c r="Q46" s="459"/>
      <c r="R46" s="459"/>
      <c r="S46" s="459"/>
      <c r="T46" s="459"/>
      <c r="U46" s="459"/>
      <c r="V46" s="459"/>
      <c r="W46" s="459"/>
      <c r="X46" s="459"/>
      <c r="Y46" s="459"/>
      <c r="Z46" s="459"/>
      <c r="AA46" s="459"/>
      <c r="AB46" s="459"/>
      <c r="AC46" s="459"/>
      <c r="AJ46" s="459"/>
      <c r="AK46" s="459"/>
    </row>
    <row r="47" spans="1:38" s="664" customFormat="1" ht="11.25">
      <c r="A47" s="459"/>
      <c r="B47" s="459"/>
      <c r="C47" s="459"/>
      <c r="D47" s="459"/>
      <c r="P47" s="459"/>
      <c r="Q47" s="459"/>
      <c r="R47" s="459"/>
      <c r="S47" s="459"/>
      <c r="T47" s="459"/>
      <c r="U47" s="459"/>
      <c r="V47" s="459"/>
      <c r="W47" s="459"/>
      <c r="X47" s="459"/>
      <c r="Y47" s="459"/>
      <c r="Z47" s="459"/>
      <c r="AA47" s="459"/>
      <c r="AB47" s="459"/>
      <c r="AC47" s="459"/>
      <c r="AJ47" s="459"/>
      <c r="AK47" s="459"/>
    </row>
    <row r="48" spans="1:38" s="664" customFormat="1" ht="11.25">
      <c r="A48" s="459"/>
      <c r="B48" s="459"/>
      <c r="C48" s="459"/>
      <c r="D48" s="459"/>
      <c r="P48" s="459"/>
      <c r="Q48" s="459"/>
      <c r="R48" s="459"/>
      <c r="S48" s="459"/>
      <c r="T48" s="459"/>
      <c r="U48" s="459"/>
      <c r="V48" s="459"/>
      <c r="W48" s="459"/>
      <c r="X48" s="459"/>
      <c r="Y48" s="459"/>
      <c r="Z48" s="459"/>
      <c r="AA48" s="459"/>
      <c r="AB48" s="459"/>
      <c r="AC48" s="459"/>
      <c r="AJ48" s="459"/>
      <c r="AK48" s="459"/>
    </row>
    <row r="49" spans="1:37" s="664" customFormat="1" ht="11.25">
      <c r="A49" s="459"/>
      <c r="B49" s="459"/>
      <c r="C49" s="459"/>
      <c r="D49" s="459"/>
      <c r="P49" s="459"/>
      <c r="Q49" s="459"/>
      <c r="R49" s="459"/>
      <c r="S49" s="459"/>
      <c r="T49" s="459"/>
      <c r="U49" s="459"/>
      <c r="V49" s="459"/>
      <c r="W49" s="459"/>
      <c r="X49" s="459"/>
      <c r="Y49" s="459"/>
      <c r="Z49" s="459"/>
      <c r="AA49" s="459"/>
      <c r="AB49" s="459"/>
      <c r="AC49" s="459"/>
      <c r="AJ49" s="459"/>
      <c r="AK49" s="459"/>
    </row>
    <row r="50" spans="1:37" s="664" customFormat="1" ht="11.25">
      <c r="A50" s="459"/>
      <c r="B50" s="459"/>
      <c r="C50" s="459"/>
      <c r="D50" s="459"/>
      <c r="P50" s="459"/>
      <c r="Q50" s="459"/>
      <c r="R50" s="459"/>
      <c r="S50" s="459"/>
      <c r="T50" s="459"/>
      <c r="U50" s="459"/>
      <c r="V50" s="459"/>
      <c r="W50" s="459"/>
      <c r="X50" s="459"/>
      <c r="Y50" s="459"/>
      <c r="Z50" s="459"/>
      <c r="AA50" s="459"/>
      <c r="AB50" s="459"/>
      <c r="AC50" s="459"/>
      <c r="AJ50" s="459"/>
      <c r="AK50" s="459"/>
    </row>
    <row r="51" spans="1:37" s="664" customFormat="1" ht="11.25">
      <c r="A51" s="459"/>
      <c r="B51" s="459"/>
      <c r="C51" s="459"/>
      <c r="D51" s="459"/>
      <c r="P51" s="459"/>
      <c r="Q51" s="459"/>
      <c r="R51" s="459"/>
      <c r="S51" s="459"/>
      <c r="T51" s="459"/>
      <c r="U51" s="459"/>
      <c r="V51" s="459"/>
      <c r="W51" s="459"/>
      <c r="X51" s="459"/>
      <c r="Y51" s="459"/>
      <c r="Z51" s="459"/>
      <c r="AA51" s="459"/>
      <c r="AB51" s="459"/>
      <c r="AC51" s="459"/>
      <c r="AJ51" s="459"/>
      <c r="AK51" s="459"/>
    </row>
    <row r="52" spans="1:37" s="664" customFormat="1" ht="11.25">
      <c r="A52" s="459"/>
      <c r="B52" s="459"/>
      <c r="C52" s="459"/>
      <c r="D52" s="459"/>
      <c r="P52" s="459"/>
      <c r="Q52" s="459"/>
      <c r="R52" s="459"/>
      <c r="S52" s="459"/>
      <c r="T52" s="459"/>
      <c r="U52" s="459"/>
      <c r="V52" s="459"/>
      <c r="W52" s="459"/>
      <c r="X52" s="459"/>
      <c r="Y52" s="459"/>
      <c r="Z52" s="459"/>
      <c r="AA52" s="459"/>
      <c r="AB52" s="459"/>
      <c r="AC52" s="459"/>
      <c r="AJ52" s="459"/>
      <c r="AK52" s="459"/>
    </row>
    <row r="53" spans="1:37" s="664" customFormat="1" ht="11.25">
      <c r="A53" s="459"/>
      <c r="B53" s="459"/>
      <c r="C53" s="459"/>
      <c r="D53" s="459"/>
      <c r="P53" s="459"/>
      <c r="Q53" s="459"/>
      <c r="R53" s="459"/>
      <c r="S53" s="459"/>
      <c r="T53" s="459"/>
      <c r="U53" s="459"/>
      <c r="V53" s="459"/>
      <c r="W53" s="459"/>
      <c r="X53" s="459"/>
      <c r="Y53" s="459"/>
      <c r="Z53" s="459"/>
      <c r="AA53" s="459"/>
      <c r="AB53" s="459"/>
      <c r="AC53" s="459"/>
      <c r="AJ53" s="459"/>
      <c r="AK53" s="459"/>
    </row>
    <row r="54" spans="1:37" s="664" customFormat="1" ht="11.25">
      <c r="A54" s="459"/>
      <c r="B54" s="459"/>
      <c r="C54" s="459"/>
      <c r="D54" s="459"/>
      <c r="P54" s="459"/>
      <c r="Q54" s="459"/>
      <c r="R54" s="459"/>
      <c r="S54" s="459"/>
      <c r="T54" s="459"/>
      <c r="U54" s="459"/>
      <c r="V54" s="459"/>
      <c r="W54" s="459"/>
      <c r="X54" s="459"/>
      <c r="Y54" s="459"/>
      <c r="Z54" s="459"/>
      <c r="AA54" s="459"/>
      <c r="AB54" s="459"/>
      <c r="AC54" s="459"/>
      <c r="AJ54" s="459"/>
      <c r="AK54" s="459"/>
    </row>
    <row r="55" spans="1:37" s="664" customFormat="1" ht="11.25">
      <c r="A55" s="459"/>
      <c r="B55" s="459"/>
      <c r="C55" s="459"/>
      <c r="D55" s="459"/>
      <c r="P55" s="459"/>
      <c r="Q55" s="459"/>
      <c r="R55" s="459"/>
      <c r="S55" s="459"/>
      <c r="T55" s="459"/>
      <c r="U55" s="459"/>
      <c r="V55" s="459"/>
      <c r="W55" s="459"/>
      <c r="X55" s="459"/>
      <c r="Y55" s="459"/>
      <c r="Z55" s="459"/>
      <c r="AA55" s="459"/>
      <c r="AB55" s="459"/>
      <c r="AC55" s="459"/>
      <c r="AJ55" s="459"/>
      <c r="AK55" s="459"/>
    </row>
    <row r="56" spans="1:37" s="664" customFormat="1" ht="11.25">
      <c r="A56" s="459"/>
      <c r="B56" s="459"/>
      <c r="C56" s="459"/>
      <c r="D56" s="459"/>
      <c r="P56" s="459"/>
      <c r="Q56" s="459"/>
      <c r="R56" s="459"/>
      <c r="S56" s="459"/>
      <c r="T56" s="459"/>
      <c r="U56" s="459"/>
      <c r="V56" s="459"/>
      <c r="W56" s="459"/>
      <c r="X56" s="459"/>
      <c r="Y56" s="459"/>
      <c r="Z56" s="459"/>
      <c r="AA56" s="459"/>
      <c r="AB56" s="459"/>
      <c r="AC56" s="459"/>
      <c r="AJ56" s="459"/>
      <c r="AK56" s="459"/>
    </row>
    <row r="57" spans="1:37" s="664" customFormat="1" ht="11.25">
      <c r="A57" s="459"/>
      <c r="B57" s="459"/>
      <c r="C57" s="459"/>
      <c r="D57" s="459"/>
      <c r="P57" s="459"/>
      <c r="Q57" s="459"/>
      <c r="R57" s="459"/>
      <c r="S57" s="459"/>
      <c r="T57" s="459"/>
      <c r="U57" s="459"/>
      <c r="V57" s="459"/>
      <c r="W57" s="459"/>
      <c r="X57" s="459"/>
      <c r="Y57" s="459"/>
      <c r="Z57" s="459"/>
      <c r="AA57" s="459"/>
      <c r="AB57" s="459"/>
      <c r="AC57" s="459"/>
      <c r="AJ57" s="459"/>
      <c r="AK57" s="459"/>
    </row>
    <row r="58" spans="1:37" s="664" customFormat="1" ht="11.25">
      <c r="A58" s="459"/>
      <c r="B58" s="459"/>
      <c r="C58" s="459"/>
      <c r="D58" s="459"/>
      <c r="P58" s="459"/>
      <c r="Q58" s="459"/>
      <c r="R58" s="459"/>
      <c r="S58" s="459"/>
      <c r="T58" s="459"/>
      <c r="U58" s="459"/>
      <c r="V58" s="459"/>
      <c r="W58" s="459"/>
      <c r="X58" s="459"/>
      <c r="Y58" s="459"/>
      <c r="Z58" s="459"/>
      <c r="AA58" s="459"/>
      <c r="AB58" s="459"/>
      <c r="AC58" s="459"/>
      <c r="AJ58" s="459"/>
      <c r="AK58" s="459"/>
    </row>
    <row r="59" spans="1:37" s="664" customFormat="1" ht="11.25">
      <c r="A59" s="459"/>
      <c r="B59" s="459"/>
      <c r="C59" s="459"/>
      <c r="D59" s="459"/>
      <c r="P59" s="459"/>
      <c r="Q59" s="459"/>
      <c r="R59" s="459"/>
      <c r="S59" s="459"/>
      <c r="T59" s="459"/>
      <c r="U59" s="459"/>
      <c r="V59" s="459"/>
      <c r="W59" s="459"/>
      <c r="X59" s="459"/>
      <c r="Y59" s="459"/>
      <c r="Z59" s="459"/>
      <c r="AA59" s="459"/>
      <c r="AB59" s="459"/>
      <c r="AC59" s="459"/>
      <c r="AJ59" s="459"/>
      <c r="AK59" s="459"/>
    </row>
    <row r="60" spans="1:37" s="664" customFormat="1" ht="11.25">
      <c r="A60" s="459"/>
      <c r="B60" s="459"/>
      <c r="C60" s="459"/>
      <c r="D60" s="459"/>
      <c r="P60" s="459"/>
      <c r="Q60" s="459"/>
      <c r="R60" s="459"/>
      <c r="S60" s="459"/>
      <c r="T60" s="459"/>
      <c r="U60" s="459"/>
      <c r="V60" s="459"/>
      <c r="W60" s="459"/>
      <c r="X60" s="459"/>
      <c r="Y60" s="459"/>
      <c r="Z60" s="459"/>
      <c r="AA60" s="459"/>
      <c r="AB60" s="459"/>
      <c r="AC60" s="459"/>
      <c r="AJ60" s="459"/>
      <c r="AK60" s="459"/>
    </row>
    <row r="61" spans="1:37" s="664" customFormat="1" ht="11.25">
      <c r="A61" s="459"/>
      <c r="B61" s="459"/>
      <c r="C61" s="459"/>
      <c r="D61" s="459"/>
      <c r="P61" s="459"/>
      <c r="Q61" s="459"/>
      <c r="R61" s="459"/>
      <c r="S61" s="459"/>
      <c r="T61" s="459"/>
      <c r="U61" s="459"/>
      <c r="V61" s="459"/>
      <c r="W61" s="459"/>
      <c r="X61" s="459"/>
      <c r="Y61" s="459"/>
      <c r="Z61" s="459"/>
      <c r="AA61" s="459"/>
      <c r="AB61" s="459"/>
      <c r="AC61" s="459"/>
      <c r="AJ61" s="459"/>
      <c r="AK61" s="459"/>
    </row>
    <row r="62" spans="1:37" s="664" customFormat="1" ht="11.25">
      <c r="A62" s="459"/>
      <c r="B62" s="459"/>
      <c r="C62" s="459"/>
      <c r="D62" s="459"/>
      <c r="P62" s="459"/>
      <c r="Q62" s="459"/>
      <c r="R62" s="459"/>
      <c r="S62" s="459"/>
      <c r="T62" s="459"/>
      <c r="U62" s="459"/>
      <c r="V62" s="459"/>
      <c r="W62" s="459"/>
      <c r="X62" s="459"/>
      <c r="Y62" s="459"/>
      <c r="Z62" s="459"/>
      <c r="AA62" s="459"/>
      <c r="AB62" s="459"/>
      <c r="AC62" s="459"/>
      <c r="AJ62" s="459"/>
      <c r="AK62" s="459"/>
    </row>
    <row r="63" spans="1:37" s="664" customFormat="1" ht="11.25">
      <c r="A63" s="459"/>
      <c r="B63" s="459"/>
      <c r="C63" s="459"/>
      <c r="D63" s="459"/>
      <c r="P63" s="459"/>
      <c r="Q63" s="459"/>
      <c r="R63" s="459"/>
      <c r="S63" s="459"/>
      <c r="T63" s="459"/>
      <c r="U63" s="459"/>
      <c r="V63" s="459"/>
      <c r="W63" s="459"/>
      <c r="X63" s="459"/>
      <c r="Y63" s="459"/>
      <c r="Z63" s="459"/>
      <c r="AA63" s="459"/>
      <c r="AB63" s="459"/>
      <c r="AC63" s="459"/>
      <c r="AJ63" s="459"/>
      <c r="AK63" s="459"/>
    </row>
    <row r="64" spans="1:37" s="664" customFormat="1" ht="11.25">
      <c r="A64" s="459"/>
      <c r="B64" s="459"/>
      <c r="C64" s="459"/>
      <c r="D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J64" s="459"/>
      <c r="AK64" s="459"/>
    </row>
    <row r="65" spans="1:37" s="664" customFormat="1" ht="11.25">
      <c r="A65" s="459"/>
      <c r="B65" s="459"/>
      <c r="C65" s="459"/>
      <c r="D65" s="459"/>
      <c r="P65" s="459"/>
      <c r="Q65" s="459"/>
      <c r="R65" s="459"/>
      <c r="S65" s="459"/>
      <c r="T65" s="459"/>
      <c r="U65" s="459"/>
      <c r="V65" s="459"/>
      <c r="W65" s="459"/>
      <c r="X65" s="459"/>
      <c r="Y65" s="459"/>
      <c r="Z65" s="459"/>
      <c r="AA65" s="459"/>
      <c r="AB65" s="459"/>
      <c r="AC65" s="459"/>
      <c r="AJ65" s="459"/>
      <c r="AK65" s="459"/>
    </row>
    <row r="66" spans="1:37" s="664" customFormat="1" ht="11.25">
      <c r="A66" s="459"/>
      <c r="B66" s="459"/>
      <c r="C66" s="459"/>
      <c r="D66" s="459"/>
      <c r="P66" s="459"/>
      <c r="Q66" s="459"/>
      <c r="R66" s="459"/>
      <c r="S66" s="459"/>
      <c r="T66" s="459"/>
      <c r="U66" s="459"/>
      <c r="V66" s="459"/>
      <c r="W66" s="459"/>
      <c r="X66" s="459"/>
      <c r="Y66" s="459"/>
      <c r="Z66" s="459"/>
      <c r="AA66" s="459"/>
      <c r="AB66" s="459"/>
      <c r="AC66" s="459"/>
      <c r="AJ66" s="459"/>
      <c r="AK66" s="459"/>
    </row>
    <row r="67" spans="1:37" s="664" customFormat="1" ht="11.25">
      <c r="A67" s="459"/>
      <c r="B67" s="459"/>
      <c r="C67" s="459"/>
      <c r="D67" s="459"/>
      <c r="P67" s="459"/>
      <c r="Q67" s="459"/>
      <c r="R67" s="459"/>
      <c r="S67" s="459"/>
      <c r="T67" s="459"/>
      <c r="U67" s="459"/>
      <c r="V67" s="459"/>
      <c r="W67" s="459"/>
      <c r="X67" s="459"/>
      <c r="Y67" s="459"/>
      <c r="Z67" s="459"/>
      <c r="AA67" s="459"/>
      <c r="AB67" s="459"/>
      <c r="AC67" s="459"/>
      <c r="AJ67" s="459"/>
      <c r="AK67" s="459"/>
    </row>
    <row r="68" spans="1:37" s="664" customFormat="1" ht="11.25">
      <c r="A68" s="459"/>
      <c r="B68" s="459"/>
      <c r="C68" s="459"/>
      <c r="D68" s="459"/>
      <c r="P68" s="459"/>
      <c r="Q68" s="459"/>
      <c r="R68" s="459"/>
      <c r="S68" s="459"/>
      <c r="T68" s="459"/>
      <c r="U68" s="459"/>
      <c r="V68" s="459"/>
      <c r="W68" s="459"/>
      <c r="X68" s="459"/>
      <c r="Y68" s="459"/>
      <c r="Z68" s="459"/>
      <c r="AA68" s="459"/>
      <c r="AB68" s="459"/>
      <c r="AC68" s="459"/>
      <c r="AJ68" s="459"/>
      <c r="AK68" s="459"/>
    </row>
    <row r="69" spans="1:37" s="664" customFormat="1" ht="11.25">
      <c r="A69" s="459"/>
      <c r="B69" s="459"/>
      <c r="C69" s="459"/>
      <c r="D69" s="459"/>
      <c r="P69" s="459"/>
      <c r="Q69" s="459"/>
      <c r="R69" s="459"/>
      <c r="S69" s="459"/>
      <c r="T69" s="459"/>
      <c r="U69" s="459"/>
      <c r="V69" s="459"/>
      <c r="W69" s="459"/>
      <c r="X69" s="459"/>
      <c r="Y69" s="459"/>
      <c r="Z69" s="459"/>
      <c r="AA69" s="459"/>
      <c r="AB69" s="459"/>
      <c r="AC69" s="459"/>
      <c r="AJ69" s="459"/>
      <c r="AK69" s="459"/>
    </row>
    <row r="70" spans="1:37" s="664" customFormat="1" ht="11.25">
      <c r="A70" s="459"/>
      <c r="B70" s="459"/>
      <c r="C70" s="459"/>
      <c r="D70" s="459"/>
      <c r="P70" s="459"/>
      <c r="Q70" s="459"/>
      <c r="R70" s="459"/>
      <c r="S70" s="459"/>
      <c r="T70" s="459"/>
      <c r="U70" s="459"/>
      <c r="V70" s="459"/>
      <c r="W70" s="459"/>
      <c r="X70" s="459"/>
      <c r="Y70" s="459"/>
      <c r="Z70" s="459"/>
      <c r="AA70" s="459"/>
      <c r="AB70" s="459"/>
      <c r="AC70" s="459"/>
      <c r="AJ70" s="459"/>
      <c r="AK70" s="459"/>
    </row>
    <row r="71" spans="1:37" s="664" customFormat="1" ht="11.25">
      <c r="A71" s="459"/>
      <c r="B71" s="459"/>
      <c r="C71" s="459"/>
      <c r="D71" s="459"/>
      <c r="P71" s="459"/>
      <c r="Q71" s="459"/>
      <c r="R71" s="459"/>
      <c r="S71" s="459"/>
      <c r="T71" s="459"/>
      <c r="U71" s="459"/>
      <c r="V71" s="459"/>
      <c r="W71" s="459"/>
      <c r="X71" s="459"/>
      <c r="Y71" s="459"/>
      <c r="Z71" s="459"/>
      <c r="AA71" s="459"/>
      <c r="AB71" s="459"/>
      <c r="AC71" s="459"/>
      <c r="AJ71" s="459"/>
      <c r="AK71" s="459"/>
    </row>
    <row r="72" spans="1:37" s="664" customFormat="1" ht="11.25">
      <c r="A72" s="459"/>
      <c r="B72" s="459"/>
      <c r="C72" s="459"/>
      <c r="D72" s="459"/>
      <c r="P72" s="459"/>
      <c r="Q72" s="459"/>
      <c r="R72" s="459"/>
      <c r="S72" s="459"/>
      <c r="T72" s="459"/>
      <c r="U72" s="459"/>
      <c r="V72" s="459"/>
      <c r="W72" s="459"/>
      <c r="X72" s="459"/>
      <c r="Y72" s="459"/>
      <c r="Z72" s="459"/>
      <c r="AA72" s="459"/>
      <c r="AB72" s="459"/>
      <c r="AC72" s="459"/>
      <c r="AJ72" s="459"/>
      <c r="AK72" s="459"/>
    </row>
    <row r="73" spans="1:37" s="664" customFormat="1" ht="11.25">
      <c r="A73" s="459"/>
      <c r="B73" s="459"/>
      <c r="C73" s="459"/>
      <c r="D73" s="459"/>
      <c r="P73" s="459"/>
      <c r="Q73" s="459"/>
      <c r="R73" s="459"/>
      <c r="S73" s="459"/>
      <c r="T73" s="459"/>
      <c r="U73" s="459"/>
      <c r="V73" s="459"/>
      <c r="W73" s="459"/>
      <c r="X73" s="459"/>
      <c r="Y73" s="459"/>
      <c r="Z73" s="459"/>
      <c r="AA73" s="459"/>
      <c r="AB73" s="459"/>
      <c r="AC73" s="459"/>
      <c r="AJ73" s="459"/>
      <c r="AK73" s="459"/>
    </row>
    <row r="74" spans="1:37" s="664" customFormat="1" ht="11.25">
      <c r="A74" s="459"/>
      <c r="B74" s="459"/>
      <c r="C74" s="459"/>
      <c r="D74" s="459"/>
      <c r="P74" s="459"/>
      <c r="Q74" s="459"/>
      <c r="R74" s="459"/>
      <c r="S74" s="459"/>
      <c r="T74" s="459"/>
      <c r="U74" s="459"/>
      <c r="V74" s="459"/>
      <c r="W74" s="459"/>
      <c r="X74" s="459"/>
      <c r="Y74" s="459"/>
      <c r="Z74" s="459"/>
      <c r="AA74" s="459"/>
      <c r="AB74" s="459"/>
      <c r="AC74" s="459"/>
      <c r="AJ74" s="459"/>
      <c r="AK74" s="459"/>
    </row>
    <row r="75" spans="1:37" s="664" customFormat="1" ht="11.25">
      <c r="A75" s="459"/>
      <c r="B75" s="459"/>
      <c r="C75" s="459"/>
      <c r="D75" s="459"/>
      <c r="P75" s="459"/>
      <c r="Q75" s="459"/>
      <c r="R75" s="459"/>
      <c r="S75" s="459"/>
      <c r="T75" s="459"/>
      <c r="U75" s="459"/>
      <c r="V75" s="459"/>
      <c r="W75" s="459"/>
      <c r="X75" s="459"/>
      <c r="Y75" s="459"/>
      <c r="Z75" s="459"/>
      <c r="AA75" s="459"/>
      <c r="AB75" s="459"/>
      <c r="AC75" s="459"/>
      <c r="AJ75" s="459"/>
      <c r="AK75" s="459"/>
    </row>
    <row r="76" spans="1:37" s="664" customFormat="1" ht="11.25">
      <c r="A76" s="459"/>
      <c r="B76" s="459"/>
      <c r="C76" s="459"/>
      <c r="D76" s="459"/>
      <c r="P76" s="459"/>
      <c r="Q76" s="459"/>
      <c r="R76" s="459"/>
      <c r="S76" s="459"/>
      <c r="T76" s="459"/>
      <c r="U76" s="459"/>
      <c r="V76" s="459"/>
      <c r="W76" s="459"/>
      <c r="X76" s="459"/>
      <c r="Y76" s="459"/>
      <c r="Z76" s="459"/>
      <c r="AA76" s="459"/>
      <c r="AB76" s="459"/>
      <c r="AC76" s="459"/>
      <c r="AJ76" s="459"/>
      <c r="AK76" s="459"/>
    </row>
    <row r="77" spans="1:37" s="664" customFormat="1" ht="11.25">
      <c r="A77" s="459"/>
      <c r="B77" s="459"/>
      <c r="C77" s="459"/>
      <c r="D77" s="459"/>
      <c r="P77" s="459"/>
      <c r="Q77" s="459"/>
      <c r="R77" s="459"/>
      <c r="S77" s="459"/>
      <c r="T77" s="459"/>
      <c r="U77" s="459"/>
      <c r="V77" s="459"/>
      <c r="W77" s="459"/>
      <c r="X77" s="459"/>
      <c r="Y77" s="459"/>
      <c r="Z77" s="459"/>
      <c r="AA77" s="459"/>
      <c r="AB77" s="459"/>
      <c r="AC77" s="459"/>
      <c r="AJ77" s="459"/>
      <c r="AK77" s="459"/>
    </row>
    <row r="78" spans="1:37" s="664" customFormat="1" ht="11.25">
      <c r="A78" s="459"/>
      <c r="B78" s="459"/>
      <c r="C78" s="459"/>
      <c r="D78" s="459"/>
      <c r="P78" s="459"/>
      <c r="Q78" s="459"/>
      <c r="R78" s="459"/>
      <c r="S78" s="459"/>
      <c r="T78" s="459"/>
      <c r="U78" s="459"/>
      <c r="V78" s="459"/>
      <c r="W78" s="459"/>
      <c r="X78" s="459"/>
      <c r="Y78" s="459"/>
      <c r="Z78" s="459"/>
      <c r="AA78" s="459"/>
      <c r="AB78" s="459"/>
      <c r="AC78" s="459"/>
      <c r="AJ78" s="459"/>
      <c r="AK78" s="459"/>
    </row>
    <row r="79" spans="1:37" s="664" customFormat="1" ht="11.25">
      <c r="A79" s="459"/>
      <c r="B79" s="459"/>
      <c r="C79" s="459"/>
      <c r="D79" s="459"/>
      <c r="P79" s="459"/>
      <c r="Q79" s="459"/>
      <c r="R79" s="459"/>
      <c r="S79" s="459"/>
      <c r="T79" s="459"/>
      <c r="U79" s="459"/>
      <c r="V79" s="459"/>
      <c r="W79" s="459"/>
      <c r="X79" s="459"/>
      <c r="Y79" s="459"/>
      <c r="Z79" s="459"/>
      <c r="AA79" s="459"/>
      <c r="AB79" s="459"/>
      <c r="AC79" s="459"/>
      <c r="AJ79" s="459"/>
      <c r="AK79" s="459"/>
    </row>
    <row r="80" spans="1:37" s="664" customFormat="1" ht="11.25">
      <c r="A80" s="459"/>
      <c r="B80" s="459"/>
      <c r="C80" s="459"/>
      <c r="D80" s="459"/>
      <c r="P80" s="459"/>
      <c r="Q80" s="459"/>
      <c r="R80" s="459"/>
      <c r="S80" s="459"/>
      <c r="T80" s="459"/>
      <c r="U80" s="459"/>
      <c r="V80" s="459"/>
      <c r="W80" s="459"/>
      <c r="X80" s="459"/>
      <c r="Y80" s="459"/>
      <c r="Z80" s="459"/>
      <c r="AA80" s="459"/>
      <c r="AB80" s="459"/>
      <c r="AC80" s="459"/>
      <c r="AJ80" s="459"/>
      <c r="AK80" s="459"/>
    </row>
    <row r="81" spans="1:37" s="664" customFormat="1" ht="11.25">
      <c r="A81" s="459"/>
      <c r="B81" s="459"/>
      <c r="C81" s="459"/>
      <c r="D81" s="459"/>
      <c r="P81" s="459"/>
      <c r="Q81" s="459"/>
      <c r="R81" s="459"/>
      <c r="S81" s="459"/>
      <c r="T81" s="459"/>
      <c r="U81" s="459"/>
      <c r="V81" s="459"/>
      <c r="W81" s="459"/>
      <c r="X81" s="459"/>
      <c r="Y81" s="459"/>
      <c r="Z81" s="459"/>
      <c r="AA81" s="459"/>
      <c r="AB81" s="459"/>
      <c r="AC81" s="459"/>
      <c r="AJ81" s="459"/>
      <c r="AK81" s="459"/>
    </row>
    <row r="82" spans="1:37" s="664" customFormat="1" ht="11.25">
      <c r="A82" s="459"/>
      <c r="B82" s="459"/>
      <c r="C82" s="459"/>
      <c r="D82" s="459"/>
      <c r="P82" s="459"/>
      <c r="Q82" s="459"/>
      <c r="R82" s="459"/>
      <c r="S82" s="459"/>
      <c r="T82" s="459"/>
      <c r="U82" s="459"/>
      <c r="V82" s="459"/>
      <c r="W82" s="459"/>
      <c r="X82" s="459"/>
      <c r="Y82" s="459"/>
      <c r="Z82" s="459"/>
      <c r="AA82" s="459"/>
      <c r="AB82" s="459"/>
      <c r="AC82" s="459"/>
      <c r="AJ82" s="459"/>
      <c r="AK82" s="459"/>
    </row>
    <row r="83" spans="1:37" s="664" customFormat="1" ht="11.25">
      <c r="A83" s="459"/>
      <c r="B83" s="459"/>
      <c r="C83" s="459"/>
      <c r="D83" s="459"/>
      <c r="P83" s="459"/>
      <c r="Q83" s="459"/>
      <c r="R83" s="459"/>
      <c r="S83" s="459"/>
      <c r="T83" s="459"/>
      <c r="U83" s="459"/>
      <c r="V83" s="459"/>
      <c r="W83" s="459"/>
      <c r="X83" s="459"/>
      <c r="Y83" s="459"/>
      <c r="Z83" s="459"/>
      <c r="AA83" s="459"/>
      <c r="AB83" s="459"/>
      <c r="AC83" s="459"/>
      <c r="AJ83" s="459"/>
      <c r="AK83" s="459"/>
    </row>
    <row r="84" spans="1:37" s="664" customFormat="1" ht="11.25">
      <c r="A84" s="459"/>
      <c r="B84" s="459"/>
      <c r="C84" s="459"/>
      <c r="D84" s="459"/>
      <c r="P84" s="459"/>
      <c r="Q84" s="459"/>
      <c r="R84" s="459"/>
      <c r="S84" s="459"/>
      <c r="T84" s="459"/>
      <c r="U84" s="459"/>
      <c r="V84" s="459"/>
      <c r="W84" s="459"/>
      <c r="X84" s="459"/>
      <c r="Y84" s="459"/>
      <c r="Z84" s="459"/>
      <c r="AA84" s="459"/>
      <c r="AB84" s="459"/>
      <c r="AC84" s="459"/>
      <c r="AJ84" s="459"/>
      <c r="AK84" s="459"/>
    </row>
    <row r="85" spans="1:37" s="664" customFormat="1" ht="11.25">
      <c r="A85" s="459"/>
      <c r="B85" s="459"/>
      <c r="C85" s="459"/>
      <c r="D85" s="459"/>
      <c r="P85" s="459"/>
      <c r="Q85" s="459"/>
      <c r="R85" s="459"/>
      <c r="S85" s="459"/>
      <c r="T85" s="459"/>
      <c r="U85" s="459"/>
      <c r="V85" s="459"/>
      <c r="W85" s="459"/>
      <c r="X85" s="459"/>
      <c r="Y85" s="459"/>
      <c r="Z85" s="459"/>
      <c r="AA85" s="459"/>
      <c r="AB85" s="459"/>
      <c r="AC85" s="459"/>
      <c r="AJ85" s="459"/>
      <c r="AK85" s="459"/>
    </row>
    <row r="86" spans="1:37" s="664" customFormat="1" ht="11.25">
      <c r="A86" s="459"/>
      <c r="B86" s="459"/>
      <c r="C86" s="459"/>
      <c r="D86" s="459"/>
      <c r="P86" s="459"/>
      <c r="Q86" s="459"/>
      <c r="R86" s="459"/>
      <c r="S86" s="459"/>
      <c r="T86" s="459"/>
      <c r="U86" s="459"/>
      <c r="V86" s="459"/>
      <c r="W86" s="459"/>
      <c r="X86" s="459"/>
      <c r="Y86" s="459"/>
      <c r="Z86" s="459"/>
      <c r="AA86" s="459"/>
      <c r="AB86" s="459"/>
      <c r="AC86" s="459"/>
      <c r="AJ86" s="459"/>
      <c r="AK86" s="459"/>
    </row>
    <row r="87" spans="1:37" s="664" customFormat="1" ht="11.25">
      <c r="A87" s="459"/>
      <c r="B87" s="459"/>
      <c r="C87" s="459"/>
      <c r="D87" s="459"/>
      <c r="P87" s="459"/>
      <c r="Q87" s="459"/>
      <c r="R87" s="459"/>
      <c r="S87" s="459"/>
      <c r="T87" s="459"/>
      <c r="U87" s="459"/>
      <c r="V87" s="459"/>
      <c r="W87" s="459"/>
      <c r="X87" s="459"/>
      <c r="Y87" s="459"/>
      <c r="Z87" s="459"/>
      <c r="AA87" s="459"/>
      <c r="AB87" s="459"/>
      <c r="AC87" s="459"/>
      <c r="AJ87" s="459"/>
      <c r="AK87" s="459"/>
    </row>
    <row r="88" spans="1:37" s="664" customFormat="1" ht="11.25">
      <c r="A88" s="459"/>
      <c r="B88" s="459"/>
      <c r="C88" s="459"/>
      <c r="D88" s="459"/>
      <c r="P88" s="459"/>
      <c r="Q88" s="459"/>
      <c r="R88" s="459"/>
      <c r="S88" s="459"/>
      <c r="T88" s="459"/>
      <c r="U88" s="459"/>
      <c r="V88" s="459"/>
      <c r="W88" s="459"/>
      <c r="X88" s="459"/>
      <c r="Y88" s="459"/>
      <c r="Z88" s="459"/>
      <c r="AA88" s="459"/>
      <c r="AB88" s="459"/>
      <c r="AC88" s="459"/>
      <c r="AJ88" s="459"/>
      <c r="AK88" s="459"/>
    </row>
    <row r="89" spans="1:37" s="664" customFormat="1" ht="11.25">
      <c r="A89" s="459"/>
      <c r="B89" s="459"/>
      <c r="C89" s="459"/>
      <c r="D89" s="459"/>
      <c r="P89" s="459"/>
      <c r="Q89" s="459"/>
      <c r="R89" s="459"/>
      <c r="S89" s="459"/>
      <c r="T89" s="459"/>
      <c r="U89" s="459"/>
      <c r="V89" s="459"/>
      <c r="W89" s="459"/>
      <c r="X89" s="459"/>
      <c r="Y89" s="459"/>
      <c r="Z89" s="459"/>
      <c r="AA89" s="459"/>
      <c r="AB89" s="459"/>
      <c r="AC89" s="459"/>
      <c r="AJ89" s="459"/>
      <c r="AK89" s="459"/>
    </row>
    <row r="90" spans="1:37" s="664" customFormat="1" ht="11.25">
      <c r="A90" s="459"/>
      <c r="B90" s="459"/>
      <c r="C90" s="459"/>
      <c r="D90" s="459"/>
      <c r="P90" s="459"/>
      <c r="Q90" s="459"/>
      <c r="R90" s="459"/>
      <c r="S90" s="459"/>
      <c r="T90" s="459"/>
      <c r="U90" s="459"/>
      <c r="V90" s="459"/>
      <c r="W90" s="459"/>
      <c r="X90" s="459"/>
      <c r="Y90" s="459"/>
      <c r="Z90" s="459"/>
      <c r="AA90" s="459"/>
      <c r="AB90" s="459"/>
      <c r="AC90" s="459"/>
      <c r="AJ90" s="459"/>
      <c r="AK90" s="459"/>
    </row>
    <row r="91" spans="1:37" s="664" customFormat="1" ht="11.25">
      <c r="A91" s="459"/>
      <c r="B91" s="459"/>
      <c r="C91" s="459"/>
      <c r="D91" s="459"/>
      <c r="P91" s="459"/>
      <c r="Q91" s="459"/>
      <c r="R91" s="459"/>
      <c r="S91" s="459"/>
      <c r="T91" s="459"/>
      <c r="U91" s="459"/>
      <c r="V91" s="459"/>
      <c r="W91" s="459"/>
      <c r="X91" s="459"/>
      <c r="Y91" s="459"/>
      <c r="Z91" s="459"/>
      <c r="AA91" s="459"/>
      <c r="AB91" s="459"/>
      <c r="AC91" s="459"/>
      <c r="AJ91" s="459"/>
      <c r="AK91" s="459"/>
    </row>
    <row r="92" spans="1:37" s="664" customFormat="1" ht="11.25">
      <c r="A92" s="459"/>
      <c r="B92" s="459"/>
      <c r="C92" s="459"/>
      <c r="D92" s="459"/>
      <c r="P92" s="459"/>
      <c r="Q92" s="459"/>
      <c r="R92" s="459"/>
      <c r="S92" s="459"/>
      <c r="T92" s="459"/>
      <c r="U92" s="459"/>
      <c r="V92" s="459"/>
      <c r="W92" s="459"/>
      <c r="X92" s="459"/>
      <c r="Y92" s="459"/>
      <c r="Z92" s="459"/>
      <c r="AA92" s="459"/>
      <c r="AB92" s="459"/>
      <c r="AC92" s="459"/>
      <c r="AJ92" s="459"/>
      <c r="AK92" s="459"/>
    </row>
    <row r="93" spans="1:37" s="664" customFormat="1" ht="11.25">
      <c r="A93" s="459"/>
      <c r="B93" s="459"/>
      <c r="C93" s="459"/>
      <c r="D93" s="459"/>
      <c r="P93" s="459"/>
      <c r="Q93" s="459"/>
      <c r="R93" s="459"/>
      <c r="S93" s="459"/>
      <c r="T93" s="459"/>
      <c r="U93" s="459"/>
      <c r="V93" s="459"/>
      <c r="W93" s="459"/>
      <c r="X93" s="459"/>
      <c r="Y93" s="459"/>
      <c r="Z93" s="459"/>
      <c r="AA93" s="459"/>
      <c r="AB93" s="459"/>
      <c r="AC93" s="459"/>
      <c r="AJ93" s="459"/>
      <c r="AK93" s="459"/>
    </row>
    <row r="94" spans="1:37" s="664" customFormat="1" ht="11.25">
      <c r="A94" s="459"/>
      <c r="B94" s="459"/>
      <c r="C94" s="459"/>
      <c r="D94" s="459"/>
      <c r="P94" s="459"/>
      <c r="Q94" s="459"/>
      <c r="R94" s="459"/>
      <c r="S94" s="459"/>
      <c r="T94" s="459"/>
      <c r="U94" s="459"/>
      <c r="V94" s="459"/>
      <c r="W94" s="459"/>
      <c r="X94" s="459"/>
      <c r="Y94" s="459"/>
      <c r="Z94" s="459"/>
      <c r="AA94" s="459"/>
      <c r="AB94" s="459"/>
      <c r="AC94" s="459"/>
      <c r="AJ94" s="459"/>
      <c r="AK94" s="459"/>
    </row>
    <row r="95" spans="1:37" s="664" customFormat="1" ht="11.25">
      <c r="A95" s="459"/>
      <c r="B95" s="459"/>
      <c r="C95" s="459"/>
      <c r="D95" s="459"/>
      <c r="P95" s="459"/>
      <c r="Q95" s="459"/>
      <c r="R95" s="459"/>
      <c r="S95" s="459"/>
      <c r="T95" s="459"/>
      <c r="U95" s="459"/>
      <c r="V95" s="459"/>
      <c r="W95" s="459"/>
      <c r="X95" s="459"/>
      <c r="Y95" s="459"/>
      <c r="Z95" s="459"/>
      <c r="AA95" s="459"/>
      <c r="AB95" s="459"/>
      <c r="AC95" s="459"/>
      <c r="AJ95" s="459"/>
      <c r="AK95" s="459"/>
    </row>
    <row r="96" spans="1:37" s="664" customFormat="1" ht="11.25">
      <c r="A96" s="459"/>
      <c r="B96" s="459"/>
      <c r="C96" s="459"/>
      <c r="D96" s="459"/>
      <c r="P96" s="459"/>
      <c r="Q96" s="459"/>
      <c r="R96" s="459"/>
      <c r="S96" s="459"/>
      <c r="T96" s="459"/>
      <c r="U96" s="459"/>
      <c r="V96" s="459"/>
      <c r="W96" s="459"/>
      <c r="X96" s="459"/>
      <c r="Y96" s="459"/>
      <c r="Z96" s="459"/>
      <c r="AA96" s="459"/>
      <c r="AB96" s="459"/>
      <c r="AC96" s="459"/>
      <c r="AJ96" s="459"/>
      <c r="AK96" s="459"/>
    </row>
    <row r="97" spans="1:37" s="664" customFormat="1" ht="11.25">
      <c r="A97" s="459"/>
      <c r="B97" s="459"/>
      <c r="C97" s="459"/>
      <c r="D97" s="459"/>
      <c r="P97" s="459"/>
      <c r="Q97" s="459"/>
      <c r="R97" s="459"/>
      <c r="S97" s="459"/>
      <c r="T97" s="459"/>
      <c r="U97" s="459"/>
      <c r="V97" s="459"/>
      <c r="W97" s="459"/>
      <c r="X97" s="459"/>
      <c r="Y97" s="459"/>
      <c r="Z97" s="459"/>
      <c r="AA97" s="459"/>
      <c r="AB97" s="459"/>
      <c r="AC97" s="459"/>
      <c r="AJ97" s="459"/>
      <c r="AK97" s="459"/>
    </row>
    <row r="98" spans="1:37" s="664" customFormat="1" ht="11.25">
      <c r="A98" s="459"/>
      <c r="B98" s="459"/>
      <c r="C98" s="459"/>
      <c r="D98" s="459"/>
      <c r="P98" s="459"/>
      <c r="Q98" s="459"/>
      <c r="R98" s="459"/>
      <c r="S98" s="459"/>
      <c r="T98" s="459"/>
      <c r="U98" s="459"/>
      <c r="V98" s="459"/>
      <c r="W98" s="459"/>
      <c r="X98" s="459"/>
      <c r="Y98" s="459"/>
      <c r="Z98" s="459"/>
      <c r="AA98" s="459"/>
      <c r="AB98" s="459"/>
      <c r="AC98" s="459"/>
      <c r="AJ98" s="459"/>
      <c r="AK98" s="459"/>
    </row>
    <row r="99" spans="1:37" s="664" customFormat="1" ht="11.25">
      <c r="A99" s="459"/>
      <c r="B99" s="459"/>
      <c r="C99" s="459"/>
      <c r="D99" s="459"/>
      <c r="P99" s="459"/>
      <c r="Q99" s="459"/>
      <c r="R99" s="459"/>
      <c r="S99" s="459"/>
      <c r="T99" s="459"/>
      <c r="U99" s="459"/>
      <c r="V99" s="459"/>
      <c r="W99" s="459"/>
      <c r="X99" s="459"/>
      <c r="Y99" s="459"/>
      <c r="Z99" s="459"/>
      <c r="AA99" s="459"/>
      <c r="AB99" s="459"/>
      <c r="AC99" s="459"/>
      <c r="AJ99" s="459"/>
      <c r="AK99" s="459"/>
    </row>
    <row r="100" spans="1:37" s="664" customFormat="1" ht="11.25">
      <c r="A100" s="459"/>
      <c r="B100" s="459"/>
      <c r="C100" s="459"/>
      <c r="D100" s="459"/>
      <c r="P100" s="459"/>
      <c r="Q100" s="459"/>
      <c r="R100" s="459"/>
      <c r="S100" s="459"/>
      <c r="T100" s="459"/>
      <c r="U100" s="459"/>
      <c r="V100" s="459"/>
      <c r="W100" s="459"/>
      <c r="X100" s="459"/>
      <c r="Y100" s="459"/>
      <c r="Z100" s="459"/>
      <c r="AA100" s="459"/>
      <c r="AB100" s="459"/>
      <c r="AC100" s="459"/>
      <c r="AJ100" s="459"/>
      <c r="AK100" s="459"/>
    </row>
    <row r="101" spans="1:37" s="664" customFormat="1" ht="11.25">
      <c r="A101" s="459"/>
      <c r="B101" s="459"/>
      <c r="C101" s="459"/>
      <c r="D101" s="459"/>
      <c r="P101" s="459"/>
      <c r="Q101" s="459"/>
      <c r="R101" s="459"/>
      <c r="S101" s="459"/>
      <c r="T101" s="459"/>
      <c r="U101" s="459"/>
      <c r="V101" s="459"/>
      <c r="W101" s="459"/>
      <c r="X101" s="459"/>
      <c r="Y101" s="459"/>
      <c r="Z101" s="459"/>
      <c r="AA101" s="459"/>
      <c r="AB101" s="459"/>
      <c r="AC101" s="459"/>
      <c r="AJ101" s="459"/>
      <c r="AK101" s="459"/>
    </row>
    <row r="102" spans="1:37" s="664" customFormat="1" ht="11.25">
      <c r="A102" s="459"/>
      <c r="B102" s="459"/>
      <c r="C102" s="459"/>
      <c r="D102" s="459"/>
      <c r="P102" s="459"/>
      <c r="Q102" s="459"/>
      <c r="R102" s="459"/>
      <c r="S102" s="459"/>
      <c r="T102" s="459"/>
      <c r="U102" s="459"/>
      <c r="V102" s="459"/>
      <c r="W102" s="459"/>
      <c r="X102" s="459"/>
      <c r="Y102" s="459"/>
      <c r="Z102" s="459"/>
      <c r="AA102" s="459"/>
      <c r="AB102" s="459"/>
      <c r="AC102" s="459"/>
      <c r="AJ102" s="459"/>
      <c r="AK102" s="459"/>
    </row>
    <row r="103" spans="1:37" s="664" customFormat="1" ht="11.25">
      <c r="A103" s="459"/>
      <c r="B103" s="459"/>
      <c r="C103" s="459"/>
      <c r="D103" s="459"/>
      <c r="P103" s="459"/>
      <c r="Q103" s="459"/>
      <c r="R103" s="459"/>
      <c r="S103" s="459"/>
      <c r="T103" s="459"/>
      <c r="U103" s="459"/>
      <c r="V103" s="459"/>
      <c r="W103" s="459"/>
      <c r="X103" s="459"/>
      <c r="Y103" s="459"/>
      <c r="Z103" s="459"/>
      <c r="AA103" s="459"/>
      <c r="AB103" s="459"/>
      <c r="AC103" s="459"/>
      <c r="AJ103" s="459"/>
      <c r="AK103" s="459"/>
    </row>
  </sheetData>
  <sheetProtection selectLockedCells="1"/>
  <mergeCells count="75">
    <mergeCell ref="A14:B14"/>
    <mergeCell ref="A13:B13"/>
    <mergeCell ref="Y3:AE3"/>
    <mergeCell ref="Y4:AE4"/>
    <mergeCell ref="Z6:AE6"/>
    <mergeCell ref="AC9:AC10"/>
    <mergeCell ref="F9:F10"/>
    <mergeCell ref="Y6:Y10"/>
    <mergeCell ref="A3:H3"/>
    <mergeCell ref="H9:H10"/>
    <mergeCell ref="A4:H4"/>
    <mergeCell ref="E6:H6"/>
    <mergeCell ref="E7:H7"/>
    <mergeCell ref="G8:H8"/>
    <mergeCell ref="E9:E10"/>
    <mergeCell ref="C9:C10"/>
    <mergeCell ref="AD7:AE8"/>
    <mergeCell ref="Z9:Z10"/>
    <mergeCell ref="Z7:AA8"/>
    <mergeCell ref="AE9:AE10"/>
    <mergeCell ref="AA9:AA10"/>
    <mergeCell ref="AB7:AC8"/>
    <mergeCell ref="AB9:AB10"/>
    <mergeCell ref="AD9:AD10"/>
    <mergeCell ref="AF3:AL3"/>
    <mergeCell ref="AF4:AL4"/>
    <mergeCell ref="AG9:AG10"/>
    <mergeCell ref="AL6:AL10"/>
    <mergeCell ref="AI9:AI10"/>
    <mergeCell ref="AK9:AK10"/>
    <mergeCell ref="AJ9:AJ10"/>
    <mergeCell ref="AF6:AK6"/>
    <mergeCell ref="AH7:AI8"/>
    <mergeCell ref="AH9:AH10"/>
    <mergeCell ref="AJ7:AK8"/>
    <mergeCell ref="AF7:AG8"/>
    <mergeCell ref="AF9:AF10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I3:Q3"/>
    <mergeCell ref="L8:M8"/>
    <mergeCell ref="R3:X3"/>
    <mergeCell ref="J8:K8"/>
    <mergeCell ref="P8:Q8"/>
    <mergeCell ref="N8:O8"/>
    <mergeCell ref="J6:Q6"/>
    <mergeCell ref="R8:S8"/>
    <mergeCell ref="T8:U8"/>
    <mergeCell ref="V8:W8"/>
    <mergeCell ref="R7:W7"/>
    <mergeCell ref="A12:B12"/>
    <mergeCell ref="A11:B11"/>
    <mergeCell ref="R6:W6"/>
    <mergeCell ref="T9:T10"/>
    <mergeCell ref="D9:D10"/>
    <mergeCell ref="E8:F8"/>
    <mergeCell ref="C6:D8"/>
    <mergeCell ref="V9:V10"/>
    <mergeCell ref="R9:R10"/>
    <mergeCell ref="M9:M10"/>
    <mergeCell ref="G9:G10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P50"/>
  <sheetViews>
    <sheetView view="pageBreakPreview" zoomScaleNormal="100" zoomScaleSheetLayoutView="100" workbookViewId="0">
      <pane ySplit="10" topLeftCell="A26" activePane="bottomLeft" state="frozen"/>
      <selection pane="bottomLeft" activeCell="F22" sqref="F22"/>
    </sheetView>
  </sheetViews>
  <sheetFormatPr defaultRowHeight="14.25"/>
  <cols>
    <col min="1" max="1" width="8.625" style="144" customWidth="1"/>
    <col min="2" max="2" width="11.125" style="144" customWidth="1"/>
    <col min="3" max="3" width="11.875" style="144" customWidth="1"/>
    <col min="4" max="4" width="12.375" style="144" customWidth="1"/>
    <col min="5" max="5" width="13.625" style="148" customWidth="1"/>
    <col min="6" max="6" width="13.125" style="146" customWidth="1"/>
    <col min="7" max="13" width="11.625" style="146" customWidth="1"/>
    <col min="14" max="14" width="12.75" style="150" customWidth="1"/>
    <col min="15" max="15" width="8.125" style="144" customWidth="1"/>
    <col min="16" max="16" width="14.375" style="146" customWidth="1"/>
    <col min="17" max="17" width="10.375" style="146" customWidth="1"/>
    <col min="18" max="18" width="9.125" style="146" customWidth="1"/>
    <col min="19" max="19" width="8.375" style="146" customWidth="1"/>
    <col min="20" max="20" width="10.25" style="146" customWidth="1"/>
    <col min="21" max="21" width="11.25" style="148" customWidth="1"/>
    <col min="22" max="22" width="10.5" style="149" customWidth="1"/>
    <col min="23" max="24" width="11.625" style="146" customWidth="1"/>
    <col min="25" max="26" width="11.625" style="148" customWidth="1"/>
    <col min="27" max="27" width="12.625" style="148" customWidth="1"/>
    <col min="28" max="28" width="10.625" style="148" customWidth="1"/>
    <col min="29" max="29" width="12.75" style="150" customWidth="1"/>
    <col min="30" max="30" width="8.875" style="144" customWidth="1"/>
    <col min="31" max="31" width="11.625" style="148" customWidth="1"/>
    <col min="32" max="32" width="11.375" style="148" customWidth="1"/>
    <col min="33" max="33" width="12.125" style="148" customWidth="1"/>
    <col min="34" max="34" width="13.125" style="148" customWidth="1"/>
    <col min="35" max="35" width="12.625" style="148" customWidth="1"/>
    <col min="36" max="36" width="12.75" style="148" customWidth="1"/>
    <col min="37" max="37" width="15.25" style="148" customWidth="1"/>
    <col min="38" max="38" width="14.125" style="148" customWidth="1"/>
    <col min="39" max="39" width="14.875" style="148" customWidth="1"/>
    <col min="40" max="40" width="12.875" style="148" customWidth="1"/>
    <col min="41" max="41" width="12.625" style="148" customWidth="1"/>
    <col min="42" max="42" width="12.75" style="150" customWidth="1"/>
    <col min="43" max="16384" width="9" style="150"/>
  </cols>
  <sheetData>
    <row r="1" spans="1:42" s="586" customFormat="1" ht="14.1" customHeight="1">
      <c r="A1" s="553" t="s">
        <v>653</v>
      </c>
      <c r="B1" s="580"/>
      <c r="C1" s="581"/>
      <c r="D1" s="581"/>
      <c r="E1" s="579"/>
      <c r="F1" s="582"/>
      <c r="G1" s="582"/>
      <c r="H1" s="582"/>
      <c r="I1" s="582"/>
      <c r="J1" s="582"/>
      <c r="K1" s="582"/>
      <c r="L1" s="582"/>
      <c r="M1" s="583"/>
      <c r="N1" s="557" t="s">
        <v>654</v>
      </c>
      <c r="O1" s="553" t="s">
        <v>694</v>
      </c>
      <c r="P1" s="582"/>
      <c r="Q1" s="582"/>
      <c r="R1" s="582"/>
      <c r="S1" s="582"/>
      <c r="T1" s="582"/>
      <c r="U1" s="584"/>
      <c r="V1" s="585"/>
      <c r="W1" s="582"/>
      <c r="X1" s="582"/>
      <c r="Y1" s="584"/>
      <c r="Z1" s="584"/>
      <c r="AA1" s="585"/>
      <c r="AB1" s="582"/>
      <c r="AC1" s="557" t="s">
        <v>695</v>
      </c>
      <c r="AD1" s="553" t="s">
        <v>696</v>
      </c>
      <c r="AE1" s="582"/>
      <c r="AF1" s="584"/>
      <c r="AG1" s="584"/>
      <c r="AH1" s="584"/>
      <c r="AI1" s="584"/>
      <c r="AJ1" s="584"/>
      <c r="AK1" s="584"/>
      <c r="AL1" s="584"/>
      <c r="AM1" s="584"/>
      <c r="AN1" s="584"/>
      <c r="AO1" s="584"/>
      <c r="AP1" s="557" t="s">
        <v>697</v>
      </c>
    </row>
    <row r="2" spans="1:42" ht="14.1" customHeight="1">
      <c r="A2" s="55"/>
      <c r="B2" s="143"/>
      <c r="E2" s="145"/>
      <c r="M2" s="147"/>
      <c r="N2" s="58"/>
      <c r="O2" s="55"/>
      <c r="AA2" s="149"/>
      <c r="AB2" s="146"/>
      <c r="AC2" s="58"/>
      <c r="AD2" s="55"/>
      <c r="AE2" s="146"/>
      <c r="AP2" s="58"/>
    </row>
    <row r="3" spans="1:42" s="668" customFormat="1" ht="20.100000000000001" customHeight="1">
      <c r="A3" s="1316" t="s">
        <v>407</v>
      </c>
      <c r="B3" s="1316"/>
      <c r="C3" s="1316"/>
      <c r="D3" s="1316"/>
      <c r="E3" s="1316"/>
      <c r="F3" s="1316"/>
      <c r="G3" s="1316"/>
      <c r="H3" s="1316" t="s">
        <v>408</v>
      </c>
      <c r="I3" s="1316"/>
      <c r="J3" s="1316"/>
      <c r="K3" s="1316"/>
      <c r="L3" s="1316"/>
      <c r="M3" s="1316"/>
      <c r="N3" s="1316"/>
      <c r="O3" s="1316" t="s">
        <v>458</v>
      </c>
      <c r="P3" s="1316"/>
      <c r="Q3" s="1316"/>
      <c r="R3" s="1316"/>
      <c r="S3" s="1316"/>
      <c r="T3" s="1316"/>
      <c r="U3" s="1316"/>
      <c r="V3" s="1316"/>
      <c r="W3" s="1318" t="s">
        <v>406</v>
      </c>
      <c r="X3" s="1318"/>
      <c r="Y3" s="1318"/>
      <c r="Z3" s="1318"/>
      <c r="AA3" s="1318"/>
      <c r="AB3" s="1318"/>
      <c r="AC3" s="1318"/>
      <c r="AD3" s="1318" t="s">
        <v>457</v>
      </c>
      <c r="AE3" s="1318"/>
      <c r="AF3" s="1318"/>
      <c r="AG3" s="1318"/>
      <c r="AH3" s="1318"/>
      <c r="AI3" s="1318"/>
      <c r="AJ3" s="1318"/>
      <c r="AK3" s="1318" t="s">
        <v>406</v>
      </c>
      <c r="AL3" s="1318"/>
      <c r="AM3" s="1318"/>
      <c r="AN3" s="1318"/>
      <c r="AO3" s="1318"/>
      <c r="AP3" s="1318"/>
    </row>
    <row r="4" spans="1:42" s="669" customFormat="1" ht="20.100000000000001" customHeight="1">
      <c r="A4" s="1321"/>
      <c r="B4" s="1321"/>
      <c r="C4" s="1321"/>
      <c r="D4" s="1321"/>
      <c r="E4" s="1321"/>
      <c r="U4" s="667"/>
      <c r="V4" s="667"/>
      <c r="Y4" s="667"/>
      <c r="Z4" s="667"/>
      <c r="AA4" s="667"/>
      <c r="AF4" s="667"/>
      <c r="AG4" s="667"/>
      <c r="AH4" s="1291"/>
      <c r="AI4" s="1291"/>
      <c r="AJ4" s="1291"/>
      <c r="AK4" s="1291"/>
      <c r="AL4" s="1291"/>
      <c r="AM4" s="1291"/>
      <c r="AN4" s="1291"/>
      <c r="AO4" s="667"/>
    </row>
    <row r="5" spans="1:42" s="152" customFormat="1" ht="18" customHeight="1" thickBot="1">
      <c r="A5" s="151" t="s">
        <v>128</v>
      </c>
      <c r="N5" s="153" t="s">
        <v>129</v>
      </c>
      <c r="O5" s="151" t="s">
        <v>128</v>
      </c>
      <c r="U5" s="154"/>
      <c r="V5" s="154"/>
      <c r="AA5" s="154"/>
      <c r="AC5" s="153" t="s">
        <v>129</v>
      </c>
      <c r="AD5" s="151" t="s">
        <v>128</v>
      </c>
      <c r="AF5" s="154"/>
      <c r="AH5" s="154"/>
      <c r="AI5" s="154"/>
      <c r="AJ5" s="154"/>
      <c r="AK5" s="154"/>
      <c r="AL5" s="154"/>
      <c r="AM5" s="154"/>
      <c r="AP5" s="153" t="s">
        <v>129</v>
      </c>
    </row>
    <row r="6" spans="1:42" s="155" customFormat="1" ht="18" customHeight="1">
      <c r="A6" s="1265" t="s">
        <v>124</v>
      </c>
      <c r="B6" s="1301" t="s">
        <v>125</v>
      </c>
      <c r="C6" s="1302"/>
      <c r="D6" s="1303"/>
      <c r="E6" s="1323" t="s">
        <v>130</v>
      </c>
      <c r="F6" s="1307" t="s">
        <v>391</v>
      </c>
      <c r="G6" s="1308"/>
      <c r="H6" s="1312" t="s">
        <v>131</v>
      </c>
      <c r="I6" s="1312"/>
      <c r="J6" s="1312"/>
      <c r="K6" s="1312"/>
      <c r="L6" s="1312"/>
      <c r="M6" s="1312"/>
      <c r="N6" s="1250" t="s">
        <v>396</v>
      </c>
      <c r="O6" s="1265" t="s">
        <v>124</v>
      </c>
      <c r="P6" s="1322" t="s">
        <v>132</v>
      </c>
      <c r="Q6" s="1312"/>
      <c r="R6" s="1312"/>
      <c r="S6" s="1312"/>
      <c r="T6" s="1312"/>
      <c r="U6" s="1312"/>
      <c r="V6" s="1312"/>
      <c r="W6" s="1279" t="s">
        <v>133</v>
      </c>
      <c r="X6" s="1279"/>
      <c r="Y6" s="1279"/>
      <c r="Z6" s="1279"/>
      <c r="AA6" s="1279"/>
      <c r="AB6" s="1279"/>
      <c r="AC6" s="1250" t="s">
        <v>396</v>
      </c>
      <c r="AD6" s="1265" t="s">
        <v>124</v>
      </c>
      <c r="AE6" s="1278" t="s">
        <v>392</v>
      </c>
      <c r="AF6" s="1279"/>
      <c r="AG6" s="1280"/>
      <c r="AH6" s="1319" t="s">
        <v>680</v>
      </c>
      <c r="AI6" s="1320"/>
      <c r="AJ6" s="1320"/>
      <c r="AK6" s="1320" t="s">
        <v>394</v>
      </c>
      <c r="AL6" s="1320"/>
      <c r="AM6" s="1279"/>
      <c r="AN6" s="1279"/>
      <c r="AO6" s="1279"/>
      <c r="AP6" s="1250" t="s">
        <v>396</v>
      </c>
    </row>
    <row r="7" spans="1:42" s="155" customFormat="1" ht="18" customHeight="1">
      <c r="A7" s="1266"/>
      <c r="B7" s="1304"/>
      <c r="C7" s="1305"/>
      <c r="D7" s="1306"/>
      <c r="E7" s="1276"/>
      <c r="F7" s="1286"/>
      <c r="G7" s="1262" t="s">
        <v>390</v>
      </c>
      <c r="H7" s="1313" t="s">
        <v>134</v>
      </c>
      <c r="I7" s="1313"/>
      <c r="J7" s="1313"/>
      <c r="K7" s="1313"/>
      <c r="L7" s="1313"/>
      <c r="M7" s="1313"/>
      <c r="N7" s="1251"/>
      <c r="O7" s="1266"/>
      <c r="P7" s="1314" t="s">
        <v>390</v>
      </c>
      <c r="Q7" s="1315"/>
      <c r="R7" s="1281" t="s">
        <v>135</v>
      </c>
      <c r="S7" s="1282"/>
      <c r="T7" s="1282"/>
      <c r="U7" s="1282"/>
      <c r="V7" s="1282"/>
      <c r="W7" s="1282" t="s">
        <v>136</v>
      </c>
      <c r="X7" s="1282"/>
      <c r="Y7" s="1282"/>
      <c r="Z7" s="1317"/>
      <c r="AA7" s="1281" t="s">
        <v>137</v>
      </c>
      <c r="AB7" s="1282"/>
      <c r="AC7" s="1251"/>
      <c r="AD7" s="1266"/>
      <c r="AE7" s="1283" t="s">
        <v>393</v>
      </c>
      <c r="AF7" s="1284"/>
      <c r="AG7" s="1276" t="s">
        <v>126</v>
      </c>
      <c r="AH7" s="1274"/>
      <c r="AI7" s="1256" t="s">
        <v>681</v>
      </c>
      <c r="AJ7" s="1297"/>
      <c r="AK7" s="1297"/>
      <c r="AL7" s="1298"/>
      <c r="AM7" s="1253" t="s">
        <v>400</v>
      </c>
      <c r="AN7" s="1256" t="s">
        <v>401</v>
      </c>
      <c r="AO7" s="1268"/>
      <c r="AP7" s="1251"/>
    </row>
    <row r="8" spans="1:42" s="155" customFormat="1" ht="28.5" customHeight="1">
      <c r="A8" s="1266"/>
      <c r="B8" s="1309"/>
      <c r="C8" s="1299" t="s">
        <v>641</v>
      </c>
      <c r="D8" s="1299" t="s">
        <v>642</v>
      </c>
      <c r="E8" s="1276"/>
      <c r="F8" s="1286"/>
      <c r="G8" s="1263"/>
      <c r="H8" s="1311" t="s">
        <v>138</v>
      </c>
      <c r="I8" s="1311"/>
      <c r="J8" s="1288"/>
      <c r="K8" s="1256" t="s">
        <v>139</v>
      </c>
      <c r="L8" s="1268"/>
      <c r="M8" s="1268"/>
      <c r="N8" s="1251"/>
      <c r="O8" s="1266"/>
      <c r="P8" s="156" t="s">
        <v>395</v>
      </c>
      <c r="Q8" s="1253" t="s">
        <v>140</v>
      </c>
      <c r="R8" s="1276"/>
      <c r="S8" s="1259" t="s">
        <v>141</v>
      </c>
      <c r="T8" s="1296" t="s">
        <v>142</v>
      </c>
      <c r="U8" s="1259" t="s">
        <v>143</v>
      </c>
      <c r="V8" s="1262" t="s">
        <v>144</v>
      </c>
      <c r="W8" s="1274"/>
      <c r="X8" s="1253" t="s">
        <v>402</v>
      </c>
      <c r="Y8" s="1256" t="s">
        <v>142</v>
      </c>
      <c r="Z8" s="1292" t="s">
        <v>127</v>
      </c>
      <c r="AA8" s="1271"/>
      <c r="AB8" s="1294" t="s">
        <v>145</v>
      </c>
      <c r="AC8" s="1251"/>
      <c r="AD8" s="1266"/>
      <c r="AE8" s="1292" t="s">
        <v>403</v>
      </c>
      <c r="AF8" s="1292" t="s">
        <v>146</v>
      </c>
      <c r="AG8" s="1276"/>
      <c r="AH8" s="1274"/>
      <c r="AI8" s="1276"/>
      <c r="AJ8" s="1256" t="s">
        <v>397</v>
      </c>
      <c r="AK8" s="1296" t="s">
        <v>398</v>
      </c>
      <c r="AL8" s="1253" t="s">
        <v>399</v>
      </c>
      <c r="AM8" s="1254"/>
      <c r="AN8" s="1257"/>
      <c r="AO8" s="1270"/>
      <c r="AP8" s="1251"/>
    </row>
    <row r="9" spans="1:42" s="155" customFormat="1" ht="15" customHeight="1">
      <c r="A9" s="1266"/>
      <c r="B9" s="1309"/>
      <c r="C9" s="1299"/>
      <c r="D9" s="1299"/>
      <c r="E9" s="1276"/>
      <c r="F9" s="1286"/>
      <c r="G9" s="1263"/>
      <c r="H9" s="1286"/>
      <c r="I9" s="1259" t="s">
        <v>147</v>
      </c>
      <c r="J9" s="1288" t="s">
        <v>148</v>
      </c>
      <c r="K9" s="157"/>
      <c r="L9" s="1259" t="s">
        <v>149</v>
      </c>
      <c r="M9" s="1262" t="s">
        <v>150</v>
      </c>
      <c r="N9" s="1251"/>
      <c r="O9" s="1266"/>
      <c r="P9" s="1289" t="s">
        <v>404</v>
      </c>
      <c r="Q9" s="1276"/>
      <c r="R9" s="1276"/>
      <c r="S9" s="1260"/>
      <c r="T9" s="1274"/>
      <c r="U9" s="1260"/>
      <c r="V9" s="1263"/>
      <c r="W9" s="1274"/>
      <c r="X9" s="1276"/>
      <c r="Y9" s="1257"/>
      <c r="Z9" s="1292"/>
      <c r="AA9" s="1272"/>
      <c r="AB9" s="1294"/>
      <c r="AC9" s="1251"/>
      <c r="AD9" s="1266"/>
      <c r="AE9" s="1292"/>
      <c r="AF9" s="1292"/>
      <c r="AG9" s="1276"/>
      <c r="AH9" s="1274"/>
      <c r="AI9" s="1276"/>
      <c r="AJ9" s="1257"/>
      <c r="AK9" s="1274"/>
      <c r="AL9" s="1276"/>
      <c r="AM9" s="1254"/>
      <c r="AN9" s="158"/>
      <c r="AO9" s="1268" t="s">
        <v>245</v>
      </c>
      <c r="AP9" s="1251"/>
    </row>
    <row r="10" spans="1:42" s="155" customFormat="1" ht="23.25" customHeight="1">
      <c r="A10" s="1267"/>
      <c r="B10" s="1310"/>
      <c r="C10" s="1300"/>
      <c r="D10" s="1300"/>
      <c r="E10" s="1277"/>
      <c r="F10" s="1287"/>
      <c r="G10" s="1264"/>
      <c r="H10" s="1287"/>
      <c r="I10" s="1261"/>
      <c r="J10" s="1287"/>
      <c r="K10" s="159"/>
      <c r="L10" s="1261"/>
      <c r="M10" s="1264"/>
      <c r="N10" s="1252"/>
      <c r="O10" s="1267"/>
      <c r="P10" s="1290"/>
      <c r="Q10" s="1277"/>
      <c r="R10" s="1277"/>
      <c r="S10" s="1261"/>
      <c r="T10" s="1275"/>
      <c r="U10" s="1261"/>
      <c r="V10" s="1264"/>
      <c r="W10" s="1275"/>
      <c r="X10" s="1277"/>
      <c r="Y10" s="1258"/>
      <c r="Z10" s="1293"/>
      <c r="AA10" s="1273"/>
      <c r="AB10" s="1295"/>
      <c r="AC10" s="1252"/>
      <c r="AD10" s="1267"/>
      <c r="AE10" s="1293"/>
      <c r="AF10" s="1293"/>
      <c r="AG10" s="1277"/>
      <c r="AH10" s="1275"/>
      <c r="AI10" s="1277"/>
      <c r="AJ10" s="1258"/>
      <c r="AK10" s="1275"/>
      <c r="AL10" s="1277"/>
      <c r="AM10" s="1255"/>
      <c r="AN10" s="160"/>
      <c r="AO10" s="1269"/>
      <c r="AP10" s="1252"/>
    </row>
    <row r="11" spans="1:42" s="155" customFormat="1" ht="16.149999999999999" customHeight="1">
      <c r="A11" s="161" t="s">
        <v>461</v>
      </c>
      <c r="B11" s="162">
        <v>2698353</v>
      </c>
      <c r="C11" s="162">
        <v>2072129</v>
      </c>
      <c r="D11" s="162">
        <v>626224</v>
      </c>
      <c r="E11" s="163">
        <v>19129424.956</v>
      </c>
      <c r="F11" s="163">
        <v>1842786.0819999995</v>
      </c>
      <c r="G11" s="163">
        <v>206789.06299999999</v>
      </c>
      <c r="H11" s="163">
        <v>388.678</v>
      </c>
      <c r="I11" s="163">
        <v>305.07499999999999</v>
      </c>
      <c r="J11" s="163">
        <v>83.603000000000009</v>
      </c>
      <c r="K11" s="163">
        <v>195853.08999999997</v>
      </c>
      <c r="L11" s="164">
        <v>84788.23000000001</v>
      </c>
      <c r="M11" s="164">
        <v>92252.226000000024</v>
      </c>
      <c r="N11" s="165" t="s">
        <v>461</v>
      </c>
      <c r="O11" s="161" t="s">
        <v>461</v>
      </c>
      <c r="P11" s="166">
        <v>18812.634000000002</v>
      </c>
      <c r="Q11" s="164">
        <v>10547.294999999998</v>
      </c>
      <c r="R11" s="164">
        <v>26224.665999999994</v>
      </c>
      <c r="S11" s="164">
        <v>149.709</v>
      </c>
      <c r="T11" s="164">
        <v>25026.481999999996</v>
      </c>
      <c r="U11" s="164">
        <v>889.10500000000013</v>
      </c>
      <c r="V11" s="164">
        <v>159.37</v>
      </c>
      <c r="W11" s="164">
        <v>134399.26699999999</v>
      </c>
      <c r="X11" s="164">
        <v>17979.179</v>
      </c>
      <c r="Y11" s="164">
        <v>101431.47099999998</v>
      </c>
      <c r="Z11" s="164">
        <v>14988.616999999998</v>
      </c>
      <c r="AA11" s="167">
        <v>1368561.9569999995</v>
      </c>
      <c r="AB11" s="164">
        <v>266641.24600000004</v>
      </c>
      <c r="AC11" s="165" t="s">
        <v>461</v>
      </c>
      <c r="AD11" s="161" t="s">
        <v>461</v>
      </c>
      <c r="AE11" s="164">
        <v>146940.06400000004</v>
      </c>
      <c r="AF11" s="164">
        <v>954980.64700000035</v>
      </c>
      <c r="AG11" s="164">
        <v>106811.12899999999</v>
      </c>
      <c r="AH11" s="168">
        <v>17286638.874000002</v>
      </c>
      <c r="AI11" s="164">
        <v>4947421.841</v>
      </c>
      <c r="AJ11" s="169">
        <v>2273447.79</v>
      </c>
      <c r="AK11" s="169">
        <v>684071.33699999982</v>
      </c>
      <c r="AL11" s="169">
        <v>1989902.7140000002</v>
      </c>
      <c r="AM11" s="169">
        <v>11207735.827000001</v>
      </c>
      <c r="AN11" s="169">
        <v>1131481.2059999998</v>
      </c>
      <c r="AO11" s="164">
        <f t="shared" ref="AO11:AO12" si="0">(AN11/AH11)*100</f>
        <v>6.54540893835531</v>
      </c>
      <c r="AP11" s="165" t="s">
        <v>461</v>
      </c>
    </row>
    <row r="12" spans="1:42" s="155" customFormat="1" ht="16.149999999999999" customHeight="1">
      <c r="A12" s="161" t="s">
        <v>585</v>
      </c>
      <c r="B12" s="162">
        <v>2699440</v>
      </c>
      <c r="C12" s="162">
        <v>2018995</v>
      </c>
      <c r="D12" s="162">
        <v>680445</v>
      </c>
      <c r="E12" s="163">
        <v>19129418.440000001</v>
      </c>
      <c r="F12" s="163">
        <v>1847438.673</v>
      </c>
      <c r="G12" s="163">
        <v>207959.65500000006</v>
      </c>
      <c r="H12" s="163">
        <v>388.67700000000002</v>
      </c>
      <c r="I12" s="163">
        <v>305.07400000000001</v>
      </c>
      <c r="J12" s="163">
        <v>83.603000000000009</v>
      </c>
      <c r="K12" s="163">
        <v>196988.77999999997</v>
      </c>
      <c r="L12" s="164">
        <v>85711.616999999998</v>
      </c>
      <c r="M12" s="164">
        <v>92340.499000000025</v>
      </c>
      <c r="N12" s="165" t="s">
        <v>585</v>
      </c>
      <c r="O12" s="161" t="s">
        <v>585</v>
      </c>
      <c r="P12" s="166">
        <v>18936.664000000001</v>
      </c>
      <c r="Q12" s="164">
        <v>10582.197999999997</v>
      </c>
      <c r="R12" s="164">
        <v>26403.955000000002</v>
      </c>
      <c r="S12" s="164">
        <v>149.709</v>
      </c>
      <c r="T12" s="164">
        <v>25077.474000000002</v>
      </c>
      <c r="U12" s="164">
        <v>1017.4020000000002</v>
      </c>
      <c r="V12" s="164">
        <v>159.37</v>
      </c>
      <c r="W12" s="164">
        <v>138790.18200000003</v>
      </c>
      <c r="X12" s="164">
        <v>17979.179</v>
      </c>
      <c r="Y12" s="164">
        <v>105909.85999999999</v>
      </c>
      <c r="Z12" s="164">
        <v>14901.142999999998</v>
      </c>
      <c r="AA12" s="167">
        <v>1368414.3939999999</v>
      </c>
      <c r="AB12" s="164">
        <v>266608.93800000002</v>
      </c>
      <c r="AC12" s="165" t="s">
        <v>585</v>
      </c>
      <c r="AD12" s="161" t="s">
        <v>585</v>
      </c>
      <c r="AE12" s="164">
        <v>146697.48600000003</v>
      </c>
      <c r="AF12" s="164">
        <v>955107.97000000009</v>
      </c>
      <c r="AG12" s="164">
        <v>105870.48699999998</v>
      </c>
      <c r="AH12" s="168">
        <v>17281979.767000001</v>
      </c>
      <c r="AI12" s="164">
        <v>4970245.0920000002</v>
      </c>
      <c r="AJ12" s="169">
        <v>2278289.8689999999</v>
      </c>
      <c r="AK12" s="169">
        <v>694324.81099999999</v>
      </c>
      <c r="AL12" s="169">
        <v>1997630.412</v>
      </c>
      <c r="AM12" s="169">
        <v>11173596.136999998</v>
      </c>
      <c r="AN12" s="169">
        <v>1138138.5379999999</v>
      </c>
      <c r="AO12" s="164">
        <f t="shared" si="0"/>
        <v>6.5856953505597744</v>
      </c>
      <c r="AP12" s="165" t="s">
        <v>585</v>
      </c>
    </row>
    <row r="13" spans="1:42" s="155" customFormat="1" ht="16.149999999999999" customHeight="1">
      <c r="A13" s="437" t="s">
        <v>657</v>
      </c>
      <c r="B13" s="162">
        <v>2700794</v>
      </c>
      <c r="C13" s="162">
        <v>2072868</v>
      </c>
      <c r="D13" s="162">
        <v>627926</v>
      </c>
      <c r="E13" s="163">
        <v>19128719.105</v>
      </c>
      <c r="F13" s="163">
        <v>1849864.9159999997</v>
      </c>
      <c r="G13" s="163">
        <v>209085.53700000001</v>
      </c>
      <c r="H13" s="163">
        <v>421.82600000000002</v>
      </c>
      <c r="I13" s="163">
        <v>382.88</v>
      </c>
      <c r="J13" s="163">
        <v>38.945999999999998</v>
      </c>
      <c r="K13" s="163">
        <v>197803.95199999996</v>
      </c>
      <c r="L13" s="164">
        <v>85242.043000000005</v>
      </c>
      <c r="M13" s="164">
        <v>93111.895000000033</v>
      </c>
      <c r="N13" s="165" t="s">
        <v>657</v>
      </c>
      <c r="O13" s="437" t="s">
        <v>657</v>
      </c>
      <c r="P13" s="166">
        <v>19450.013999999999</v>
      </c>
      <c r="Q13" s="164">
        <v>10859.758999999996</v>
      </c>
      <c r="R13" s="164">
        <v>26591.932000000001</v>
      </c>
      <c r="S13" s="164">
        <v>149.709</v>
      </c>
      <c r="T13" s="164">
        <v>25232.240000000002</v>
      </c>
      <c r="U13" s="164">
        <v>1032.9359999999999</v>
      </c>
      <c r="V13" s="164">
        <v>177.047</v>
      </c>
      <c r="W13" s="164">
        <v>141099.57700000002</v>
      </c>
      <c r="X13" s="164">
        <v>17979.179</v>
      </c>
      <c r="Y13" s="164">
        <v>108139.75299999998</v>
      </c>
      <c r="Z13" s="164">
        <v>14980.644999999999</v>
      </c>
      <c r="AA13" s="167">
        <v>1369446.1009999998</v>
      </c>
      <c r="AB13" s="164">
        <v>266771.34499999997</v>
      </c>
      <c r="AC13" s="165" t="s">
        <v>657</v>
      </c>
      <c r="AD13" s="437" t="s">
        <v>657</v>
      </c>
      <c r="AE13" s="164">
        <v>145948.99500000005</v>
      </c>
      <c r="AF13" s="164">
        <v>956725.76100000006</v>
      </c>
      <c r="AG13" s="164">
        <v>103641.76899999999</v>
      </c>
      <c r="AH13" s="168">
        <v>17278854.188999999</v>
      </c>
      <c r="AI13" s="164">
        <v>4964729.466</v>
      </c>
      <c r="AJ13" s="169">
        <v>2277960.7929999996</v>
      </c>
      <c r="AK13" s="169">
        <v>692143.59299999988</v>
      </c>
      <c r="AL13" s="169">
        <v>1994625.08</v>
      </c>
      <c r="AM13" s="169">
        <v>11171954.210999999</v>
      </c>
      <c r="AN13" s="169">
        <v>1142170.5119999999</v>
      </c>
      <c r="AO13" s="164">
        <f>(AN13/AH13)*100</f>
        <v>6.6102213694651368</v>
      </c>
      <c r="AP13" s="165" t="s">
        <v>657</v>
      </c>
    </row>
    <row r="14" spans="1:42" s="155" customFormat="1" ht="16.149999999999999" customHeight="1">
      <c r="A14" s="437" t="s">
        <v>658</v>
      </c>
      <c r="B14" s="162">
        <v>2702826</v>
      </c>
      <c r="C14" s="162">
        <v>2091548</v>
      </c>
      <c r="D14" s="162">
        <v>611278</v>
      </c>
      <c r="E14" s="163">
        <v>19128584.589999996</v>
      </c>
      <c r="F14" s="163">
        <v>1850242.6999999995</v>
      </c>
      <c r="G14" s="163">
        <v>209248.20000000004</v>
      </c>
      <c r="H14" s="163">
        <v>429.5</v>
      </c>
      <c r="I14" s="163">
        <v>390.6</v>
      </c>
      <c r="J14" s="163">
        <v>38.9</v>
      </c>
      <c r="K14" s="163">
        <v>197888.8</v>
      </c>
      <c r="L14" s="164">
        <v>84887.4</v>
      </c>
      <c r="M14" s="164">
        <v>93415.900000000038</v>
      </c>
      <c r="N14" s="752" t="s">
        <v>658</v>
      </c>
      <c r="O14" s="437" t="s">
        <v>658</v>
      </c>
      <c r="P14" s="753">
        <v>19585.500000000004</v>
      </c>
      <c r="Q14" s="164">
        <v>10929.900000000001</v>
      </c>
      <c r="R14" s="164">
        <v>26668.399999999994</v>
      </c>
      <c r="S14" s="164">
        <v>149.1</v>
      </c>
      <c r="T14" s="164">
        <v>25309.299999999996</v>
      </c>
      <c r="U14" s="164">
        <v>935.4</v>
      </c>
      <c r="V14" s="164">
        <v>274.59999999999997</v>
      </c>
      <c r="W14" s="164">
        <v>142900.09999999998</v>
      </c>
      <c r="X14" s="164">
        <v>17979.2</v>
      </c>
      <c r="Y14" s="164">
        <v>109970.09999999999</v>
      </c>
      <c r="Z14" s="164">
        <v>14950.8</v>
      </c>
      <c r="AA14" s="167">
        <v>1368533.2</v>
      </c>
      <c r="AB14" s="164">
        <v>266809.40000000002</v>
      </c>
      <c r="AC14" s="752" t="s">
        <v>658</v>
      </c>
      <c r="AD14" s="437" t="s">
        <v>658</v>
      </c>
      <c r="AE14" s="164">
        <v>145618.79999999999</v>
      </c>
      <c r="AF14" s="164">
        <v>956105.00000000023</v>
      </c>
      <c r="AG14" s="164">
        <v>102892.8</v>
      </c>
      <c r="AH14" s="168">
        <v>17278341.890000001</v>
      </c>
      <c r="AI14" s="164">
        <v>4964587.5999999996</v>
      </c>
      <c r="AJ14" s="169">
        <v>2275460.6999999997</v>
      </c>
      <c r="AK14" s="169">
        <v>692181.20000000019</v>
      </c>
      <c r="AL14" s="169">
        <v>1996945.7</v>
      </c>
      <c r="AM14" s="169">
        <v>11171583.590000002</v>
      </c>
      <c r="AN14" s="169">
        <v>1142170.7000000002</v>
      </c>
      <c r="AO14" s="164">
        <v>6.610418449128165</v>
      </c>
      <c r="AP14" s="752" t="s">
        <v>658</v>
      </c>
    </row>
    <row r="15" spans="1:42" s="177" customFormat="1" ht="16.149999999999999" customHeight="1">
      <c r="A15" s="170" t="s">
        <v>732</v>
      </c>
      <c r="B15" s="171">
        <f t="shared" ref="B15:K15" si="1">SUM(B17:B39)</f>
        <v>2700398</v>
      </c>
      <c r="C15" s="171">
        <f t="shared" si="1"/>
        <v>2102922</v>
      </c>
      <c r="D15" s="171">
        <f t="shared" si="1"/>
        <v>597476</v>
      </c>
      <c r="E15" s="172">
        <f t="shared" si="1"/>
        <v>19129632.890000001</v>
      </c>
      <c r="F15" s="172">
        <f t="shared" si="1"/>
        <v>1855415.9999999995</v>
      </c>
      <c r="G15" s="172">
        <f t="shared" si="1"/>
        <v>211674.40000000005</v>
      </c>
      <c r="H15" s="172">
        <f t="shared" si="1"/>
        <v>429.5</v>
      </c>
      <c r="I15" s="172">
        <f t="shared" si="1"/>
        <v>390.6</v>
      </c>
      <c r="J15" s="172">
        <f t="shared" si="1"/>
        <v>38.9</v>
      </c>
      <c r="K15" s="172">
        <f t="shared" si="1"/>
        <v>200237.3</v>
      </c>
      <c r="L15" s="173">
        <f>SUM(L17:L39)</f>
        <v>86548.800000000003</v>
      </c>
      <c r="M15" s="173">
        <f>SUM(M17:M39)</f>
        <v>94105.200000000026</v>
      </c>
      <c r="N15" s="174" t="s">
        <v>732</v>
      </c>
      <c r="O15" s="170" t="s">
        <v>732</v>
      </c>
      <c r="P15" s="175">
        <f>SUM(P17:P39)</f>
        <v>19583.300000000003</v>
      </c>
      <c r="Q15" s="173">
        <f>SUM(Q17:Q39)</f>
        <v>11007.600000000002</v>
      </c>
      <c r="R15" s="173">
        <f>S15+T15+U15+V15</f>
        <v>26760.399999999991</v>
      </c>
      <c r="S15" s="173">
        <f t="shared" ref="S15:Y15" si="2">SUM(S17:S39)</f>
        <v>149.1</v>
      </c>
      <c r="T15" s="173">
        <f t="shared" si="2"/>
        <v>25346.099999999995</v>
      </c>
      <c r="U15" s="173">
        <f t="shared" si="2"/>
        <v>990.6</v>
      </c>
      <c r="V15" s="173">
        <f t="shared" si="2"/>
        <v>274.59999999999997</v>
      </c>
      <c r="W15" s="173">
        <f t="shared" si="2"/>
        <v>145259.09999999998</v>
      </c>
      <c r="X15" s="173">
        <f t="shared" si="2"/>
        <v>17979.2</v>
      </c>
      <c r="Y15" s="173">
        <f t="shared" si="2"/>
        <v>112306.09999999999</v>
      </c>
      <c r="Z15" s="173">
        <f t="shared" ref="Z15:AN15" si="3">SUM(Z17:Z39)</f>
        <v>14973.800000000001</v>
      </c>
      <c r="AA15" s="173">
        <f t="shared" si="3"/>
        <v>1365651.5</v>
      </c>
      <c r="AB15" s="173">
        <f t="shared" si="3"/>
        <v>267389</v>
      </c>
      <c r="AC15" s="174" t="s">
        <v>732</v>
      </c>
      <c r="AD15" s="170" t="s">
        <v>732</v>
      </c>
      <c r="AE15" s="173">
        <f t="shared" si="3"/>
        <v>145314.5</v>
      </c>
      <c r="AF15" s="173">
        <f t="shared" si="3"/>
        <v>952948.00000000023</v>
      </c>
      <c r="AG15" s="173">
        <f t="shared" si="3"/>
        <v>106070.6</v>
      </c>
      <c r="AH15" s="176">
        <f t="shared" si="3"/>
        <v>17274216.890000001</v>
      </c>
      <c r="AI15" s="173">
        <f>SUM(AJ15:AL15)</f>
        <v>4975121.2999999989</v>
      </c>
      <c r="AJ15" s="173">
        <f t="shared" si="3"/>
        <v>2287219.3999999994</v>
      </c>
      <c r="AK15" s="173">
        <f t="shared" si="3"/>
        <v>694480.00000000012</v>
      </c>
      <c r="AL15" s="173">
        <f t="shared" si="3"/>
        <v>1993421.9</v>
      </c>
      <c r="AM15" s="173">
        <f t="shared" si="3"/>
        <v>11166350.789999999</v>
      </c>
      <c r="AN15" s="173">
        <f t="shared" si="3"/>
        <v>1132744.8</v>
      </c>
      <c r="AO15" s="173">
        <f>(AN15/AH15)*100</f>
        <v>6.5574306911460809</v>
      </c>
      <c r="AP15" s="174" t="s">
        <v>732</v>
      </c>
    </row>
    <row r="16" spans="1:42" s="155" customFormat="1" ht="9.9499999999999993" customHeight="1">
      <c r="A16" s="178"/>
      <c r="B16" s="179"/>
      <c r="C16" s="162"/>
      <c r="D16" s="162"/>
      <c r="E16" s="163"/>
      <c r="F16" s="163"/>
      <c r="G16" s="163"/>
      <c r="H16" s="163"/>
      <c r="I16" s="163"/>
      <c r="J16" s="163"/>
      <c r="K16" s="163"/>
      <c r="L16" s="167"/>
      <c r="M16" s="167"/>
      <c r="N16" s="180"/>
      <c r="O16" s="178"/>
      <c r="P16" s="166"/>
      <c r="Q16" s="164"/>
      <c r="R16" s="164"/>
      <c r="S16" s="163"/>
      <c r="T16" s="164"/>
      <c r="U16" s="164"/>
      <c r="V16" s="164"/>
      <c r="W16" s="164"/>
      <c r="X16" s="164"/>
      <c r="Y16" s="164"/>
      <c r="Z16" s="167"/>
      <c r="AA16" s="167"/>
      <c r="AB16" s="164"/>
      <c r="AC16" s="180"/>
      <c r="AD16" s="178"/>
      <c r="AE16" s="164"/>
      <c r="AF16" s="164"/>
      <c r="AG16" s="164"/>
      <c r="AH16" s="168"/>
      <c r="AI16" s="164"/>
      <c r="AJ16" s="169"/>
      <c r="AK16" s="169"/>
      <c r="AL16" s="169"/>
      <c r="AM16" s="169"/>
      <c r="AN16" s="169"/>
      <c r="AO16" s="169"/>
      <c r="AP16" s="180"/>
    </row>
    <row r="17" spans="1:42" s="155" customFormat="1" ht="15.6" customHeight="1">
      <c r="A17" s="455" t="s">
        <v>7</v>
      </c>
      <c r="B17" s="162">
        <f>SUM(C17:D17)</f>
        <v>516775</v>
      </c>
      <c r="C17" s="754">
        <v>472731</v>
      </c>
      <c r="D17" s="754">
        <v>44044</v>
      </c>
      <c r="E17" s="163">
        <f>SUM(F17,AH17)</f>
        <v>1225863</v>
      </c>
      <c r="F17" s="163">
        <f>SUM(G17,R17,W17,AA17,AG17)</f>
        <v>388613.4</v>
      </c>
      <c r="G17" s="163">
        <f>SUM(H17,K17,Q17)</f>
        <v>41526.9</v>
      </c>
      <c r="H17" s="425">
        <f>SUM(I17:J17)</f>
        <v>0</v>
      </c>
      <c r="I17" s="756">
        <v>0</v>
      </c>
      <c r="J17" s="756">
        <v>0</v>
      </c>
      <c r="K17" s="163">
        <f>SUM(L17:M17,P17)</f>
        <v>37986.800000000003</v>
      </c>
      <c r="L17" s="757">
        <v>4095.4</v>
      </c>
      <c r="M17" s="757">
        <v>22760.799999999999</v>
      </c>
      <c r="N17" s="181" t="s">
        <v>273</v>
      </c>
      <c r="O17" s="455" t="s">
        <v>7</v>
      </c>
      <c r="P17" s="758">
        <v>11130.6</v>
      </c>
      <c r="Q17" s="757">
        <v>3540.1</v>
      </c>
      <c r="R17" s="164">
        <f>SUM(S17:V17)</f>
        <v>5376.7</v>
      </c>
      <c r="S17" s="756">
        <v>0</v>
      </c>
      <c r="T17" s="757">
        <v>5376.7</v>
      </c>
      <c r="U17" s="756">
        <v>0</v>
      </c>
      <c r="V17" s="756">
        <v>0</v>
      </c>
      <c r="W17" s="163">
        <f>SUM(X17:Z17)</f>
        <v>40259.599999999999</v>
      </c>
      <c r="X17" s="763">
        <v>13957.8</v>
      </c>
      <c r="Y17" s="757">
        <v>21042.7</v>
      </c>
      <c r="Z17" s="757">
        <v>5259.1</v>
      </c>
      <c r="AA17" s="167">
        <f>SUM(AB17,AE17:AF17)</f>
        <v>204518.1</v>
      </c>
      <c r="AB17" s="757">
        <v>2487</v>
      </c>
      <c r="AC17" s="181" t="s">
        <v>273</v>
      </c>
      <c r="AD17" s="455" t="s">
        <v>7</v>
      </c>
      <c r="AE17" s="757">
        <v>14389.2</v>
      </c>
      <c r="AF17" s="757">
        <v>187641.9</v>
      </c>
      <c r="AG17" s="757">
        <v>96932.1</v>
      </c>
      <c r="AH17" s="168">
        <f>SUM(AI17,AM17,AN17)</f>
        <v>837249.6</v>
      </c>
      <c r="AI17" s="164">
        <f>SUM(AJ17:AL17)</f>
        <v>221980.59999999998</v>
      </c>
      <c r="AJ17" s="757">
        <v>93827.6</v>
      </c>
      <c r="AK17" s="757">
        <v>44827.199999999997</v>
      </c>
      <c r="AL17" s="757">
        <v>83325.8</v>
      </c>
      <c r="AM17" s="757">
        <v>588282.1</v>
      </c>
      <c r="AN17" s="757">
        <v>26986.9</v>
      </c>
      <c r="AO17" s="164">
        <f>(AN17/AH17)*100</f>
        <v>3.2232801305608274</v>
      </c>
      <c r="AP17" s="181" t="s">
        <v>273</v>
      </c>
    </row>
    <row r="18" spans="1:42" s="155" customFormat="1" ht="15.6" customHeight="1">
      <c r="A18" s="455" t="s">
        <v>9</v>
      </c>
      <c r="B18" s="162">
        <f t="shared" ref="B18:B39" si="4">SUM(C18:D18)</f>
        <v>259452</v>
      </c>
      <c r="C18" s="754">
        <v>217937</v>
      </c>
      <c r="D18" s="754">
        <v>41515</v>
      </c>
      <c r="E18" s="163">
        <f t="shared" ref="E18:E39" si="5">SUM(F18,AH18)</f>
        <v>1325048.3999999999</v>
      </c>
      <c r="F18" s="163">
        <f t="shared" ref="F18:F39" si="6">SUM(G18,R18,W18,AA18,AG18)</f>
        <v>460252.6</v>
      </c>
      <c r="G18" s="163">
        <f t="shared" ref="G18:G39" si="7">SUM(H18,K18,Q18)</f>
        <v>21809.9</v>
      </c>
      <c r="H18" s="425">
        <f t="shared" ref="H18:H39" si="8">SUM(I18:J18)</f>
        <v>0</v>
      </c>
      <c r="I18" s="756">
        <v>0</v>
      </c>
      <c r="J18" s="756">
        <v>0</v>
      </c>
      <c r="K18" s="163">
        <f t="shared" ref="K18:K39" si="9">SUM(L18:M18,P18)</f>
        <v>21621</v>
      </c>
      <c r="L18" s="757">
        <v>5576.4</v>
      </c>
      <c r="M18" s="757">
        <v>15774.7</v>
      </c>
      <c r="N18" s="181" t="s">
        <v>274</v>
      </c>
      <c r="O18" s="455" t="s">
        <v>9</v>
      </c>
      <c r="P18" s="758">
        <v>269.89999999999998</v>
      </c>
      <c r="Q18" s="757">
        <v>188.9</v>
      </c>
      <c r="R18" s="164">
        <f t="shared" ref="R18:R38" si="10">SUM(S18:V18)</f>
        <v>2900.5</v>
      </c>
      <c r="S18" s="756">
        <v>0</v>
      </c>
      <c r="T18" s="757">
        <v>2900.5</v>
      </c>
      <c r="U18" s="756">
        <v>0</v>
      </c>
      <c r="V18" s="756">
        <v>0</v>
      </c>
      <c r="W18" s="163">
        <f t="shared" ref="W18:W39" si="11">SUM(X18:Z18)</f>
        <v>24047.4</v>
      </c>
      <c r="X18" s="757">
        <v>4021.4</v>
      </c>
      <c r="Y18" s="757">
        <v>18187</v>
      </c>
      <c r="Z18" s="757">
        <v>1839</v>
      </c>
      <c r="AA18" s="167">
        <f t="shared" ref="AA18:AA39" si="12">SUM(AB18,AE18:AF18)</f>
        <v>410297.2</v>
      </c>
      <c r="AB18" s="757">
        <v>249054</v>
      </c>
      <c r="AC18" s="181" t="s">
        <v>274</v>
      </c>
      <c r="AD18" s="455" t="s">
        <v>9</v>
      </c>
      <c r="AE18" s="757">
        <v>54575</v>
      </c>
      <c r="AF18" s="757">
        <v>106668.2</v>
      </c>
      <c r="AG18" s="757">
        <v>1197.5999999999999</v>
      </c>
      <c r="AH18" s="168">
        <f t="shared" ref="AH18:AH39" si="13">SUM(AI18,AM18,AN18)</f>
        <v>864795.8</v>
      </c>
      <c r="AI18" s="164">
        <f t="shared" ref="AI18:AI39" si="14">SUM(AJ18:AL18)</f>
        <v>269528.3</v>
      </c>
      <c r="AJ18" s="757">
        <v>103834</v>
      </c>
      <c r="AK18" s="757">
        <v>51040.6</v>
      </c>
      <c r="AL18" s="757">
        <v>114653.7</v>
      </c>
      <c r="AM18" s="757">
        <v>560256</v>
      </c>
      <c r="AN18" s="757">
        <v>35011.5</v>
      </c>
      <c r="AO18" s="164">
        <f t="shared" ref="AO18:AO39" si="15">(AN18/AH18)*100</f>
        <v>4.0485279877631219</v>
      </c>
      <c r="AP18" s="181" t="s">
        <v>274</v>
      </c>
    </row>
    <row r="19" spans="1:42" s="155" customFormat="1" ht="15.6" customHeight="1">
      <c r="A19" s="455" t="s">
        <v>11</v>
      </c>
      <c r="B19" s="162">
        <f t="shared" si="4"/>
        <v>142256</v>
      </c>
      <c r="C19" s="754">
        <v>102516</v>
      </c>
      <c r="D19" s="754">
        <v>39740</v>
      </c>
      <c r="E19" s="163">
        <f t="shared" si="5"/>
        <v>1009090.0999999999</v>
      </c>
      <c r="F19" s="163">
        <f t="shared" si="6"/>
        <v>63548.200000000004</v>
      </c>
      <c r="G19" s="163">
        <f t="shared" si="7"/>
        <v>13741.300000000001</v>
      </c>
      <c r="H19" s="425">
        <f t="shared" si="8"/>
        <v>0</v>
      </c>
      <c r="I19" s="756">
        <v>0</v>
      </c>
      <c r="J19" s="756">
        <v>0</v>
      </c>
      <c r="K19" s="163">
        <f t="shared" si="9"/>
        <v>11975.2</v>
      </c>
      <c r="L19" s="757">
        <v>5224.2</v>
      </c>
      <c r="M19" s="757">
        <v>5952</v>
      </c>
      <c r="N19" s="181" t="s">
        <v>275</v>
      </c>
      <c r="O19" s="455" t="s">
        <v>11</v>
      </c>
      <c r="P19" s="758">
        <v>799</v>
      </c>
      <c r="Q19" s="757">
        <v>1766.1</v>
      </c>
      <c r="R19" s="164">
        <f t="shared" si="10"/>
        <v>1620.5</v>
      </c>
      <c r="S19" s="757">
        <v>149.1</v>
      </c>
      <c r="T19" s="757">
        <v>1471.4</v>
      </c>
      <c r="U19" s="756">
        <v>0</v>
      </c>
      <c r="V19" s="756">
        <v>0</v>
      </c>
      <c r="W19" s="163">
        <f t="shared" si="11"/>
        <v>5351.9000000000005</v>
      </c>
      <c r="X19" s="756">
        <v>0</v>
      </c>
      <c r="Y19" s="757">
        <v>4800.1000000000004</v>
      </c>
      <c r="Z19" s="757">
        <v>551.79999999999995</v>
      </c>
      <c r="AA19" s="167">
        <f t="shared" si="12"/>
        <v>42146.1</v>
      </c>
      <c r="AB19" s="757">
        <v>432.6</v>
      </c>
      <c r="AC19" s="181" t="s">
        <v>275</v>
      </c>
      <c r="AD19" s="455" t="s">
        <v>11</v>
      </c>
      <c r="AE19" s="757">
        <v>3340.9</v>
      </c>
      <c r="AF19" s="757">
        <v>38372.6</v>
      </c>
      <c r="AG19" s="757">
        <v>688.4</v>
      </c>
      <c r="AH19" s="168">
        <f t="shared" si="13"/>
        <v>945541.89999999991</v>
      </c>
      <c r="AI19" s="164">
        <f t="shared" si="14"/>
        <v>311635</v>
      </c>
      <c r="AJ19" s="757">
        <v>152665.5</v>
      </c>
      <c r="AK19" s="757">
        <v>56526.2</v>
      </c>
      <c r="AL19" s="757">
        <v>102443.3</v>
      </c>
      <c r="AM19" s="766">
        <v>632792.69999999995</v>
      </c>
      <c r="AN19" s="757">
        <v>1114.2</v>
      </c>
      <c r="AO19" s="164">
        <f t="shared" si="15"/>
        <v>0.117837189446602</v>
      </c>
      <c r="AP19" s="181" t="s">
        <v>275</v>
      </c>
    </row>
    <row r="20" spans="1:42" s="155" customFormat="1" ht="15.6" customHeight="1">
      <c r="A20" s="455" t="s">
        <v>13</v>
      </c>
      <c r="B20" s="162">
        <f t="shared" si="4"/>
        <v>168798</v>
      </c>
      <c r="C20" s="754">
        <v>124708</v>
      </c>
      <c r="D20" s="754">
        <v>44090</v>
      </c>
      <c r="E20" s="163">
        <f t="shared" si="5"/>
        <v>1520912.4</v>
      </c>
      <c r="F20" s="163">
        <f t="shared" si="6"/>
        <v>75315.7</v>
      </c>
      <c r="G20" s="163">
        <f t="shared" si="7"/>
        <v>13144.000000000002</v>
      </c>
      <c r="H20" s="425">
        <f t="shared" si="8"/>
        <v>185.7</v>
      </c>
      <c r="I20" s="757">
        <v>185.7</v>
      </c>
      <c r="J20" s="756">
        <v>0</v>
      </c>
      <c r="K20" s="163">
        <f t="shared" si="9"/>
        <v>12261.2</v>
      </c>
      <c r="L20" s="757">
        <v>1366.4</v>
      </c>
      <c r="M20" s="757">
        <v>10760.6</v>
      </c>
      <c r="N20" s="181" t="s">
        <v>276</v>
      </c>
      <c r="O20" s="455" t="s">
        <v>13</v>
      </c>
      <c r="P20" s="758">
        <v>134.19999999999999</v>
      </c>
      <c r="Q20" s="757">
        <v>697.1</v>
      </c>
      <c r="R20" s="164">
        <f t="shared" si="10"/>
        <v>1753.6000000000001</v>
      </c>
      <c r="S20" s="756">
        <v>0</v>
      </c>
      <c r="T20" s="757">
        <v>1593.7</v>
      </c>
      <c r="U20" s="757">
        <v>159.9</v>
      </c>
      <c r="V20" s="756">
        <v>0</v>
      </c>
      <c r="W20" s="163">
        <f t="shared" si="11"/>
        <v>2242.2000000000003</v>
      </c>
      <c r="X20" s="756">
        <v>0</v>
      </c>
      <c r="Y20" s="757">
        <v>2104.3000000000002</v>
      </c>
      <c r="Z20" s="757">
        <v>137.9</v>
      </c>
      <c r="AA20" s="167">
        <f t="shared" si="12"/>
        <v>58175.899999999994</v>
      </c>
      <c r="AB20" s="757">
        <v>2505.9</v>
      </c>
      <c r="AC20" s="181" t="s">
        <v>276</v>
      </c>
      <c r="AD20" s="455" t="s">
        <v>13</v>
      </c>
      <c r="AE20" s="757">
        <v>2424.8000000000002</v>
      </c>
      <c r="AF20" s="757">
        <v>53245.2</v>
      </c>
      <c r="AG20" s="756">
        <v>0</v>
      </c>
      <c r="AH20" s="168">
        <f t="shared" si="13"/>
        <v>1445596.7</v>
      </c>
      <c r="AI20" s="164">
        <f t="shared" si="14"/>
        <v>453848.3</v>
      </c>
      <c r="AJ20" s="757">
        <v>212950.8</v>
      </c>
      <c r="AK20" s="757">
        <v>108427.7</v>
      </c>
      <c r="AL20" s="757">
        <v>132469.79999999999</v>
      </c>
      <c r="AM20" s="757">
        <v>750511.9</v>
      </c>
      <c r="AN20" s="757">
        <v>241236.5</v>
      </c>
      <c r="AO20" s="164">
        <f t="shared" si="15"/>
        <v>16.687676445304557</v>
      </c>
      <c r="AP20" s="181" t="s">
        <v>276</v>
      </c>
    </row>
    <row r="21" spans="1:42" s="155" customFormat="1" ht="15.6" customHeight="1">
      <c r="A21" s="182" t="s">
        <v>15</v>
      </c>
      <c r="B21" s="162">
        <f t="shared" si="4"/>
        <v>419891</v>
      </c>
      <c r="C21" s="754">
        <v>400576</v>
      </c>
      <c r="D21" s="754">
        <v>19315</v>
      </c>
      <c r="E21" s="163">
        <f t="shared" si="5"/>
        <v>615545.89999999991</v>
      </c>
      <c r="F21" s="163">
        <f t="shared" si="6"/>
        <v>185781.7</v>
      </c>
      <c r="G21" s="163">
        <f t="shared" si="7"/>
        <v>27368.200000000004</v>
      </c>
      <c r="H21" s="425">
        <f t="shared" si="8"/>
        <v>38.9</v>
      </c>
      <c r="I21" s="756">
        <v>0</v>
      </c>
      <c r="J21" s="757">
        <v>38.9</v>
      </c>
      <c r="K21" s="163">
        <f t="shared" si="9"/>
        <v>26586.400000000001</v>
      </c>
      <c r="L21" s="757">
        <v>12947.9</v>
      </c>
      <c r="M21" s="757">
        <v>11013.6</v>
      </c>
      <c r="N21" s="181" t="s">
        <v>277</v>
      </c>
      <c r="O21" s="455" t="s">
        <v>15</v>
      </c>
      <c r="P21" s="758">
        <v>2624.9</v>
      </c>
      <c r="Q21" s="757">
        <v>742.9</v>
      </c>
      <c r="R21" s="164">
        <f t="shared" si="10"/>
        <v>3575.4</v>
      </c>
      <c r="S21" s="756">
        <v>0</v>
      </c>
      <c r="T21" s="757">
        <v>2971.5</v>
      </c>
      <c r="U21" s="757">
        <v>520.9</v>
      </c>
      <c r="V21" s="757">
        <v>83</v>
      </c>
      <c r="W21" s="163">
        <f t="shared" si="11"/>
        <v>28461.200000000001</v>
      </c>
      <c r="X21" s="756">
        <v>0</v>
      </c>
      <c r="Y21" s="757">
        <v>25063</v>
      </c>
      <c r="Z21" s="764">
        <v>3398.2</v>
      </c>
      <c r="AA21" s="167">
        <f t="shared" si="12"/>
        <v>126376.90000000001</v>
      </c>
      <c r="AB21" s="767">
        <v>2330.4</v>
      </c>
      <c r="AC21" s="183" t="s">
        <v>277</v>
      </c>
      <c r="AD21" s="455" t="s">
        <v>15</v>
      </c>
      <c r="AE21" s="757">
        <v>12396.7</v>
      </c>
      <c r="AF21" s="757">
        <v>111649.8</v>
      </c>
      <c r="AG21" s="756">
        <v>0</v>
      </c>
      <c r="AH21" s="168">
        <f t="shared" si="13"/>
        <v>429764.19999999995</v>
      </c>
      <c r="AI21" s="164">
        <f t="shared" si="14"/>
        <v>142093.20000000001</v>
      </c>
      <c r="AJ21" s="757">
        <v>65223.4</v>
      </c>
      <c r="AK21" s="757">
        <v>9328.7999999999993</v>
      </c>
      <c r="AL21" s="757">
        <v>67541</v>
      </c>
      <c r="AM21" s="757">
        <v>261230.4</v>
      </c>
      <c r="AN21" s="757">
        <v>26440.6</v>
      </c>
      <c r="AO21" s="164">
        <f t="shared" si="15"/>
        <v>6.1523505215185441</v>
      </c>
      <c r="AP21" s="181" t="s">
        <v>277</v>
      </c>
    </row>
    <row r="22" spans="1:42" s="155" customFormat="1" ht="15.6" customHeight="1">
      <c r="A22" s="182" t="s">
        <v>17</v>
      </c>
      <c r="B22" s="162">
        <f t="shared" si="4"/>
        <v>109247</v>
      </c>
      <c r="C22" s="754">
        <v>87277</v>
      </c>
      <c r="D22" s="754">
        <v>21970</v>
      </c>
      <c r="E22" s="163">
        <f t="shared" si="5"/>
        <v>668870</v>
      </c>
      <c r="F22" s="163">
        <f t="shared" si="6"/>
        <v>50085.200000000004</v>
      </c>
      <c r="G22" s="163">
        <f t="shared" si="7"/>
        <v>8287.7000000000007</v>
      </c>
      <c r="H22" s="425">
        <f t="shared" si="8"/>
        <v>0</v>
      </c>
      <c r="I22" s="756">
        <v>0</v>
      </c>
      <c r="J22" s="756">
        <v>0</v>
      </c>
      <c r="K22" s="163">
        <f t="shared" si="9"/>
        <v>8078.7</v>
      </c>
      <c r="L22" s="757">
        <v>5725</v>
      </c>
      <c r="M22" s="757">
        <v>2204.6999999999998</v>
      </c>
      <c r="N22" s="181" t="s">
        <v>278</v>
      </c>
      <c r="O22" s="455" t="s">
        <v>17</v>
      </c>
      <c r="P22" s="758">
        <v>149</v>
      </c>
      <c r="Q22" s="757">
        <v>209</v>
      </c>
      <c r="R22" s="164">
        <f t="shared" si="10"/>
        <v>1308</v>
      </c>
      <c r="S22" s="756">
        <v>0</v>
      </c>
      <c r="T22" s="757">
        <v>1308</v>
      </c>
      <c r="U22" s="756">
        <v>0</v>
      </c>
      <c r="V22" s="756">
        <v>0</v>
      </c>
      <c r="W22" s="163">
        <f t="shared" si="11"/>
        <v>3151.8</v>
      </c>
      <c r="X22" s="756">
        <v>0</v>
      </c>
      <c r="Y22" s="757">
        <v>2801.3</v>
      </c>
      <c r="Z22" s="764">
        <v>350.5</v>
      </c>
      <c r="AA22" s="167">
        <f t="shared" si="12"/>
        <v>37337.700000000004</v>
      </c>
      <c r="AB22" s="767">
        <v>69.7</v>
      </c>
      <c r="AC22" s="183" t="s">
        <v>278</v>
      </c>
      <c r="AD22" s="455" t="s">
        <v>17</v>
      </c>
      <c r="AE22" s="757">
        <v>2765.7</v>
      </c>
      <c r="AF22" s="757">
        <v>34502.300000000003</v>
      </c>
      <c r="AG22" s="756">
        <v>0</v>
      </c>
      <c r="AH22" s="168">
        <f t="shared" si="13"/>
        <v>618784.80000000005</v>
      </c>
      <c r="AI22" s="164">
        <f t="shared" si="14"/>
        <v>258320.9</v>
      </c>
      <c r="AJ22" s="757">
        <v>104886.5</v>
      </c>
      <c r="AK22" s="757">
        <v>23801</v>
      </c>
      <c r="AL22" s="757">
        <v>129633.4</v>
      </c>
      <c r="AM22" s="757">
        <v>194200.6</v>
      </c>
      <c r="AN22" s="757">
        <v>166263.29999999999</v>
      </c>
      <c r="AO22" s="164">
        <f t="shared" si="15"/>
        <v>26.869325167651176</v>
      </c>
      <c r="AP22" s="181" t="s">
        <v>278</v>
      </c>
    </row>
    <row r="23" spans="1:42" s="155" customFormat="1" ht="15.6" customHeight="1">
      <c r="A23" s="182" t="s">
        <v>19</v>
      </c>
      <c r="B23" s="162">
        <f t="shared" si="4"/>
        <v>100521</v>
      </c>
      <c r="C23" s="754">
        <v>64677</v>
      </c>
      <c r="D23" s="754">
        <v>35844</v>
      </c>
      <c r="E23" s="163">
        <f t="shared" si="5"/>
        <v>919943.79999999993</v>
      </c>
      <c r="F23" s="163">
        <f t="shared" si="6"/>
        <v>57062.2</v>
      </c>
      <c r="G23" s="163">
        <f t="shared" si="7"/>
        <v>9031.5</v>
      </c>
      <c r="H23" s="425">
        <f t="shared" si="8"/>
        <v>0</v>
      </c>
      <c r="I23" s="756">
        <v>0</v>
      </c>
      <c r="J23" s="756">
        <v>0</v>
      </c>
      <c r="K23" s="163">
        <f t="shared" si="9"/>
        <v>8957.2999999999993</v>
      </c>
      <c r="L23" s="757">
        <v>3037.4</v>
      </c>
      <c r="M23" s="757">
        <v>5564.5</v>
      </c>
      <c r="N23" s="181" t="s">
        <v>279</v>
      </c>
      <c r="O23" s="455" t="s">
        <v>19</v>
      </c>
      <c r="P23" s="758">
        <v>355.4</v>
      </c>
      <c r="Q23" s="757">
        <v>74.2</v>
      </c>
      <c r="R23" s="164">
        <f t="shared" si="10"/>
        <v>915.1</v>
      </c>
      <c r="S23" s="756">
        <v>0</v>
      </c>
      <c r="T23" s="757">
        <v>915.1</v>
      </c>
      <c r="U23" s="756">
        <v>0</v>
      </c>
      <c r="V23" s="756">
        <v>0</v>
      </c>
      <c r="W23" s="163">
        <f t="shared" si="11"/>
        <v>7863.5</v>
      </c>
      <c r="X23" s="756">
        <v>0</v>
      </c>
      <c r="Y23" s="757">
        <v>7368</v>
      </c>
      <c r="Z23" s="764">
        <v>495.5</v>
      </c>
      <c r="AA23" s="167">
        <f t="shared" si="12"/>
        <v>39252.1</v>
      </c>
      <c r="AB23" s="768">
        <v>0</v>
      </c>
      <c r="AC23" s="183" t="s">
        <v>279</v>
      </c>
      <c r="AD23" s="455" t="s">
        <v>19</v>
      </c>
      <c r="AE23" s="757">
        <v>9647</v>
      </c>
      <c r="AF23" s="757">
        <v>29605.1</v>
      </c>
      <c r="AG23" s="756">
        <v>0</v>
      </c>
      <c r="AH23" s="168">
        <f t="shared" si="13"/>
        <v>862881.6</v>
      </c>
      <c r="AI23" s="164">
        <f t="shared" si="14"/>
        <v>241066</v>
      </c>
      <c r="AJ23" s="757">
        <v>137295.5</v>
      </c>
      <c r="AK23" s="757">
        <v>6924</v>
      </c>
      <c r="AL23" s="757">
        <v>96846.5</v>
      </c>
      <c r="AM23" s="757">
        <v>558558.6</v>
      </c>
      <c r="AN23" s="757">
        <v>63257</v>
      </c>
      <c r="AO23" s="164">
        <f t="shared" si="15"/>
        <v>7.3309014817328366</v>
      </c>
      <c r="AP23" s="181" t="s">
        <v>279</v>
      </c>
    </row>
    <row r="24" spans="1:42" s="155" customFormat="1" ht="15.6" customHeight="1">
      <c r="A24" s="182" t="s">
        <v>21</v>
      </c>
      <c r="B24" s="162">
        <f t="shared" si="4"/>
        <v>101799</v>
      </c>
      <c r="C24" s="754">
        <v>51987</v>
      </c>
      <c r="D24" s="754">
        <v>49812</v>
      </c>
      <c r="E24" s="163">
        <f t="shared" si="5"/>
        <v>1254863.5</v>
      </c>
      <c r="F24" s="163">
        <f t="shared" si="6"/>
        <v>50256.400000000009</v>
      </c>
      <c r="G24" s="163">
        <f t="shared" si="7"/>
        <v>9001.6</v>
      </c>
      <c r="H24" s="425">
        <f t="shared" si="8"/>
        <v>0</v>
      </c>
      <c r="I24" s="756">
        <v>0</v>
      </c>
      <c r="J24" s="756">
        <v>0</v>
      </c>
      <c r="K24" s="163">
        <f t="shared" si="9"/>
        <v>8971.8000000000011</v>
      </c>
      <c r="L24" s="757">
        <v>6577</v>
      </c>
      <c r="M24" s="757">
        <v>2390.6</v>
      </c>
      <c r="N24" s="181" t="s">
        <v>280</v>
      </c>
      <c r="O24" s="455" t="s">
        <v>21</v>
      </c>
      <c r="P24" s="758">
        <v>4.2</v>
      </c>
      <c r="Q24" s="757">
        <v>29.8</v>
      </c>
      <c r="R24" s="164">
        <f t="shared" si="10"/>
        <v>1143</v>
      </c>
      <c r="S24" s="756">
        <v>0</v>
      </c>
      <c r="T24" s="757">
        <v>1108.5999999999999</v>
      </c>
      <c r="U24" s="756">
        <v>0</v>
      </c>
      <c r="V24" s="757">
        <v>34.4</v>
      </c>
      <c r="W24" s="163">
        <f t="shared" si="11"/>
        <v>2491.6</v>
      </c>
      <c r="X24" s="756">
        <v>0</v>
      </c>
      <c r="Y24" s="757">
        <v>1633.7</v>
      </c>
      <c r="Z24" s="764">
        <v>857.9</v>
      </c>
      <c r="AA24" s="167">
        <f t="shared" si="12"/>
        <v>37620.200000000004</v>
      </c>
      <c r="AB24" s="768">
        <v>0</v>
      </c>
      <c r="AC24" s="183" t="s">
        <v>280</v>
      </c>
      <c r="AD24" s="455" t="s">
        <v>21</v>
      </c>
      <c r="AE24" s="757">
        <v>7103.8</v>
      </c>
      <c r="AF24" s="757">
        <v>30516.400000000001</v>
      </c>
      <c r="AG24" s="756"/>
      <c r="AH24" s="168">
        <f t="shared" si="13"/>
        <v>1204607.1000000001</v>
      </c>
      <c r="AI24" s="164">
        <f t="shared" si="14"/>
        <v>368379.69999999995</v>
      </c>
      <c r="AJ24" s="757">
        <v>169275.4</v>
      </c>
      <c r="AK24" s="757">
        <v>60089.9</v>
      </c>
      <c r="AL24" s="757">
        <v>139014.39999999999</v>
      </c>
      <c r="AM24" s="757">
        <v>781403.8</v>
      </c>
      <c r="AN24" s="757">
        <v>54823.6</v>
      </c>
      <c r="AO24" s="164">
        <f t="shared" si="15"/>
        <v>4.5511602911853997</v>
      </c>
      <c r="AP24" s="181" t="s">
        <v>280</v>
      </c>
    </row>
    <row r="25" spans="1:42" s="155" customFormat="1" ht="15.6" customHeight="1">
      <c r="A25" s="182" t="s">
        <v>23</v>
      </c>
      <c r="B25" s="162">
        <f t="shared" si="4"/>
        <v>74702</v>
      </c>
      <c r="C25" s="754">
        <v>54812</v>
      </c>
      <c r="D25" s="754">
        <v>19890</v>
      </c>
      <c r="E25" s="163">
        <f t="shared" si="5"/>
        <v>912082.09999999986</v>
      </c>
      <c r="F25" s="163">
        <f t="shared" si="6"/>
        <v>37900.699999999997</v>
      </c>
      <c r="G25" s="163">
        <f t="shared" si="7"/>
        <v>6769.7000000000007</v>
      </c>
      <c r="H25" s="425">
        <f t="shared" si="8"/>
        <v>0</v>
      </c>
      <c r="I25" s="756">
        <v>0</v>
      </c>
      <c r="J25" s="756">
        <v>0</v>
      </c>
      <c r="K25" s="163">
        <f t="shared" si="9"/>
        <v>6683.8000000000011</v>
      </c>
      <c r="L25" s="757">
        <v>6050.1</v>
      </c>
      <c r="M25" s="757">
        <v>474.1</v>
      </c>
      <c r="N25" s="181" t="s">
        <v>281</v>
      </c>
      <c r="O25" s="455" t="s">
        <v>23</v>
      </c>
      <c r="P25" s="758">
        <v>159.6</v>
      </c>
      <c r="Q25" s="757">
        <v>85.9</v>
      </c>
      <c r="R25" s="164">
        <f t="shared" si="10"/>
        <v>1228.5999999999999</v>
      </c>
      <c r="S25" s="756">
        <v>0</v>
      </c>
      <c r="T25" s="757">
        <v>1228.5999999999999</v>
      </c>
      <c r="U25" s="756">
        <v>0</v>
      </c>
      <c r="V25" s="756">
        <v>0</v>
      </c>
      <c r="W25" s="163">
        <f t="shared" si="11"/>
        <v>2693.2999999999997</v>
      </c>
      <c r="X25" s="756">
        <v>0</v>
      </c>
      <c r="Y25" s="757">
        <v>2528.1999999999998</v>
      </c>
      <c r="Z25" s="764">
        <v>165.1</v>
      </c>
      <c r="AA25" s="167">
        <f t="shared" si="12"/>
        <v>27209.1</v>
      </c>
      <c r="AB25" s="768">
        <v>0</v>
      </c>
      <c r="AC25" s="183" t="s">
        <v>281</v>
      </c>
      <c r="AD25" s="455" t="s">
        <v>23</v>
      </c>
      <c r="AE25" s="757">
        <v>2833.3</v>
      </c>
      <c r="AF25" s="757">
        <v>24375.8</v>
      </c>
      <c r="AG25" s="756">
        <v>0</v>
      </c>
      <c r="AH25" s="168">
        <f t="shared" si="13"/>
        <v>874181.39999999991</v>
      </c>
      <c r="AI25" s="164">
        <f t="shared" si="14"/>
        <v>221729.2</v>
      </c>
      <c r="AJ25" s="757">
        <v>116446.39999999999</v>
      </c>
      <c r="AK25" s="757">
        <v>32849</v>
      </c>
      <c r="AL25" s="757">
        <v>72433.8</v>
      </c>
      <c r="AM25" s="757">
        <v>564403.19999999995</v>
      </c>
      <c r="AN25" s="757">
        <v>88049</v>
      </c>
      <c r="AO25" s="164">
        <f t="shared" si="15"/>
        <v>10.072165799912925</v>
      </c>
      <c r="AP25" s="181" t="s">
        <v>281</v>
      </c>
    </row>
    <row r="26" spans="1:42" s="155" customFormat="1" ht="15.6" customHeight="1">
      <c r="A26" s="182" t="s">
        <v>25</v>
      </c>
      <c r="B26" s="162">
        <f t="shared" si="4"/>
        <v>258037</v>
      </c>
      <c r="C26" s="754">
        <v>229041</v>
      </c>
      <c r="D26" s="754">
        <v>28996</v>
      </c>
      <c r="E26" s="163">
        <f t="shared" si="5"/>
        <v>411815.19</v>
      </c>
      <c r="F26" s="163">
        <f t="shared" si="6"/>
        <v>114831.7</v>
      </c>
      <c r="G26" s="163">
        <f t="shared" si="7"/>
        <v>17688.200000000004</v>
      </c>
      <c r="H26" s="425">
        <f t="shared" si="8"/>
        <v>204.9</v>
      </c>
      <c r="I26" s="757">
        <v>204.9</v>
      </c>
      <c r="J26" s="756">
        <v>0</v>
      </c>
      <c r="K26" s="163">
        <f t="shared" si="9"/>
        <v>16961.600000000002</v>
      </c>
      <c r="L26" s="757">
        <v>7367.8</v>
      </c>
      <c r="M26" s="757">
        <v>6518.6</v>
      </c>
      <c r="N26" s="181" t="s">
        <v>282</v>
      </c>
      <c r="O26" s="455" t="s">
        <v>25</v>
      </c>
      <c r="P26" s="758">
        <v>3075.2</v>
      </c>
      <c r="Q26" s="757">
        <v>521.70000000000005</v>
      </c>
      <c r="R26" s="164">
        <f t="shared" si="10"/>
        <v>1712.4</v>
      </c>
      <c r="S26" s="756">
        <v>0</v>
      </c>
      <c r="T26" s="757">
        <v>1530.9</v>
      </c>
      <c r="U26" s="757">
        <v>42</v>
      </c>
      <c r="V26" s="757">
        <v>139.5</v>
      </c>
      <c r="W26" s="163">
        <f t="shared" si="11"/>
        <v>9817.5</v>
      </c>
      <c r="X26" s="756">
        <v>0</v>
      </c>
      <c r="Y26" s="757">
        <v>8984.7000000000007</v>
      </c>
      <c r="Z26" s="764">
        <v>832.8</v>
      </c>
      <c r="AA26" s="167">
        <f t="shared" si="12"/>
        <v>85613.599999999991</v>
      </c>
      <c r="AB26" s="767">
        <v>2707.4</v>
      </c>
      <c r="AC26" s="183" t="s">
        <v>282</v>
      </c>
      <c r="AD26" s="455" t="s">
        <v>25</v>
      </c>
      <c r="AE26" s="757">
        <v>7776</v>
      </c>
      <c r="AF26" s="757">
        <v>75130.2</v>
      </c>
      <c r="AG26" s="756">
        <v>0</v>
      </c>
      <c r="AH26" s="168">
        <f t="shared" si="13"/>
        <v>296983.49</v>
      </c>
      <c r="AI26" s="164">
        <f t="shared" si="14"/>
        <v>102544.6</v>
      </c>
      <c r="AJ26" s="757">
        <v>49585.5</v>
      </c>
      <c r="AK26" s="757">
        <v>14584.9</v>
      </c>
      <c r="AL26" s="757">
        <v>38374.199999999997</v>
      </c>
      <c r="AM26" s="757">
        <v>184476.89</v>
      </c>
      <c r="AN26" s="757">
        <v>9962</v>
      </c>
      <c r="AO26" s="164">
        <f t="shared" si="15"/>
        <v>3.3543952224414899</v>
      </c>
      <c r="AP26" s="181" t="s">
        <v>282</v>
      </c>
    </row>
    <row r="27" spans="1:42" s="155" customFormat="1" ht="15.6" customHeight="1">
      <c r="A27" s="182" t="s">
        <v>27</v>
      </c>
      <c r="B27" s="162">
        <f t="shared" si="4"/>
        <v>24171</v>
      </c>
      <c r="C27" s="754">
        <v>4622</v>
      </c>
      <c r="D27" s="754">
        <v>19549</v>
      </c>
      <c r="E27" s="163">
        <f t="shared" si="5"/>
        <v>614152</v>
      </c>
      <c r="F27" s="163">
        <f t="shared" si="6"/>
        <v>7443.5</v>
      </c>
      <c r="G27" s="163">
        <f t="shared" si="7"/>
        <v>992.90000000000009</v>
      </c>
      <c r="H27" s="425">
        <f t="shared" si="8"/>
        <v>0</v>
      </c>
      <c r="I27" s="756">
        <v>0</v>
      </c>
      <c r="J27" s="756">
        <v>0</v>
      </c>
      <c r="K27" s="163">
        <f t="shared" si="9"/>
        <v>958.80000000000007</v>
      </c>
      <c r="L27" s="757">
        <v>670.7</v>
      </c>
      <c r="M27" s="757">
        <v>288.10000000000002</v>
      </c>
      <c r="N27" s="181" t="s">
        <v>283</v>
      </c>
      <c r="O27" s="455" t="s">
        <v>27</v>
      </c>
      <c r="P27" s="759">
        <v>0</v>
      </c>
      <c r="Q27" s="757">
        <v>34.1</v>
      </c>
      <c r="R27" s="164">
        <f t="shared" si="10"/>
        <v>147.79999999999998</v>
      </c>
      <c r="S27" s="756">
        <v>0</v>
      </c>
      <c r="T27" s="757">
        <v>130.1</v>
      </c>
      <c r="U27" s="756">
        <v>0</v>
      </c>
      <c r="V27" s="757">
        <v>17.7</v>
      </c>
      <c r="W27" s="163">
        <f t="shared" si="11"/>
        <v>197.5</v>
      </c>
      <c r="X27" s="756">
        <v>0</v>
      </c>
      <c r="Y27" s="757">
        <v>197.5</v>
      </c>
      <c r="Z27" s="765">
        <v>0</v>
      </c>
      <c r="AA27" s="167">
        <f t="shared" si="12"/>
        <v>6105.3</v>
      </c>
      <c r="AB27" s="768">
        <v>0</v>
      </c>
      <c r="AC27" s="183" t="s">
        <v>283</v>
      </c>
      <c r="AD27" s="455" t="s">
        <v>27</v>
      </c>
      <c r="AE27" s="757">
        <v>1030.3</v>
      </c>
      <c r="AF27" s="757">
        <v>5075</v>
      </c>
      <c r="AG27" s="756">
        <v>0</v>
      </c>
      <c r="AH27" s="168">
        <f t="shared" si="13"/>
        <v>606708.5</v>
      </c>
      <c r="AI27" s="164">
        <f t="shared" si="14"/>
        <v>164065.70000000001</v>
      </c>
      <c r="AJ27" s="757">
        <v>87237.9</v>
      </c>
      <c r="AK27" s="757">
        <v>10726.3</v>
      </c>
      <c r="AL27" s="757">
        <v>66101.5</v>
      </c>
      <c r="AM27" s="757">
        <v>419423.3</v>
      </c>
      <c r="AN27" s="757">
        <v>23219.5</v>
      </c>
      <c r="AO27" s="164">
        <f t="shared" si="15"/>
        <v>3.8271262064071956</v>
      </c>
      <c r="AP27" s="181" t="s">
        <v>283</v>
      </c>
    </row>
    <row r="28" spans="1:42" s="155" customFormat="1" ht="15.6" customHeight="1">
      <c r="A28" s="182" t="s">
        <v>29</v>
      </c>
      <c r="B28" s="162">
        <f t="shared" si="4"/>
        <v>54014</v>
      </c>
      <c r="C28" s="754">
        <v>27246</v>
      </c>
      <c r="D28" s="754">
        <v>26768</v>
      </c>
      <c r="E28" s="163">
        <f t="shared" si="5"/>
        <v>1175793.5999999999</v>
      </c>
      <c r="F28" s="163">
        <f t="shared" si="6"/>
        <v>32583</v>
      </c>
      <c r="G28" s="163">
        <f t="shared" si="7"/>
        <v>3977</v>
      </c>
      <c r="H28" s="425">
        <f t="shared" si="8"/>
        <v>0</v>
      </c>
      <c r="I28" s="756">
        <v>0</v>
      </c>
      <c r="J28" s="756">
        <v>0</v>
      </c>
      <c r="K28" s="163">
        <f t="shared" si="9"/>
        <v>3820.5</v>
      </c>
      <c r="L28" s="757">
        <v>3594.6</v>
      </c>
      <c r="M28" s="757">
        <v>225.9</v>
      </c>
      <c r="N28" s="181" t="s">
        <v>284</v>
      </c>
      <c r="O28" s="455" t="s">
        <v>29</v>
      </c>
      <c r="P28" s="759">
        <v>0</v>
      </c>
      <c r="Q28" s="757">
        <v>156.5</v>
      </c>
      <c r="R28" s="164">
        <f t="shared" si="10"/>
        <v>525.79999999999995</v>
      </c>
      <c r="S28" s="756">
        <v>0</v>
      </c>
      <c r="T28" s="757">
        <v>525.79999999999995</v>
      </c>
      <c r="U28" s="756">
        <v>0</v>
      </c>
      <c r="V28" s="756">
        <v>0</v>
      </c>
      <c r="W28" s="163">
        <f t="shared" si="11"/>
        <v>966.2</v>
      </c>
      <c r="X28" s="756">
        <v>0</v>
      </c>
      <c r="Y28" s="757">
        <v>896</v>
      </c>
      <c r="Z28" s="764">
        <v>70.2</v>
      </c>
      <c r="AA28" s="167">
        <f t="shared" si="12"/>
        <v>27114</v>
      </c>
      <c r="AB28" s="768">
        <v>0</v>
      </c>
      <c r="AC28" s="183" t="s">
        <v>284</v>
      </c>
      <c r="AD28" s="455" t="s">
        <v>29</v>
      </c>
      <c r="AE28" s="757">
        <v>4471.8999999999996</v>
      </c>
      <c r="AF28" s="757">
        <v>22642.1</v>
      </c>
      <c r="AG28" s="756">
        <v>0</v>
      </c>
      <c r="AH28" s="168">
        <f t="shared" si="13"/>
        <v>1143210.5999999999</v>
      </c>
      <c r="AI28" s="164">
        <f t="shared" si="14"/>
        <v>348321.8</v>
      </c>
      <c r="AJ28" s="757">
        <v>149094</v>
      </c>
      <c r="AK28" s="757">
        <v>58158.5</v>
      </c>
      <c r="AL28" s="757">
        <v>141069.29999999999</v>
      </c>
      <c r="AM28" s="757">
        <v>790794.6</v>
      </c>
      <c r="AN28" s="757">
        <v>4094.2</v>
      </c>
      <c r="AO28" s="164">
        <f t="shared" si="15"/>
        <v>0.35813173880648064</v>
      </c>
      <c r="AP28" s="181" t="s">
        <v>284</v>
      </c>
    </row>
    <row r="29" spans="1:42" s="155" customFormat="1" ht="15.6" customHeight="1">
      <c r="A29" s="182" t="s">
        <v>31</v>
      </c>
      <c r="B29" s="162">
        <f t="shared" si="4"/>
        <v>26301</v>
      </c>
      <c r="C29" s="754">
        <v>12193</v>
      </c>
      <c r="D29" s="754">
        <v>14108</v>
      </c>
      <c r="E29" s="163">
        <f t="shared" si="5"/>
        <v>847056.8</v>
      </c>
      <c r="F29" s="163">
        <f t="shared" si="6"/>
        <v>6196.3</v>
      </c>
      <c r="G29" s="163">
        <f t="shared" si="7"/>
        <v>1571.3999999999999</v>
      </c>
      <c r="H29" s="425">
        <f t="shared" si="8"/>
        <v>0</v>
      </c>
      <c r="I29" s="756">
        <v>0</v>
      </c>
      <c r="J29" s="756">
        <v>0</v>
      </c>
      <c r="K29" s="163">
        <f t="shared" si="9"/>
        <v>1569.8</v>
      </c>
      <c r="L29" s="757">
        <v>1412.8</v>
      </c>
      <c r="M29" s="757">
        <v>157</v>
      </c>
      <c r="N29" s="181" t="s">
        <v>285</v>
      </c>
      <c r="O29" s="455" t="s">
        <v>31</v>
      </c>
      <c r="P29" s="759">
        <v>0</v>
      </c>
      <c r="Q29" s="757">
        <v>1.6</v>
      </c>
      <c r="R29" s="164">
        <f t="shared" si="10"/>
        <v>295.10000000000002</v>
      </c>
      <c r="S29" s="756">
        <v>0</v>
      </c>
      <c r="T29" s="757">
        <v>295.10000000000002</v>
      </c>
      <c r="U29" s="756">
        <v>0</v>
      </c>
      <c r="V29" s="756">
        <v>0</v>
      </c>
      <c r="W29" s="163">
        <f t="shared" si="11"/>
        <v>39.700000000000003</v>
      </c>
      <c r="X29" s="756">
        <v>0</v>
      </c>
      <c r="Y29" s="757">
        <v>39.700000000000003</v>
      </c>
      <c r="Z29" s="765">
        <v>0</v>
      </c>
      <c r="AA29" s="167">
        <f t="shared" si="12"/>
        <v>4290.1000000000004</v>
      </c>
      <c r="AB29" s="768">
        <v>0</v>
      </c>
      <c r="AC29" s="183" t="s">
        <v>285</v>
      </c>
      <c r="AD29" s="455" t="s">
        <v>31</v>
      </c>
      <c r="AE29" s="757">
        <v>754.3</v>
      </c>
      <c r="AF29" s="757">
        <v>3535.8</v>
      </c>
      <c r="AG29" s="756">
        <v>0</v>
      </c>
      <c r="AH29" s="168">
        <f t="shared" si="13"/>
        <v>840860.5</v>
      </c>
      <c r="AI29" s="164">
        <f t="shared" si="14"/>
        <v>202401.7</v>
      </c>
      <c r="AJ29" s="757">
        <v>89555.199999999997</v>
      </c>
      <c r="AK29" s="757">
        <v>20986.3</v>
      </c>
      <c r="AL29" s="757">
        <v>91860.2</v>
      </c>
      <c r="AM29" s="757">
        <v>564383.5</v>
      </c>
      <c r="AN29" s="757">
        <v>74075.3</v>
      </c>
      <c r="AO29" s="164">
        <f t="shared" si="15"/>
        <v>8.8094636387367462</v>
      </c>
      <c r="AP29" s="181" t="s">
        <v>285</v>
      </c>
    </row>
    <row r="30" spans="1:42" s="155" customFormat="1" ht="15.6" customHeight="1">
      <c r="A30" s="182" t="s">
        <v>33</v>
      </c>
      <c r="B30" s="162">
        <f t="shared" si="4"/>
        <v>17713</v>
      </c>
      <c r="C30" s="754">
        <v>7676</v>
      </c>
      <c r="D30" s="754">
        <v>10037</v>
      </c>
      <c r="E30" s="163">
        <f t="shared" si="5"/>
        <v>815095.5</v>
      </c>
      <c r="F30" s="163">
        <f t="shared" si="6"/>
        <v>11453</v>
      </c>
      <c r="G30" s="163">
        <f t="shared" si="7"/>
        <v>1349.6</v>
      </c>
      <c r="H30" s="425">
        <f t="shared" si="8"/>
        <v>0</v>
      </c>
      <c r="I30" s="756">
        <v>0</v>
      </c>
      <c r="J30" s="756">
        <v>0</v>
      </c>
      <c r="K30" s="163">
        <f t="shared" si="9"/>
        <v>1349.6</v>
      </c>
      <c r="L30" s="757">
        <v>708.8</v>
      </c>
      <c r="M30" s="757">
        <v>640.79999999999995</v>
      </c>
      <c r="N30" s="181" t="s">
        <v>638</v>
      </c>
      <c r="O30" s="455" t="s">
        <v>33</v>
      </c>
      <c r="P30" s="759">
        <v>0</v>
      </c>
      <c r="Q30" s="757"/>
      <c r="R30" s="164">
        <f t="shared" si="10"/>
        <v>272.3</v>
      </c>
      <c r="S30" s="756">
        <v>0</v>
      </c>
      <c r="T30" s="757">
        <v>272.3</v>
      </c>
      <c r="U30" s="756">
        <v>0</v>
      </c>
      <c r="V30" s="756">
        <v>0</v>
      </c>
      <c r="W30" s="163">
        <f t="shared" si="11"/>
        <v>64.7</v>
      </c>
      <c r="X30" s="756">
        <v>0</v>
      </c>
      <c r="Y30" s="757">
        <v>64.7</v>
      </c>
      <c r="Z30" s="765">
        <v>0</v>
      </c>
      <c r="AA30" s="167">
        <f t="shared" si="12"/>
        <v>9766.4</v>
      </c>
      <c r="AB30" s="768">
        <v>0</v>
      </c>
      <c r="AC30" s="183" t="s">
        <v>638</v>
      </c>
      <c r="AD30" s="455" t="s">
        <v>33</v>
      </c>
      <c r="AE30" s="757">
        <v>2854.9</v>
      </c>
      <c r="AF30" s="757">
        <v>6911.5</v>
      </c>
      <c r="AG30" s="756">
        <v>0</v>
      </c>
      <c r="AH30" s="168">
        <f t="shared" si="13"/>
        <v>803642.5</v>
      </c>
      <c r="AI30" s="164">
        <f t="shared" si="14"/>
        <v>155126.79999999999</v>
      </c>
      <c r="AJ30" s="757">
        <v>54430</v>
      </c>
      <c r="AK30" s="757">
        <v>12266.5</v>
      </c>
      <c r="AL30" s="757">
        <v>88430.3</v>
      </c>
      <c r="AM30" s="757">
        <v>648045.69999999995</v>
      </c>
      <c r="AN30" s="757">
        <v>470</v>
      </c>
      <c r="AO30" s="164">
        <f t="shared" si="15"/>
        <v>5.8483716329089115E-2</v>
      </c>
      <c r="AP30" s="181" t="s">
        <v>638</v>
      </c>
    </row>
    <row r="31" spans="1:42" s="155" customFormat="1" ht="15.6" customHeight="1">
      <c r="A31" s="182" t="s">
        <v>35</v>
      </c>
      <c r="B31" s="162">
        <f t="shared" si="4"/>
        <v>39052</v>
      </c>
      <c r="C31" s="754">
        <v>19729</v>
      </c>
      <c r="D31" s="754">
        <v>19323</v>
      </c>
      <c r="E31" s="163">
        <f t="shared" si="5"/>
        <v>741855.89999999991</v>
      </c>
      <c r="F31" s="163">
        <f t="shared" si="6"/>
        <v>18911.199999999997</v>
      </c>
      <c r="G31" s="163">
        <f t="shared" si="7"/>
        <v>3206.7</v>
      </c>
      <c r="H31" s="425">
        <f t="shared" si="8"/>
        <v>0</v>
      </c>
      <c r="I31" s="756">
        <v>0</v>
      </c>
      <c r="J31" s="756">
        <v>0</v>
      </c>
      <c r="K31" s="163">
        <f t="shared" si="9"/>
        <v>3095.5</v>
      </c>
      <c r="L31" s="757">
        <v>2533.3000000000002</v>
      </c>
      <c r="M31" s="757">
        <v>562.20000000000005</v>
      </c>
      <c r="N31" s="181" t="s">
        <v>287</v>
      </c>
      <c r="O31" s="455" t="s">
        <v>35</v>
      </c>
      <c r="P31" s="759">
        <v>0</v>
      </c>
      <c r="Q31" s="757">
        <v>111.2</v>
      </c>
      <c r="R31" s="164">
        <f t="shared" si="10"/>
        <v>674.5</v>
      </c>
      <c r="S31" s="756">
        <v>0</v>
      </c>
      <c r="T31" s="757">
        <v>674.5</v>
      </c>
      <c r="U31" s="756">
        <v>0</v>
      </c>
      <c r="V31" s="756">
        <v>0</v>
      </c>
      <c r="W31" s="163">
        <f t="shared" si="11"/>
        <v>344.7</v>
      </c>
      <c r="X31" s="756">
        <v>0</v>
      </c>
      <c r="Y31" s="757">
        <v>252.1</v>
      </c>
      <c r="Z31" s="764">
        <v>92.6</v>
      </c>
      <c r="AA31" s="167">
        <f t="shared" si="12"/>
        <v>10728.599999999999</v>
      </c>
      <c r="AB31" s="768">
        <v>0</v>
      </c>
      <c r="AC31" s="183" t="s">
        <v>287</v>
      </c>
      <c r="AD31" s="455" t="s">
        <v>35</v>
      </c>
      <c r="AE31" s="757">
        <v>1565.8</v>
      </c>
      <c r="AF31" s="757">
        <v>9162.7999999999993</v>
      </c>
      <c r="AG31" s="757">
        <v>3956.7</v>
      </c>
      <c r="AH31" s="168">
        <f t="shared" si="13"/>
        <v>722944.7</v>
      </c>
      <c r="AI31" s="164">
        <f t="shared" si="14"/>
        <v>149690.70000000001</v>
      </c>
      <c r="AJ31" s="757">
        <v>65763.5</v>
      </c>
      <c r="AK31" s="757">
        <v>20660.3</v>
      </c>
      <c r="AL31" s="757">
        <v>63266.9</v>
      </c>
      <c r="AM31" s="757">
        <v>516714</v>
      </c>
      <c r="AN31" s="757">
        <v>56540</v>
      </c>
      <c r="AO31" s="164">
        <f t="shared" si="15"/>
        <v>7.8207918254328446</v>
      </c>
      <c r="AP31" s="181" t="s">
        <v>287</v>
      </c>
    </row>
    <row r="32" spans="1:42" s="155" customFormat="1" ht="15.6" customHeight="1">
      <c r="A32" s="182" t="s">
        <v>37</v>
      </c>
      <c r="B32" s="162">
        <f t="shared" si="4"/>
        <v>43564</v>
      </c>
      <c r="C32" s="754">
        <v>16275</v>
      </c>
      <c r="D32" s="754">
        <v>27289</v>
      </c>
      <c r="E32" s="163">
        <f t="shared" si="5"/>
        <v>696533.10000000009</v>
      </c>
      <c r="F32" s="163">
        <f t="shared" si="6"/>
        <v>21150</v>
      </c>
      <c r="G32" s="163">
        <f t="shared" si="7"/>
        <v>2263.1</v>
      </c>
      <c r="H32" s="425">
        <f t="shared" si="8"/>
        <v>0</v>
      </c>
      <c r="I32" s="756">
        <v>0</v>
      </c>
      <c r="J32" s="756">
        <v>0</v>
      </c>
      <c r="K32" s="163">
        <f t="shared" si="9"/>
        <v>2175.4</v>
      </c>
      <c r="L32" s="757">
        <v>402.3</v>
      </c>
      <c r="M32" s="757">
        <v>1773.1</v>
      </c>
      <c r="N32" s="181" t="s">
        <v>288</v>
      </c>
      <c r="O32" s="455" t="s">
        <v>37</v>
      </c>
      <c r="P32" s="759">
        <v>0</v>
      </c>
      <c r="Q32" s="757">
        <v>87.7</v>
      </c>
      <c r="R32" s="164">
        <f t="shared" si="10"/>
        <v>313.7</v>
      </c>
      <c r="S32" s="756">
        <v>0</v>
      </c>
      <c r="T32" s="757">
        <v>313.7</v>
      </c>
      <c r="U32" s="756">
        <v>0</v>
      </c>
      <c r="V32" s="756">
        <v>0</v>
      </c>
      <c r="W32" s="163">
        <f t="shared" si="11"/>
        <v>202.2</v>
      </c>
      <c r="X32" s="756">
        <v>0</v>
      </c>
      <c r="Y32" s="757">
        <v>178.2</v>
      </c>
      <c r="Z32" s="764">
        <v>24</v>
      </c>
      <c r="AA32" s="167">
        <f t="shared" si="12"/>
        <v>18371</v>
      </c>
      <c r="AB32" s="768">
        <v>0</v>
      </c>
      <c r="AC32" s="183" t="s">
        <v>288</v>
      </c>
      <c r="AD32" s="455" t="s">
        <v>37</v>
      </c>
      <c r="AE32" s="757">
        <v>2871.2</v>
      </c>
      <c r="AF32" s="757">
        <v>15499.8</v>
      </c>
      <c r="AG32" s="756">
        <v>0</v>
      </c>
      <c r="AH32" s="168">
        <f t="shared" si="13"/>
        <v>675383.10000000009</v>
      </c>
      <c r="AI32" s="164">
        <f t="shared" si="14"/>
        <v>187750.7</v>
      </c>
      <c r="AJ32" s="757">
        <v>82330</v>
      </c>
      <c r="AK32" s="757">
        <v>18774.900000000001</v>
      </c>
      <c r="AL32" s="757">
        <v>86645.8</v>
      </c>
      <c r="AM32" s="757">
        <v>425685.4</v>
      </c>
      <c r="AN32" s="757">
        <v>61947</v>
      </c>
      <c r="AO32" s="164">
        <f t="shared" si="15"/>
        <v>9.1721276413342281</v>
      </c>
      <c r="AP32" s="181" t="s">
        <v>288</v>
      </c>
    </row>
    <row r="33" spans="1:42" s="155" customFormat="1" ht="15.6" customHeight="1">
      <c r="A33" s="182" t="s">
        <v>39</v>
      </c>
      <c r="B33" s="162">
        <f t="shared" si="4"/>
        <v>34257</v>
      </c>
      <c r="C33" s="754">
        <v>20249</v>
      </c>
      <c r="D33" s="754">
        <v>14008</v>
      </c>
      <c r="E33" s="163">
        <f t="shared" si="5"/>
        <v>384048.4</v>
      </c>
      <c r="F33" s="163">
        <f t="shared" si="6"/>
        <v>32224.899999999998</v>
      </c>
      <c r="G33" s="163">
        <f t="shared" si="7"/>
        <v>2873</v>
      </c>
      <c r="H33" s="425">
        <f t="shared" si="8"/>
        <v>0</v>
      </c>
      <c r="I33" s="756">
        <v>0</v>
      </c>
      <c r="J33" s="756">
        <v>0</v>
      </c>
      <c r="K33" s="163">
        <f t="shared" si="9"/>
        <v>1837</v>
      </c>
      <c r="L33" s="757">
        <v>1360.8</v>
      </c>
      <c r="M33" s="757">
        <v>476.2</v>
      </c>
      <c r="N33" s="181" t="s">
        <v>289</v>
      </c>
      <c r="O33" s="455" t="s">
        <v>39</v>
      </c>
      <c r="P33" s="759">
        <v>0</v>
      </c>
      <c r="Q33" s="757">
        <v>1036</v>
      </c>
      <c r="R33" s="164">
        <f t="shared" si="10"/>
        <v>143.80000000000001</v>
      </c>
      <c r="S33" s="756">
        <v>0</v>
      </c>
      <c r="T33" s="757">
        <v>143.80000000000001</v>
      </c>
      <c r="U33" s="756">
        <v>0</v>
      </c>
      <c r="V33" s="756">
        <v>0</v>
      </c>
      <c r="W33" s="163">
        <f t="shared" si="11"/>
        <v>3074</v>
      </c>
      <c r="X33" s="756">
        <v>0</v>
      </c>
      <c r="Y33" s="757">
        <v>2918.2</v>
      </c>
      <c r="Z33" s="764">
        <v>155.80000000000001</v>
      </c>
      <c r="AA33" s="167">
        <f t="shared" si="12"/>
        <v>25873.1</v>
      </c>
      <c r="AB33" s="768">
        <v>0</v>
      </c>
      <c r="AC33" s="183" t="s">
        <v>289</v>
      </c>
      <c r="AD33" s="455" t="s">
        <v>39</v>
      </c>
      <c r="AE33" s="757">
        <v>942.8</v>
      </c>
      <c r="AF33" s="757">
        <v>24930.3</v>
      </c>
      <c r="AG33" s="757">
        <v>261</v>
      </c>
      <c r="AH33" s="168">
        <f t="shared" si="13"/>
        <v>351823.5</v>
      </c>
      <c r="AI33" s="164">
        <f t="shared" si="14"/>
        <v>114832.4</v>
      </c>
      <c r="AJ33" s="757">
        <v>48618.9</v>
      </c>
      <c r="AK33" s="757">
        <v>4271.5</v>
      </c>
      <c r="AL33" s="757">
        <v>61942</v>
      </c>
      <c r="AM33" s="757">
        <v>235775.1</v>
      </c>
      <c r="AN33" s="757">
        <v>1216</v>
      </c>
      <c r="AO33" s="164">
        <f t="shared" si="15"/>
        <v>0.34562785032836069</v>
      </c>
      <c r="AP33" s="181" t="s">
        <v>289</v>
      </c>
    </row>
    <row r="34" spans="1:42" s="155" customFormat="1" ht="15.6" customHeight="1">
      <c r="A34" s="182" t="s">
        <v>41</v>
      </c>
      <c r="B34" s="162">
        <f t="shared" si="4"/>
        <v>45205</v>
      </c>
      <c r="C34" s="754">
        <v>14153</v>
      </c>
      <c r="D34" s="754">
        <v>31052</v>
      </c>
      <c r="E34" s="163">
        <f t="shared" si="5"/>
        <v>616152.70000000007</v>
      </c>
      <c r="F34" s="163">
        <f t="shared" si="6"/>
        <v>10575.5</v>
      </c>
      <c r="G34" s="163">
        <f t="shared" si="7"/>
        <v>1969.1</v>
      </c>
      <c r="H34" s="425">
        <f t="shared" si="8"/>
        <v>0</v>
      </c>
      <c r="I34" s="756">
        <v>0</v>
      </c>
      <c r="J34" s="756">
        <v>0</v>
      </c>
      <c r="K34" s="163">
        <f t="shared" si="9"/>
        <v>1892</v>
      </c>
      <c r="L34" s="757">
        <v>1659.4</v>
      </c>
      <c r="M34" s="757">
        <v>232.6</v>
      </c>
      <c r="N34" s="181" t="s">
        <v>290</v>
      </c>
      <c r="O34" s="455" t="s">
        <v>41</v>
      </c>
      <c r="P34" s="759">
        <v>0</v>
      </c>
      <c r="Q34" s="757">
        <v>77.099999999999994</v>
      </c>
      <c r="R34" s="164">
        <f t="shared" si="10"/>
        <v>177.8</v>
      </c>
      <c r="S34" s="756">
        <v>0</v>
      </c>
      <c r="T34" s="757">
        <v>177.8</v>
      </c>
      <c r="U34" s="756">
        <v>0</v>
      </c>
      <c r="V34" s="756">
        <v>0</v>
      </c>
      <c r="W34" s="163">
        <f t="shared" si="11"/>
        <v>1937.9</v>
      </c>
      <c r="X34" s="756">
        <v>0</v>
      </c>
      <c r="Y34" s="757">
        <v>1912.9</v>
      </c>
      <c r="Z34" s="764">
        <v>25</v>
      </c>
      <c r="AA34" s="167">
        <f t="shared" si="12"/>
        <v>6490.7000000000007</v>
      </c>
      <c r="AB34" s="768">
        <v>0</v>
      </c>
      <c r="AC34" s="183" t="s">
        <v>290</v>
      </c>
      <c r="AD34" s="455" t="s">
        <v>41</v>
      </c>
      <c r="AE34" s="757">
        <v>2889.4</v>
      </c>
      <c r="AF34" s="757">
        <v>3601.3</v>
      </c>
      <c r="AG34" s="756">
        <v>0</v>
      </c>
      <c r="AH34" s="168">
        <f t="shared" si="13"/>
        <v>605577.20000000007</v>
      </c>
      <c r="AI34" s="164">
        <f t="shared" si="14"/>
        <v>206562.6</v>
      </c>
      <c r="AJ34" s="757">
        <v>108293.2</v>
      </c>
      <c r="AK34" s="757">
        <v>30952.400000000001</v>
      </c>
      <c r="AL34" s="757">
        <v>67317</v>
      </c>
      <c r="AM34" s="757">
        <v>366690.8</v>
      </c>
      <c r="AN34" s="757">
        <v>32323.8</v>
      </c>
      <c r="AO34" s="164">
        <f t="shared" si="15"/>
        <v>5.3376844438661157</v>
      </c>
      <c r="AP34" s="181" t="s">
        <v>290</v>
      </c>
    </row>
    <row r="35" spans="1:42" s="155" customFormat="1" ht="15.6" customHeight="1">
      <c r="A35" s="455" t="s">
        <v>43</v>
      </c>
      <c r="B35" s="162">
        <f t="shared" si="4"/>
        <v>123199</v>
      </c>
      <c r="C35" s="754">
        <v>100151</v>
      </c>
      <c r="D35" s="754">
        <v>23048</v>
      </c>
      <c r="E35" s="163">
        <f t="shared" si="5"/>
        <v>450970.19999999995</v>
      </c>
      <c r="F35" s="163">
        <f t="shared" si="6"/>
        <v>148871.29999999999</v>
      </c>
      <c r="G35" s="163">
        <f t="shared" si="7"/>
        <v>12079.1</v>
      </c>
      <c r="H35" s="425">
        <f t="shared" si="8"/>
        <v>0</v>
      </c>
      <c r="I35" s="756">
        <v>0</v>
      </c>
      <c r="J35" s="756">
        <v>0</v>
      </c>
      <c r="K35" s="163">
        <f t="shared" si="9"/>
        <v>11432.5</v>
      </c>
      <c r="L35" s="757">
        <v>8276</v>
      </c>
      <c r="M35" s="757">
        <v>2654.3</v>
      </c>
      <c r="N35" s="181" t="s">
        <v>291</v>
      </c>
      <c r="O35" s="455" t="s">
        <v>43</v>
      </c>
      <c r="P35" s="758">
        <v>502.2</v>
      </c>
      <c r="Q35" s="757">
        <v>646.6</v>
      </c>
      <c r="R35" s="164">
        <f t="shared" si="10"/>
        <v>750.6</v>
      </c>
      <c r="S35" s="756">
        <v>0</v>
      </c>
      <c r="T35" s="757">
        <v>583.5</v>
      </c>
      <c r="U35" s="757">
        <v>167.1</v>
      </c>
      <c r="V35" s="756">
        <v>0</v>
      </c>
      <c r="W35" s="163">
        <f t="shared" si="11"/>
        <v>6809.3</v>
      </c>
      <c r="X35" s="756">
        <v>0</v>
      </c>
      <c r="Y35" s="757">
        <v>6468.1</v>
      </c>
      <c r="Z35" s="757">
        <v>341.2</v>
      </c>
      <c r="AA35" s="167">
        <f t="shared" si="12"/>
        <v>129232.3</v>
      </c>
      <c r="AB35" s="757">
        <v>1034.5999999999999</v>
      </c>
      <c r="AC35" s="181" t="s">
        <v>291</v>
      </c>
      <c r="AD35" s="455" t="s">
        <v>43</v>
      </c>
      <c r="AE35" s="757">
        <v>5752.7</v>
      </c>
      <c r="AF35" s="757">
        <v>122445</v>
      </c>
      <c r="AG35" s="756">
        <v>0</v>
      </c>
      <c r="AH35" s="168">
        <f t="shared" si="13"/>
        <v>302098.89999999997</v>
      </c>
      <c r="AI35" s="164">
        <f t="shared" si="14"/>
        <v>123896.5</v>
      </c>
      <c r="AJ35" s="757">
        <v>60281.5</v>
      </c>
      <c r="AK35" s="757">
        <v>9693</v>
      </c>
      <c r="AL35" s="757">
        <v>53922</v>
      </c>
      <c r="AM35" s="757">
        <v>140837.1</v>
      </c>
      <c r="AN35" s="757">
        <v>37365.300000000003</v>
      </c>
      <c r="AO35" s="164">
        <f t="shared" si="15"/>
        <v>12.36856539365089</v>
      </c>
      <c r="AP35" s="181" t="s">
        <v>291</v>
      </c>
    </row>
    <row r="36" spans="1:42" s="155" customFormat="1" ht="15.6" customHeight="1">
      <c r="A36" s="455" t="s">
        <v>45</v>
      </c>
      <c r="B36" s="162">
        <f t="shared" si="4"/>
        <v>46166</v>
      </c>
      <c r="C36" s="754">
        <v>18604</v>
      </c>
      <c r="D36" s="754">
        <v>27562</v>
      </c>
      <c r="E36" s="163">
        <f t="shared" si="5"/>
        <v>660712.30000000005</v>
      </c>
      <c r="F36" s="163">
        <f t="shared" si="6"/>
        <v>14497</v>
      </c>
      <c r="G36" s="163">
        <f t="shared" si="7"/>
        <v>4393.1000000000004</v>
      </c>
      <c r="H36" s="425">
        <f t="shared" si="8"/>
        <v>0</v>
      </c>
      <c r="I36" s="756">
        <v>0</v>
      </c>
      <c r="J36" s="756">
        <v>0</v>
      </c>
      <c r="K36" s="163">
        <f t="shared" si="9"/>
        <v>3854.9</v>
      </c>
      <c r="L36" s="757">
        <v>1227.5</v>
      </c>
      <c r="M36" s="757">
        <v>2253.5</v>
      </c>
      <c r="N36" s="181" t="s">
        <v>292</v>
      </c>
      <c r="O36" s="455" t="s">
        <v>45</v>
      </c>
      <c r="P36" s="758">
        <v>373.9</v>
      </c>
      <c r="Q36" s="757">
        <v>538.20000000000005</v>
      </c>
      <c r="R36" s="164">
        <f t="shared" si="10"/>
        <v>714</v>
      </c>
      <c r="S36" s="756">
        <v>0</v>
      </c>
      <c r="T36" s="757">
        <v>613.29999999999995</v>
      </c>
      <c r="U36" s="757">
        <v>100.7</v>
      </c>
      <c r="V36" s="756">
        <v>0</v>
      </c>
      <c r="W36" s="163">
        <f t="shared" si="11"/>
        <v>322.2</v>
      </c>
      <c r="X36" s="756">
        <v>0</v>
      </c>
      <c r="Y36" s="757">
        <v>239.2</v>
      </c>
      <c r="Z36" s="757">
        <v>83</v>
      </c>
      <c r="AA36" s="167">
        <f t="shared" si="12"/>
        <v>9067.7000000000007</v>
      </c>
      <c r="AB36" s="756">
        <v>0</v>
      </c>
      <c r="AC36" s="181" t="s">
        <v>292</v>
      </c>
      <c r="AD36" s="455" t="s">
        <v>45</v>
      </c>
      <c r="AE36" s="757">
        <v>347.7</v>
      </c>
      <c r="AF36" s="757">
        <v>8720</v>
      </c>
      <c r="AG36" s="756">
        <v>0</v>
      </c>
      <c r="AH36" s="168">
        <f t="shared" si="13"/>
        <v>646215.30000000005</v>
      </c>
      <c r="AI36" s="164">
        <f t="shared" si="14"/>
        <v>318506.90000000002</v>
      </c>
      <c r="AJ36" s="757">
        <v>135831.4</v>
      </c>
      <c r="AK36" s="757">
        <v>48264.9</v>
      </c>
      <c r="AL36" s="757">
        <v>134410.6</v>
      </c>
      <c r="AM36" s="757">
        <v>327120.40000000002</v>
      </c>
      <c r="AN36" s="757">
        <v>588</v>
      </c>
      <c r="AO36" s="164">
        <f t="shared" si="15"/>
        <v>9.0991346073050261E-2</v>
      </c>
      <c r="AP36" s="181" t="s">
        <v>292</v>
      </c>
    </row>
    <row r="37" spans="1:42" s="907" customFormat="1" ht="15.6" customHeight="1">
      <c r="A37" s="868" t="s">
        <v>47</v>
      </c>
      <c r="B37" s="896">
        <f t="shared" si="4"/>
        <v>33539</v>
      </c>
      <c r="C37" s="897">
        <v>10596</v>
      </c>
      <c r="D37" s="897">
        <v>22943</v>
      </c>
      <c r="E37" s="898">
        <f t="shared" si="5"/>
        <v>1201029.1000000001</v>
      </c>
      <c r="F37" s="898">
        <f t="shared" si="6"/>
        <v>9484.6</v>
      </c>
      <c r="G37" s="898">
        <f t="shared" si="7"/>
        <v>1711.5</v>
      </c>
      <c r="H37" s="899">
        <f t="shared" si="8"/>
        <v>0</v>
      </c>
      <c r="I37" s="900">
        <v>0</v>
      </c>
      <c r="J37" s="900">
        <v>0</v>
      </c>
      <c r="K37" s="898">
        <f t="shared" si="9"/>
        <v>1687.6</v>
      </c>
      <c r="L37" s="901">
        <v>1535.6</v>
      </c>
      <c r="M37" s="901">
        <v>152</v>
      </c>
      <c r="N37" s="902" t="s">
        <v>293</v>
      </c>
      <c r="O37" s="868" t="s">
        <v>47</v>
      </c>
      <c r="P37" s="903">
        <v>0</v>
      </c>
      <c r="Q37" s="901">
        <v>23.9</v>
      </c>
      <c r="R37" s="904">
        <f t="shared" si="10"/>
        <v>212.4</v>
      </c>
      <c r="S37" s="900">
        <v>0</v>
      </c>
      <c r="T37" s="901">
        <v>212.4</v>
      </c>
      <c r="U37" s="900">
        <v>0</v>
      </c>
      <c r="V37" s="900">
        <v>0</v>
      </c>
      <c r="W37" s="898">
        <f t="shared" si="11"/>
        <v>293</v>
      </c>
      <c r="X37" s="900">
        <v>0</v>
      </c>
      <c r="Y37" s="901">
        <v>293</v>
      </c>
      <c r="Z37" s="900">
        <v>0</v>
      </c>
      <c r="AA37" s="905">
        <f t="shared" si="12"/>
        <v>7267.7000000000007</v>
      </c>
      <c r="AB37" s="900">
        <v>0</v>
      </c>
      <c r="AC37" s="902" t="s">
        <v>293</v>
      </c>
      <c r="AD37" s="868" t="s">
        <v>47</v>
      </c>
      <c r="AE37" s="901">
        <v>524.6</v>
      </c>
      <c r="AF37" s="901">
        <v>6743.1</v>
      </c>
      <c r="AG37" s="900">
        <v>0</v>
      </c>
      <c r="AH37" s="906">
        <f t="shared" si="13"/>
        <v>1191544.5</v>
      </c>
      <c r="AI37" s="904">
        <f t="shared" si="14"/>
        <v>234939.8</v>
      </c>
      <c r="AJ37" s="901">
        <v>118163.2</v>
      </c>
      <c r="AK37" s="901">
        <v>42929.7</v>
      </c>
      <c r="AL37" s="901">
        <v>73846.899999999994</v>
      </c>
      <c r="AM37" s="901">
        <v>886096.1</v>
      </c>
      <c r="AN37" s="901">
        <v>70508.600000000006</v>
      </c>
      <c r="AO37" s="904">
        <f t="shared" si="15"/>
        <v>5.9174122326107002</v>
      </c>
      <c r="AP37" s="902" t="s">
        <v>293</v>
      </c>
    </row>
    <row r="38" spans="1:42" s="155" customFormat="1" ht="15.6" customHeight="1">
      <c r="A38" s="455" t="s">
        <v>49</v>
      </c>
      <c r="B38" s="162">
        <f t="shared" si="4"/>
        <v>51738</v>
      </c>
      <c r="C38" s="754">
        <v>37598</v>
      </c>
      <c r="D38" s="754">
        <v>14140</v>
      </c>
      <c r="E38" s="163">
        <f t="shared" si="5"/>
        <v>989183</v>
      </c>
      <c r="F38" s="163">
        <f t="shared" si="6"/>
        <v>47894.5</v>
      </c>
      <c r="G38" s="163">
        <f t="shared" si="7"/>
        <v>6101.4</v>
      </c>
      <c r="H38" s="425">
        <f t="shared" si="8"/>
        <v>0</v>
      </c>
      <c r="I38" s="756">
        <v>0</v>
      </c>
      <c r="J38" s="756">
        <v>0</v>
      </c>
      <c r="K38" s="163">
        <f t="shared" si="9"/>
        <v>5853.2</v>
      </c>
      <c r="L38" s="757">
        <v>4585</v>
      </c>
      <c r="M38" s="757">
        <v>1263</v>
      </c>
      <c r="N38" s="181" t="s">
        <v>294</v>
      </c>
      <c r="O38" s="455" t="s">
        <v>49</v>
      </c>
      <c r="P38" s="758">
        <v>5.2</v>
      </c>
      <c r="Q38" s="757">
        <v>248.2</v>
      </c>
      <c r="R38" s="164">
        <f t="shared" si="10"/>
        <v>853.8</v>
      </c>
      <c r="S38" s="756">
        <v>0</v>
      </c>
      <c r="T38" s="757">
        <v>853.8</v>
      </c>
      <c r="U38" s="756">
        <v>0</v>
      </c>
      <c r="V38" s="756">
        <v>0</v>
      </c>
      <c r="W38" s="163">
        <f t="shared" si="11"/>
        <v>4465.8</v>
      </c>
      <c r="X38" s="756">
        <v>0</v>
      </c>
      <c r="Y38" s="757">
        <v>4171.6000000000004</v>
      </c>
      <c r="Z38" s="757">
        <v>294.2</v>
      </c>
      <c r="AA38" s="167">
        <f t="shared" si="12"/>
        <v>33698</v>
      </c>
      <c r="AB38" s="757">
        <v>1319.6</v>
      </c>
      <c r="AC38" s="181" t="s">
        <v>294</v>
      </c>
      <c r="AD38" s="455" t="s">
        <v>49</v>
      </c>
      <c r="AE38" s="757">
        <v>4056.5</v>
      </c>
      <c r="AF38" s="757">
        <v>28321.9</v>
      </c>
      <c r="AG38" s="757">
        <v>2775.5</v>
      </c>
      <c r="AH38" s="168">
        <f t="shared" si="13"/>
        <v>941288.5</v>
      </c>
      <c r="AI38" s="164">
        <f t="shared" si="14"/>
        <v>162480.29999999999</v>
      </c>
      <c r="AJ38" s="757">
        <v>75241.100000000006</v>
      </c>
      <c r="AK38" s="757">
        <v>8396.4</v>
      </c>
      <c r="AL38" s="757">
        <v>78842.8</v>
      </c>
      <c r="AM38" s="757">
        <v>745344.7</v>
      </c>
      <c r="AN38" s="757">
        <v>33463.5</v>
      </c>
      <c r="AO38" s="164">
        <f t="shared" si="15"/>
        <v>3.5550737101324406</v>
      </c>
      <c r="AP38" s="181" t="s">
        <v>294</v>
      </c>
    </row>
    <row r="39" spans="1:42" s="155" customFormat="1" ht="15.6" customHeight="1" thickBot="1">
      <c r="A39" s="184" t="s">
        <v>51</v>
      </c>
      <c r="B39" s="162">
        <f t="shared" si="4"/>
        <v>10001</v>
      </c>
      <c r="C39" s="755">
        <v>7568</v>
      </c>
      <c r="D39" s="755">
        <v>2433</v>
      </c>
      <c r="E39" s="163">
        <f t="shared" si="5"/>
        <v>73015.899999999994</v>
      </c>
      <c r="F39" s="163">
        <f t="shared" si="6"/>
        <v>10483.4</v>
      </c>
      <c r="G39" s="163">
        <f t="shared" si="7"/>
        <v>817.5</v>
      </c>
      <c r="H39" s="425">
        <f t="shared" si="8"/>
        <v>0</v>
      </c>
      <c r="I39" s="756">
        <v>0</v>
      </c>
      <c r="J39" s="756">
        <v>0</v>
      </c>
      <c r="K39" s="163">
        <f t="shared" si="9"/>
        <v>626.69999999999993</v>
      </c>
      <c r="L39" s="757">
        <v>614.4</v>
      </c>
      <c r="M39" s="757">
        <v>12.3</v>
      </c>
      <c r="N39" s="185" t="s">
        <v>295</v>
      </c>
      <c r="O39" s="455" t="s">
        <v>51</v>
      </c>
      <c r="P39" s="760">
        <v>0</v>
      </c>
      <c r="Q39" s="761">
        <v>190.8</v>
      </c>
      <c r="R39" s="164">
        <f>SUM(S39:V39)</f>
        <v>145</v>
      </c>
      <c r="S39" s="762">
        <v>0</v>
      </c>
      <c r="T39" s="761">
        <v>145</v>
      </c>
      <c r="U39" s="762">
        <v>0</v>
      </c>
      <c r="V39" s="762">
        <v>0</v>
      </c>
      <c r="W39" s="163">
        <f t="shared" si="11"/>
        <v>161.9</v>
      </c>
      <c r="X39" s="762">
        <v>0</v>
      </c>
      <c r="Y39" s="761">
        <v>161.9</v>
      </c>
      <c r="Z39" s="756">
        <v>0</v>
      </c>
      <c r="AA39" s="167">
        <f t="shared" si="12"/>
        <v>9099.7000000000007</v>
      </c>
      <c r="AB39" s="757">
        <v>5447.8</v>
      </c>
      <c r="AC39" s="185" t="s">
        <v>295</v>
      </c>
      <c r="AD39" s="455" t="s">
        <v>51</v>
      </c>
      <c r="AE39" s="756">
        <v>0</v>
      </c>
      <c r="AF39" s="757">
        <v>3651.9</v>
      </c>
      <c r="AG39" s="757">
        <v>259.3</v>
      </c>
      <c r="AH39" s="168">
        <f t="shared" si="13"/>
        <v>62532.5</v>
      </c>
      <c r="AI39" s="164">
        <f t="shared" si="14"/>
        <v>15419.6</v>
      </c>
      <c r="AJ39" s="761">
        <v>6388.9</v>
      </c>
      <c r="AK39" s="756">
        <v>0</v>
      </c>
      <c r="AL39" s="757">
        <v>9030.7000000000007</v>
      </c>
      <c r="AM39" s="757">
        <v>23323.9</v>
      </c>
      <c r="AN39" s="761">
        <v>23789</v>
      </c>
      <c r="AO39" s="164">
        <f t="shared" si="15"/>
        <v>38.042617838723864</v>
      </c>
      <c r="AP39" s="185" t="s">
        <v>295</v>
      </c>
    </row>
    <row r="40" spans="1:42" s="193" customFormat="1" ht="12" customHeight="1">
      <c r="A40" s="187" t="s">
        <v>183</v>
      </c>
      <c r="B40" s="187"/>
      <c r="C40" s="187"/>
      <c r="D40" s="187"/>
      <c r="E40" s="188"/>
      <c r="F40" s="189"/>
      <c r="G40" s="189"/>
      <c r="H40" s="189"/>
      <c r="I40" s="189"/>
      <c r="J40" s="190"/>
      <c r="K40" s="191"/>
      <c r="L40" s="190"/>
      <c r="M40" s="189"/>
      <c r="N40" s="142" t="s">
        <v>299</v>
      </c>
      <c r="O40" s="187" t="s">
        <v>183</v>
      </c>
      <c r="P40" s="189"/>
      <c r="Q40" s="189"/>
      <c r="R40" s="189"/>
      <c r="S40" s="189"/>
      <c r="T40" s="189"/>
      <c r="U40" s="189"/>
      <c r="V40" s="189"/>
      <c r="W40" s="190"/>
      <c r="X40" s="189"/>
      <c r="Y40" s="190"/>
      <c r="Z40" s="190"/>
      <c r="AA40" s="189"/>
      <c r="AB40" s="189"/>
      <c r="AC40" s="142" t="s">
        <v>299</v>
      </c>
      <c r="AD40" s="187" t="s">
        <v>183</v>
      </c>
      <c r="AE40" s="192"/>
      <c r="AF40" s="192"/>
      <c r="AG40" s="192"/>
      <c r="AH40" s="192"/>
      <c r="AI40" s="192"/>
      <c r="AJ40" s="192"/>
      <c r="AK40" s="192"/>
      <c r="AL40" s="192"/>
      <c r="AM40" s="192"/>
      <c r="AN40" s="190"/>
      <c r="AO40" s="190"/>
      <c r="AP40" s="142" t="s">
        <v>299</v>
      </c>
    </row>
    <row r="41" spans="1:42" s="196" customFormat="1" ht="11.1" customHeight="1">
      <c r="A41" s="194" t="s">
        <v>405</v>
      </c>
      <c r="B41" s="195"/>
      <c r="C41" s="195"/>
      <c r="D41" s="195"/>
      <c r="E41" s="195"/>
      <c r="F41" s="1285"/>
      <c r="G41" s="1285"/>
      <c r="H41" s="1285"/>
      <c r="I41" s="1285"/>
      <c r="J41" s="1285"/>
      <c r="K41" s="193"/>
      <c r="M41" s="197"/>
      <c r="O41" s="198" t="s">
        <v>405</v>
      </c>
      <c r="P41" s="193"/>
      <c r="Q41" s="193"/>
      <c r="R41" s="193"/>
      <c r="S41" s="193"/>
      <c r="T41" s="1285"/>
      <c r="U41" s="1285"/>
      <c r="V41" s="1285"/>
      <c r="W41" s="1285"/>
      <c r="X41" s="193"/>
      <c r="Y41" s="193"/>
      <c r="AA41" s="199"/>
      <c r="AB41" s="199"/>
      <c r="AD41" s="198" t="s">
        <v>405</v>
      </c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</row>
    <row r="42" spans="1:42" s="146" customFormat="1" ht="11.1" customHeight="1">
      <c r="A42" s="194" t="s">
        <v>246</v>
      </c>
      <c r="B42" s="144"/>
      <c r="C42" s="144"/>
      <c r="D42" s="144"/>
      <c r="E42" s="148"/>
      <c r="O42" s="198" t="s">
        <v>246</v>
      </c>
      <c r="U42" s="148"/>
      <c r="V42" s="149"/>
      <c r="Y42" s="148"/>
      <c r="Z42" s="148"/>
      <c r="AA42" s="148"/>
      <c r="AB42" s="148"/>
      <c r="AD42" s="198" t="s">
        <v>246</v>
      </c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</row>
    <row r="43" spans="1:42">
      <c r="A43" s="194" t="s">
        <v>466</v>
      </c>
      <c r="O43" s="194" t="s">
        <v>466</v>
      </c>
      <c r="AD43" s="194" t="s">
        <v>466</v>
      </c>
    </row>
    <row r="44" spans="1:42">
      <c r="B44" s="144" t="s">
        <v>151</v>
      </c>
    </row>
    <row r="45" spans="1:42">
      <c r="B45" s="144">
        <v>19129</v>
      </c>
      <c r="AF45" s="148">
        <f>19129/17294</f>
        <v>1.10610616398751</v>
      </c>
    </row>
    <row r="46" spans="1:42">
      <c r="A46" s="144" t="s">
        <v>577</v>
      </c>
      <c r="B46" s="144">
        <v>17286</v>
      </c>
      <c r="C46" s="144">
        <f>(B46/$B$45)*100</f>
        <v>90.36541376966909</v>
      </c>
      <c r="D46" s="144" t="s">
        <v>580</v>
      </c>
      <c r="E46" s="148">
        <v>1736</v>
      </c>
    </row>
    <row r="47" spans="1:42">
      <c r="A47" s="144" t="s">
        <v>578</v>
      </c>
      <c r="B47" s="144">
        <v>1736</v>
      </c>
      <c r="C47" s="144">
        <f>(B47/$B$45)*100</f>
        <v>9.0752260965026927</v>
      </c>
      <c r="D47" s="144" t="s">
        <v>581</v>
      </c>
      <c r="E47" s="148">
        <v>1369</v>
      </c>
      <c r="F47" s="146">
        <f>(E47/$B$45)*100</f>
        <v>7.1566731141199229</v>
      </c>
    </row>
    <row r="48" spans="1:42">
      <c r="A48" s="144" t="s">
        <v>579</v>
      </c>
      <c r="B48" s="144">
        <v>107</v>
      </c>
      <c r="C48" s="144">
        <f>(B48/$B$45)*100</f>
        <v>0.55936013382821892</v>
      </c>
      <c r="D48" s="144" t="s">
        <v>582</v>
      </c>
      <c r="E48" s="148">
        <v>207</v>
      </c>
      <c r="F48" s="146">
        <f>(E48/$B$45)*100</f>
        <v>1.0821266140415076</v>
      </c>
    </row>
    <row r="49" spans="4:6">
      <c r="D49" s="144" t="s">
        <v>583</v>
      </c>
      <c r="E49" s="148">
        <v>134</v>
      </c>
      <c r="F49" s="146">
        <f>(E49/$B$45)*100</f>
        <v>0.70050708348580681</v>
      </c>
    </row>
    <row r="50" spans="4:6">
      <c r="D50" s="144" t="s">
        <v>584</v>
      </c>
      <c r="E50" s="148">
        <v>26</v>
      </c>
      <c r="F50" s="146">
        <f>(E50/$B$45)*100</f>
        <v>0.13591928485545507</v>
      </c>
    </row>
  </sheetData>
  <sheetProtection selectLockedCells="1"/>
  <mergeCells count="68">
    <mergeCell ref="A3:G3"/>
    <mergeCell ref="W7:Z7"/>
    <mergeCell ref="AK3:AP3"/>
    <mergeCell ref="AD3:AJ3"/>
    <mergeCell ref="W3:AC3"/>
    <mergeCell ref="O3:V3"/>
    <mergeCell ref="H3:N3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P7:Q7"/>
    <mergeCell ref="AH4:AN4"/>
    <mergeCell ref="AF8:AF10"/>
    <mergeCell ref="AE8:AE10"/>
    <mergeCell ref="Z8:Z10"/>
    <mergeCell ref="AB8:AB10"/>
    <mergeCell ref="AJ8:AJ10"/>
    <mergeCell ref="AK8:AK10"/>
    <mergeCell ref="AL8:AL10"/>
    <mergeCell ref="AJ7:AL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P6:AP10"/>
    <mergeCell ref="AM7:AM10"/>
    <mergeCell ref="Y8:Y10"/>
    <mergeCell ref="U8:U10"/>
    <mergeCell ref="V8:V10"/>
    <mergeCell ref="AD6:AD10"/>
    <mergeCell ref="AO9:AO10"/>
    <mergeCell ref="AN7:AO8"/>
    <mergeCell ref="AA8:AA10"/>
    <mergeCell ref="AH7:AH10"/>
    <mergeCell ref="X8:X10"/>
    <mergeCell ref="AE6:AG6"/>
    <mergeCell ref="R7:V7"/>
    <mergeCell ref="AA7:AB7"/>
    <mergeCell ref="AE7:AF7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view="pageBreakPreview" topLeftCell="A13" zoomScaleNormal="100" zoomScaleSheetLayoutView="100" workbookViewId="0">
      <selection activeCell="E17" sqref="B16:I39"/>
    </sheetView>
  </sheetViews>
  <sheetFormatPr defaultRowHeight="14.25"/>
  <cols>
    <col min="1" max="1" width="7" style="394" customWidth="1"/>
    <col min="2" max="2" width="9.375" style="394" customWidth="1"/>
    <col min="3" max="3" width="7.375" style="394" customWidth="1"/>
    <col min="4" max="4" width="7.75" style="394" customWidth="1"/>
    <col min="5" max="5" width="7.5" style="394" customWidth="1"/>
    <col min="6" max="6" width="7.625" style="394" customWidth="1"/>
    <col min="7" max="7" width="8.5" style="394" customWidth="1"/>
    <col min="8" max="8" width="8.25" style="394" customWidth="1"/>
    <col min="9" max="9" width="9.125" style="394" customWidth="1"/>
    <col min="10" max="10" width="9.875" style="394" customWidth="1"/>
    <col min="11" max="12" width="8.25" style="394" customWidth="1"/>
    <col min="13" max="13" width="8.625" style="394" customWidth="1"/>
    <col min="14" max="14" width="8.25" style="394" customWidth="1"/>
    <col min="15" max="15" width="7.625" style="394" customWidth="1"/>
    <col min="16" max="16" width="8.125" style="394" customWidth="1"/>
    <col min="17" max="17" width="8.375" style="394" customWidth="1"/>
    <col min="18" max="19" width="8.625" style="394" customWidth="1"/>
    <col min="20" max="20" width="7.25" style="394" customWidth="1"/>
    <col min="21" max="16384" width="9" style="394"/>
  </cols>
  <sheetData>
    <row r="1" spans="1:30" s="578" customFormat="1" ht="14.1" customHeight="1">
      <c r="A1" s="561" t="s">
        <v>649</v>
      </c>
      <c r="B1" s="577"/>
      <c r="C1" s="577"/>
      <c r="D1" s="577"/>
      <c r="E1" s="577"/>
      <c r="F1" s="577"/>
      <c r="G1" s="577"/>
      <c r="J1" s="579"/>
      <c r="T1" s="557" t="s">
        <v>698</v>
      </c>
    </row>
    <row r="2" spans="1:30" s="368" customFormat="1" ht="14.1" customHeight="1">
      <c r="A2" s="87"/>
      <c r="B2" s="367"/>
      <c r="C2" s="367"/>
      <c r="D2" s="367"/>
      <c r="E2" s="367"/>
      <c r="F2" s="367"/>
      <c r="G2" s="367"/>
      <c r="J2" s="145"/>
      <c r="T2" s="58"/>
    </row>
    <row r="3" spans="1:30" s="672" customFormat="1" ht="20.100000000000001" customHeight="1">
      <c r="A3" s="1327" t="s">
        <v>308</v>
      </c>
      <c r="B3" s="1327"/>
      <c r="C3" s="1327"/>
      <c r="D3" s="1327"/>
      <c r="E3" s="1327"/>
      <c r="F3" s="1327"/>
      <c r="G3" s="1327"/>
      <c r="H3" s="1327"/>
      <c r="I3" s="1327"/>
      <c r="J3" s="1327"/>
      <c r="K3" s="1360" t="s">
        <v>309</v>
      </c>
      <c r="L3" s="1360"/>
      <c r="M3" s="1360"/>
      <c r="N3" s="1360"/>
      <c r="O3" s="1360"/>
      <c r="P3" s="1360"/>
      <c r="Q3" s="1360"/>
      <c r="R3" s="1360"/>
      <c r="S3" s="1360"/>
      <c r="T3" s="1360"/>
    </row>
    <row r="4" spans="1:30" s="673" customFormat="1" ht="24" customHeight="1">
      <c r="K4" s="1366"/>
      <c r="L4" s="1366"/>
      <c r="M4" s="1366"/>
      <c r="N4" s="1366"/>
      <c r="O4" s="1366"/>
      <c r="P4" s="1366"/>
      <c r="Q4" s="1366"/>
      <c r="R4" s="1366"/>
      <c r="S4" s="1366"/>
    </row>
    <row r="5" spans="1:30" s="369" customFormat="1" ht="18" customHeight="1" thickBot="1">
      <c r="A5" s="369" t="s">
        <v>152</v>
      </c>
      <c r="T5" s="370" t="s">
        <v>153</v>
      </c>
    </row>
    <row r="6" spans="1:30" s="371" customFormat="1" ht="33.75" customHeight="1">
      <c r="A6" s="1324" t="s">
        <v>154</v>
      </c>
      <c r="B6" s="1328" t="s">
        <v>155</v>
      </c>
      <c r="C6" s="1331" t="s">
        <v>412</v>
      </c>
      <c r="D6" s="1332"/>
      <c r="E6" s="1332"/>
      <c r="F6" s="1333"/>
      <c r="G6" s="1331" t="s">
        <v>413</v>
      </c>
      <c r="H6" s="1334"/>
      <c r="I6" s="1334"/>
      <c r="J6" s="1334"/>
      <c r="K6" s="1332" t="s">
        <v>414</v>
      </c>
      <c r="L6" s="1332"/>
      <c r="M6" s="1332"/>
      <c r="N6" s="1363" t="s">
        <v>415</v>
      </c>
      <c r="O6" s="1367" t="s">
        <v>640</v>
      </c>
      <c r="P6" s="1331" t="s">
        <v>416</v>
      </c>
      <c r="Q6" s="1332"/>
      <c r="R6" s="1332"/>
      <c r="S6" s="1343"/>
      <c r="T6" s="1349" t="s">
        <v>417</v>
      </c>
      <c r="AB6" s="372"/>
      <c r="AC6" s="372"/>
      <c r="AD6" s="372"/>
    </row>
    <row r="7" spans="1:30" s="371" customFormat="1" ht="15.2" customHeight="1">
      <c r="A7" s="1325"/>
      <c r="B7" s="1329"/>
      <c r="C7" s="1338"/>
      <c r="D7" s="1340" t="s">
        <v>418</v>
      </c>
      <c r="E7" s="1340" t="s">
        <v>419</v>
      </c>
      <c r="F7" s="1340" t="s">
        <v>420</v>
      </c>
      <c r="G7" s="1338"/>
      <c r="H7" s="1340" t="s">
        <v>156</v>
      </c>
      <c r="I7" s="1340" t="s">
        <v>157</v>
      </c>
      <c r="J7" s="1335" t="s">
        <v>158</v>
      </c>
      <c r="K7" s="1361"/>
      <c r="L7" s="1340" t="s">
        <v>159</v>
      </c>
      <c r="M7" s="1340" t="s">
        <v>160</v>
      </c>
      <c r="N7" s="1364"/>
      <c r="O7" s="1338"/>
      <c r="P7" s="1338"/>
      <c r="Q7" s="1340" t="s">
        <v>161</v>
      </c>
      <c r="R7" s="1354" t="s">
        <v>162</v>
      </c>
      <c r="S7" s="1357" t="s">
        <v>163</v>
      </c>
      <c r="T7" s="1350"/>
    </row>
    <row r="8" spans="1:30" s="371" customFormat="1" ht="15.2" customHeight="1">
      <c r="A8" s="1325"/>
      <c r="B8" s="1329"/>
      <c r="C8" s="1338"/>
      <c r="D8" s="1338"/>
      <c r="E8" s="1338"/>
      <c r="F8" s="1338"/>
      <c r="G8" s="1338"/>
      <c r="H8" s="1338"/>
      <c r="I8" s="1338"/>
      <c r="J8" s="1336"/>
      <c r="K8" s="1361"/>
      <c r="L8" s="1338"/>
      <c r="M8" s="1338"/>
      <c r="N8" s="1364"/>
      <c r="O8" s="1338"/>
      <c r="P8" s="1338"/>
      <c r="Q8" s="1338"/>
      <c r="R8" s="1361"/>
      <c r="S8" s="1358"/>
      <c r="T8" s="1350"/>
    </row>
    <row r="9" spans="1:30" s="371" customFormat="1" ht="14.25" customHeight="1">
      <c r="A9" s="1326"/>
      <c r="B9" s="1330"/>
      <c r="C9" s="1339"/>
      <c r="D9" s="1339"/>
      <c r="E9" s="1339"/>
      <c r="F9" s="1339"/>
      <c r="G9" s="1339"/>
      <c r="H9" s="1339"/>
      <c r="I9" s="1339"/>
      <c r="J9" s="1337"/>
      <c r="K9" s="1362"/>
      <c r="L9" s="1339"/>
      <c r="M9" s="1339"/>
      <c r="N9" s="1365"/>
      <c r="O9" s="1339"/>
      <c r="P9" s="1339"/>
      <c r="Q9" s="1339"/>
      <c r="R9" s="1362"/>
      <c r="S9" s="1359"/>
      <c r="T9" s="1351"/>
    </row>
    <row r="10" spans="1:30" s="378" customFormat="1" ht="38.450000000000003" customHeight="1">
      <c r="A10" s="373" t="s">
        <v>461</v>
      </c>
      <c r="B10" s="374">
        <v>204.262068</v>
      </c>
      <c r="C10" s="374">
        <v>4.6058500000000002</v>
      </c>
      <c r="D10" s="374">
        <v>3.9962</v>
      </c>
      <c r="E10" s="375">
        <v>0</v>
      </c>
      <c r="F10" s="374">
        <v>0.60965000000000003</v>
      </c>
      <c r="G10" s="374">
        <v>19.596594999999997</v>
      </c>
      <c r="H10" s="374">
        <v>0.41108899999999998</v>
      </c>
      <c r="I10" s="374">
        <v>17.388569999999998</v>
      </c>
      <c r="J10" s="374">
        <v>1.7969359999999999</v>
      </c>
      <c r="K10" s="375">
        <v>14.277757999999999</v>
      </c>
      <c r="L10" s="375">
        <v>13.295990999999999</v>
      </c>
      <c r="M10" s="375">
        <v>0.98176699999999995</v>
      </c>
      <c r="N10" s="375">
        <v>1.13686</v>
      </c>
      <c r="O10" s="375">
        <v>0</v>
      </c>
      <c r="P10" s="375">
        <v>16.958416</v>
      </c>
      <c r="Q10" s="375">
        <v>11.101125999999999</v>
      </c>
      <c r="R10" s="375">
        <v>5.85527</v>
      </c>
      <c r="S10" s="376">
        <v>2.0200000000000001E-3</v>
      </c>
      <c r="T10" s="377" t="s">
        <v>461</v>
      </c>
    </row>
    <row r="11" spans="1:30" s="378" customFormat="1" ht="38.450000000000003" customHeight="1">
      <c r="A11" s="373" t="s">
        <v>585</v>
      </c>
      <c r="B11" s="374">
        <v>208.70141599999997</v>
      </c>
      <c r="C11" s="374">
        <v>4.6058500000000002</v>
      </c>
      <c r="D11" s="374">
        <v>3.9962</v>
      </c>
      <c r="E11" s="375">
        <v>0</v>
      </c>
      <c r="F11" s="374">
        <v>0.60965000000000003</v>
      </c>
      <c r="G11" s="374">
        <v>19.598994999999995</v>
      </c>
      <c r="H11" s="374">
        <v>0.413489</v>
      </c>
      <c r="I11" s="374">
        <v>17.388569999999998</v>
      </c>
      <c r="J11" s="374">
        <v>1.7969359999999999</v>
      </c>
      <c r="K11" s="375">
        <v>14.277757999999999</v>
      </c>
      <c r="L11" s="375">
        <v>13.295990999999999</v>
      </c>
      <c r="M11" s="375">
        <v>0.98176699999999995</v>
      </c>
      <c r="N11" s="375">
        <v>1.13686</v>
      </c>
      <c r="O11" s="375">
        <v>0</v>
      </c>
      <c r="P11" s="375">
        <v>20.392754</v>
      </c>
      <c r="Q11" s="375">
        <v>14.535463999999999</v>
      </c>
      <c r="R11" s="375">
        <v>5.85527</v>
      </c>
      <c r="S11" s="376">
        <v>2.0200000000000001E-3</v>
      </c>
      <c r="T11" s="377" t="s">
        <v>585</v>
      </c>
    </row>
    <row r="12" spans="1:30" s="378" customFormat="1" ht="38.450000000000003" customHeight="1">
      <c r="A12" s="441" t="s">
        <v>657</v>
      </c>
      <c r="B12" s="374">
        <v>211.95740000000001</v>
      </c>
      <c r="C12" s="374">
        <v>4.5914000000000001</v>
      </c>
      <c r="D12" s="374">
        <v>3.9817</v>
      </c>
      <c r="E12" s="375">
        <v>0</v>
      </c>
      <c r="F12" s="374">
        <v>0.60970000000000002</v>
      </c>
      <c r="G12" s="374">
        <v>20.6921</v>
      </c>
      <c r="H12" s="374">
        <v>0.41349999999999998</v>
      </c>
      <c r="I12" s="374">
        <v>17.3886</v>
      </c>
      <c r="J12" s="374">
        <v>2.89</v>
      </c>
      <c r="K12" s="375">
        <v>14.3337</v>
      </c>
      <c r="L12" s="375">
        <v>13.351900000000001</v>
      </c>
      <c r="M12" s="375">
        <v>0.98180000000000001</v>
      </c>
      <c r="N12" s="375">
        <v>1.1369</v>
      </c>
      <c r="O12" s="375">
        <v>0</v>
      </c>
      <c r="P12" s="375">
        <v>20.392799999999998</v>
      </c>
      <c r="Q12" s="375">
        <v>14.535500000000001</v>
      </c>
      <c r="R12" s="375">
        <v>5.8552999999999997</v>
      </c>
      <c r="S12" s="442">
        <v>2E-3</v>
      </c>
      <c r="T12" s="377" t="s">
        <v>657</v>
      </c>
    </row>
    <row r="13" spans="1:30" s="378" customFormat="1" ht="38.450000000000003" customHeight="1">
      <c r="A13" s="441" t="s">
        <v>658</v>
      </c>
      <c r="B13" s="374">
        <v>214.88719999999998</v>
      </c>
      <c r="C13" s="374">
        <v>4.5914000000000001</v>
      </c>
      <c r="D13" s="374">
        <v>3.9817</v>
      </c>
      <c r="E13" s="375">
        <v>0</v>
      </c>
      <c r="F13" s="374">
        <v>0.60970000000000002</v>
      </c>
      <c r="G13" s="374">
        <v>20.732499999999998</v>
      </c>
      <c r="H13" s="374">
        <v>0.41349999999999998</v>
      </c>
      <c r="I13" s="374">
        <v>17.426600000000001</v>
      </c>
      <c r="J13" s="374">
        <v>2.8923999999999999</v>
      </c>
      <c r="K13" s="375">
        <v>14.3424</v>
      </c>
      <c r="L13" s="375">
        <v>13.3606</v>
      </c>
      <c r="M13" s="375">
        <v>0.98180000000000001</v>
      </c>
      <c r="N13" s="375">
        <v>1.1369</v>
      </c>
      <c r="O13" s="375">
        <v>0</v>
      </c>
      <c r="P13" s="375">
        <v>20.332399999999996</v>
      </c>
      <c r="Q13" s="375">
        <v>14.475099999999999</v>
      </c>
      <c r="R13" s="375">
        <v>5.8552999999999997</v>
      </c>
      <c r="S13" s="442">
        <v>2E-3</v>
      </c>
      <c r="T13" s="377" t="s">
        <v>658</v>
      </c>
    </row>
    <row r="14" spans="1:30" s="378" customFormat="1" ht="38.450000000000003" customHeight="1" thickBot="1">
      <c r="A14" s="379" t="s">
        <v>733</v>
      </c>
      <c r="B14" s="380">
        <f>SUM(C14,G14,K14,N14:P14,B24,G24,J24,P24,R24)</f>
        <v>214.87360000000001</v>
      </c>
      <c r="C14" s="380">
        <f>SUM(D14:F14)</f>
        <v>4.5914000000000001</v>
      </c>
      <c r="D14" s="770">
        <v>3.9817</v>
      </c>
      <c r="E14" s="771">
        <v>0</v>
      </c>
      <c r="F14" s="772">
        <v>0.60970000000000002</v>
      </c>
      <c r="G14" s="380">
        <f>SUM(H14:J14)</f>
        <v>20.732499999999998</v>
      </c>
      <c r="H14" s="771">
        <v>0.41349999999999998</v>
      </c>
      <c r="I14" s="771">
        <v>17.426600000000001</v>
      </c>
      <c r="J14" s="771">
        <v>2.8923999999999999</v>
      </c>
      <c r="K14" s="381">
        <f>SUM(L14:M14)</f>
        <v>14.3424</v>
      </c>
      <c r="L14" s="771">
        <v>13.3606</v>
      </c>
      <c r="M14" s="771">
        <v>0.98180000000000001</v>
      </c>
      <c r="N14" s="771">
        <v>1.1369</v>
      </c>
      <c r="O14" s="771">
        <v>0</v>
      </c>
      <c r="P14" s="382">
        <f>SUM(Q14:S14)</f>
        <v>20.332399999999996</v>
      </c>
      <c r="Q14" s="773">
        <v>14.475099999999999</v>
      </c>
      <c r="R14" s="773">
        <v>5.8552999999999997</v>
      </c>
      <c r="S14" s="774">
        <v>2E-3</v>
      </c>
      <c r="T14" s="383" t="s">
        <v>733</v>
      </c>
    </row>
    <row r="15" spans="1:30" s="371" customFormat="1" ht="27.4" customHeight="1" thickBot="1">
      <c r="A15" s="1346"/>
      <c r="B15" s="1347"/>
      <c r="C15" s="1347"/>
      <c r="D15" s="1347"/>
      <c r="E15" s="1347"/>
      <c r="F15" s="1347"/>
      <c r="G15" s="1347"/>
      <c r="H15" s="1347"/>
      <c r="I15" s="1347"/>
      <c r="J15" s="1347"/>
      <c r="K15" s="1346"/>
      <c r="L15" s="1348"/>
      <c r="M15" s="1348"/>
      <c r="N15" s="1348"/>
      <c r="O15" s="1348"/>
      <c r="P15" s="1348"/>
      <c r="Q15" s="1348"/>
      <c r="R15" s="1348"/>
      <c r="S15" s="1348"/>
      <c r="T15" s="1348"/>
    </row>
    <row r="16" spans="1:30" s="371" customFormat="1" ht="33.75" customHeight="1">
      <c r="A16" s="1324" t="s">
        <v>154</v>
      </c>
      <c r="B16" s="1353" t="s">
        <v>519</v>
      </c>
      <c r="C16" s="1332"/>
      <c r="D16" s="1332"/>
      <c r="E16" s="1332"/>
      <c r="F16" s="1352"/>
      <c r="G16" s="1331" t="s">
        <v>520</v>
      </c>
      <c r="H16" s="1332"/>
      <c r="I16" s="1352"/>
      <c r="J16" s="1331" t="s">
        <v>521</v>
      </c>
      <c r="K16" s="1334" t="s">
        <v>164</v>
      </c>
      <c r="L16" s="1334"/>
      <c r="M16" s="1334"/>
      <c r="N16" s="1334"/>
      <c r="O16" s="1333"/>
      <c r="P16" s="1331" t="s">
        <v>522</v>
      </c>
      <c r="Q16" s="1332"/>
      <c r="R16" s="1331" t="s">
        <v>628</v>
      </c>
      <c r="S16" s="1343"/>
      <c r="T16" s="1349" t="s">
        <v>523</v>
      </c>
    </row>
    <row r="17" spans="1:27" s="371" customFormat="1" ht="15.2" customHeight="1">
      <c r="A17" s="1325"/>
      <c r="B17" s="670"/>
      <c r="C17" s="1340" t="s">
        <v>165</v>
      </c>
      <c r="D17" s="1340" t="s">
        <v>166</v>
      </c>
      <c r="E17" s="1340" t="s">
        <v>167</v>
      </c>
      <c r="F17" s="1340" t="s">
        <v>168</v>
      </c>
      <c r="G17" s="670"/>
      <c r="H17" s="1340" t="s">
        <v>169</v>
      </c>
      <c r="I17" s="1340" t="s">
        <v>170</v>
      </c>
      <c r="J17" s="1336"/>
      <c r="K17" s="1354" t="s">
        <v>524</v>
      </c>
      <c r="L17" s="1340" t="s">
        <v>602</v>
      </c>
      <c r="M17" s="1340" t="s">
        <v>525</v>
      </c>
      <c r="N17" s="1340" t="s">
        <v>526</v>
      </c>
      <c r="O17" s="1340" t="s">
        <v>603</v>
      </c>
      <c r="P17" s="1336"/>
      <c r="Q17" s="1341"/>
      <c r="R17" s="1336"/>
      <c r="S17" s="1344"/>
      <c r="T17" s="1350"/>
    </row>
    <row r="18" spans="1:27" s="371" customFormat="1" ht="15.2" customHeight="1">
      <c r="A18" s="1325"/>
      <c r="B18" s="670"/>
      <c r="C18" s="1338"/>
      <c r="D18" s="1338"/>
      <c r="E18" s="1338"/>
      <c r="F18" s="1338"/>
      <c r="G18" s="670"/>
      <c r="H18" s="1338"/>
      <c r="I18" s="1338"/>
      <c r="J18" s="1336"/>
      <c r="K18" s="1355"/>
      <c r="L18" s="1338"/>
      <c r="M18" s="1338"/>
      <c r="N18" s="1338"/>
      <c r="O18" s="1338"/>
      <c r="P18" s="1336"/>
      <c r="Q18" s="1341"/>
      <c r="R18" s="1336"/>
      <c r="S18" s="1344"/>
      <c r="T18" s="1350"/>
    </row>
    <row r="19" spans="1:27" s="371" customFormat="1" ht="14.25" customHeight="1">
      <c r="A19" s="1326"/>
      <c r="B19" s="671"/>
      <c r="C19" s="1339"/>
      <c r="D19" s="1339"/>
      <c r="E19" s="1339"/>
      <c r="F19" s="1339"/>
      <c r="G19" s="671"/>
      <c r="H19" s="1339"/>
      <c r="I19" s="1339"/>
      <c r="J19" s="1337"/>
      <c r="K19" s="1356"/>
      <c r="L19" s="1339"/>
      <c r="M19" s="1339"/>
      <c r="N19" s="1339"/>
      <c r="O19" s="1339"/>
      <c r="P19" s="1337"/>
      <c r="Q19" s="1342"/>
      <c r="R19" s="1337"/>
      <c r="S19" s="1345"/>
      <c r="T19" s="1351"/>
    </row>
    <row r="20" spans="1:27" s="378" customFormat="1" ht="38.450000000000003" customHeight="1">
      <c r="A20" s="384" t="s">
        <v>461</v>
      </c>
      <c r="B20" s="374">
        <v>1.8208979999999999</v>
      </c>
      <c r="C20" s="375">
        <v>0</v>
      </c>
      <c r="D20" s="374">
        <v>0.17744299999999999</v>
      </c>
      <c r="E20" s="374">
        <v>1.6434549999999999</v>
      </c>
      <c r="F20" s="374">
        <v>0</v>
      </c>
      <c r="G20" s="374">
        <v>68.18894499999999</v>
      </c>
      <c r="H20" s="374">
        <v>68.068417999999994</v>
      </c>
      <c r="I20" s="375">
        <v>0.120527</v>
      </c>
      <c r="J20" s="375">
        <v>74.968691000000007</v>
      </c>
      <c r="K20" s="375">
        <v>35.916482999999999</v>
      </c>
      <c r="L20" s="375">
        <v>12.454485999999999</v>
      </c>
      <c r="M20" s="375">
        <v>25.940131999999998</v>
      </c>
      <c r="N20" s="375">
        <v>0.65759000000000001</v>
      </c>
      <c r="O20" s="375" t="s">
        <v>89</v>
      </c>
      <c r="P20" s="1368">
        <v>0</v>
      </c>
      <c r="Q20" s="1368"/>
      <c r="R20" s="1368">
        <v>2.7080549999999999</v>
      </c>
      <c r="S20" s="1370"/>
      <c r="T20" s="377" t="s">
        <v>461</v>
      </c>
      <c r="X20" s="385"/>
      <c r="Z20" s="386"/>
      <c r="AA20" s="386"/>
    </row>
    <row r="21" spans="1:27" s="378" customFormat="1" ht="38.450000000000003" customHeight="1">
      <c r="A21" s="384" t="s">
        <v>585</v>
      </c>
      <c r="B21" s="374">
        <v>1.8208979999999999</v>
      </c>
      <c r="C21" s="375">
        <v>0</v>
      </c>
      <c r="D21" s="374">
        <v>0.17744299999999999</v>
      </c>
      <c r="E21" s="374">
        <v>1.6434549999999999</v>
      </c>
      <c r="F21" s="374">
        <v>0</v>
      </c>
      <c r="G21" s="374">
        <v>68.201119999999989</v>
      </c>
      <c r="H21" s="374">
        <v>68.080592999999993</v>
      </c>
      <c r="I21" s="375">
        <v>0.120527</v>
      </c>
      <c r="J21" s="375">
        <v>78.667180999999999</v>
      </c>
      <c r="K21" s="375">
        <v>37.258679999999998</v>
      </c>
      <c r="L21" s="375">
        <v>12.385292</v>
      </c>
      <c r="M21" s="375">
        <v>25.702074</v>
      </c>
      <c r="N21" s="375">
        <v>0.54381999999999997</v>
      </c>
      <c r="O21" s="375">
        <v>2.7773149999999998</v>
      </c>
      <c r="P21" s="1368">
        <v>0</v>
      </c>
      <c r="Q21" s="1368"/>
      <c r="R21" s="1368">
        <v>0</v>
      </c>
      <c r="S21" s="1370"/>
      <c r="T21" s="377" t="s">
        <v>585</v>
      </c>
      <c r="X21" s="385"/>
      <c r="Z21" s="386"/>
      <c r="AA21" s="386"/>
    </row>
    <row r="22" spans="1:27" s="378" customFormat="1" ht="38.450000000000003" customHeight="1">
      <c r="A22" s="443" t="s">
        <v>657</v>
      </c>
      <c r="B22" s="374">
        <v>1.8209</v>
      </c>
      <c r="C22" s="375">
        <v>0</v>
      </c>
      <c r="D22" s="374">
        <v>0.1774</v>
      </c>
      <c r="E22" s="374">
        <v>1.6435</v>
      </c>
      <c r="F22" s="374">
        <v>0</v>
      </c>
      <c r="G22" s="374">
        <v>68.404899999999998</v>
      </c>
      <c r="H22" s="374">
        <v>68.293099999999995</v>
      </c>
      <c r="I22" s="375">
        <v>0.1118</v>
      </c>
      <c r="J22" s="375">
        <v>80.584700000000012</v>
      </c>
      <c r="K22" s="375">
        <v>37.349400000000003</v>
      </c>
      <c r="L22" s="375">
        <v>12.332800000000001</v>
      </c>
      <c r="M22" s="375">
        <v>26.444700000000001</v>
      </c>
      <c r="N22" s="375">
        <v>1.4085000000000001</v>
      </c>
      <c r="O22" s="375">
        <v>3.0493000000000001</v>
      </c>
      <c r="P22" s="1368">
        <v>0</v>
      </c>
      <c r="Q22" s="1368"/>
      <c r="R22" s="1368">
        <v>0</v>
      </c>
      <c r="S22" s="1370"/>
      <c r="T22" s="377" t="s">
        <v>657</v>
      </c>
      <c r="X22" s="385"/>
      <c r="Z22" s="386"/>
      <c r="AA22" s="386"/>
    </row>
    <row r="23" spans="1:27" s="378" customFormat="1" ht="38.450000000000003" customHeight="1">
      <c r="A23" s="443" t="s">
        <v>658</v>
      </c>
      <c r="B23" s="374">
        <v>1.8209</v>
      </c>
      <c r="C23" s="375">
        <v>0</v>
      </c>
      <c r="D23" s="374">
        <v>0.1774</v>
      </c>
      <c r="E23" s="374">
        <v>1.6435</v>
      </c>
      <c r="F23" s="374">
        <v>0</v>
      </c>
      <c r="G23" s="374">
        <v>69.813699999999997</v>
      </c>
      <c r="H23" s="374">
        <v>69.701899999999995</v>
      </c>
      <c r="I23" s="375">
        <v>0.1118</v>
      </c>
      <c r="J23" s="375">
        <v>82.11699999999999</v>
      </c>
      <c r="K23" s="375">
        <v>37.151299999999999</v>
      </c>
      <c r="L23" s="375">
        <v>12.093</v>
      </c>
      <c r="M23" s="375">
        <v>28.498999999999999</v>
      </c>
      <c r="N23" s="375">
        <v>1.4085000000000001</v>
      </c>
      <c r="O23" s="375">
        <v>2.9651999999999998</v>
      </c>
      <c r="P23" s="1368">
        <v>0</v>
      </c>
      <c r="Q23" s="1368"/>
      <c r="R23" s="1368">
        <v>0</v>
      </c>
      <c r="S23" s="1368"/>
      <c r="T23" s="377" t="s">
        <v>658</v>
      </c>
      <c r="X23" s="385"/>
      <c r="Z23" s="386"/>
      <c r="AA23" s="386"/>
    </row>
    <row r="24" spans="1:27" s="378" customFormat="1" ht="38.450000000000003" customHeight="1" thickBot="1">
      <c r="A24" s="769" t="s">
        <v>733</v>
      </c>
      <c r="B24" s="382">
        <f>SUM(C24:F24)</f>
        <v>1.8193999999999999</v>
      </c>
      <c r="C24" s="773">
        <v>0</v>
      </c>
      <c r="D24" s="773">
        <v>0.1774</v>
      </c>
      <c r="E24" s="773">
        <v>1.6419999999999999</v>
      </c>
      <c r="F24" s="773">
        <v>0</v>
      </c>
      <c r="G24" s="382">
        <f>SUM(H24:I24)</f>
        <v>69.723399999999998</v>
      </c>
      <c r="H24" s="773">
        <v>69.611599999999996</v>
      </c>
      <c r="I24" s="773">
        <v>0.1118</v>
      </c>
      <c r="J24" s="382">
        <f>SUM(K24:O24)</f>
        <v>82.1952</v>
      </c>
      <c r="K24" s="773">
        <v>37.119799999999998</v>
      </c>
      <c r="L24" s="773">
        <v>12.113200000000001</v>
      </c>
      <c r="M24" s="773">
        <v>28.681899999999999</v>
      </c>
      <c r="N24" s="773">
        <v>1.4205000000000001</v>
      </c>
      <c r="O24" s="773">
        <v>2.8597999999999999</v>
      </c>
      <c r="P24" s="1369">
        <v>0</v>
      </c>
      <c r="Q24" s="1369"/>
      <c r="R24" s="1369">
        <v>0</v>
      </c>
      <c r="S24" s="1371"/>
      <c r="T24" s="383" t="s">
        <v>733</v>
      </c>
      <c r="X24" s="385"/>
      <c r="Z24" s="386"/>
      <c r="AA24" s="386"/>
    </row>
    <row r="25" spans="1:27" s="391" customFormat="1" ht="12.95" customHeight="1">
      <c r="A25" s="387" t="s">
        <v>601</v>
      </c>
      <c r="B25" s="388"/>
      <c r="C25" s="388"/>
      <c r="D25" s="389"/>
      <c r="E25" s="389"/>
      <c r="F25" s="390"/>
      <c r="G25" s="389"/>
      <c r="H25" s="389"/>
      <c r="I25" s="389"/>
      <c r="J25" s="390"/>
      <c r="K25" s="390"/>
      <c r="L25" s="390"/>
      <c r="M25" s="390"/>
      <c r="N25" s="390"/>
      <c r="O25" s="390"/>
      <c r="P25" s="390"/>
      <c r="Q25" s="390"/>
      <c r="R25" s="390"/>
      <c r="S25" s="390"/>
      <c r="T25" s="366" t="s">
        <v>527</v>
      </c>
      <c r="X25" s="392"/>
    </row>
    <row r="26" spans="1:27" ht="11.25" customHeight="1">
      <c r="A26" s="387" t="s">
        <v>604</v>
      </c>
      <c r="B26" s="393"/>
      <c r="X26" s="395"/>
      <c r="Z26" s="393"/>
      <c r="AA26" s="393"/>
    </row>
    <row r="27" spans="1:27">
      <c r="A27" s="393"/>
      <c r="B27" s="393"/>
      <c r="X27" s="395"/>
      <c r="Z27" s="393"/>
      <c r="AA27" s="393"/>
    </row>
    <row r="28" spans="1:27">
      <c r="A28" s="393"/>
      <c r="B28" s="393"/>
      <c r="X28" s="395"/>
      <c r="Z28" s="393"/>
      <c r="AA28" s="393"/>
    </row>
    <row r="29" spans="1:27">
      <c r="A29" s="393"/>
      <c r="B29" s="393"/>
      <c r="X29" s="395"/>
      <c r="Z29" s="393"/>
      <c r="AA29" s="393"/>
    </row>
    <row r="30" spans="1:27">
      <c r="A30" s="393"/>
      <c r="B30" s="393"/>
      <c r="X30" s="395"/>
      <c r="Z30" s="393"/>
      <c r="AA30" s="393"/>
    </row>
    <row r="31" spans="1:27">
      <c r="A31" s="393"/>
      <c r="B31" s="393"/>
      <c r="X31" s="395"/>
      <c r="Z31" s="393"/>
      <c r="AA31" s="393"/>
    </row>
    <row r="32" spans="1:27">
      <c r="A32" s="393"/>
      <c r="B32" s="393"/>
      <c r="C32" s="396"/>
      <c r="X32" s="395"/>
      <c r="Z32" s="393"/>
      <c r="AA32" s="393"/>
    </row>
    <row r="33" spans="1:27">
      <c r="A33" s="393"/>
      <c r="B33" s="393"/>
      <c r="X33" s="395"/>
      <c r="Z33" s="393"/>
      <c r="AA33" s="393"/>
    </row>
    <row r="34" spans="1:27">
      <c r="A34" s="393"/>
      <c r="B34" s="393"/>
      <c r="X34" s="395"/>
      <c r="Z34" s="393"/>
      <c r="AA34" s="393"/>
    </row>
  </sheetData>
  <sheetProtection selectLockedCells="1"/>
  <mergeCells count="58">
    <mergeCell ref="R23:S23"/>
    <mergeCell ref="P24:Q24"/>
    <mergeCell ref="P21:Q21"/>
    <mergeCell ref="P22:Q22"/>
    <mergeCell ref="P20:Q20"/>
    <mergeCell ref="P23:Q23"/>
    <mergeCell ref="R20:S20"/>
    <mergeCell ref="R21:S21"/>
    <mergeCell ref="R24:S24"/>
    <mergeCell ref="R22:S22"/>
    <mergeCell ref="S7:S9"/>
    <mergeCell ref="K3:T3"/>
    <mergeCell ref="R7:R9"/>
    <mergeCell ref="Q7:Q9"/>
    <mergeCell ref="P7:P9"/>
    <mergeCell ref="N6:N9"/>
    <mergeCell ref="K6:M6"/>
    <mergeCell ref="L7:L9"/>
    <mergeCell ref="K4:S4"/>
    <mergeCell ref="O6:O9"/>
    <mergeCell ref="T6:T9"/>
    <mergeCell ref="P6:S6"/>
    <mergeCell ref="K7:K9"/>
    <mergeCell ref="R16:S19"/>
    <mergeCell ref="A15:J15"/>
    <mergeCell ref="K15:T15"/>
    <mergeCell ref="K16:O16"/>
    <mergeCell ref="T16:T19"/>
    <mergeCell ref="C17:C19"/>
    <mergeCell ref="G16:I16"/>
    <mergeCell ref="D17:D19"/>
    <mergeCell ref="E17:E19"/>
    <mergeCell ref="F17:F19"/>
    <mergeCell ref="B16:F16"/>
    <mergeCell ref="I17:I19"/>
    <mergeCell ref="O17:O19"/>
    <mergeCell ref="K17:K19"/>
    <mergeCell ref="H17:H19"/>
    <mergeCell ref="J16:J19"/>
    <mergeCell ref="N17:N19"/>
    <mergeCell ref="L17:L19"/>
    <mergeCell ref="P16:Q19"/>
    <mergeCell ref="M7:M9"/>
    <mergeCell ref="M17:M19"/>
    <mergeCell ref="A16:A19"/>
    <mergeCell ref="A3:J3"/>
    <mergeCell ref="A6:A9"/>
    <mergeCell ref="B6:B9"/>
    <mergeCell ref="C6:F6"/>
    <mergeCell ref="G6:J6"/>
    <mergeCell ref="J7:J9"/>
    <mergeCell ref="C7:C9"/>
    <mergeCell ref="D7:D9"/>
    <mergeCell ref="E7:E9"/>
    <mergeCell ref="F7:F9"/>
    <mergeCell ref="G7:G9"/>
    <mergeCell ref="H7:H9"/>
    <mergeCell ref="I7:I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03"/>
  <sheetViews>
    <sheetView view="pageBreakPreview" topLeftCell="A7" zoomScaleNormal="100" zoomScaleSheetLayoutView="100" workbookViewId="0">
      <selection activeCell="O35" sqref="O35"/>
    </sheetView>
  </sheetViews>
  <sheetFormatPr defaultRowHeight="14.25"/>
  <cols>
    <col min="1" max="1" width="7.625" style="501" customWidth="1"/>
    <col min="2" max="2" width="8.125" style="499" customWidth="1"/>
    <col min="3" max="3" width="7.625" style="499" customWidth="1"/>
    <col min="4" max="4" width="6.625" style="500" customWidth="1"/>
    <col min="5" max="6" width="5.625" style="500" customWidth="1"/>
    <col min="7" max="7" width="7.625" style="501" customWidth="1"/>
    <col min="8" max="9" width="6.875" style="501" customWidth="1"/>
    <col min="10" max="12" width="6.625" style="501" customWidth="1"/>
    <col min="13" max="14" width="7.125" style="501" customWidth="1"/>
    <col min="15" max="15" width="7.75" style="501" customWidth="1"/>
    <col min="16" max="18" width="7.125" style="501" customWidth="1"/>
    <col min="19" max="19" width="7.625" style="501" customWidth="1"/>
    <col min="20" max="21" width="7.125" style="501" customWidth="1"/>
    <col min="22" max="22" width="6.75" style="501" customWidth="1"/>
    <col min="23" max="23" width="10.375" style="501" customWidth="1"/>
    <col min="24" max="25" width="9.625" style="501" customWidth="1"/>
    <col min="26" max="16384" width="9" style="501"/>
  </cols>
  <sheetData>
    <row r="1" spans="1:34" s="575" customFormat="1" ht="14.1" customHeight="1">
      <c r="A1" s="572" t="s">
        <v>699</v>
      </c>
      <c r="B1" s="573"/>
      <c r="C1" s="573"/>
      <c r="D1" s="574"/>
      <c r="E1" s="574"/>
      <c r="F1" s="574"/>
      <c r="L1" s="576"/>
      <c r="Q1" s="576"/>
      <c r="W1" s="576" t="s">
        <v>700</v>
      </c>
    </row>
    <row r="2" spans="1:34" ht="14.1" customHeight="1">
      <c r="A2" s="458"/>
      <c r="L2" s="460"/>
      <c r="Q2" s="460"/>
      <c r="W2" s="460"/>
    </row>
    <row r="3" spans="1:34" s="675" customFormat="1" ht="20.100000000000001" customHeight="1">
      <c r="A3" s="1397" t="s">
        <v>310</v>
      </c>
      <c r="B3" s="1397"/>
      <c r="C3" s="1397"/>
      <c r="D3" s="1397"/>
      <c r="E3" s="1397"/>
      <c r="F3" s="1397"/>
      <c r="G3" s="1397"/>
      <c r="H3" s="1397"/>
      <c r="I3" s="1397"/>
      <c r="J3" s="1397"/>
      <c r="K3" s="1397"/>
      <c r="L3" s="1397"/>
      <c r="M3" s="1396" t="s">
        <v>311</v>
      </c>
      <c r="N3" s="1396"/>
      <c r="O3" s="1396"/>
      <c r="P3" s="1396"/>
      <c r="Q3" s="1396"/>
      <c r="R3" s="1396"/>
      <c r="S3" s="1396"/>
      <c r="T3" s="1396"/>
      <c r="U3" s="1396"/>
      <c r="V3" s="1396"/>
      <c r="W3" s="1396"/>
    </row>
    <row r="4" spans="1:34" s="674" customFormat="1" ht="20.100000000000001" customHeight="1">
      <c r="A4" s="1374"/>
      <c r="B4" s="1374"/>
      <c r="C4" s="1374"/>
      <c r="D4" s="1374"/>
      <c r="E4" s="1374"/>
      <c r="F4" s="1374"/>
      <c r="G4" s="1374"/>
      <c r="H4" s="1374"/>
      <c r="I4" s="1374"/>
      <c r="J4" s="1374"/>
      <c r="K4" s="1374"/>
      <c r="L4" s="1374"/>
      <c r="M4" s="1417"/>
      <c r="N4" s="1417"/>
      <c r="O4" s="1417"/>
      <c r="P4" s="1417"/>
      <c r="Q4" s="1417"/>
      <c r="R4" s="1417"/>
      <c r="S4" s="1417"/>
      <c r="T4" s="1417"/>
      <c r="U4" s="1417"/>
      <c r="V4" s="1417"/>
    </row>
    <row r="5" spans="1:34" s="504" customFormat="1" ht="18" customHeight="1" thickBot="1">
      <c r="A5" s="502"/>
      <c r="B5" s="503"/>
      <c r="C5" s="503"/>
      <c r="D5" s="503"/>
      <c r="E5" s="503"/>
      <c r="F5" s="503"/>
      <c r="I5" s="505"/>
      <c r="V5" s="505"/>
      <c r="W5" s="505"/>
    </row>
    <row r="6" spans="1:34" s="504" customFormat="1" ht="21.2" customHeight="1">
      <c r="A6" s="1389" t="s">
        <v>421</v>
      </c>
      <c r="B6" s="1411" t="s">
        <v>171</v>
      </c>
      <c r="C6" s="1412"/>
      <c r="D6" s="1412"/>
      <c r="E6" s="1412"/>
      <c r="F6" s="1413"/>
      <c r="G6" s="1402" t="s">
        <v>180</v>
      </c>
      <c r="H6" s="1399"/>
      <c r="I6" s="1399"/>
      <c r="J6" s="1399"/>
      <c r="K6" s="1399"/>
      <c r="L6" s="1399"/>
      <c r="M6" s="1398" t="s">
        <v>422</v>
      </c>
      <c r="N6" s="1399"/>
      <c r="O6" s="1399"/>
      <c r="P6" s="1399"/>
      <c r="Q6" s="1399"/>
      <c r="R6" s="1399"/>
      <c r="S6" s="1399"/>
      <c r="T6" s="1399"/>
      <c r="U6" s="1399"/>
      <c r="V6" s="1400"/>
      <c r="W6" s="1414" t="s">
        <v>172</v>
      </c>
      <c r="AF6" s="676"/>
      <c r="AG6" s="676"/>
      <c r="AH6" s="676"/>
    </row>
    <row r="7" spans="1:34" s="504" customFormat="1" ht="12.75" customHeight="1">
      <c r="A7" s="1390"/>
      <c r="B7" s="1384" t="s">
        <v>423</v>
      </c>
      <c r="C7" s="1387" t="s">
        <v>181</v>
      </c>
      <c r="D7" s="1403" t="s">
        <v>607</v>
      </c>
      <c r="E7" s="1404"/>
      <c r="F7" s="1405"/>
      <c r="G7" s="1394"/>
      <c r="H7" s="1381" t="s">
        <v>173</v>
      </c>
      <c r="I7" s="1381" t="s">
        <v>174</v>
      </c>
      <c r="J7" s="1381" t="s">
        <v>175</v>
      </c>
      <c r="K7" s="1381" t="s">
        <v>176</v>
      </c>
      <c r="L7" s="1418" t="s">
        <v>665</v>
      </c>
      <c r="M7" s="1378"/>
      <c r="N7" s="1375" t="s">
        <v>424</v>
      </c>
      <c r="O7" s="1375" t="s">
        <v>429</v>
      </c>
      <c r="P7" s="1392" t="s">
        <v>177</v>
      </c>
      <c r="Q7" s="1375" t="s">
        <v>182</v>
      </c>
      <c r="R7" s="1375" t="s">
        <v>425</v>
      </c>
      <c r="S7" s="1375" t="s">
        <v>426</v>
      </c>
      <c r="T7" s="1375" t="s">
        <v>178</v>
      </c>
      <c r="U7" s="1375" t="s">
        <v>179</v>
      </c>
      <c r="V7" s="1372" t="s">
        <v>666</v>
      </c>
      <c r="W7" s="1415"/>
    </row>
    <row r="8" spans="1:34" s="504" customFormat="1" ht="12.75" customHeight="1">
      <c r="A8" s="1390"/>
      <c r="B8" s="1385"/>
      <c r="C8" s="1387"/>
      <c r="D8" s="1406"/>
      <c r="E8" s="1407"/>
      <c r="F8" s="1408"/>
      <c r="G8" s="1381"/>
      <c r="H8" s="1382"/>
      <c r="I8" s="1382"/>
      <c r="J8" s="1382"/>
      <c r="K8" s="1382"/>
      <c r="L8" s="1418"/>
      <c r="M8" s="1379"/>
      <c r="N8" s="1376"/>
      <c r="O8" s="1376"/>
      <c r="P8" s="1392"/>
      <c r="Q8" s="1376"/>
      <c r="R8" s="1375"/>
      <c r="S8" s="1375"/>
      <c r="T8" s="1375"/>
      <c r="U8" s="1375"/>
      <c r="V8" s="1372"/>
      <c r="W8" s="1415"/>
    </row>
    <row r="9" spans="1:34" s="504" customFormat="1" ht="17.850000000000001" customHeight="1">
      <c r="A9" s="1390"/>
      <c r="B9" s="1385"/>
      <c r="C9" s="1387"/>
      <c r="D9" s="506"/>
      <c r="E9" s="1409" t="s">
        <v>605</v>
      </c>
      <c r="F9" s="1409" t="s">
        <v>606</v>
      </c>
      <c r="G9" s="1381"/>
      <c r="H9" s="1382"/>
      <c r="I9" s="1382"/>
      <c r="J9" s="1382"/>
      <c r="K9" s="1382"/>
      <c r="L9" s="1418"/>
      <c r="M9" s="1379"/>
      <c r="N9" s="1376"/>
      <c r="O9" s="1376"/>
      <c r="P9" s="1392"/>
      <c r="Q9" s="1376"/>
      <c r="R9" s="1375"/>
      <c r="S9" s="1375"/>
      <c r="T9" s="1375"/>
      <c r="U9" s="1375"/>
      <c r="V9" s="1372"/>
      <c r="W9" s="1415"/>
    </row>
    <row r="10" spans="1:34" s="504" customFormat="1" ht="17.850000000000001" customHeight="1">
      <c r="A10" s="1391"/>
      <c r="B10" s="1386"/>
      <c r="C10" s="1388"/>
      <c r="D10" s="507"/>
      <c r="E10" s="1410"/>
      <c r="F10" s="1410"/>
      <c r="G10" s="1395"/>
      <c r="H10" s="1383"/>
      <c r="I10" s="1383"/>
      <c r="J10" s="1383"/>
      <c r="K10" s="1383"/>
      <c r="L10" s="1419"/>
      <c r="M10" s="1380"/>
      <c r="N10" s="1377"/>
      <c r="O10" s="1377"/>
      <c r="P10" s="1393"/>
      <c r="Q10" s="1377"/>
      <c r="R10" s="1401"/>
      <c r="S10" s="1401"/>
      <c r="T10" s="1401"/>
      <c r="U10" s="1401"/>
      <c r="V10" s="1373"/>
      <c r="W10" s="1416"/>
    </row>
    <row r="11" spans="1:34" s="512" customFormat="1" ht="17.25" customHeight="1">
      <c r="A11" s="508" t="s">
        <v>461</v>
      </c>
      <c r="B11" s="509">
        <v>8</v>
      </c>
      <c r="C11" s="509">
        <v>504</v>
      </c>
      <c r="D11" s="509">
        <v>1208</v>
      </c>
      <c r="E11" s="509" t="s">
        <v>89</v>
      </c>
      <c r="F11" s="509" t="s">
        <v>89</v>
      </c>
      <c r="G11" s="510">
        <v>114.876</v>
      </c>
      <c r="H11" s="510">
        <v>0.40900000000000003</v>
      </c>
      <c r="I11" s="510">
        <v>78.465000000000003</v>
      </c>
      <c r="J11" s="510">
        <v>7.0640000000000001</v>
      </c>
      <c r="K11" s="510">
        <v>14.744</v>
      </c>
      <c r="L11" s="510">
        <v>14.193999999999999</v>
      </c>
      <c r="M11" s="509">
        <v>2675</v>
      </c>
      <c r="N11" s="509">
        <v>18</v>
      </c>
      <c r="O11" s="509">
        <v>834</v>
      </c>
      <c r="P11" s="509">
        <v>1654</v>
      </c>
      <c r="Q11" s="509">
        <v>43</v>
      </c>
      <c r="R11" s="509">
        <v>13</v>
      </c>
      <c r="S11" s="509">
        <v>1</v>
      </c>
      <c r="T11" s="509">
        <v>0</v>
      </c>
      <c r="U11" s="509">
        <v>34</v>
      </c>
      <c r="V11" s="509">
        <v>78</v>
      </c>
      <c r="W11" s="511" t="s">
        <v>461</v>
      </c>
    </row>
    <row r="12" spans="1:34" s="512" customFormat="1" ht="17.25" customHeight="1">
      <c r="A12" s="508" t="s">
        <v>585</v>
      </c>
      <c r="B12" s="509">
        <v>8</v>
      </c>
      <c r="C12" s="509">
        <v>387</v>
      </c>
      <c r="D12" s="509">
        <v>928</v>
      </c>
      <c r="E12" s="509">
        <v>477</v>
      </c>
      <c r="F12" s="509">
        <v>451</v>
      </c>
      <c r="G12" s="510">
        <v>114.74</v>
      </c>
      <c r="H12" s="510">
        <v>0.3</v>
      </c>
      <c r="I12" s="510">
        <v>80.819999999999993</v>
      </c>
      <c r="J12" s="510">
        <v>6.5299999999999994</v>
      </c>
      <c r="K12" s="510">
        <v>15.11</v>
      </c>
      <c r="L12" s="510">
        <v>11.98</v>
      </c>
      <c r="M12" s="509">
        <v>3074</v>
      </c>
      <c r="N12" s="509">
        <v>18</v>
      </c>
      <c r="O12" s="509">
        <v>901</v>
      </c>
      <c r="P12" s="509">
        <v>1976</v>
      </c>
      <c r="Q12" s="509">
        <v>53</v>
      </c>
      <c r="R12" s="509">
        <v>13</v>
      </c>
      <c r="S12" s="509">
        <v>1</v>
      </c>
      <c r="T12" s="509">
        <v>0</v>
      </c>
      <c r="U12" s="509">
        <v>34</v>
      </c>
      <c r="V12" s="509">
        <v>78</v>
      </c>
      <c r="W12" s="511" t="s">
        <v>585</v>
      </c>
    </row>
    <row r="13" spans="1:34" s="512" customFormat="1" ht="17.25" customHeight="1">
      <c r="A13" s="513" t="s">
        <v>657</v>
      </c>
      <c r="B13" s="509">
        <v>8</v>
      </c>
      <c r="C13" s="509">
        <v>388</v>
      </c>
      <c r="D13" s="509">
        <v>932</v>
      </c>
      <c r="E13" s="509">
        <v>480</v>
      </c>
      <c r="F13" s="509">
        <v>452</v>
      </c>
      <c r="G13" s="510">
        <v>114.74</v>
      </c>
      <c r="H13" s="510">
        <v>0.3</v>
      </c>
      <c r="I13" s="510">
        <v>80.819999999999993</v>
      </c>
      <c r="J13" s="510">
        <v>6.5299999999999994</v>
      </c>
      <c r="K13" s="510">
        <v>15.11</v>
      </c>
      <c r="L13" s="510">
        <v>11.98</v>
      </c>
      <c r="M13" s="509">
        <v>1811</v>
      </c>
      <c r="N13" s="509">
        <v>26</v>
      </c>
      <c r="O13" s="509">
        <v>512</v>
      </c>
      <c r="P13" s="509">
        <v>1172</v>
      </c>
      <c r="Q13" s="509">
        <v>18</v>
      </c>
      <c r="R13" s="509">
        <v>13</v>
      </c>
      <c r="S13" s="509">
        <v>1</v>
      </c>
      <c r="T13" s="509">
        <v>0</v>
      </c>
      <c r="U13" s="509">
        <v>4</v>
      </c>
      <c r="V13" s="509">
        <v>65</v>
      </c>
      <c r="W13" s="511" t="s">
        <v>657</v>
      </c>
    </row>
    <row r="14" spans="1:34" s="512" customFormat="1" ht="17.25" customHeight="1">
      <c r="A14" s="513" t="s">
        <v>658</v>
      </c>
      <c r="B14" s="509">
        <v>8</v>
      </c>
      <c r="C14" s="509">
        <v>619</v>
      </c>
      <c r="D14" s="509">
        <v>1328</v>
      </c>
      <c r="E14" s="509">
        <v>684</v>
      </c>
      <c r="F14" s="509">
        <v>644</v>
      </c>
      <c r="G14" s="510">
        <v>114.74</v>
      </c>
      <c r="H14" s="510">
        <v>0.3</v>
      </c>
      <c r="I14" s="510">
        <v>80.819999999999993</v>
      </c>
      <c r="J14" s="510">
        <v>6.5299999999999994</v>
      </c>
      <c r="K14" s="510">
        <v>15.11</v>
      </c>
      <c r="L14" s="510">
        <v>11.98</v>
      </c>
      <c r="M14" s="509">
        <v>1821</v>
      </c>
      <c r="N14" s="509">
        <v>26</v>
      </c>
      <c r="O14" s="509">
        <v>522</v>
      </c>
      <c r="P14" s="509">
        <v>1172</v>
      </c>
      <c r="Q14" s="509">
        <v>18</v>
      </c>
      <c r="R14" s="509">
        <v>13</v>
      </c>
      <c r="S14" s="509">
        <v>1</v>
      </c>
      <c r="T14" s="509">
        <v>0</v>
      </c>
      <c r="U14" s="509">
        <v>4</v>
      </c>
      <c r="V14" s="509">
        <v>65</v>
      </c>
      <c r="W14" s="775" t="s">
        <v>658</v>
      </c>
    </row>
    <row r="15" spans="1:34" s="512" customFormat="1" ht="17.100000000000001" customHeight="1">
      <c r="A15" s="514" t="s">
        <v>732</v>
      </c>
      <c r="B15" s="515">
        <f>SUM(B17:B39)</f>
        <v>8</v>
      </c>
      <c r="C15" s="515">
        <f t="shared" ref="C15:V15" si="0">SUM(C17:C39)</f>
        <v>611</v>
      </c>
      <c r="D15" s="515">
        <f t="shared" si="0"/>
        <v>1328</v>
      </c>
      <c r="E15" s="515">
        <f t="shared" si="0"/>
        <v>684</v>
      </c>
      <c r="F15" s="515">
        <f t="shared" si="0"/>
        <v>644</v>
      </c>
      <c r="G15" s="516">
        <f t="shared" si="0"/>
        <v>114.74</v>
      </c>
      <c r="H15" s="517">
        <f t="shared" si="0"/>
        <v>0.32</v>
      </c>
      <c r="I15" s="517">
        <f t="shared" si="0"/>
        <v>74.44</v>
      </c>
      <c r="J15" s="517">
        <f t="shared" si="0"/>
        <v>7.8800000000000008</v>
      </c>
      <c r="K15" s="517">
        <f t="shared" si="0"/>
        <v>14.540000000000001</v>
      </c>
      <c r="L15" s="517">
        <f t="shared" si="0"/>
        <v>17.560000000000002</v>
      </c>
      <c r="M15" s="515">
        <f t="shared" si="0"/>
        <v>1280</v>
      </c>
      <c r="N15" s="515">
        <f t="shared" si="0"/>
        <v>26</v>
      </c>
      <c r="O15" s="515">
        <f t="shared" si="0"/>
        <v>429</v>
      </c>
      <c r="P15" s="515">
        <f t="shared" si="0"/>
        <v>666</v>
      </c>
      <c r="Q15" s="515">
        <f t="shared" si="0"/>
        <v>20</v>
      </c>
      <c r="R15" s="515">
        <f t="shared" si="0"/>
        <v>13</v>
      </c>
      <c r="S15" s="515">
        <f t="shared" si="0"/>
        <v>1</v>
      </c>
      <c r="T15" s="515">
        <f t="shared" si="0"/>
        <v>0</v>
      </c>
      <c r="U15" s="515">
        <f t="shared" si="0"/>
        <v>4</v>
      </c>
      <c r="V15" s="518">
        <f t="shared" si="0"/>
        <v>121</v>
      </c>
      <c r="W15" s="519" t="s">
        <v>732</v>
      </c>
      <c r="X15" s="520"/>
    </row>
    <row r="16" spans="1:34" s="504" customFormat="1" ht="14.65" customHeight="1">
      <c r="A16" s="521"/>
      <c r="B16" s="522"/>
      <c r="C16" s="509"/>
      <c r="D16" s="509"/>
      <c r="E16" s="509"/>
      <c r="F16" s="509"/>
      <c r="G16" s="510"/>
      <c r="H16" s="510"/>
      <c r="I16" s="510"/>
      <c r="J16" s="510"/>
      <c r="K16" s="510"/>
      <c r="L16" s="510"/>
      <c r="M16" s="509"/>
      <c r="N16" s="509"/>
      <c r="O16" s="509"/>
      <c r="P16" s="509"/>
      <c r="Q16" s="509"/>
      <c r="R16" s="509"/>
      <c r="S16" s="509"/>
      <c r="T16" s="509"/>
      <c r="U16" s="509"/>
      <c r="V16" s="523"/>
      <c r="W16" s="524"/>
    </row>
    <row r="17" spans="1:31" s="504" customFormat="1" ht="16.7" customHeight="1">
      <c r="A17" s="525" t="s">
        <v>7</v>
      </c>
      <c r="B17" s="776">
        <v>0</v>
      </c>
      <c r="C17" s="776">
        <v>0</v>
      </c>
      <c r="D17" s="526">
        <f>SUM(E17:F17)</f>
        <v>0</v>
      </c>
      <c r="E17" s="776">
        <v>0</v>
      </c>
      <c r="F17" s="776">
        <v>0</v>
      </c>
      <c r="G17" s="527">
        <f>SUM(H17:L17)</f>
        <v>0</v>
      </c>
      <c r="H17" s="779">
        <v>0</v>
      </c>
      <c r="I17" s="779">
        <v>0</v>
      </c>
      <c r="J17" s="779">
        <v>0</v>
      </c>
      <c r="K17" s="779">
        <v>0</v>
      </c>
      <c r="L17" s="779">
        <v>0</v>
      </c>
      <c r="M17" s="526">
        <f>SUM(N17:V17)</f>
        <v>0</v>
      </c>
      <c r="N17" s="864"/>
      <c r="O17" s="864"/>
      <c r="P17" s="864"/>
      <c r="Q17" s="864"/>
      <c r="R17" s="864"/>
      <c r="S17" s="864"/>
      <c r="T17" s="864"/>
      <c r="U17" s="864"/>
      <c r="V17" s="865"/>
      <c r="W17" s="528" t="s">
        <v>427</v>
      </c>
    </row>
    <row r="18" spans="1:31" s="504" customFormat="1" ht="16.7" customHeight="1">
      <c r="A18" s="525" t="s">
        <v>9</v>
      </c>
      <c r="B18" s="776">
        <v>0</v>
      </c>
      <c r="C18" s="776">
        <v>0</v>
      </c>
      <c r="D18" s="526">
        <f t="shared" ref="D18:D39" si="1">SUM(E18:F18)</f>
        <v>0</v>
      </c>
      <c r="E18" s="776">
        <v>0</v>
      </c>
      <c r="F18" s="776">
        <v>0</v>
      </c>
      <c r="G18" s="527">
        <f t="shared" ref="G18:G39" si="2">SUM(H18:L18)</f>
        <v>0</v>
      </c>
      <c r="H18" s="779">
        <v>0</v>
      </c>
      <c r="I18" s="779">
        <v>0</v>
      </c>
      <c r="J18" s="779">
        <v>0</v>
      </c>
      <c r="K18" s="779">
        <v>0</v>
      </c>
      <c r="L18" s="779">
        <v>0</v>
      </c>
      <c r="M18" s="526">
        <f t="shared" ref="M18:M39" si="3">SUM(N18:V18)</f>
        <v>0</v>
      </c>
      <c r="N18" s="864"/>
      <c r="O18" s="864"/>
      <c r="P18" s="864"/>
      <c r="Q18" s="864"/>
      <c r="R18" s="864"/>
      <c r="S18" s="864"/>
      <c r="T18" s="864"/>
      <c r="U18" s="864"/>
      <c r="V18" s="865"/>
      <c r="W18" s="528" t="s">
        <v>10</v>
      </c>
    </row>
    <row r="19" spans="1:31" s="504" customFormat="1" ht="16.7" customHeight="1">
      <c r="A19" s="525" t="s">
        <v>11</v>
      </c>
      <c r="B19" s="776">
        <v>0</v>
      </c>
      <c r="C19" s="776">
        <v>0</v>
      </c>
      <c r="D19" s="526">
        <f t="shared" si="1"/>
        <v>0</v>
      </c>
      <c r="E19" s="776">
        <v>0</v>
      </c>
      <c r="F19" s="776">
        <v>0</v>
      </c>
      <c r="G19" s="527">
        <f t="shared" si="2"/>
        <v>0</v>
      </c>
      <c r="H19" s="779">
        <v>0</v>
      </c>
      <c r="I19" s="779">
        <v>0</v>
      </c>
      <c r="J19" s="779">
        <v>0</v>
      </c>
      <c r="K19" s="779">
        <v>0</v>
      </c>
      <c r="L19" s="779">
        <v>0</v>
      </c>
      <c r="M19" s="526">
        <f t="shared" si="3"/>
        <v>0</v>
      </c>
      <c r="N19" s="864"/>
      <c r="O19" s="864"/>
      <c r="P19" s="864"/>
      <c r="Q19" s="864"/>
      <c r="R19" s="864"/>
      <c r="S19" s="864"/>
      <c r="T19" s="864"/>
      <c r="U19" s="864"/>
      <c r="V19" s="865"/>
      <c r="W19" s="528" t="s">
        <v>12</v>
      </c>
    </row>
    <row r="20" spans="1:31" s="504" customFormat="1" ht="16.7" customHeight="1">
      <c r="A20" s="525" t="s">
        <v>13</v>
      </c>
      <c r="B20" s="776">
        <v>0</v>
      </c>
      <c r="C20" s="776">
        <v>0</v>
      </c>
      <c r="D20" s="526">
        <f t="shared" si="1"/>
        <v>0</v>
      </c>
      <c r="E20" s="776">
        <v>0</v>
      </c>
      <c r="F20" s="776">
        <v>0</v>
      </c>
      <c r="G20" s="527">
        <f t="shared" si="2"/>
        <v>0</v>
      </c>
      <c r="H20" s="779">
        <v>0</v>
      </c>
      <c r="I20" s="779">
        <v>0</v>
      </c>
      <c r="J20" s="779">
        <v>0</v>
      </c>
      <c r="K20" s="779">
        <v>0</v>
      </c>
      <c r="L20" s="779">
        <v>0</v>
      </c>
      <c r="M20" s="526">
        <f t="shared" si="3"/>
        <v>0</v>
      </c>
      <c r="N20" s="864"/>
      <c r="O20" s="864"/>
      <c r="P20" s="864"/>
      <c r="Q20" s="864"/>
      <c r="R20" s="864"/>
      <c r="S20" s="864"/>
      <c r="T20" s="864"/>
      <c r="U20" s="864"/>
      <c r="V20" s="865"/>
      <c r="W20" s="528" t="s">
        <v>14</v>
      </c>
    </row>
    <row r="21" spans="1:31" s="504" customFormat="1" ht="16.7" customHeight="1">
      <c r="A21" s="529" t="s">
        <v>15</v>
      </c>
      <c r="B21" s="776">
        <v>0</v>
      </c>
      <c r="C21" s="776">
        <v>0</v>
      </c>
      <c r="D21" s="526">
        <f t="shared" si="1"/>
        <v>0</v>
      </c>
      <c r="E21" s="776">
        <v>0</v>
      </c>
      <c r="F21" s="776">
        <v>0</v>
      </c>
      <c r="G21" s="527">
        <f t="shared" si="2"/>
        <v>0</v>
      </c>
      <c r="H21" s="779">
        <v>0</v>
      </c>
      <c r="I21" s="779">
        <v>0</v>
      </c>
      <c r="J21" s="779">
        <v>0</v>
      </c>
      <c r="K21" s="779">
        <v>0</v>
      </c>
      <c r="L21" s="779">
        <v>0</v>
      </c>
      <c r="M21" s="526">
        <f t="shared" si="3"/>
        <v>0</v>
      </c>
      <c r="N21" s="864"/>
      <c r="O21" s="864"/>
      <c r="P21" s="864"/>
      <c r="Q21" s="864"/>
      <c r="R21" s="864"/>
      <c r="S21" s="864"/>
      <c r="T21" s="864"/>
      <c r="U21" s="864"/>
      <c r="V21" s="865"/>
      <c r="W21" s="528" t="s">
        <v>16</v>
      </c>
      <c r="AB21" s="530"/>
      <c r="AD21" s="531"/>
      <c r="AE21" s="531"/>
    </row>
    <row r="22" spans="1:31" s="504" customFormat="1" ht="16.7" customHeight="1">
      <c r="A22" s="529" t="s">
        <v>17</v>
      </c>
      <c r="B22" s="776">
        <v>0</v>
      </c>
      <c r="C22" s="776">
        <v>0</v>
      </c>
      <c r="D22" s="526">
        <f t="shared" si="1"/>
        <v>0</v>
      </c>
      <c r="E22" s="776">
        <v>0</v>
      </c>
      <c r="F22" s="776">
        <v>0</v>
      </c>
      <c r="G22" s="527">
        <f t="shared" si="2"/>
        <v>0</v>
      </c>
      <c r="H22" s="779">
        <v>0</v>
      </c>
      <c r="I22" s="779">
        <v>0</v>
      </c>
      <c r="J22" s="779">
        <v>0</v>
      </c>
      <c r="K22" s="779">
        <v>0</v>
      </c>
      <c r="L22" s="779">
        <v>0</v>
      </c>
      <c r="M22" s="526">
        <f t="shared" si="3"/>
        <v>0</v>
      </c>
      <c r="N22" s="864"/>
      <c r="O22" s="864"/>
      <c r="P22" s="864"/>
      <c r="Q22" s="864"/>
      <c r="R22" s="864"/>
      <c r="S22" s="864"/>
      <c r="T22" s="864"/>
      <c r="U22" s="864"/>
      <c r="V22" s="865"/>
      <c r="W22" s="528" t="s">
        <v>18</v>
      </c>
      <c r="AB22" s="530"/>
      <c r="AD22" s="531"/>
      <c r="AE22" s="531"/>
    </row>
    <row r="23" spans="1:31" s="504" customFormat="1" ht="16.7" customHeight="1">
      <c r="A23" s="529" t="s">
        <v>19</v>
      </c>
      <c r="B23" s="776">
        <v>0</v>
      </c>
      <c r="C23" s="776">
        <v>0</v>
      </c>
      <c r="D23" s="526">
        <f t="shared" si="1"/>
        <v>0</v>
      </c>
      <c r="E23" s="776">
        <v>0</v>
      </c>
      <c r="F23" s="776">
        <v>0</v>
      </c>
      <c r="G23" s="527">
        <f t="shared" si="2"/>
        <v>0</v>
      </c>
      <c r="H23" s="779">
        <v>0</v>
      </c>
      <c r="I23" s="779">
        <v>0</v>
      </c>
      <c r="J23" s="779">
        <v>0</v>
      </c>
      <c r="K23" s="779">
        <v>0</v>
      </c>
      <c r="L23" s="779">
        <v>0</v>
      </c>
      <c r="M23" s="526">
        <f t="shared" si="3"/>
        <v>0</v>
      </c>
      <c r="N23" s="864"/>
      <c r="O23" s="864"/>
      <c r="P23" s="864"/>
      <c r="Q23" s="864"/>
      <c r="R23" s="864"/>
      <c r="S23" s="864"/>
      <c r="T23" s="864"/>
      <c r="U23" s="864"/>
      <c r="V23" s="865"/>
      <c r="W23" s="528" t="s">
        <v>20</v>
      </c>
      <c r="AB23" s="530"/>
      <c r="AD23" s="531"/>
      <c r="AE23" s="531"/>
    </row>
    <row r="24" spans="1:31" s="504" customFormat="1" ht="16.7" customHeight="1">
      <c r="A24" s="529" t="s">
        <v>21</v>
      </c>
      <c r="B24" s="776">
        <v>0</v>
      </c>
      <c r="C24" s="776">
        <v>0</v>
      </c>
      <c r="D24" s="526">
        <f t="shared" si="1"/>
        <v>0</v>
      </c>
      <c r="E24" s="776">
        <v>0</v>
      </c>
      <c r="F24" s="776">
        <v>0</v>
      </c>
      <c r="G24" s="527">
        <f t="shared" si="2"/>
        <v>0</v>
      </c>
      <c r="H24" s="779">
        <v>0</v>
      </c>
      <c r="I24" s="779">
        <v>0</v>
      </c>
      <c r="J24" s="779">
        <v>0</v>
      </c>
      <c r="K24" s="779">
        <v>0</v>
      </c>
      <c r="L24" s="779">
        <v>0</v>
      </c>
      <c r="M24" s="526">
        <f t="shared" si="3"/>
        <v>0</v>
      </c>
      <c r="N24" s="864"/>
      <c r="O24" s="864"/>
      <c r="P24" s="864"/>
      <c r="Q24" s="864"/>
      <c r="R24" s="864"/>
      <c r="S24" s="864"/>
      <c r="T24" s="864"/>
      <c r="U24" s="864"/>
      <c r="V24" s="865"/>
      <c r="W24" s="528" t="s">
        <v>22</v>
      </c>
      <c r="AB24" s="530"/>
      <c r="AD24" s="531"/>
      <c r="AE24" s="531"/>
    </row>
    <row r="25" spans="1:31" s="504" customFormat="1" ht="16.7" customHeight="1">
      <c r="A25" s="529" t="s">
        <v>23</v>
      </c>
      <c r="B25" s="776">
        <v>0</v>
      </c>
      <c r="C25" s="776">
        <v>0</v>
      </c>
      <c r="D25" s="526">
        <f t="shared" si="1"/>
        <v>0</v>
      </c>
      <c r="E25" s="776">
        <v>0</v>
      </c>
      <c r="F25" s="776">
        <v>0</v>
      </c>
      <c r="G25" s="527">
        <f t="shared" si="2"/>
        <v>0</v>
      </c>
      <c r="H25" s="779">
        <v>0</v>
      </c>
      <c r="I25" s="779">
        <v>0</v>
      </c>
      <c r="J25" s="779">
        <v>0</v>
      </c>
      <c r="K25" s="779">
        <v>0</v>
      </c>
      <c r="L25" s="779">
        <v>0</v>
      </c>
      <c r="M25" s="526">
        <f t="shared" si="3"/>
        <v>0</v>
      </c>
      <c r="N25" s="864"/>
      <c r="O25" s="864"/>
      <c r="P25" s="864"/>
      <c r="Q25" s="864"/>
      <c r="R25" s="864"/>
      <c r="S25" s="864"/>
      <c r="T25" s="864"/>
      <c r="U25" s="864"/>
      <c r="V25" s="865"/>
      <c r="W25" s="528" t="s">
        <v>24</v>
      </c>
      <c r="AB25" s="530"/>
      <c r="AD25" s="531"/>
      <c r="AE25" s="531"/>
    </row>
    <row r="26" spans="1:31" s="504" customFormat="1" ht="16.7" customHeight="1">
      <c r="A26" s="532" t="s">
        <v>25</v>
      </c>
      <c r="B26" s="856">
        <v>5</v>
      </c>
      <c r="C26" s="776">
        <v>232</v>
      </c>
      <c r="D26" s="526">
        <f t="shared" si="1"/>
        <v>499</v>
      </c>
      <c r="E26" s="776">
        <v>254</v>
      </c>
      <c r="F26" s="776">
        <v>245</v>
      </c>
      <c r="G26" s="527">
        <f t="shared" si="2"/>
        <v>22.409999999999997</v>
      </c>
      <c r="H26" s="779">
        <v>0.1</v>
      </c>
      <c r="I26" s="779">
        <v>12.87</v>
      </c>
      <c r="J26" s="779">
        <v>2.87</v>
      </c>
      <c r="K26" s="779">
        <v>2.74</v>
      </c>
      <c r="L26" s="779">
        <v>3.83</v>
      </c>
      <c r="M26" s="526">
        <f t="shared" si="3"/>
        <v>372</v>
      </c>
      <c r="N26" s="908">
        <v>12</v>
      </c>
      <c r="O26" s="908">
        <v>78</v>
      </c>
      <c r="P26" s="908">
        <v>278</v>
      </c>
      <c r="Q26" s="908"/>
      <c r="R26" s="908"/>
      <c r="S26" s="908"/>
      <c r="T26" s="908"/>
      <c r="U26" s="908">
        <v>2</v>
      </c>
      <c r="V26" s="909">
        <v>2</v>
      </c>
      <c r="W26" s="528" t="s">
        <v>26</v>
      </c>
      <c r="AB26" s="530"/>
      <c r="AD26" s="531"/>
      <c r="AE26" s="531"/>
    </row>
    <row r="27" spans="1:31" s="504" customFormat="1" ht="16.7" customHeight="1">
      <c r="A27" s="532" t="s">
        <v>27</v>
      </c>
      <c r="B27" s="856">
        <v>0</v>
      </c>
      <c r="C27" s="776">
        <v>0</v>
      </c>
      <c r="D27" s="526">
        <f t="shared" si="1"/>
        <v>0</v>
      </c>
      <c r="E27" s="776">
        <v>0</v>
      </c>
      <c r="F27" s="776">
        <v>0</v>
      </c>
      <c r="G27" s="527">
        <f t="shared" si="2"/>
        <v>0</v>
      </c>
      <c r="H27" s="779">
        <v>0</v>
      </c>
      <c r="I27" s="779">
        <v>0</v>
      </c>
      <c r="J27" s="779">
        <v>0</v>
      </c>
      <c r="K27" s="779">
        <v>0</v>
      </c>
      <c r="L27" s="779">
        <v>0</v>
      </c>
      <c r="M27" s="526">
        <f t="shared" si="3"/>
        <v>0</v>
      </c>
      <c r="N27" s="908"/>
      <c r="O27" s="908"/>
      <c r="P27" s="908"/>
      <c r="Q27" s="908"/>
      <c r="R27" s="908"/>
      <c r="S27" s="908"/>
      <c r="T27" s="908"/>
      <c r="U27" s="908"/>
      <c r="V27" s="909"/>
      <c r="W27" s="528" t="s">
        <v>28</v>
      </c>
      <c r="AB27" s="530"/>
      <c r="AD27" s="531"/>
      <c r="AE27" s="531"/>
    </row>
    <row r="28" spans="1:31" s="504" customFormat="1" ht="16.7" customHeight="1">
      <c r="A28" s="532" t="s">
        <v>29</v>
      </c>
      <c r="B28" s="856">
        <v>0</v>
      </c>
      <c r="C28" s="776">
        <v>0</v>
      </c>
      <c r="D28" s="526">
        <f t="shared" si="1"/>
        <v>0</v>
      </c>
      <c r="E28" s="776">
        <v>0</v>
      </c>
      <c r="F28" s="776">
        <v>0</v>
      </c>
      <c r="G28" s="527">
        <f t="shared" si="2"/>
        <v>0</v>
      </c>
      <c r="H28" s="779">
        <v>0</v>
      </c>
      <c r="I28" s="779">
        <v>0</v>
      </c>
      <c r="J28" s="779">
        <v>0</v>
      </c>
      <c r="K28" s="779">
        <v>0</v>
      </c>
      <c r="L28" s="779">
        <v>0</v>
      </c>
      <c r="M28" s="526">
        <f t="shared" si="3"/>
        <v>0</v>
      </c>
      <c r="N28" s="908"/>
      <c r="O28" s="908"/>
      <c r="P28" s="908"/>
      <c r="Q28" s="908"/>
      <c r="R28" s="908"/>
      <c r="S28" s="908"/>
      <c r="T28" s="908"/>
      <c r="U28" s="908"/>
      <c r="V28" s="909"/>
      <c r="W28" s="528" t="s">
        <v>30</v>
      </c>
      <c r="AB28" s="530"/>
      <c r="AD28" s="531"/>
      <c r="AE28" s="531"/>
    </row>
    <row r="29" spans="1:31" s="504" customFormat="1" ht="16.7" customHeight="1">
      <c r="A29" s="532" t="s">
        <v>31</v>
      </c>
      <c r="B29" s="856">
        <v>0</v>
      </c>
      <c r="C29" s="776">
        <v>0</v>
      </c>
      <c r="D29" s="526">
        <f t="shared" si="1"/>
        <v>0</v>
      </c>
      <c r="E29" s="776">
        <v>0</v>
      </c>
      <c r="F29" s="776">
        <v>0</v>
      </c>
      <c r="G29" s="527">
        <f t="shared" si="2"/>
        <v>0</v>
      </c>
      <c r="H29" s="779">
        <v>0</v>
      </c>
      <c r="I29" s="779">
        <v>0</v>
      </c>
      <c r="J29" s="779">
        <v>0</v>
      </c>
      <c r="K29" s="779">
        <v>0</v>
      </c>
      <c r="L29" s="779">
        <v>0</v>
      </c>
      <c r="M29" s="526">
        <f t="shared" si="3"/>
        <v>0</v>
      </c>
      <c r="N29" s="908"/>
      <c r="O29" s="908"/>
      <c r="P29" s="908"/>
      <c r="Q29" s="908"/>
      <c r="R29" s="908"/>
      <c r="S29" s="908"/>
      <c r="T29" s="908"/>
      <c r="U29" s="908"/>
      <c r="V29" s="909"/>
      <c r="W29" s="528" t="s">
        <v>32</v>
      </c>
      <c r="AB29" s="530"/>
      <c r="AD29" s="531"/>
      <c r="AE29" s="531"/>
    </row>
    <row r="30" spans="1:31" s="504" customFormat="1" ht="16.7" customHeight="1">
      <c r="A30" s="532" t="s">
        <v>33</v>
      </c>
      <c r="B30" s="856">
        <v>0</v>
      </c>
      <c r="C30" s="776">
        <v>0</v>
      </c>
      <c r="D30" s="526">
        <f t="shared" si="1"/>
        <v>0</v>
      </c>
      <c r="E30" s="776">
        <v>0</v>
      </c>
      <c r="F30" s="776">
        <v>0</v>
      </c>
      <c r="G30" s="527">
        <f t="shared" si="2"/>
        <v>0</v>
      </c>
      <c r="H30" s="779">
        <v>0</v>
      </c>
      <c r="I30" s="779">
        <v>0</v>
      </c>
      <c r="J30" s="779">
        <v>0</v>
      </c>
      <c r="K30" s="779">
        <v>0</v>
      </c>
      <c r="L30" s="779">
        <v>0</v>
      </c>
      <c r="M30" s="526">
        <f t="shared" si="3"/>
        <v>0</v>
      </c>
      <c r="N30" s="908"/>
      <c r="O30" s="908"/>
      <c r="P30" s="908"/>
      <c r="Q30" s="908"/>
      <c r="R30" s="908"/>
      <c r="S30" s="908"/>
      <c r="T30" s="908"/>
      <c r="U30" s="908"/>
      <c r="V30" s="909"/>
      <c r="W30" s="528" t="s">
        <v>34</v>
      </c>
      <c r="AB30" s="530"/>
      <c r="AD30" s="531"/>
      <c r="AE30" s="531"/>
    </row>
    <row r="31" spans="1:31" s="504" customFormat="1" ht="16.7" customHeight="1">
      <c r="A31" s="532" t="s">
        <v>35</v>
      </c>
      <c r="B31" s="856">
        <v>0</v>
      </c>
      <c r="C31" s="776">
        <v>0</v>
      </c>
      <c r="D31" s="526">
        <f t="shared" si="1"/>
        <v>0</v>
      </c>
      <c r="E31" s="776">
        <v>0</v>
      </c>
      <c r="F31" s="776">
        <v>0</v>
      </c>
      <c r="G31" s="527">
        <f t="shared" si="2"/>
        <v>0</v>
      </c>
      <c r="H31" s="779">
        <v>0</v>
      </c>
      <c r="I31" s="779">
        <v>0</v>
      </c>
      <c r="J31" s="779">
        <v>0</v>
      </c>
      <c r="K31" s="779">
        <v>0</v>
      </c>
      <c r="L31" s="779">
        <v>0</v>
      </c>
      <c r="M31" s="526">
        <f t="shared" si="3"/>
        <v>0</v>
      </c>
      <c r="N31" s="908"/>
      <c r="O31" s="908"/>
      <c r="P31" s="908"/>
      <c r="Q31" s="908"/>
      <c r="R31" s="908"/>
      <c r="S31" s="908"/>
      <c r="T31" s="908"/>
      <c r="U31" s="908"/>
      <c r="V31" s="909"/>
      <c r="W31" s="528" t="s">
        <v>36</v>
      </c>
      <c r="AB31" s="530"/>
      <c r="AD31" s="531"/>
      <c r="AE31" s="531"/>
    </row>
    <row r="32" spans="1:31" s="504" customFormat="1" ht="16.7" customHeight="1">
      <c r="A32" s="532" t="s">
        <v>37</v>
      </c>
      <c r="B32" s="856">
        <v>0</v>
      </c>
      <c r="C32" s="776">
        <v>0</v>
      </c>
      <c r="D32" s="526">
        <f t="shared" si="1"/>
        <v>0</v>
      </c>
      <c r="E32" s="776">
        <v>0</v>
      </c>
      <c r="F32" s="776">
        <v>0</v>
      </c>
      <c r="G32" s="527">
        <f t="shared" si="2"/>
        <v>0</v>
      </c>
      <c r="H32" s="779">
        <v>0</v>
      </c>
      <c r="I32" s="779">
        <v>0</v>
      </c>
      <c r="J32" s="779">
        <v>0</v>
      </c>
      <c r="K32" s="779">
        <v>0</v>
      </c>
      <c r="L32" s="779">
        <v>0</v>
      </c>
      <c r="M32" s="526">
        <f t="shared" si="3"/>
        <v>0</v>
      </c>
      <c r="N32" s="908"/>
      <c r="O32" s="908"/>
      <c r="P32" s="908"/>
      <c r="Q32" s="908"/>
      <c r="R32" s="908"/>
      <c r="S32" s="908"/>
      <c r="T32" s="908"/>
      <c r="U32" s="908"/>
      <c r="V32" s="909"/>
      <c r="W32" s="528" t="s">
        <v>38</v>
      </c>
      <c r="AB32" s="530"/>
      <c r="AD32" s="531"/>
      <c r="AE32" s="531"/>
    </row>
    <row r="33" spans="1:31" s="504" customFormat="1" ht="16.7" customHeight="1">
      <c r="A33" s="532" t="s">
        <v>39</v>
      </c>
      <c r="B33" s="856">
        <v>1</v>
      </c>
      <c r="C33" s="776">
        <v>16</v>
      </c>
      <c r="D33" s="526">
        <f t="shared" si="1"/>
        <v>48</v>
      </c>
      <c r="E33" s="776">
        <v>26</v>
      </c>
      <c r="F33" s="776">
        <v>22</v>
      </c>
      <c r="G33" s="527">
        <f t="shared" si="2"/>
        <v>20.079999999999998</v>
      </c>
      <c r="H33" s="779">
        <v>0.03</v>
      </c>
      <c r="I33" s="779">
        <v>5.46</v>
      </c>
      <c r="J33" s="779">
        <v>2.2400000000000002</v>
      </c>
      <c r="K33" s="779">
        <v>5.38</v>
      </c>
      <c r="L33" s="779">
        <v>6.97</v>
      </c>
      <c r="M33" s="526">
        <f t="shared" si="3"/>
        <v>226</v>
      </c>
      <c r="N33" s="908">
        <v>5</v>
      </c>
      <c r="O33" s="908">
        <v>83</v>
      </c>
      <c r="P33" s="908">
        <v>89</v>
      </c>
      <c r="Q33" s="908">
        <v>6</v>
      </c>
      <c r="R33" s="908">
        <v>1</v>
      </c>
      <c r="S33" s="908">
        <v>1</v>
      </c>
      <c r="T33" s="908"/>
      <c r="U33" s="908"/>
      <c r="V33" s="909">
        <v>41</v>
      </c>
      <c r="W33" s="528" t="s">
        <v>40</v>
      </c>
      <c r="AB33" s="530"/>
      <c r="AD33" s="531"/>
      <c r="AE33" s="531"/>
    </row>
    <row r="34" spans="1:31" s="504" customFormat="1" ht="16.7" customHeight="1">
      <c r="A34" s="532" t="s">
        <v>41</v>
      </c>
      <c r="B34" s="856">
        <v>0</v>
      </c>
      <c r="C34" s="776">
        <v>0</v>
      </c>
      <c r="D34" s="526">
        <f t="shared" si="1"/>
        <v>0</v>
      </c>
      <c r="E34" s="776">
        <v>0</v>
      </c>
      <c r="F34" s="776">
        <v>0</v>
      </c>
      <c r="G34" s="527">
        <f t="shared" si="2"/>
        <v>0</v>
      </c>
      <c r="H34" s="776">
        <v>0</v>
      </c>
      <c r="I34" s="776">
        <v>0</v>
      </c>
      <c r="J34" s="776">
        <v>0</v>
      </c>
      <c r="K34" s="776">
        <v>0</v>
      </c>
      <c r="L34" s="776">
        <v>0</v>
      </c>
      <c r="M34" s="526">
        <f t="shared" si="3"/>
        <v>0</v>
      </c>
      <c r="N34" s="908"/>
      <c r="O34" s="908"/>
      <c r="P34" s="908"/>
      <c r="Q34" s="908"/>
      <c r="R34" s="908"/>
      <c r="S34" s="908"/>
      <c r="T34" s="908"/>
      <c r="U34" s="908"/>
      <c r="V34" s="909"/>
      <c r="W34" s="528" t="s">
        <v>42</v>
      </c>
      <c r="AB34" s="530"/>
      <c r="AD34" s="531"/>
      <c r="AE34" s="531"/>
    </row>
    <row r="35" spans="1:31" s="504" customFormat="1" ht="16.7" customHeight="1">
      <c r="A35" s="521" t="s">
        <v>43</v>
      </c>
      <c r="B35" s="856">
        <v>2</v>
      </c>
      <c r="C35" s="776">
        <v>363</v>
      </c>
      <c r="D35" s="526">
        <f t="shared" si="1"/>
        <v>781</v>
      </c>
      <c r="E35" s="776">
        <v>404</v>
      </c>
      <c r="F35" s="776">
        <v>377</v>
      </c>
      <c r="G35" s="527">
        <f t="shared" si="2"/>
        <v>72.25</v>
      </c>
      <c r="H35" s="779">
        <v>0.19</v>
      </c>
      <c r="I35" s="779">
        <v>56.11</v>
      </c>
      <c r="J35" s="779">
        <v>2.77</v>
      </c>
      <c r="K35" s="779">
        <v>6.42</v>
      </c>
      <c r="L35" s="779">
        <v>6.76</v>
      </c>
      <c r="M35" s="526">
        <f t="shared" si="3"/>
        <v>682</v>
      </c>
      <c r="N35" s="908">
        <v>9</v>
      </c>
      <c r="O35" s="908">
        <v>268</v>
      </c>
      <c r="P35" s="908">
        <v>299</v>
      </c>
      <c r="Q35" s="908">
        <v>14</v>
      </c>
      <c r="R35" s="908">
        <v>12</v>
      </c>
      <c r="S35" s="908"/>
      <c r="T35" s="908"/>
      <c r="U35" s="908">
        <v>2</v>
      </c>
      <c r="V35" s="909">
        <v>78</v>
      </c>
      <c r="W35" s="528" t="s">
        <v>428</v>
      </c>
    </row>
    <row r="36" spans="1:31" s="504" customFormat="1" ht="16.7" customHeight="1">
      <c r="A36" s="521" t="s">
        <v>45</v>
      </c>
      <c r="B36" s="856">
        <v>0</v>
      </c>
      <c r="C36" s="776">
        <v>0</v>
      </c>
      <c r="D36" s="526">
        <f t="shared" si="1"/>
        <v>0</v>
      </c>
      <c r="E36" s="776">
        <v>0</v>
      </c>
      <c r="F36" s="776">
        <v>0</v>
      </c>
      <c r="G36" s="527">
        <f t="shared" si="2"/>
        <v>0</v>
      </c>
      <c r="H36" s="776">
        <v>0</v>
      </c>
      <c r="I36" s="776">
        <v>0</v>
      </c>
      <c r="J36" s="776">
        <v>0</v>
      </c>
      <c r="K36" s="776">
        <v>0</v>
      </c>
      <c r="L36" s="776">
        <v>0</v>
      </c>
      <c r="M36" s="526">
        <f t="shared" si="3"/>
        <v>0</v>
      </c>
      <c r="N36" s="908"/>
      <c r="O36" s="908"/>
      <c r="P36" s="908"/>
      <c r="Q36" s="908"/>
      <c r="R36" s="908"/>
      <c r="S36" s="908"/>
      <c r="T36" s="908"/>
      <c r="U36" s="908"/>
      <c r="V36" s="909"/>
      <c r="W36" s="528" t="s">
        <v>46</v>
      </c>
    </row>
    <row r="37" spans="1:31" s="504" customFormat="1" ht="16.7" customHeight="1">
      <c r="A37" s="521" t="s">
        <v>47</v>
      </c>
      <c r="B37" s="856">
        <v>0</v>
      </c>
      <c r="C37" s="776">
        <v>0</v>
      </c>
      <c r="D37" s="526">
        <f t="shared" si="1"/>
        <v>0</v>
      </c>
      <c r="E37" s="776">
        <v>0</v>
      </c>
      <c r="F37" s="776">
        <v>0</v>
      </c>
      <c r="G37" s="527">
        <f t="shared" si="2"/>
        <v>0</v>
      </c>
      <c r="H37" s="776">
        <v>0</v>
      </c>
      <c r="I37" s="776">
        <v>0</v>
      </c>
      <c r="J37" s="776">
        <v>0</v>
      </c>
      <c r="K37" s="776">
        <v>0</v>
      </c>
      <c r="L37" s="776">
        <v>0</v>
      </c>
      <c r="M37" s="526">
        <f t="shared" si="3"/>
        <v>0</v>
      </c>
      <c r="N37" s="864"/>
      <c r="O37" s="864"/>
      <c r="P37" s="864"/>
      <c r="Q37" s="864"/>
      <c r="R37" s="864"/>
      <c r="S37" s="864"/>
      <c r="T37" s="864"/>
      <c r="U37" s="864"/>
      <c r="V37" s="865"/>
      <c r="W37" s="528" t="s">
        <v>48</v>
      </c>
    </row>
    <row r="38" spans="1:31" s="504" customFormat="1" ht="16.7" customHeight="1">
      <c r="A38" s="521" t="s">
        <v>49</v>
      </c>
      <c r="B38" s="856">
        <v>0</v>
      </c>
      <c r="C38" s="776">
        <v>0</v>
      </c>
      <c r="D38" s="526">
        <f t="shared" si="1"/>
        <v>0</v>
      </c>
      <c r="E38" s="776">
        <v>0</v>
      </c>
      <c r="F38" s="776">
        <v>0</v>
      </c>
      <c r="G38" s="527">
        <f t="shared" si="2"/>
        <v>0</v>
      </c>
      <c r="H38" s="776">
        <v>0</v>
      </c>
      <c r="I38" s="776">
        <v>0</v>
      </c>
      <c r="J38" s="776">
        <v>0</v>
      </c>
      <c r="K38" s="776">
        <v>0</v>
      </c>
      <c r="L38" s="776">
        <v>0</v>
      </c>
      <c r="M38" s="526">
        <f t="shared" si="3"/>
        <v>0</v>
      </c>
      <c r="N38" s="864"/>
      <c r="O38" s="864"/>
      <c r="P38" s="864"/>
      <c r="Q38" s="864"/>
      <c r="R38" s="864"/>
      <c r="S38" s="864"/>
      <c r="T38" s="864"/>
      <c r="U38" s="864"/>
      <c r="V38" s="865"/>
      <c r="W38" s="528" t="s">
        <v>50</v>
      </c>
    </row>
    <row r="39" spans="1:31" s="504" customFormat="1" ht="16.7" customHeight="1" thickBot="1">
      <c r="A39" s="533" t="s">
        <v>51</v>
      </c>
      <c r="B39" s="777">
        <v>0</v>
      </c>
      <c r="C39" s="778">
        <v>0</v>
      </c>
      <c r="D39" s="526">
        <f t="shared" si="1"/>
        <v>0</v>
      </c>
      <c r="E39" s="776">
        <v>0</v>
      </c>
      <c r="F39" s="776">
        <v>0</v>
      </c>
      <c r="G39" s="527">
        <f t="shared" si="2"/>
        <v>0</v>
      </c>
      <c r="H39" s="776">
        <v>0</v>
      </c>
      <c r="I39" s="776">
        <v>0</v>
      </c>
      <c r="J39" s="776">
        <v>0</v>
      </c>
      <c r="K39" s="776">
        <v>0</v>
      </c>
      <c r="L39" s="776">
        <v>0</v>
      </c>
      <c r="M39" s="526">
        <f t="shared" si="3"/>
        <v>0</v>
      </c>
      <c r="N39" s="864"/>
      <c r="O39" s="864"/>
      <c r="P39" s="864"/>
      <c r="Q39" s="864"/>
      <c r="R39" s="864"/>
      <c r="S39" s="864"/>
      <c r="T39" s="864"/>
      <c r="U39" s="864"/>
      <c r="V39" s="866"/>
      <c r="W39" s="534" t="s">
        <v>52</v>
      </c>
    </row>
    <row r="40" spans="1:31" s="538" customFormat="1" ht="11.1" customHeight="1">
      <c r="A40" s="535" t="s">
        <v>183</v>
      </c>
      <c r="B40" s="535"/>
      <c r="C40" s="535"/>
      <c r="D40" s="535"/>
      <c r="E40" s="535"/>
      <c r="F40" s="535"/>
      <c r="G40" s="535"/>
      <c r="H40" s="535"/>
      <c r="I40" s="536"/>
      <c r="J40" s="535"/>
      <c r="K40" s="536"/>
      <c r="L40" s="535"/>
      <c r="M40" s="535"/>
      <c r="N40" s="535"/>
      <c r="O40" s="535"/>
      <c r="P40" s="535"/>
      <c r="Q40" s="535"/>
      <c r="R40" s="535"/>
      <c r="S40" s="536"/>
      <c r="T40" s="536"/>
      <c r="U40" s="536"/>
      <c r="V40" s="536"/>
      <c r="W40" s="537" t="s">
        <v>299</v>
      </c>
    </row>
    <row r="41" spans="1:31" s="540" customFormat="1" ht="11.1" customHeight="1">
      <c r="A41" s="492" t="s">
        <v>184</v>
      </c>
      <c r="B41" s="539"/>
      <c r="C41" s="539"/>
      <c r="D41" s="539"/>
      <c r="E41" s="539"/>
      <c r="F41" s="539"/>
      <c r="G41" s="539"/>
      <c r="H41" s="539"/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539"/>
      <c r="T41" s="539"/>
      <c r="U41" s="539"/>
      <c r="V41" s="539"/>
    </row>
    <row r="42" spans="1:31" s="504" customFormat="1" ht="11.25">
      <c r="A42" s="541" t="s">
        <v>650</v>
      </c>
      <c r="B42" s="542"/>
      <c r="C42" s="542"/>
      <c r="D42" s="503"/>
      <c r="E42" s="503"/>
      <c r="F42" s="503"/>
      <c r="G42" s="543"/>
      <c r="H42" s="543"/>
      <c r="I42" s="543"/>
      <c r="J42" s="543"/>
      <c r="K42" s="543"/>
      <c r="L42" s="543"/>
      <c r="M42" s="503"/>
      <c r="N42" s="503"/>
      <c r="O42" s="503"/>
      <c r="P42" s="503"/>
      <c r="Q42" s="503"/>
      <c r="R42" s="503"/>
      <c r="S42" s="503"/>
      <c r="T42" s="503"/>
      <c r="U42" s="503"/>
    </row>
    <row r="43" spans="1:31" s="504" customFormat="1" ht="11.25">
      <c r="B43" s="542"/>
      <c r="C43" s="542"/>
      <c r="D43" s="503"/>
      <c r="E43" s="503"/>
      <c r="F43" s="503"/>
    </row>
    <row r="44" spans="1:31" s="504" customFormat="1" ht="11.25">
      <c r="B44" s="542"/>
      <c r="C44" s="542"/>
      <c r="D44" s="503"/>
      <c r="E44" s="503"/>
      <c r="F44" s="503"/>
    </row>
    <row r="45" spans="1:31" s="504" customFormat="1" ht="11.25">
      <c r="B45" s="542"/>
      <c r="C45" s="542"/>
      <c r="D45" s="503"/>
      <c r="E45" s="503"/>
      <c r="F45" s="503"/>
    </row>
    <row r="46" spans="1:31" s="504" customFormat="1" ht="11.25">
      <c r="B46" s="542"/>
      <c r="C46" s="542"/>
      <c r="D46" s="503"/>
      <c r="E46" s="503"/>
      <c r="F46" s="503"/>
    </row>
    <row r="47" spans="1:31" s="504" customFormat="1" ht="11.25">
      <c r="B47" s="542"/>
      <c r="C47" s="542"/>
      <c r="D47" s="503"/>
      <c r="E47" s="503"/>
      <c r="F47" s="503"/>
    </row>
    <row r="48" spans="1:31" s="504" customFormat="1" ht="11.25">
      <c r="B48" s="542"/>
      <c r="C48" s="542"/>
      <c r="D48" s="503"/>
      <c r="E48" s="503"/>
      <c r="F48" s="503"/>
    </row>
    <row r="49" spans="2:6" s="504" customFormat="1" ht="11.25">
      <c r="B49" s="542"/>
      <c r="C49" s="542"/>
      <c r="D49" s="503"/>
      <c r="E49" s="503"/>
      <c r="F49" s="503"/>
    </row>
    <row r="50" spans="2:6" s="504" customFormat="1" ht="11.25">
      <c r="B50" s="542"/>
      <c r="C50" s="542"/>
      <c r="D50" s="503"/>
      <c r="E50" s="503"/>
      <c r="F50" s="503"/>
    </row>
    <row r="51" spans="2:6" s="504" customFormat="1" ht="11.25">
      <c r="B51" s="542"/>
      <c r="C51" s="542"/>
      <c r="D51" s="503"/>
      <c r="E51" s="503"/>
      <c r="F51" s="503"/>
    </row>
    <row r="52" spans="2:6" s="504" customFormat="1" ht="11.25">
      <c r="B52" s="542"/>
      <c r="C52" s="542"/>
      <c r="D52" s="503"/>
      <c r="E52" s="503"/>
      <c r="F52" s="503"/>
    </row>
    <row r="53" spans="2:6" s="504" customFormat="1" ht="11.25">
      <c r="B53" s="542"/>
      <c r="C53" s="542"/>
      <c r="D53" s="503"/>
      <c r="E53" s="503"/>
      <c r="F53" s="503"/>
    </row>
    <row r="54" spans="2:6" s="504" customFormat="1" ht="11.25">
      <c r="B54" s="542"/>
      <c r="C54" s="542"/>
      <c r="D54" s="503"/>
      <c r="E54" s="503"/>
      <c r="F54" s="503"/>
    </row>
    <row r="55" spans="2:6" s="504" customFormat="1" ht="11.25">
      <c r="B55" s="542"/>
      <c r="C55" s="542"/>
      <c r="D55" s="503"/>
      <c r="E55" s="503"/>
      <c r="F55" s="503"/>
    </row>
    <row r="56" spans="2:6" s="504" customFormat="1" ht="11.25">
      <c r="B56" s="542"/>
      <c r="C56" s="542"/>
      <c r="D56" s="503"/>
      <c r="E56" s="503"/>
      <c r="F56" s="503"/>
    </row>
    <row r="57" spans="2:6" s="504" customFormat="1" ht="11.25">
      <c r="B57" s="542"/>
      <c r="C57" s="542"/>
      <c r="D57" s="503"/>
      <c r="E57" s="503"/>
      <c r="F57" s="503"/>
    </row>
    <row r="58" spans="2:6" s="504" customFormat="1" ht="11.25">
      <c r="B58" s="542"/>
      <c r="C58" s="542"/>
      <c r="D58" s="503"/>
      <c r="E58" s="503"/>
      <c r="F58" s="503"/>
    </row>
    <row r="59" spans="2:6" s="504" customFormat="1" ht="11.25">
      <c r="B59" s="542"/>
      <c r="C59" s="542"/>
      <c r="D59" s="503"/>
      <c r="E59" s="503"/>
      <c r="F59" s="503"/>
    </row>
    <row r="60" spans="2:6" s="504" customFormat="1" ht="11.25">
      <c r="B60" s="542"/>
      <c r="C60" s="542"/>
      <c r="D60" s="503"/>
      <c r="E60" s="503"/>
      <c r="F60" s="503"/>
    </row>
    <row r="61" spans="2:6" s="504" customFormat="1" ht="11.25">
      <c r="B61" s="542"/>
      <c r="C61" s="542"/>
      <c r="D61" s="503"/>
      <c r="E61" s="503"/>
      <c r="F61" s="503"/>
    </row>
    <row r="62" spans="2:6" s="504" customFormat="1" ht="11.25">
      <c r="B62" s="542"/>
      <c r="C62" s="542"/>
      <c r="D62" s="503"/>
      <c r="E62" s="503"/>
      <c r="F62" s="503"/>
    </row>
    <row r="63" spans="2:6" s="504" customFormat="1" ht="11.25">
      <c r="B63" s="542"/>
      <c r="C63" s="542"/>
      <c r="D63" s="503"/>
      <c r="E63" s="503"/>
      <c r="F63" s="503"/>
    </row>
    <row r="64" spans="2:6" s="504" customFormat="1" ht="11.25">
      <c r="B64" s="542"/>
      <c r="C64" s="542"/>
      <c r="D64" s="503"/>
      <c r="E64" s="503"/>
      <c r="F64" s="503"/>
    </row>
    <row r="65" spans="2:6" s="504" customFormat="1" ht="11.25">
      <c r="B65" s="542"/>
      <c r="C65" s="542"/>
      <c r="D65" s="503"/>
      <c r="E65" s="503"/>
      <c r="F65" s="503"/>
    </row>
    <row r="66" spans="2:6" s="504" customFormat="1" ht="11.25">
      <c r="B66" s="542"/>
      <c r="C66" s="542"/>
      <c r="D66" s="503"/>
      <c r="E66" s="503"/>
      <c r="F66" s="503"/>
    </row>
    <row r="67" spans="2:6" s="504" customFormat="1" ht="11.25">
      <c r="B67" s="542"/>
      <c r="C67" s="542"/>
      <c r="D67" s="503"/>
      <c r="E67" s="503"/>
      <c r="F67" s="503"/>
    </row>
    <row r="68" spans="2:6" s="504" customFormat="1" ht="11.25">
      <c r="B68" s="542"/>
      <c r="C68" s="542"/>
      <c r="D68" s="503"/>
      <c r="E68" s="503"/>
      <c r="F68" s="503"/>
    </row>
    <row r="69" spans="2:6" s="504" customFormat="1" ht="11.25">
      <c r="B69" s="542"/>
      <c r="C69" s="542"/>
      <c r="D69" s="503"/>
      <c r="E69" s="503"/>
      <c r="F69" s="503"/>
    </row>
    <row r="70" spans="2:6" s="504" customFormat="1" ht="11.25">
      <c r="B70" s="542"/>
      <c r="C70" s="542"/>
      <c r="D70" s="503"/>
      <c r="E70" s="503"/>
      <c r="F70" s="503"/>
    </row>
    <row r="71" spans="2:6" s="504" customFormat="1" ht="11.25">
      <c r="B71" s="542"/>
      <c r="C71" s="542"/>
      <c r="D71" s="503"/>
      <c r="E71" s="503"/>
      <c r="F71" s="503"/>
    </row>
    <row r="72" spans="2:6" s="504" customFormat="1" ht="11.25">
      <c r="B72" s="542"/>
      <c r="C72" s="542"/>
      <c r="D72" s="503"/>
      <c r="E72" s="503"/>
      <c r="F72" s="503"/>
    </row>
    <row r="73" spans="2:6" s="504" customFormat="1" ht="11.25">
      <c r="B73" s="542"/>
      <c r="C73" s="542"/>
      <c r="D73" s="503"/>
      <c r="E73" s="503"/>
      <c r="F73" s="503"/>
    </row>
    <row r="74" spans="2:6" s="504" customFormat="1" ht="11.25">
      <c r="B74" s="542"/>
      <c r="C74" s="542"/>
      <c r="D74" s="503"/>
      <c r="E74" s="503"/>
      <c r="F74" s="503"/>
    </row>
    <row r="75" spans="2:6" s="504" customFormat="1" ht="11.25">
      <c r="B75" s="542"/>
      <c r="C75" s="542"/>
      <c r="D75" s="503"/>
      <c r="E75" s="503"/>
      <c r="F75" s="503"/>
    </row>
    <row r="76" spans="2:6" s="504" customFormat="1" ht="11.25">
      <c r="B76" s="542"/>
      <c r="C76" s="542"/>
      <c r="D76" s="503"/>
      <c r="E76" s="503"/>
      <c r="F76" s="503"/>
    </row>
    <row r="77" spans="2:6" s="504" customFormat="1" ht="11.25">
      <c r="B77" s="542"/>
      <c r="C77" s="542"/>
      <c r="D77" s="503"/>
      <c r="E77" s="503"/>
      <c r="F77" s="503"/>
    </row>
    <row r="78" spans="2:6" s="504" customFormat="1" ht="11.25">
      <c r="B78" s="542"/>
      <c r="C78" s="542"/>
      <c r="D78" s="503"/>
      <c r="E78" s="503"/>
      <c r="F78" s="503"/>
    </row>
    <row r="79" spans="2:6" s="504" customFormat="1" ht="11.25">
      <c r="B79" s="542"/>
      <c r="C79" s="542"/>
      <c r="D79" s="503"/>
      <c r="E79" s="503"/>
      <c r="F79" s="503"/>
    </row>
    <row r="80" spans="2:6" s="504" customFormat="1" ht="11.25">
      <c r="B80" s="542"/>
      <c r="C80" s="542"/>
      <c r="D80" s="503"/>
      <c r="E80" s="503"/>
      <c r="F80" s="503"/>
    </row>
    <row r="81" spans="2:6" s="504" customFormat="1" ht="11.25">
      <c r="B81" s="542"/>
      <c r="C81" s="542"/>
      <c r="D81" s="503"/>
      <c r="E81" s="503"/>
      <c r="F81" s="503"/>
    </row>
    <row r="82" spans="2:6" s="504" customFormat="1" ht="11.25">
      <c r="B82" s="542"/>
      <c r="C82" s="542"/>
      <c r="D82" s="503"/>
      <c r="E82" s="503"/>
      <c r="F82" s="503"/>
    </row>
    <row r="83" spans="2:6" s="504" customFormat="1" ht="11.25">
      <c r="B83" s="542"/>
      <c r="C83" s="542"/>
      <c r="D83" s="503"/>
      <c r="E83" s="503"/>
      <c r="F83" s="503"/>
    </row>
    <row r="84" spans="2:6" s="504" customFormat="1" ht="11.25">
      <c r="B84" s="542"/>
      <c r="C84" s="542"/>
      <c r="D84" s="503"/>
      <c r="E84" s="503"/>
      <c r="F84" s="503"/>
    </row>
    <row r="85" spans="2:6" s="504" customFormat="1" ht="11.25">
      <c r="B85" s="542"/>
      <c r="C85" s="542"/>
      <c r="D85" s="503"/>
      <c r="E85" s="503"/>
      <c r="F85" s="503"/>
    </row>
    <row r="86" spans="2:6" s="504" customFormat="1" ht="11.25">
      <c r="B86" s="542"/>
      <c r="C86" s="542"/>
      <c r="D86" s="503"/>
      <c r="E86" s="503"/>
      <c r="F86" s="503"/>
    </row>
    <row r="87" spans="2:6" s="504" customFormat="1" ht="11.25">
      <c r="B87" s="542"/>
      <c r="C87" s="542"/>
      <c r="D87" s="503"/>
      <c r="E87" s="503"/>
      <c r="F87" s="503"/>
    </row>
    <row r="88" spans="2:6" s="504" customFormat="1" ht="11.25">
      <c r="B88" s="542"/>
      <c r="C88" s="542"/>
      <c r="D88" s="503"/>
      <c r="E88" s="503"/>
      <c r="F88" s="503"/>
    </row>
    <row r="89" spans="2:6" s="504" customFormat="1" ht="11.25">
      <c r="B89" s="542"/>
      <c r="C89" s="542"/>
      <c r="D89" s="503"/>
      <c r="E89" s="503"/>
      <c r="F89" s="503"/>
    </row>
    <row r="90" spans="2:6" s="504" customFormat="1" ht="11.25">
      <c r="B90" s="542"/>
      <c r="C90" s="542"/>
      <c r="D90" s="503"/>
      <c r="E90" s="503"/>
      <c r="F90" s="503"/>
    </row>
    <row r="91" spans="2:6" s="504" customFormat="1" ht="11.25">
      <c r="B91" s="542"/>
      <c r="C91" s="542"/>
      <c r="D91" s="503"/>
      <c r="E91" s="503"/>
      <c r="F91" s="503"/>
    </row>
    <row r="92" spans="2:6" s="504" customFormat="1" ht="11.25">
      <c r="B92" s="542"/>
      <c r="C92" s="542"/>
      <c r="D92" s="503"/>
      <c r="E92" s="503"/>
      <c r="F92" s="503"/>
    </row>
    <row r="93" spans="2:6" s="504" customFormat="1" ht="11.25">
      <c r="B93" s="542"/>
      <c r="C93" s="542"/>
      <c r="D93" s="503"/>
      <c r="E93" s="503"/>
      <c r="F93" s="503"/>
    </row>
    <row r="94" spans="2:6" s="504" customFormat="1" ht="11.25">
      <c r="B94" s="542"/>
      <c r="C94" s="542"/>
      <c r="D94" s="503"/>
      <c r="E94" s="503"/>
      <c r="F94" s="503"/>
    </row>
    <row r="95" spans="2:6" s="504" customFormat="1" ht="11.25">
      <c r="B95" s="542"/>
      <c r="C95" s="542"/>
      <c r="D95" s="503"/>
      <c r="E95" s="503"/>
      <c r="F95" s="503"/>
    </row>
    <row r="96" spans="2:6" s="504" customFormat="1" ht="11.25">
      <c r="B96" s="542"/>
      <c r="C96" s="542"/>
      <c r="D96" s="503"/>
      <c r="E96" s="503"/>
      <c r="F96" s="503"/>
    </row>
    <row r="97" spans="2:6" s="504" customFormat="1" ht="11.25">
      <c r="B97" s="542"/>
      <c r="C97" s="542"/>
      <c r="D97" s="503"/>
      <c r="E97" s="503"/>
      <c r="F97" s="503"/>
    </row>
    <row r="98" spans="2:6" s="504" customFormat="1" ht="11.25">
      <c r="B98" s="542"/>
      <c r="C98" s="542"/>
      <c r="D98" s="503"/>
      <c r="E98" s="503"/>
      <c r="F98" s="503"/>
    </row>
    <row r="99" spans="2:6" s="504" customFormat="1" ht="11.25">
      <c r="B99" s="542"/>
      <c r="C99" s="542"/>
      <c r="D99" s="503"/>
      <c r="E99" s="503"/>
      <c r="F99" s="503"/>
    </row>
    <row r="100" spans="2:6" s="504" customFormat="1" ht="11.25">
      <c r="B100" s="542"/>
      <c r="C100" s="542"/>
      <c r="D100" s="503"/>
      <c r="E100" s="503"/>
      <c r="F100" s="503"/>
    </row>
    <row r="101" spans="2:6" s="504" customFormat="1" ht="11.25">
      <c r="B101" s="542"/>
      <c r="C101" s="542"/>
      <c r="D101" s="503"/>
      <c r="E101" s="503"/>
      <c r="F101" s="503"/>
    </row>
    <row r="102" spans="2:6" s="504" customFormat="1" ht="11.25">
      <c r="B102" s="542"/>
      <c r="C102" s="542"/>
      <c r="D102" s="503"/>
      <c r="E102" s="503"/>
      <c r="F102" s="503"/>
    </row>
    <row r="103" spans="2:6" s="504" customFormat="1" ht="11.25">
      <c r="B103" s="542"/>
      <c r="C103" s="542"/>
      <c r="D103" s="503"/>
      <c r="E103" s="503"/>
      <c r="F103" s="503"/>
    </row>
  </sheetData>
  <sheetProtection selectLockedCells="1"/>
  <mergeCells count="30"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1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N83"/>
  <sheetViews>
    <sheetView view="pageBreakPreview" topLeftCell="A16" zoomScaleNormal="100" zoomScaleSheetLayoutView="100" workbookViewId="0">
      <selection activeCell="D49" sqref="D49"/>
    </sheetView>
  </sheetViews>
  <sheetFormatPr defaultRowHeight="14.25"/>
  <cols>
    <col min="1" max="1" width="8.625" style="85" customWidth="1"/>
    <col min="2" max="2" width="7.625" style="454" customWidth="1"/>
    <col min="3" max="3" width="11.25" style="364" customWidth="1"/>
    <col min="4" max="4" width="7.625" style="454" customWidth="1"/>
    <col min="5" max="5" width="10.625" style="454" customWidth="1"/>
    <col min="6" max="6" width="8.625" style="454" customWidth="1"/>
    <col min="7" max="7" width="10.625" style="364" customWidth="1"/>
    <col min="8" max="8" width="7.625" style="454" customWidth="1"/>
    <col min="9" max="9" width="9.625" style="364" customWidth="1"/>
    <col min="10" max="10" width="11.625" style="454" customWidth="1"/>
    <col min="11" max="11" width="11.625" style="364" customWidth="1"/>
    <col min="12" max="12" width="10.375" style="454" customWidth="1"/>
    <col min="13" max="17" width="10.375" style="364" customWidth="1"/>
    <col min="18" max="19" width="12.625" style="364" customWidth="1"/>
    <col min="20" max="21" width="11.625" style="364" customWidth="1"/>
    <col min="22" max="22" width="11.625" style="454" customWidth="1"/>
    <col min="23" max="23" width="11.625" style="364" customWidth="1"/>
    <col min="24" max="24" width="11.625" style="454" customWidth="1"/>
    <col min="25" max="25" width="11.75" style="364" customWidth="1"/>
    <col min="26" max="31" width="11.625" style="364" customWidth="1"/>
    <col min="32" max="32" width="12.625" style="364" customWidth="1"/>
    <col min="33" max="33" width="6.625" style="364" customWidth="1"/>
    <col min="34" max="34" width="10.625" style="364" customWidth="1"/>
    <col min="35" max="35" width="10.75" style="454" customWidth="1"/>
    <col min="36" max="36" width="10.75" style="365" customWidth="1"/>
    <col min="37" max="37" width="10.75" style="57" customWidth="1"/>
    <col min="38" max="38" width="10.75" style="365" customWidth="1"/>
    <col min="39" max="39" width="10.75" style="57" customWidth="1"/>
    <col min="40" max="40" width="11.5" style="365" customWidth="1"/>
    <col min="41" max="16384" width="9" style="57"/>
  </cols>
  <sheetData>
    <row r="1" spans="1:40" s="559" customFormat="1" ht="14.1" customHeight="1">
      <c r="A1" s="553" t="s">
        <v>701</v>
      </c>
      <c r="C1" s="569"/>
      <c r="E1" s="557"/>
      <c r="G1" s="569"/>
      <c r="I1" s="569"/>
      <c r="K1" s="569"/>
      <c r="M1" s="569"/>
      <c r="N1" s="569"/>
      <c r="O1" s="569"/>
      <c r="P1" s="569"/>
      <c r="Q1" s="569"/>
      <c r="R1" s="557" t="s">
        <v>702</v>
      </c>
      <c r="S1" s="553" t="s">
        <v>703</v>
      </c>
      <c r="T1" s="569"/>
      <c r="U1" s="569"/>
      <c r="W1" s="569"/>
      <c r="X1" s="570"/>
      <c r="Y1" s="571"/>
      <c r="Z1" s="571"/>
      <c r="AA1" s="571"/>
      <c r="AB1" s="571"/>
      <c r="AC1" s="571"/>
      <c r="AD1" s="571"/>
      <c r="AE1" s="571"/>
      <c r="AF1" s="557" t="s">
        <v>704</v>
      </c>
      <c r="AG1" s="553" t="s">
        <v>705</v>
      </c>
      <c r="AH1" s="569"/>
      <c r="AJ1" s="569"/>
      <c r="AL1" s="569"/>
      <c r="AN1" s="569"/>
    </row>
    <row r="2" spans="1:40" s="456" customFormat="1" ht="14.1" customHeight="1">
      <c r="A2" s="55"/>
      <c r="C2" s="345"/>
      <c r="E2" s="58"/>
      <c r="G2" s="345"/>
      <c r="I2" s="345"/>
      <c r="K2" s="345"/>
      <c r="M2" s="345"/>
      <c r="N2" s="345"/>
      <c r="O2" s="345"/>
      <c r="P2" s="345"/>
      <c r="Q2" s="345"/>
      <c r="R2" s="58"/>
      <c r="S2" s="55"/>
      <c r="T2" s="345"/>
      <c r="U2" s="345"/>
      <c r="W2" s="345"/>
      <c r="X2" s="82"/>
      <c r="Y2" s="346"/>
      <c r="Z2" s="346"/>
      <c r="AA2" s="346"/>
      <c r="AB2" s="346"/>
      <c r="AC2" s="346"/>
      <c r="AD2" s="346"/>
      <c r="AE2" s="346"/>
      <c r="AF2" s="58"/>
      <c r="AG2" s="55"/>
      <c r="AH2" s="345"/>
      <c r="AJ2" s="345"/>
      <c r="AL2" s="345"/>
      <c r="AN2" s="345"/>
    </row>
    <row r="3" spans="1:40" s="867" customFormat="1" ht="24" customHeight="1">
      <c r="A3" s="1197" t="s">
        <v>837</v>
      </c>
      <c r="B3" s="1197"/>
      <c r="C3" s="1197"/>
      <c r="D3" s="1197"/>
      <c r="E3" s="1197"/>
      <c r="F3" s="1197"/>
      <c r="G3" s="1197"/>
      <c r="H3" s="1197"/>
      <c r="I3" s="1197"/>
      <c r="J3" s="1197" t="s">
        <v>312</v>
      </c>
      <c r="K3" s="1197"/>
      <c r="L3" s="1197"/>
      <c r="M3" s="1197"/>
      <c r="N3" s="1197"/>
      <c r="O3" s="1197"/>
      <c r="P3" s="1197"/>
      <c r="Q3" s="1197"/>
      <c r="R3" s="1197"/>
      <c r="S3" s="1197" t="s">
        <v>838</v>
      </c>
      <c r="T3" s="1197"/>
      <c r="U3" s="1197"/>
      <c r="V3" s="1197"/>
      <c r="W3" s="1197"/>
      <c r="X3" s="1197"/>
      <c r="Y3" s="1197"/>
      <c r="Z3" s="1196" t="s">
        <v>313</v>
      </c>
      <c r="AA3" s="1196"/>
      <c r="AB3" s="1196"/>
      <c r="AC3" s="1196"/>
      <c r="AD3" s="1196"/>
      <c r="AE3" s="1196"/>
      <c r="AF3" s="1196"/>
      <c r="AG3" s="1197" t="s">
        <v>838</v>
      </c>
      <c r="AH3" s="1197"/>
      <c r="AI3" s="1197"/>
      <c r="AJ3" s="1197"/>
      <c r="AK3" s="1197"/>
      <c r="AL3" s="1197"/>
      <c r="AM3" s="1197"/>
      <c r="AN3" s="1197"/>
    </row>
    <row r="4" spans="1:40" s="650" customFormat="1" ht="20.100000000000001" customHeight="1">
      <c r="F4" s="347"/>
      <c r="G4" s="347"/>
      <c r="H4" s="347"/>
      <c r="I4" s="347"/>
      <c r="J4" s="347"/>
      <c r="K4" s="347"/>
      <c r="M4" s="348"/>
      <c r="N4" s="682"/>
      <c r="O4" s="348"/>
      <c r="Q4" s="348"/>
      <c r="U4" s="348"/>
      <c r="W4" s="348"/>
      <c r="X4" s="201"/>
      <c r="Y4" s="349"/>
      <c r="Z4" s="201"/>
      <c r="AA4" s="349"/>
      <c r="AB4" s="201"/>
      <c r="AC4" s="349"/>
      <c r="AD4" s="201"/>
      <c r="AE4" s="349"/>
      <c r="AF4" s="201"/>
      <c r="AG4" s="1049" t="s">
        <v>313</v>
      </c>
      <c r="AH4" s="1049"/>
      <c r="AI4" s="1049"/>
      <c r="AJ4" s="1049"/>
      <c r="AK4" s="1049"/>
      <c r="AL4" s="1049"/>
      <c r="AM4" s="1049"/>
      <c r="AN4" s="1049"/>
    </row>
    <row r="5" spans="1:40" s="55" customFormat="1" ht="18" customHeight="1" thickBot="1">
      <c r="A5" s="55" t="s">
        <v>185</v>
      </c>
      <c r="G5" s="350"/>
      <c r="I5" s="350"/>
      <c r="K5" s="350"/>
      <c r="M5" s="350"/>
      <c r="O5" s="350"/>
      <c r="Q5" s="350"/>
      <c r="R5" s="59" t="s">
        <v>186</v>
      </c>
      <c r="S5" s="55" t="s">
        <v>185</v>
      </c>
      <c r="T5" s="350"/>
      <c r="U5" s="350"/>
      <c r="W5" s="186"/>
      <c r="Y5" s="350"/>
      <c r="Z5" s="350"/>
      <c r="AA5" s="350"/>
      <c r="AB5" s="350"/>
      <c r="AC5" s="186"/>
      <c r="AD5" s="59"/>
      <c r="AE5" s="186"/>
      <c r="AF5" s="59" t="s">
        <v>186</v>
      </c>
      <c r="AG5" s="55" t="s">
        <v>185</v>
      </c>
      <c r="AH5" s="58"/>
      <c r="AJ5" s="350"/>
      <c r="AL5" s="350"/>
      <c r="AN5" s="186" t="s">
        <v>186</v>
      </c>
    </row>
    <row r="6" spans="1:40" s="456" customFormat="1" ht="20.100000000000001" customHeight="1">
      <c r="A6" s="1440" t="s">
        <v>187</v>
      </c>
      <c r="B6" s="1422" t="s">
        <v>188</v>
      </c>
      <c r="C6" s="1156"/>
      <c r="D6" s="1156"/>
      <c r="E6" s="1156"/>
      <c r="F6" s="1156"/>
      <c r="G6" s="1156"/>
      <c r="H6" s="1156"/>
      <c r="I6" s="1156"/>
      <c r="J6" s="1156" t="s">
        <v>188</v>
      </c>
      <c r="K6" s="1436"/>
      <c r="L6" s="1034" t="s">
        <v>189</v>
      </c>
      <c r="M6" s="1156"/>
      <c r="N6" s="1156"/>
      <c r="O6" s="1156"/>
      <c r="P6" s="1156"/>
      <c r="Q6" s="1439"/>
      <c r="R6" s="1422" t="s">
        <v>190</v>
      </c>
      <c r="S6" s="1440" t="s">
        <v>187</v>
      </c>
      <c r="T6" s="1422" t="s">
        <v>189</v>
      </c>
      <c r="U6" s="1156"/>
      <c r="V6" s="1156"/>
      <c r="W6" s="1156"/>
      <c r="X6" s="1156"/>
      <c r="Y6" s="1156"/>
      <c r="Z6" s="1156" t="s">
        <v>191</v>
      </c>
      <c r="AA6" s="1156"/>
      <c r="AB6" s="1156"/>
      <c r="AC6" s="1156"/>
      <c r="AD6" s="1156"/>
      <c r="AE6" s="1439"/>
      <c r="AF6" s="1422" t="s">
        <v>190</v>
      </c>
      <c r="AG6" s="1062" t="s">
        <v>57</v>
      </c>
      <c r="AH6" s="1098"/>
      <c r="AI6" s="1422" t="s">
        <v>191</v>
      </c>
      <c r="AJ6" s="1156"/>
      <c r="AK6" s="1156"/>
      <c r="AL6" s="1436"/>
      <c r="AM6" s="1433" t="s">
        <v>192</v>
      </c>
      <c r="AN6" s="1433"/>
    </row>
    <row r="7" spans="1:40" s="456" customFormat="1" ht="13.5" customHeight="1">
      <c r="A7" s="1441"/>
      <c r="B7" s="1051" t="s">
        <v>193</v>
      </c>
      <c r="C7" s="1014"/>
      <c r="D7" s="1133" t="s">
        <v>194</v>
      </c>
      <c r="E7" s="1431"/>
      <c r="F7" s="1014" t="s">
        <v>195</v>
      </c>
      <c r="G7" s="1014"/>
      <c r="H7" s="1014" t="s">
        <v>196</v>
      </c>
      <c r="I7" s="1016"/>
      <c r="J7" s="1430" t="s">
        <v>635</v>
      </c>
      <c r="K7" s="1431"/>
      <c r="L7" s="1014" t="s">
        <v>193</v>
      </c>
      <c r="M7" s="1014"/>
      <c r="N7" s="1019" t="s">
        <v>736</v>
      </c>
      <c r="O7" s="1014"/>
      <c r="P7" s="1019" t="s">
        <v>197</v>
      </c>
      <c r="Q7" s="1014"/>
      <c r="R7" s="1423"/>
      <c r="S7" s="1441"/>
      <c r="T7" s="1051" t="s">
        <v>198</v>
      </c>
      <c r="U7" s="1016"/>
      <c r="V7" s="1014" t="s">
        <v>199</v>
      </c>
      <c r="W7" s="1014"/>
      <c r="X7" s="1019" t="s">
        <v>200</v>
      </c>
      <c r="Y7" s="1016"/>
      <c r="Z7" s="1019" t="s">
        <v>201</v>
      </c>
      <c r="AA7" s="1014"/>
      <c r="AB7" s="1019" t="s">
        <v>202</v>
      </c>
      <c r="AC7" s="1014"/>
      <c r="AD7" s="1014" t="s">
        <v>203</v>
      </c>
      <c r="AE7" s="1014"/>
      <c r="AF7" s="1423"/>
      <c r="AG7" s="1099"/>
      <c r="AH7" s="1100"/>
      <c r="AI7" s="1014" t="s">
        <v>204</v>
      </c>
      <c r="AJ7" s="1016"/>
      <c r="AK7" s="1014" t="s">
        <v>205</v>
      </c>
      <c r="AL7" s="1016"/>
      <c r="AM7" s="1149"/>
      <c r="AN7" s="1434"/>
    </row>
    <row r="8" spans="1:40" s="456" customFormat="1" ht="13.5" customHeight="1">
      <c r="A8" s="1441"/>
      <c r="B8" s="1051"/>
      <c r="C8" s="1014"/>
      <c r="D8" s="1435"/>
      <c r="E8" s="1018"/>
      <c r="F8" s="1014"/>
      <c r="G8" s="1014"/>
      <c r="H8" s="1014"/>
      <c r="I8" s="1016"/>
      <c r="J8" s="1432"/>
      <c r="K8" s="1018"/>
      <c r="L8" s="1014"/>
      <c r="M8" s="1014"/>
      <c r="N8" s="1019"/>
      <c r="O8" s="1014"/>
      <c r="P8" s="1019"/>
      <c r="Q8" s="1014"/>
      <c r="R8" s="1423"/>
      <c r="S8" s="1441"/>
      <c r="T8" s="1051"/>
      <c r="U8" s="1016"/>
      <c r="V8" s="1014"/>
      <c r="W8" s="1014"/>
      <c r="X8" s="1019"/>
      <c r="Y8" s="1016"/>
      <c r="Z8" s="1019"/>
      <c r="AA8" s="1014"/>
      <c r="AB8" s="1019"/>
      <c r="AC8" s="1014"/>
      <c r="AD8" s="1014"/>
      <c r="AE8" s="1014"/>
      <c r="AF8" s="1423"/>
      <c r="AG8" s="1099"/>
      <c r="AH8" s="1100"/>
      <c r="AI8" s="1014"/>
      <c r="AJ8" s="1016"/>
      <c r="AK8" s="1014"/>
      <c r="AL8" s="1016"/>
      <c r="AM8" s="1435"/>
      <c r="AN8" s="1432"/>
    </row>
    <row r="9" spans="1:40" s="456" customFormat="1" ht="13.5" customHeight="1">
      <c r="A9" s="1441"/>
      <c r="B9" s="1051" t="s">
        <v>206</v>
      </c>
      <c r="C9" s="1425" t="s">
        <v>123</v>
      </c>
      <c r="D9" s="1014" t="s">
        <v>206</v>
      </c>
      <c r="E9" s="1437" t="s">
        <v>123</v>
      </c>
      <c r="F9" s="1014" t="s">
        <v>206</v>
      </c>
      <c r="G9" s="1425" t="s">
        <v>123</v>
      </c>
      <c r="H9" s="1014" t="s">
        <v>206</v>
      </c>
      <c r="I9" s="1428" t="s">
        <v>123</v>
      </c>
      <c r="J9" s="1019" t="s">
        <v>636</v>
      </c>
      <c r="K9" s="1425" t="s">
        <v>272</v>
      </c>
      <c r="L9" s="1014" t="s">
        <v>206</v>
      </c>
      <c r="M9" s="1425" t="s">
        <v>123</v>
      </c>
      <c r="N9" s="1019" t="s">
        <v>206</v>
      </c>
      <c r="O9" s="1425" t="s">
        <v>123</v>
      </c>
      <c r="P9" s="1019" t="s">
        <v>206</v>
      </c>
      <c r="Q9" s="1425" t="s">
        <v>123</v>
      </c>
      <c r="R9" s="1423"/>
      <c r="S9" s="1441"/>
      <c r="T9" s="1051" t="s">
        <v>206</v>
      </c>
      <c r="U9" s="1428" t="s">
        <v>123</v>
      </c>
      <c r="V9" s="1014" t="s">
        <v>206</v>
      </c>
      <c r="W9" s="1425" t="s">
        <v>123</v>
      </c>
      <c r="X9" s="1019" t="s">
        <v>206</v>
      </c>
      <c r="Y9" s="1428" t="s">
        <v>123</v>
      </c>
      <c r="Z9" s="1019" t="s">
        <v>206</v>
      </c>
      <c r="AA9" s="1425" t="s">
        <v>123</v>
      </c>
      <c r="AB9" s="1019" t="s">
        <v>206</v>
      </c>
      <c r="AC9" s="1425" t="s">
        <v>123</v>
      </c>
      <c r="AD9" s="1014" t="s">
        <v>206</v>
      </c>
      <c r="AE9" s="1425" t="s">
        <v>123</v>
      </c>
      <c r="AF9" s="1423"/>
      <c r="AG9" s="1099"/>
      <c r="AH9" s="1100"/>
      <c r="AI9" s="1014" t="s">
        <v>206</v>
      </c>
      <c r="AJ9" s="1428" t="s">
        <v>123</v>
      </c>
      <c r="AK9" s="1014" t="s">
        <v>206</v>
      </c>
      <c r="AL9" s="1428" t="s">
        <v>123</v>
      </c>
      <c r="AM9" s="1014" t="s">
        <v>206</v>
      </c>
      <c r="AN9" s="1428" t="s">
        <v>123</v>
      </c>
    </row>
    <row r="10" spans="1:40" s="456" customFormat="1" ht="13.5" customHeight="1">
      <c r="A10" s="1442"/>
      <c r="B10" s="1052"/>
      <c r="C10" s="1426"/>
      <c r="D10" s="1015"/>
      <c r="E10" s="1438"/>
      <c r="F10" s="1015"/>
      <c r="G10" s="1426"/>
      <c r="H10" s="1015"/>
      <c r="I10" s="1429"/>
      <c r="J10" s="1020"/>
      <c r="K10" s="1426"/>
      <c r="L10" s="1015"/>
      <c r="M10" s="1426"/>
      <c r="N10" s="1020"/>
      <c r="O10" s="1426"/>
      <c r="P10" s="1020"/>
      <c r="Q10" s="1426"/>
      <c r="R10" s="1424"/>
      <c r="S10" s="1442"/>
      <c r="T10" s="1052"/>
      <c r="U10" s="1429"/>
      <c r="V10" s="1015"/>
      <c r="W10" s="1426"/>
      <c r="X10" s="1020"/>
      <c r="Y10" s="1429"/>
      <c r="Z10" s="1020"/>
      <c r="AA10" s="1426"/>
      <c r="AB10" s="1020"/>
      <c r="AC10" s="1426"/>
      <c r="AD10" s="1015"/>
      <c r="AE10" s="1426"/>
      <c r="AF10" s="1424"/>
      <c r="AG10" s="1101"/>
      <c r="AH10" s="1102"/>
      <c r="AI10" s="1015"/>
      <c r="AJ10" s="1429"/>
      <c r="AK10" s="1015"/>
      <c r="AL10" s="1429"/>
      <c r="AM10" s="1015"/>
      <c r="AN10" s="1429"/>
    </row>
    <row r="11" spans="1:40" s="456" customFormat="1" ht="17.100000000000001" customHeight="1">
      <c r="A11" s="651" t="s">
        <v>461</v>
      </c>
      <c r="B11" s="453">
        <v>22</v>
      </c>
      <c r="C11" s="164">
        <v>942844</v>
      </c>
      <c r="D11" s="448">
        <v>6</v>
      </c>
      <c r="E11" s="164">
        <v>575631</v>
      </c>
      <c r="F11" s="448">
        <v>4</v>
      </c>
      <c r="G11" s="164">
        <v>182557</v>
      </c>
      <c r="H11" s="453">
        <v>5</v>
      </c>
      <c r="I11" s="164">
        <v>56756</v>
      </c>
      <c r="J11" s="453">
        <v>1</v>
      </c>
      <c r="K11" s="164">
        <v>127900</v>
      </c>
      <c r="L11" s="453">
        <v>1442</v>
      </c>
      <c r="M11" s="164">
        <v>64058.397000000004</v>
      </c>
      <c r="N11" s="453" t="s">
        <v>737</v>
      </c>
      <c r="O11" s="164" t="s">
        <v>738</v>
      </c>
      <c r="P11" s="453">
        <v>886</v>
      </c>
      <c r="Q11" s="164">
        <v>1851.5620000000001</v>
      </c>
      <c r="R11" s="291" t="s">
        <v>461</v>
      </c>
      <c r="S11" s="651" t="s">
        <v>461</v>
      </c>
      <c r="T11" s="453">
        <v>138</v>
      </c>
      <c r="U11" s="164">
        <v>223.06</v>
      </c>
      <c r="V11" s="453">
        <v>354</v>
      </c>
      <c r="W11" s="164">
        <v>56970.083999999995</v>
      </c>
      <c r="X11" s="453">
        <v>6</v>
      </c>
      <c r="Y11" s="290">
        <v>636.27299999999991</v>
      </c>
      <c r="Z11" s="453">
        <v>15</v>
      </c>
      <c r="AA11" s="164">
        <v>728.91200000000003</v>
      </c>
      <c r="AB11" s="453">
        <v>29</v>
      </c>
      <c r="AC11" s="164">
        <v>1216.636</v>
      </c>
      <c r="AD11" s="453">
        <v>5</v>
      </c>
      <c r="AE11" s="164">
        <v>2156.0219999999999</v>
      </c>
      <c r="AF11" s="291" t="s">
        <v>461</v>
      </c>
      <c r="AG11" s="1058" t="s">
        <v>461</v>
      </c>
      <c r="AH11" s="1427"/>
      <c r="AI11" s="453">
        <v>9</v>
      </c>
      <c r="AJ11" s="164">
        <v>275.84800000000001</v>
      </c>
      <c r="AK11" s="351">
        <v>0</v>
      </c>
      <c r="AL11" s="351">
        <v>0</v>
      </c>
      <c r="AM11" s="453">
        <v>12</v>
      </c>
      <c r="AN11" s="164">
        <v>8324.1649999999991</v>
      </c>
    </row>
    <row r="12" spans="1:40" s="456" customFormat="1" ht="17.100000000000001" customHeight="1">
      <c r="A12" s="651" t="s">
        <v>585</v>
      </c>
      <c r="B12" s="453">
        <v>24</v>
      </c>
      <c r="C12" s="164">
        <v>941853</v>
      </c>
      <c r="D12" s="448">
        <v>6</v>
      </c>
      <c r="E12" s="164">
        <v>575631</v>
      </c>
      <c r="F12" s="448">
        <v>4</v>
      </c>
      <c r="G12" s="164">
        <v>181559</v>
      </c>
      <c r="H12" s="453">
        <v>5</v>
      </c>
      <c r="I12" s="164">
        <v>56763</v>
      </c>
      <c r="J12" s="453">
        <v>1</v>
      </c>
      <c r="K12" s="164">
        <v>127900</v>
      </c>
      <c r="L12" s="453">
        <v>1525</v>
      </c>
      <c r="M12" s="164">
        <v>65751.263000000006</v>
      </c>
      <c r="N12" s="453" t="s">
        <v>738</v>
      </c>
      <c r="O12" s="164" t="s">
        <v>738</v>
      </c>
      <c r="P12" s="453">
        <v>908</v>
      </c>
      <c r="Q12" s="164">
        <v>1892.7329999999997</v>
      </c>
      <c r="R12" s="291" t="s">
        <v>585</v>
      </c>
      <c r="S12" s="651" t="s">
        <v>585</v>
      </c>
      <c r="T12" s="453">
        <v>175</v>
      </c>
      <c r="U12" s="164">
        <v>306.1520000000001</v>
      </c>
      <c r="V12" s="453">
        <v>375</v>
      </c>
      <c r="W12" s="164">
        <v>58040.59</v>
      </c>
      <c r="X12" s="453">
        <v>6</v>
      </c>
      <c r="Y12" s="290">
        <v>636.27299999999991</v>
      </c>
      <c r="Z12" s="453">
        <v>18</v>
      </c>
      <c r="AA12" s="164">
        <v>1091.018</v>
      </c>
      <c r="AB12" s="453">
        <v>27</v>
      </c>
      <c r="AC12" s="164">
        <v>1302.2349999999999</v>
      </c>
      <c r="AD12" s="453">
        <v>5</v>
      </c>
      <c r="AE12" s="164">
        <v>2156.0219999999999</v>
      </c>
      <c r="AF12" s="291" t="s">
        <v>585</v>
      </c>
      <c r="AG12" s="1058" t="s">
        <v>632</v>
      </c>
      <c r="AH12" s="1427"/>
      <c r="AI12" s="453">
        <v>11</v>
      </c>
      <c r="AJ12" s="164">
        <v>326.24</v>
      </c>
      <c r="AK12" s="351">
        <v>0</v>
      </c>
      <c r="AL12" s="351">
        <v>0</v>
      </c>
      <c r="AM12" s="453">
        <v>14</v>
      </c>
      <c r="AN12" s="164">
        <v>9246.4449999999979</v>
      </c>
    </row>
    <row r="13" spans="1:40" s="456" customFormat="1" ht="17.100000000000001" customHeight="1">
      <c r="A13" s="652" t="s">
        <v>657</v>
      </c>
      <c r="B13" s="453">
        <v>17</v>
      </c>
      <c r="C13" s="164">
        <v>1094184</v>
      </c>
      <c r="D13" s="448">
        <v>6</v>
      </c>
      <c r="E13" s="164">
        <v>575631</v>
      </c>
      <c r="F13" s="448">
        <v>4</v>
      </c>
      <c r="G13" s="164">
        <v>182557</v>
      </c>
      <c r="H13" s="453">
        <v>5</v>
      </c>
      <c r="I13" s="164">
        <v>56756</v>
      </c>
      <c r="J13" s="453">
        <v>2</v>
      </c>
      <c r="K13" s="164">
        <v>279240</v>
      </c>
      <c r="L13" s="453">
        <v>1591</v>
      </c>
      <c r="M13" s="164">
        <v>67174.299999999988</v>
      </c>
      <c r="N13" s="453" t="s">
        <v>738</v>
      </c>
      <c r="O13" s="164" t="s">
        <v>738</v>
      </c>
      <c r="P13" s="453">
        <v>918</v>
      </c>
      <c r="Q13" s="164">
        <v>1929.8999999999999</v>
      </c>
      <c r="R13" s="291" t="s">
        <v>657</v>
      </c>
      <c r="S13" s="652" t="s">
        <v>657</v>
      </c>
      <c r="T13" s="453">
        <v>214</v>
      </c>
      <c r="U13" s="164">
        <v>389.59999999999991</v>
      </c>
      <c r="V13" s="453">
        <v>374</v>
      </c>
      <c r="W13" s="164">
        <v>58354.5</v>
      </c>
      <c r="X13" s="453">
        <v>9</v>
      </c>
      <c r="Y13" s="290">
        <v>1186.0999999999999</v>
      </c>
      <c r="Z13" s="453">
        <v>22</v>
      </c>
      <c r="AA13" s="164">
        <v>1193.6000000000001</v>
      </c>
      <c r="AB13" s="453">
        <v>36</v>
      </c>
      <c r="AC13" s="164">
        <v>1597.2</v>
      </c>
      <c r="AD13" s="453">
        <v>5</v>
      </c>
      <c r="AE13" s="164">
        <v>2163.8000000000002</v>
      </c>
      <c r="AF13" s="291" t="s">
        <v>657</v>
      </c>
      <c r="AG13" s="1058" t="s">
        <v>657</v>
      </c>
      <c r="AH13" s="1059"/>
      <c r="AI13" s="453">
        <v>13</v>
      </c>
      <c r="AJ13" s="164">
        <v>359.59999999999997</v>
      </c>
      <c r="AK13" s="351">
        <v>0</v>
      </c>
      <c r="AL13" s="351">
        <v>0</v>
      </c>
      <c r="AM13" s="453">
        <v>13</v>
      </c>
      <c r="AN13" s="164">
        <v>8308.9</v>
      </c>
    </row>
    <row r="14" spans="1:40" s="456" customFormat="1" ht="17.100000000000001" customHeight="1">
      <c r="A14" s="683" t="s">
        <v>658</v>
      </c>
      <c r="B14" s="453">
        <v>17</v>
      </c>
      <c r="C14" s="164">
        <v>1788533</v>
      </c>
      <c r="D14" s="448">
        <v>6</v>
      </c>
      <c r="E14" s="164">
        <v>575631</v>
      </c>
      <c r="F14" s="448">
        <v>4</v>
      </c>
      <c r="G14" s="164">
        <v>182529</v>
      </c>
      <c r="H14" s="453">
        <v>5</v>
      </c>
      <c r="I14" s="164">
        <v>56763</v>
      </c>
      <c r="J14" s="453">
        <v>2</v>
      </c>
      <c r="K14" s="164">
        <v>973610</v>
      </c>
      <c r="L14" s="453">
        <v>1612</v>
      </c>
      <c r="M14" s="164">
        <v>63988.13</v>
      </c>
      <c r="N14" s="453" t="s">
        <v>738</v>
      </c>
      <c r="O14" s="164" t="s">
        <v>738</v>
      </c>
      <c r="P14" s="453">
        <v>891</v>
      </c>
      <c r="Q14" s="164">
        <v>1885.9300000000005</v>
      </c>
      <c r="R14" s="780" t="s">
        <v>658</v>
      </c>
      <c r="S14" s="683" t="s">
        <v>658</v>
      </c>
      <c r="T14" s="453">
        <v>268</v>
      </c>
      <c r="U14" s="164">
        <v>482.09999999999997</v>
      </c>
      <c r="V14" s="453">
        <v>358</v>
      </c>
      <c r="W14" s="164">
        <v>55386.299999999988</v>
      </c>
      <c r="X14" s="453">
        <v>11</v>
      </c>
      <c r="Y14" s="290">
        <v>1194.0999999999999</v>
      </c>
      <c r="Z14" s="453">
        <v>28</v>
      </c>
      <c r="AA14" s="164">
        <v>1218.9000000000001</v>
      </c>
      <c r="AB14" s="453">
        <v>37</v>
      </c>
      <c r="AC14" s="164">
        <v>1631.3000000000002</v>
      </c>
      <c r="AD14" s="453">
        <v>3</v>
      </c>
      <c r="AE14" s="164">
        <v>1782.5</v>
      </c>
      <c r="AF14" s="780" t="s">
        <v>658</v>
      </c>
      <c r="AG14" s="1058" t="s">
        <v>658</v>
      </c>
      <c r="AH14" s="1059"/>
      <c r="AI14" s="453">
        <v>16</v>
      </c>
      <c r="AJ14" s="164">
        <v>406.99999999999994</v>
      </c>
      <c r="AK14" s="351">
        <v>0</v>
      </c>
      <c r="AL14" s="351">
        <v>0</v>
      </c>
      <c r="AM14" s="453">
        <v>9</v>
      </c>
      <c r="AN14" s="164">
        <v>6771.2999999999993</v>
      </c>
    </row>
    <row r="15" spans="1:40" s="62" customFormat="1" ht="17.100000000000001" customHeight="1">
      <c r="A15" s="689" t="s">
        <v>732</v>
      </c>
      <c r="B15" s="173">
        <f>SUM(B17:B39)</f>
        <v>26</v>
      </c>
      <c r="C15" s="173">
        <f>SUM(C17:C39)</f>
        <v>1806490</v>
      </c>
      <c r="D15" s="173">
        <f t="shared" ref="D15:K15" si="0">SUM(D17:D39)</f>
        <v>10</v>
      </c>
      <c r="E15" s="173">
        <f t="shared" si="0"/>
        <v>593548</v>
      </c>
      <c r="F15" s="173">
        <f t="shared" si="0"/>
        <v>9</v>
      </c>
      <c r="G15" s="173">
        <f t="shared" si="0"/>
        <v>182568</v>
      </c>
      <c r="H15" s="173">
        <f t="shared" si="0"/>
        <v>5</v>
      </c>
      <c r="I15" s="173">
        <f t="shared" si="0"/>
        <v>56764</v>
      </c>
      <c r="J15" s="173">
        <f t="shared" si="0"/>
        <v>2</v>
      </c>
      <c r="K15" s="173">
        <f t="shared" si="0"/>
        <v>973610</v>
      </c>
      <c r="L15" s="452">
        <f>SUM(L17:L39)</f>
        <v>1708</v>
      </c>
      <c r="M15" s="173">
        <f>SUM(M17:M39)</f>
        <v>65650.2</v>
      </c>
      <c r="N15" s="452">
        <f>SUM(N17:N39)</f>
        <v>0</v>
      </c>
      <c r="O15" s="173">
        <f>SUM(O17:O39)</f>
        <v>0</v>
      </c>
      <c r="P15" s="452">
        <f>SUM(P17:P39)</f>
        <v>924</v>
      </c>
      <c r="Q15" s="173">
        <f t="shared" ref="Q15" si="1">SUM(Q17:Q39)</f>
        <v>1970.3999999999999</v>
      </c>
      <c r="R15" s="294" t="s">
        <v>732</v>
      </c>
      <c r="S15" s="689" t="s">
        <v>732</v>
      </c>
      <c r="T15" s="45">
        <f t="shared" ref="T15:AE15" si="2">SUM(T17:T39)</f>
        <v>309</v>
      </c>
      <c r="U15" s="173">
        <f t="shared" si="2"/>
        <v>575.69999999999993</v>
      </c>
      <c r="V15" s="45">
        <f t="shared" si="2"/>
        <v>366</v>
      </c>
      <c r="W15" s="173">
        <f t="shared" si="2"/>
        <v>56106.899999999987</v>
      </c>
      <c r="X15" s="45">
        <f t="shared" si="2"/>
        <v>12</v>
      </c>
      <c r="Y15" s="293">
        <f t="shared" si="2"/>
        <v>1246.6999999999998</v>
      </c>
      <c r="Z15" s="45">
        <f t="shared" si="2"/>
        <v>31</v>
      </c>
      <c r="AA15" s="173">
        <f t="shared" si="2"/>
        <v>1300.7</v>
      </c>
      <c r="AB15" s="45">
        <f t="shared" si="2"/>
        <v>46</v>
      </c>
      <c r="AC15" s="173">
        <f t="shared" si="2"/>
        <v>2242.1</v>
      </c>
      <c r="AD15" s="45">
        <f t="shared" si="2"/>
        <v>3</v>
      </c>
      <c r="AE15" s="173">
        <f t="shared" si="2"/>
        <v>1782.5</v>
      </c>
      <c r="AF15" s="294" t="s">
        <v>732</v>
      </c>
      <c r="AG15" s="1420" t="s">
        <v>732</v>
      </c>
      <c r="AH15" s="1421"/>
      <c r="AI15" s="45">
        <f t="shared" ref="AI15:AN15" si="3">SUM(AI17:AI39)</f>
        <v>17</v>
      </c>
      <c r="AJ15" s="173">
        <f t="shared" si="3"/>
        <v>425.2</v>
      </c>
      <c r="AK15" s="352">
        <f t="shared" si="3"/>
        <v>0</v>
      </c>
      <c r="AL15" s="353">
        <f t="shared" si="3"/>
        <v>0</v>
      </c>
      <c r="AM15" s="45">
        <f t="shared" si="3"/>
        <v>9</v>
      </c>
      <c r="AN15" s="173">
        <f t="shared" si="3"/>
        <v>6771.2999999999993</v>
      </c>
    </row>
    <row r="16" spans="1:40" s="456" customFormat="1" ht="13.15" customHeight="1">
      <c r="A16" s="455"/>
      <c r="B16" s="453"/>
      <c r="C16" s="164"/>
      <c r="D16" s="453"/>
      <c r="E16" s="164"/>
      <c r="F16" s="453"/>
      <c r="G16" s="164"/>
      <c r="H16" s="453"/>
      <c r="I16" s="164"/>
      <c r="J16" s="453"/>
      <c r="K16" s="164"/>
      <c r="L16" s="453"/>
      <c r="M16" s="164"/>
      <c r="N16" s="453"/>
      <c r="O16" s="164"/>
      <c r="P16" s="453"/>
      <c r="Q16" s="164"/>
      <c r="R16" s="296"/>
      <c r="S16" s="455"/>
      <c r="T16" s="164"/>
      <c r="U16" s="164"/>
      <c r="V16" s="453"/>
      <c r="W16" s="164"/>
      <c r="X16" s="453"/>
      <c r="Y16" s="164"/>
      <c r="Z16" s="164"/>
      <c r="AA16" s="164"/>
      <c r="AB16" s="164"/>
      <c r="AC16" s="164"/>
      <c r="AD16" s="453"/>
      <c r="AE16" s="164"/>
      <c r="AF16" s="296"/>
      <c r="AG16" s="46"/>
      <c r="AH16" s="455"/>
      <c r="AI16" s="453"/>
      <c r="AJ16" s="164"/>
      <c r="AK16" s="453"/>
      <c r="AL16" s="164"/>
      <c r="AM16" s="453"/>
      <c r="AN16" s="164"/>
    </row>
    <row r="17" spans="1:40" s="456" customFormat="1" ht="17.100000000000001" customHeight="1">
      <c r="A17" s="455" t="s">
        <v>77</v>
      </c>
      <c r="B17" s="354">
        <f>SUM(D17+F17+H17+J17)</f>
        <v>2</v>
      </c>
      <c r="C17" s="354">
        <f>SUM(E17+G17+I17+K17)</f>
        <v>145061</v>
      </c>
      <c r="D17" s="781">
        <v>1</v>
      </c>
      <c r="E17" s="781">
        <v>136550</v>
      </c>
      <c r="F17" s="781"/>
      <c r="G17" s="781"/>
      <c r="H17" s="781">
        <v>1</v>
      </c>
      <c r="I17" s="782">
        <v>8511</v>
      </c>
      <c r="J17" s="781"/>
      <c r="K17" s="782"/>
      <c r="L17" s="164">
        <f>N17+T17+V17+X17+Z17+AB17+P17+AD17+AI17+AK17</f>
        <v>316</v>
      </c>
      <c r="M17" s="164">
        <f>O17+U17+W17+Y17+AA17+AC17+Q17+AE17+AJ17+AL17</f>
        <v>13696.900000000001</v>
      </c>
      <c r="N17" s="781"/>
      <c r="O17" s="785"/>
      <c r="P17" s="781">
        <v>210</v>
      </c>
      <c r="Q17" s="785">
        <v>470.2</v>
      </c>
      <c r="R17" s="297" t="s">
        <v>8</v>
      </c>
      <c r="S17" s="455" t="s">
        <v>77</v>
      </c>
      <c r="T17" s="786">
        <v>25</v>
      </c>
      <c r="U17" s="785">
        <v>57.1</v>
      </c>
      <c r="V17" s="781">
        <v>63</v>
      </c>
      <c r="W17" s="785">
        <v>11899</v>
      </c>
      <c r="X17" s="786"/>
      <c r="Y17" s="787"/>
      <c r="Z17" s="781">
        <v>4</v>
      </c>
      <c r="AA17" s="785">
        <v>145.1</v>
      </c>
      <c r="AB17" s="781">
        <v>7</v>
      </c>
      <c r="AC17" s="785">
        <v>43.5</v>
      </c>
      <c r="AD17" s="781">
        <v>1</v>
      </c>
      <c r="AE17" s="785">
        <v>989</v>
      </c>
      <c r="AF17" s="297" t="s">
        <v>8</v>
      </c>
      <c r="AG17" s="46" t="s">
        <v>77</v>
      </c>
      <c r="AH17" s="355" t="s">
        <v>8</v>
      </c>
      <c r="AI17" s="781">
        <v>6</v>
      </c>
      <c r="AJ17" s="785">
        <v>93</v>
      </c>
      <c r="AK17" s="781"/>
      <c r="AL17" s="782"/>
      <c r="AM17" s="781"/>
      <c r="AN17" s="782"/>
    </row>
    <row r="18" spans="1:40" s="456" customFormat="1" ht="17.100000000000001" customHeight="1">
      <c r="A18" s="455" t="s">
        <v>9</v>
      </c>
      <c r="B18" s="354">
        <f t="shared" ref="B18:C39" si="4">SUM(D18+F18+H18+J18)</f>
        <v>0</v>
      </c>
      <c r="C18" s="354">
        <f t="shared" si="4"/>
        <v>0</v>
      </c>
      <c r="D18" s="781"/>
      <c r="E18" s="782"/>
      <c r="F18" s="781"/>
      <c r="G18" s="781"/>
      <c r="H18" s="781"/>
      <c r="I18" s="781"/>
      <c r="J18" s="781"/>
      <c r="K18" s="781"/>
      <c r="L18" s="164">
        <f t="shared" ref="L18:M39" si="5">N18+T18+V18+X18+Z18+AB18+P18+AD18+AI18+AK18</f>
        <v>134</v>
      </c>
      <c r="M18" s="164">
        <f t="shared" si="5"/>
        <v>3266.2</v>
      </c>
      <c r="N18" s="781"/>
      <c r="O18" s="785"/>
      <c r="P18" s="781">
        <v>69</v>
      </c>
      <c r="Q18" s="785">
        <v>144.1</v>
      </c>
      <c r="R18" s="297" t="s">
        <v>10</v>
      </c>
      <c r="S18" s="455" t="s">
        <v>9</v>
      </c>
      <c r="T18" s="786">
        <v>37</v>
      </c>
      <c r="U18" s="785">
        <v>100.2</v>
      </c>
      <c r="V18" s="781">
        <v>26</v>
      </c>
      <c r="W18" s="785">
        <v>2976.1</v>
      </c>
      <c r="X18" s="786"/>
      <c r="Y18" s="787"/>
      <c r="Z18" s="781">
        <v>1</v>
      </c>
      <c r="AA18" s="785">
        <v>27.3</v>
      </c>
      <c r="AB18" s="781">
        <v>1</v>
      </c>
      <c r="AC18" s="785">
        <v>18.5</v>
      </c>
      <c r="AD18" s="781"/>
      <c r="AE18" s="785"/>
      <c r="AF18" s="297" t="s">
        <v>10</v>
      </c>
      <c r="AG18" s="46" t="s">
        <v>9</v>
      </c>
      <c r="AH18" s="355" t="s">
        <v>10</v>
      </c>
      <c r="AI18" s="781"/>
      <c r="AJ18" s="782"/>
      <c r="AK18" s="781"/>
      <c r="AL18" s="782"/>
      <c r="AM18" s="781"/>
      <c r="AN18" s="782"/>
    </row>
    <row r="19" spans="1:40" s="456" customFormat="1" ht="17.100000000000001" customHeight="1">
      <c r="A19" s="455" t="s">
        <v>11</v>
      </c>
      <c r="B19" s="354">
        <f t="shared" si="4"/>
        <v>1</v>
      </c>
      <c r="C19" s="354">
        <f t="shared" si="4"/>
        <v>8501</v>
      </c>
      <c r="D19" s="781"/>
      <c r="E19" s="781"/>
      <c r="F19" s="781">
        <v>1</v>
      </c>
      <c r="G19" s="782">
        <v>8501</v>
      </c>
      <c r="H19" s="781"/>
      <c r="I19" s="781"/>
      <c r="J19" s="781"/>
      <c r="K19" s="781"/>
      <c r="L19" s="164">
        <f t="shared" si="5"/>
        <v>88</v>
      </c>
      <c r="M19" s="164">
        <f t="shared" si="5"/>
        <v>3188.9</v>
      </c>
      <c r="N19" s="781"/>
      <c r="O19" s="785"/>
      <c r="P19" s="781">
        <v>57</v>
      </c>
      <c r="Q19" s="785">
        <v>104.4</v>
      </c>
      <c r="R19" s="297" t="s">
        <v>12</v>
      </c>
      <c r="S19" s="455" t="s">
        <v>11</v>
      </c>
      <c r="T19" s="786">
        <v>8</v>
      </c>
      <c r="U19" s="785">
        <v>12</v>
      </c>
      <c r="V19" s="781">
        <v>21</v>
      </c>
      <c r="W19" s="785">
        <v>2953</v>
      </c>
      <c r="X19" s="786"/>
      <c r="Y19" s="787"/>
      <c r="Z19" s="781">
        <v>1</v>
      </c>
      <c r="AA19" s="785">
        <v>52.5</v>
      </c>
      <c r="AB19" s="781">
        <v>1</v>
      </c>
      <c r="AC19" s="785">
        <v>67</v>
      </c>
      <c r="AD19" s="781"/>
      <c r="AE19" s="782"/>
      <c r="AF19" s="297" t="s">
        <v>12</v>
      </c>
      <c r="AG19" s="46" t="s">
        <v>11</v>
      </c>
      <c r="AH19" s="355" t="s">
        <v>12</v>
      </c>
      <c r="AI19" s="781"/>
      <c r="AJ19" s="782"/>
      <c r="AK19" s="781"/>
      <c r="AL19" s="782"/>
      <c r="AM19" s="781">
        <v>3</v>
      </c>
      <c r="AN19" s="785">
        <v>1328.9</v>
      </c>
    </row>
    <row r="20" spans="1:40" s="456" customFormat="1" ht="17.100000000000001" customHeight="1">
      <c r="A20" s="455" t="s">
        <v>13</v>
      </c>
      <c r="B20" s="354">
        <f t="shared" si="4"/>
        <v>1</v>
      </c>
      <c r="C20" s="354">
        <f t="shared" si="4"/>
        <v>8370</v>
      </c>
      <c r="D20" s="781"/>
      <c r="E20" s="781"/>
      <c r="F20" s="781">
        <v>1</v>
      </c>
      <c r="G20" s="781">
        <v>8370</v>
      </c>
      <c r="H20" s="781"/>
      <c r="I20" s="781"/>
      <c r="J20" s="781"/>
      <c r="K20" s="781"/>
      <c r="L20" s="164">
        <f t="shared" si="5"/>
        <v>97</v>
      </c>
      <c r="M20" s="164">
        <f t="shared" si="5"/>
        <v>4423.3999999999996</v>
      </c>
      <c r="N20" s="781"/>
      <c r="O20" s="785"/>
      <c r="P20" s="781">
        <v>44</v>
      </c>
      <c r="Q20" s="785">
        <v>85.5</v>
      </c>
      <c r="R20" s="297" t="s">
        <v>14</v>
      </c>
      <c r="S20" s="455" t="s">
        <v>13</v>
      </c>
      <c r="T20" s="786">
        <v>16</v>
      </c>
      <c r="U20" s="785">
        <v>18.100000000000001</v>
      </c>
      <c r="V20" s="781">
        <v>23</v>
      </c>
      <c r="W20" s="785">
        <v>3926.6</v>
      </c>
      <c r="X20" s="786">
        <v>3</v>
      </c>
      <c r="Y20" s="787">
        <v>93.6</v>
      </c>
      <c r="Z20" s="781">
        <v>5</v>
      </c>
      <c r="AA20" s="785">
        <v>187.8</v>
      </c>
      <c r="AB20" s="781">
        <v>6</v>
      </c>
      <c r="AC20" s="785">
        <v>111.8</v>
      </c>
      <c r="AD20" s="781"/>
      <c r="AE20" s="782"/>
      <c r="AF20" s="297" t="s">
        <v>14</v>
      </c>
      <c r="AG20" s="46" t="s">
        <v>13</v>
      </c>
      <c r="AH20" s="355" t="s">
        <v>14</v>
      </c>
      <c r="AI20" s="781"/>
      <c r="AJ20" s="782"/>
      <c r="AK20" s="781"/>
      <c r="AL20" s="782"/>
      <c r="AM20" s="781">
        <v>1</v>
      </c>
      <c r="AN20" s="785">
        <v>2386.5</v>
      </c>
    </row>
    <row r="21" spans="1:40" s="456" customFormat="1" ht="17.100000000000001" customHeight="1">
      <c r="A21" s="182" t="s">
        <v>15</v>
      </c>
      <c r="B21" s="354">
        <f t="shared" si="4"/>
        <v>1</v>
      </c>
      <c r="C21" s="354">
        <f t="shared" si="4"/>
        <v>20815</v>
      </c>
      <c r="D21" s="781"/>
      <c r="E21" s="781"/>
      <c r="F21" s="781">
        <v>1</v>
      </c>
      <c r="G21" s="782">
        <v>20815</v>
      </c>
      <c r="H21" s="781"/>
      <c r="I21" s="781"/>
      <c r="J21" s="781"/>
      <c r="K21" s="781"/>
      <c r="L21" s="164">
        <f t="shared" si="5"/>
        <v>281</v>
      </c>
      <c r="M21" s="164">
        <f t="shared" si="5"/>
        <v>16452.900000000001</v>
      </c>
      <c r="N21" s="781"/>
      <c r="O21" s="785"/>
      <c r="P21" s="781">
        <v>186</v>
      </c>
      <c r="Q21" s="785">
        <v>369.7</v>
      </c>
      <c r="R21" s="297" t="s">
        <v>16</v>
      </c>
      <c r="S21" s="455" t="s">
        <v>15</v>
      </c>
      <c r="T21" s="786">
        <v>31</v>
      </c>
      <c r="U21" s="785">
        <v>38.1</v>
      </c>
      <c r="V21" s="781">
        <v>54</v>
      </c>
      <c r="W21" s="785">
        <v>15418.5</v>
      </c>
      <c r="X21" s="786"/>
      <c r="Y21" s="787"/>
      <c r="Z21" s="781">
        <v>1</v>
      </c>
      <c r="AA21" s="785">
        <v>250.9</v>
      </c>
      <c r="AB21" s="781">
        <v>7</v>
      </c>
      <c r="AC21" s="785">
        <v>272.60000000000002</v>
      </c>
      <c r="AD21" s="788"/>
      <c r="AE21" s="785"/>
      <c r="AF21" s="356" t="s">
        <v>16</v>
      </c>
      <c r="AG21" s="47" t="s">
        <v>15</v>
      </c>
      <c r="AH21" s="355" t="s">
        <v>16</v>
      </c>
      <c r="AI21" s="781">
        <v>2</v>
      </c>
      <c r="AJ21" s="785">
        <v>103.1</v>
      </c>
      <c r="AK21" s="781"/>
      <c r="AL21" s="782"/>
      <c r="AM21" s="781"/>
      <c r="AN21" s="782"/>
    </row>
    <row r="22" spans="1:40" s="456" customFormat="1" ht="17.100000000000001" customHeight="1">
      <c r="A22" s="182" t="s">
        <v>17</v>
      </c>
      <c r="B22" s="354">
        <f t="shared" si="4"/>
        <v>1</v>
      </c>
      <c r="C22" s="354">
        <f t="shared" si="4"/>
        <v>166032</v>
      </c>
      <c r="D22" s="781">
        <v>1</v>
      </c>
      <c r="E22" s="782">
        <v>166032</v>
      </c>
      <c r="F22" s="781"/>
      <c r="G22" s="781"/>
      <c r="H22" s="781"/>
      <c r="I22" s="781"/>
      <c r="J22" s="781"/>
      <c r="K22" s="781"/>
      <c r="L22" s="164">
        <f t="shared" si="5"/>
        <v>64</v>
      </c>
      <c r="M22" s="164">
        <f t="shared" si="5"/>
        <v>1623.5</v>
      </c>
      <c r="N22" s="781"/>
      <c r="O22" s="785"/>
      <c r="P22" s="781">
        <v>16</v>
      </c>
      <c r="Q22" s="785">
        <v>29.1</v>
      </c>
      <c r="R22" s="297" t="s">
        <v>18</v>
      </c>
      <c r="S22" s="455" t="s">
        <v>17</v>
      </c>
      <c r="T22" s="781">
        <v>30</v>
      </c>
      <c r="U22" s="785">
        <v>48.9</v>
      </c>
      <c r="V22" s="781">
        <v>11</v>
      </c>
      <c r="W22" s="785">
        <v>1150.2</v>
      </c>
      <c r="X22" s="781">
        <v>1</v>
      </c>
      <c r="Y22" s="787">
        <v>41</v>
      </c>
      <c r="Z22" s="781">
        <v>3</v>
      </c>
      <c r="AA22" s="785">
        <v>176.5</v>
      </c>
      <c r="AB22" s="781">
        <v>3</v>
      </c>
      <c r="AC22" s="785">
        <v>177.8</v>
      </c>
      <c r="AD22" s="788"/>
      <c r="AE22" s="782"/>
      <c r="AF22" s="356" t="s">
        <v>18</v>
      </c>
      <c r="AG22" s="47" t="s">
        <v>17</v>
      </c>
      <c r="AH22" s="355" t="s">
        <v>18</v>
      </c>
      <c r="AI22" s="781"/>
      <c r="AJ22" s="782"/>
      <c r="AK22" s="781"/>
      <c r="AL22" s="782"/>
      <c r="AM22" s="781">
        <v>1</v>
      </c>
      <c r="AN22" s="785">
        <v>370</v>
      </c>
    </row>
    <row r="23" spans="1:40" s="456" customFormat="1" ht="17.100000000000001" customHeight="1">
      <c r="A23" s="182" t="s">
        <v>19</v>
      </c>
      <c r="B23" s="354">
        <f t="shared" si="4"/>
        <v>1</v>
      </c>
      <c r="C23" s="354">
        <f t="shared" si="4"/>
        <v>29172</v>
      </c>
      <c r="D23" s="781"/>
      <c r="E23" s="781"/>
      <c r="F23" s="781">
        <v>1</v>
      </c>
      <c r="G23" s="782">
        <v>29172</v>
      </c>
      <c r="H23" s="781"/>
      <c r="I23" s="781"/>
      <c r="J23" s="781"/>
      <c r="K23" s="781"/>
      <c r="L23" s="164">
        <f t="shared" si="5"/>
        <v>57</v>
      </c>
      <c r="M23" s="164">
        <f t="shared" si="5"/>
        <v>590.29999999999995</v>
      </c>
      <c r="N23" s="781"/>
      <c r="O23" s="785"/>
      <c r="P23" s="781">
        <v>15</v>
      </c>
      <c r="Q23" s="785">
        <v>27.9</v>
      </c>
      <c r="R23" s="297" t="s">
        <v>20</v>
      </c>
      <c r="S23" s="455" t="s">
        <v>19</v>
      </c>
      <c r="T23" s="781">
        <v>29</v>
      </c>
      <c r="U23" s="785">
        <v>45.8</v>
      </c>
      <c r="V23" s="781">
        <v>9</v>
      </c>
      <c r="W23" s="785">
        <v>451.9</v>
      </c>
      <c r="X23" s="786">
        <v>1</v>
      </c>
      <c r="Y23" s="787">
        <v>52.3</v>
      </c>
      <c r="Z23" s="781">
        <v>3</v>
      </c>
      <c r="AA23" s="782">
        <v>12.4</v>
      </c>
      <c r="AB23" s="781"/>
      <c r="AC23" s="782"/>
      <c r="AD23" s="788"/>
      <c r="AE23" s="782"/>
      <c r="AF23" s="356" t="s">
        <v>20</v>
      </c>
      <c r="AG23" s="47" t="s">
        <v>19</v>
      </c>
      <c r="AH23" s="355" t="s">
        <v>20</v>
      </c>
      <c r="AI23" s="781"/>
      <c r="AJ23" s="782"/>
      <c r="AK23" s="781"/>
      <c r="AL23" s="782"/>
      <c r="AM23" s="781"/>
      <c r="AN23" s="785"/>
    </row>
    <row r="24" spans="1:40" s="456" customFormat="1" ht="17.100000000000001" customHeight="1">
      <c r="A24" s="182" t="s">
        <v>21</v>
      </c>
      <c r="B24" s="354">
        <f t="shared" si="4"/>
        <v>1</v>
      </c>
      <c r="C24" s="354">
        <f t="shared" si="4"/>
        <v>48172</v>
      </c>
      <c r="D24" s="781">
        <v>1</v>
      </c>
      <c r="E24" s="782">
        <v>48172</v>
      </c>
      <c r="F24" s="781"/>
      <c r="G24" s="781"/>
      <c r="H24" s="781"/>
      <c r="I24" s="781"/>
      <c r="J24" s="781"/>
      <c r="K24" s="781"/>
      <c r="L24" s="164">
        <f t="shared" si="5"/>
        <v>51</v>
      </c>
      <c r="M24" s="164">
        <f t="shared" si="5"/>
        <v>2395.6999999999998</v>
      </c>
      <c r="N24" s="781"/>
      <c r="O24" s="785"/>
      <c r="P24" s="781">
        <v>24</v>
      </c>
      <c r="Q24" s="785">
        <v>51.8</v>
      </c>
      <c r="R24" s="297" t="s">
        <v>22</v>
      </c>
      <c r="S24" s="455" t="s">
        <v>21</v>
      </c>
      <c r="T24" s="786">
        <v>4</v>
      </c>
      <c r="U24" s="785">
        <v>3.4</v>
      </c>
      <c r="V24" s="781">
        <v>15</v>
      </c>
      <c r="W24" s="785">
        <v>1976</v>
      </c>
      <c r="X24" s="786">
        <v>3</v>
      </c>
      <c r="Y24" s="787">
        <v>40</v>
      </c>
      <c r="Z24" s="781">
        <v>3</v>
      </c>
      <c r="AA24" s="785">
        <v>147.6</v>
      </c>
      <c r="AB24" s="781">
        <v>1</v>
      </c>
      <c r="AC24" s="785">
        <v>94.2</v>
      </c>
      <c r="AD24" s="788"/>
      <c r="AE24" s="782"/>
      <c r="AF24" s="356" t="s">
        <v>22</v>
      </c>
      <c r="AG24" s="47" t="s">
        <v>21</v>
      </c>
      <c r="AH24" s="355" t="s">
        <v>22</v>
      </c>
      <c r="AI24" s="781">
        <v>1</v>
      </c>
      <c r="AJ24" s="785">
        <v>82.7</v>
      </c>
      <c r="AK24" s="781"/>
      <c r="AL24" s="782"/>
      <c r="AM24" s="781"/>
      <c r="AN24" s="782"/>
    </row>
    <row r="25" spans="1:40" s="456" customFormat="1" ht="17.100000000000001" customHeight="1">
      <c r="A25" s="182" t="s">
        <v>23</v>
      </c>
      <c r="B25" s="354">
        <f t="shared" si="4"/>
        <v>3</v>
      </c>
      <c r="C25" s="354">
        <f t="shared" si="4"/>
        <v>91451</v>
      </c>
      <c r="D25" s="781">
        <v>2</v>
      </c>
      <c r="E25" s="782">
        <v>85957</v>
      </c>
      <c r="F25" s="781">
        <v>1</v>
      </c>
      <c r="G25" s="782">
        <v>5494</v>
      </c>
      <c r="H25" s="781"/>
      <c r="I25" s="781"/>
      <c r="J25" s="781"/>
      <c r="K25" s="781"/>
      <c r="L25" s="164">
        <f t="shared" si="5"/>
        <v>51</v>
      </c>
      <c r="M25" s="164">
        <f t="shared" si="5"/>
        <v>1107.8</v>
      </c>
      <c r="N25" s="781"/>
      <c r="O25" s="785"/>
      <c r="P25" s="781">
        <v>34</v>
      </c>
      <c r="Q25" s="785">
        <v>68.3</v>
      </c>
      <c r="R25" s="297" t="s">
        <v>24</v>
      </c>
      <c r="S25" s="455" t="s">
        <v>23</v>
      </c>
      <c r="T25" s="786">
        <v>4</v>
      </c>
      <c r="U25" s="785">
        <v>11.9</v>
      </c>
      <c r="V25" s="781">
        <v>12</v>
      </c>
      <c r="W25" s="785">
        <v>971.4</v>
      </c>
      <c r="X25" s="786"/>
      <c r="Y25" s="787"/>
      <c r="Z25" s="781">
        <v>1</v>
      </c>
      <c r="AA25" s="785">
        <v>56.2</v>
      </c>
      <c r="AB25" s="781"/>
      <c r="AC25" s="782"/>
      <c r="AD25" s="788"/>
      <c r="AE25" s="782"/>
      <c r="AF25" s="356" t="s">
        <v>24</v>
      </c>
      <c r="AG25" s="47" t="s">
        <v>23</v>
      </c>
      <c r="AH25" s="355" t="s">
        <v>24</v>
      </c>
      <c r="AI25" s="781"/>
      <c r="AJ25" s="782"/>
      <c r="AK25" s="781"/>
      <c r="AL25" s="782"/>
      <c r="AM25" s="781">
        <v>1</v>
      </c>
      <c r="AN25" s="785">
        <v>1367.5</v>
      </c>
    </row>
    <row r="26" spans="1:40" s="456" customFormat="1" ht="17.100000000000001" customHeight="1">
      <c r="A26" s="182" t="s">
        <v>25</v>
      </c>
      <c r="B26" s="354">
        <f t="shared" si="4"/>
        <v>1</v>
      </c>
      <c r="C26" s="354">
        <f t="shared" si="4"/>
        <v>9520</v>
      </c>
      <c r="D26" s="781"/>
      <c r="E26" s="781"/>
      <c r="F26" s="781">
        <v>1</v>
      </c>
      <c r="G26" s="782">
        <v>9520</v>
      </c>
      <c r="H26" s="781"/>
      <c r="I26" s="781"/>
      <c r="J26" s="781"/>
      <c r="K26" s="781"/>
      <c r="L26" s="164">
        <f t="shared" si="5"/>
        <v>183</v>
      </c>
      <c r="M26" s="164">
        <f t="shared" si="5"/>
        <v>4144</v>
      </c>
      <c r="N26" s="781"/>
      <c r="O26" s="785"/>
      <c r="P26" s="781">
        <v>100</v>
      </c>
      <c r="Q26" s="785">
        <v>213.9</v>
      </c>
      <c r="R26" s="297" t="s">
        <v>26</v>
      </c>
      <c r="S26" s="455" t="s">
        <v>25</v>
      </c>
      <c r="T26" s="781">
        <v>37</v>
      </c>
      <c r="U26" s="785">
        <v>61.9</v>
      </c>
      <c r="V26" s="781">
        <v>37</v>
      </c>
      <c r="W26" s="785">
        <v>3493</v>
      </c>
      <c r="X26" s="786">
        <v>1</v>
      </c>
      <c r="Y26" s="787">
        <v>262.5</v>
      </c>
      <c r="Z26" s="781">
        <v>2</v>
      </c>
      <c r="AA26" s="782">
        <v>8</v>
      </c>
      <c r="AB26" s="781">
        <v>2</v>
      </c>
      <c r="AC26" s="785">
        <v>12.2</v>
      </c>
      <c r="AD26" s="788"/>
      <c r="AE26" s="782"/>
      <c r="AF26" s="356" t="s">
        <v>26</v>
      </c>
      <c r="AG26" s="47" t="s">
        <v>25</v>
      </c>
      <c r="AH26" s="355" t="s">
        <v>26</v>
      </c>
      <c r="AI26" s="781">
        <v>4</v>
      </c>
      <c r="AJ26" s="785">
        <v>92.5</v>
      </c>
      <c r="AK26" s="781"/>
      <c r="AL26" s="782"/>
      <c r="AM26" s="781">
        <v>2</v>
      </c>
      <c r="AN26" s="785">
        <v>742.4</v>
      </c>
    </row>
    <row r="27" spans="1:40" s="456" customFormat="1" ht="17.100000000000001" customHeight="1">
      <c r="A27" s="182" t="s">
        <v>27</v>
      </c>
      <c r="B27" s="354">
        <f t="shared" si="4"/>
        <v>0</v>
      </c>
      <c r="C27" s="354">
        <f t="shared" si="4"/>
        <v>21858</v>
      </c>
      <c r="D27" s="781"/>
      <c r="E27" s="781"/>
      <c r="F27" s="781"/>
      <c r="G27" s="782">
        <v>21858</v>
      </c>
      <c r="H27" s="781"/>
      <c r="I27" s="781"/>
      <c r="J27" s="781"/>
      <c r="K27" s="781"/>
      <c r="L27" s="164">
        <f t="shared" si="5"/>
        <v>12</v>
      </c>
      <c r="M27" s="164">
        <f t="shared" si="5"/>
        <v>852.7</v>
      </c>
      <c r="N27" s="781"/>
      <c r="O27" s="785"/>
      <c r="P27" s="781">
        <v>5</v>
      </c>
      <c r="Q27" s="785">
        <v>9.4</v>
      </c>
      <c r="R27" s="297" t="s">
        <v>28</v>
      </c>
      <c r="S27" s="455" t="s">
        <v>27</v>
      </c>
      <c r="T27" s="786">
        <v>1</v>
      </c>
      <c r="U27" s="785">
        <v>0.1</v>
      </c>
      <c r="V27" s="781">
        <v>2</v>
      </c>
      <c r="W27" s="785">
        <v>426.6</v>
      </c>
      <c r="X27" s="786"/>
      <c r="Y27" s="787"/>
      <c r="Z27" s="781">
        <v>1</v>
      </c>
      <c r="AA27" s="782">
        <v>35.299999999999997</v>
      </c>
      <c r="AB27" s="781">
        <v>2</v>
      </c>
      <c r="AC27" s="785">
        <v>373.8</v>
      </c>
      <c r="AD27" s="788"/>
      <c r="AE27" s="782"/>
      <c r="AF27" s="356" t="s">
        <v>28</v>
      </c>
      <c r="AG27" s="47" t="s">
        <v>27</v>
      </c>
      <c r="AH27" s="355" t="s">
        <v>28</v>
      </c>
      <c r="AI27" s="781">
        <v>1</v>
      </c>
      <c r="AJ27" s="785">
        <v>7.5</v>
      </c>
      <c r="AK27" s="781"/>
      <c r="AL27" s="782"/>
      <c r="AM27" s="781"/>
      <c r="AN27" s="782"/>
    </row>
    <row r="28" spans="1:40" s="456" customFormat="1" ht="17.100000000000001" customHeight="1">
      <c r="A28" s="182" t="s">
        <v>29</v>
      </c>
      <c r="B28" s="354">
        <f t="shared" si="4"/>
        <v>1</v>
      </c>
      <c r="C28" s="354">
        <f t="shared" si="4"/>
        <v>880</v>
      </c>
      <c r="D28" s="781"/>
      <c r="E28" s="781"/>
      <c r="F28" s="781"/>
      <c r="G28" s="781"/>
      <c r="H28" s="781">
        <v>1</v>
      </c>
      <c r="I28" s="782">
        <v>880</v>
      </c>
      <c r="J28" s="781"/>
      <c r="K28" s="782"/>
      <c r="L28" s="164">
        <f t="shared" si="5"/>
        <v>24</v>
      </c>
      <c r="M28" s="164">
        <f t="shared" si="5"/>
        <v>1704.4</v>
      </c>
      <c r="N28" s="781"/>
      <c r="O28" s="785"/>
      <c r="P28" s="781">
        <v>11</v>
      </c>
      <c r="Q28" s="785">
        <v>23.9</v>
      </c>
      <c r="R28" s="297" t="s">
        <v>30</v>
      </c>
      <c r="S28" s="455" t="s">
        <v>29</v>
      </c>
      <c r="T28" s="786">
        <v>3</v>
      </c>
      <c r="U28" s="785">
        <v>12.5</v>
      </c>
      <c r="V28" s="781">
        <v>7</v>
      </c>
      <c r="W28" s="785">
        <v>1036.8</v>
      </c>
      <c r="X28" s="786">
        <v>1</v>
      </c>
      <c r="Y28" s="787">
        <v>508.7</v>
      </c>
      <c r="Z28" s="781">
        <v>1</v>
      </c>
      <c r="AA28" s="785">
        <v>17.3</v>
      </c>
      <c r="AB28" s="781"/>
      <c r="AC28" s="782"/>
      <c r="AD28" s="788">
        <v>1</v>
      </c>
      <c r="AE28" s="785">
        <v>105.2</v>
      </c>
      <c r="AF28" s="356" t="s">
        <v>30</v>
      </c>
      <c r="AG28" s="47" t="s">
        <v>29</v>
      </c>
      <c r="AH28" s="355" t="s">
        <v>30</v>
      </c>
      <c r="AI28" s="781"/>
      <c r="AJ28" s="782"/>
      <c r="AK28" s="781"/>
      <c r="AL28" s="782"/>
      <c r="AM28" s="781"/>
      <c r="AN28" s="782"/>
    </row>
    <row r="29" spans="1:40" s="456" customFormat="1" ht="17.100000000000001" customHeight="1">
      <c r="A29" s="182" t="s">
        <v>31</v>
      </c>
      <c r="B29" s="354">
        <f t="shared" si="4"/>
        <v>2</v>
      </c>
      <c r="C29" s="354">
        <f t="shared" si="4"/>
        <v>921136</v>
      </c>
      <c r="D29" s="781">
        <v>1</v>
      </c>
      <c r="E29" s="782">
        <v>75426</v>
      </c>
      <c r="F29" s="781"/>
      <c r="G29" s="781"/>
      <c r="H29" s="781"/>
      <c r="I29" s="781"/>
      <c r="J29" s="781">
        <v>1</v>
      </c>
      <c r="K29" s="782">
        <v>845710</v>
      </c>
      <c r="L29" s="164">
        <f t="shared" si="5"/>
        <v>23</v>
      </c>
      <c r="M29" s="164">
        <f t="shared" si="5"/>
        <v>449.9</v>
      </c>
      <c r="N29" s="781"/>
      <c r="O29" s="785"/>
      <c r="P29" s="781">
        <v>5</v>
      </c>
      <c r="Q29" s="785">
        <v>13</v>
      </c>
      <c r="R29" s="297" t="s">
        <v>32</v>
      </c>
      <c r="S29" s="455" t="s">
        <v>31</v>
      </c>
      <c r="T29" s="786">
        <v>9</v>
      </c>
      <c r="U29" s="785">
        <v>12.2</v>
      </c>
      <c r="V29" s="781">
        <v>7</v>
      </c>
      <c r="W29" s="785">
        <v>390.5</v>
      </c>
      <c r="X29" s="786"/>
      <c r="Y29" s="787"/>
      <c r="Z29" s="781">
        <v>1</v>
      </c>
      <c r="AA29" s="782">
        <v>15.9</v>
      </c>
      <c r="AB29" s="781">
        <v>1</v>
      </c>
      <c r="AC29" s="782">
        <v>18.3</v>
      </c>
      <c r="AD29" s="788"/>
      <c r="AE29" s="782"/>
      <c r="AF29" s="356" t="s">
        <v>32</v>
      </c>
      <c r="AG29" s="47" t="s">
        <v>31</v>
      </c>
      <c r="AH29" s="355" t="s">
        <v>32</v>
      </c>
      <c r="AI29" s="781"/>
      <c r="AJ29" s="782"/>
      <c r="AK29" s="781"/>
      <c r="AL29" s="782"/>
      <c r="AM29" s="781"/>
      <c r="AN29" s="782"/>
    </row>
    <row r="30" spans="1:40" s="456" customFormat="1" ht="17.100000000000001" customHeight="1">
      <c r="A30" s="182" t="s">
        <v>33</v>
      </c>
      <c r="B30" s="354">
        <f t="shared" si="4"/>
        <v>0</v>
      </c>
      <c r="C30" s="354">
        <f t="shared" si="4"/>
        <v>0</v>
      </c>
      <c r="D30" s="781"/>
      <c r="E30" s="781"/>
      <c r="F30" s="781"/>
      <c r="G30" s="781"/>
      <c r="H30" s="781"/>
      <c r="I30" s="781"/>
      <c r="J30" s="782"/>
      <c r="K30" s="782"/>
      <c r="L30" s="164">
        <f t="shared" si="5"/>
        <v>7</v>
      </c>
      <c r="M30" s="164">
        <f t="shared" si="5"/>
        <v>641</v>
      </c>
      <c r="N30" s="781"/>
      <c r="O30" s="782"/>
      <c r="P30" s="781"/>
      <c r="Q30" s="782"/>
      <c r="R30" s="297" t="s">
        <v>34</v>
      </c>
      <c r="S30" s="455" t="s">
        <v>33</v>
      </c>
      <c r="T30" s="786">
        <v>2</v>
      </c>
      <c r="U30" s="785">
        <v>6.7</v>
      </c>
      <c r="V30" s="781">
        <v>3</v>
      </c>
      <c r="W30" s="785">
        <v>232.5</v>
      </c>
      <c r="X30" s="786"/>
      <c r="Y30" s="787"/>
      <c r="Z30" s="781"/>
      <c r="AA30" s="782"/>
      <c r="AB30" s="781">
        <v>2</v>
      </c>
      <c r="AC30" s="785">
        <v>401.8</v>
      </c>
      <c r="AD30" s="788"/>
      <c r="AE30" s="782"/>
      <c r="AF30" s="356" t="s">
        <v>34</v>
      </c>
      <c r="AG30" s="47" t="s">
        <v>33</v>
      </c>
      <c r="AH30" s="355" t="s">
        <v>34</v>
      </c>
      <c r="AI30" s="781"/>
      <c r="AJ30" s="782"/>
      <c r="AK30" s="781"/>
      <c r="AL30" s="782"/>
      <c r="AM30" s="781"/>
      <c r="AN30" s="782"/>
    </row>
    <row r="31" spans="1:40" s="456" customFormat="1" ht="17.100000000000001" customHeight="1">
      <c r="A31" s="182" t="s">
        <v>35</v>
      </c>
      <c r="B31" s="354">
        <f t="shared" si="4"/>
        <v>1</v>
      </c>
      <c r="C31" s="354">
        <f t="shared" si="4"/>
        <v>30169</v>
      </c>
      <c r="D31" s="781">
        <v>1</v>
      </c>
      <c r="E31" s="782">
        <v>30169</v>
      </c>
      <c r="F31" s="781"/>
      <c r="G31" s="781"/>
      <c r="H31" s="781"/>
      <c r="I31" s="781"/>
      <c r="J31" s="782"/>
      <c r="K31" s="782"/>
      <c r="L31" s="164">
        <f t="shared" si="5"/>
        <v>35</v>
      </c>
      <c r="M31" s="164">
        <f t="shared" si="5"/>
        <v>1978.1</v>
      </c>
      <c r="N31" s="781"/>
      <c r="O31" s="785"/>
      <c r="P31" s="781">
        <v>15</v>
      </c>
      <c r="Q31" s="785">
        <v>38.700000000000003</v>
      </c>
      <c r="R31" s="297" t="s">
        <v>36</v>
      </c>
      <c r="S31" s="455" t="s">
        <v>35</v>
      </c>
      <c r="T31" s="786">
        <v>12</v>
      </c>
      <c r="U31" s="785">
        <v>23.6</v>
      </c>
      <c r="V31" s="781">
        <v>8</v>
      </c>
      <c r="W31" s="785">
        <v>1915.8</v>
      </c>
      <c r="X31" s="786"/>
      <c r="Y31" s="787"/>
      <c r="Z31" s="781"/>
      <c r="AA31" s="782"/>
      <c r="AB31" s="781"/>
      <c r="AC31" s="782"/>
      <c r="AD31" s="788"/>
      <c r="AE31" s="782"/>
      <c r="AF31" s="356" t="s">
        <v>36</v>
      </c>
      <c r="AG31" s="47" t="s">
        <v>35</v>
      </c>
      <c r="AH31" s="355" t="s">
        <v>36</v>
      </c>
      <c r="AI31" s="781"/>
      <c r="AJ31" s="782"/>
      <c r="AK31" s="781"/>
      <c r="AL31" s="782"/>
      <c r="AM31" s="781"/>
      <c r="AN31" s="782"/>
    </row>
    <row r="32" spans="1:40" s="456" customFormat="1" ht="17.100000000000001" customHeight="1">
      <c r="A32" s="182" t="s">
        <v>37</v>
      </c>
      <c r="B32" s="354">
        <f t="shared" si="4"/>
        <v>1</v>
      </c>
      <c r="C32" s="354">
        <f t="shared" si="4"/>
        <v>16173</v>
      </c>
      <c r="D32" s="781"/>
      <c r="E32" s="781"/>
      <c r="F32" s="781"/>
      <c r="G32" s="781"/>
      <c r="H32" s="781">
        <v>1</v>
      </c>
      <c r="I32" s="782">
        <v>16173</v>
      </c>
      <c r="J32" s="782"/>
      <c r="K32" s="782"/>
      <c r="L32" s="164">
        <f t="shared" si="5"/>
        <v>23</v>
      </c>
      <c r="M32" s="164">
        <f t="shared" si="5"/>
        <v>813.4</v>
      </c>
      <c r="N32" s="781"/>
      <c r="O32" s="785"/>
      <c r="P32" s="781">
        <v>11</v>
      </c>
      <c r="Q32" s="785">
        <v>21.5</v>
      </c>
      <c r="R32" s="297" t="s">
        <v>38</v>
      </c>
      <c r="S32" s="455" t="s">
        <v>37</v>
      </c>
      <c r="T32" s="786">
        <v>4</v>
      </c>
      <c r="U32" s="785">
        <v>1.8</v>
      </c>
      <c r="V32" s="781">
        <v>6</v>
      </c>
      <c r="W32" s="785">
        <v>763.2</v>
      </c>
      <c r="X32" s="786"/>
      <c r="Y32" s="787"/>
      <c r="Z32" s="781">
        <v>1</v>
      </c>
      <c r="AA32" s="785">
        <v>7</v>
      </c>
      <c r="AB32" s="781">
        <v>1</v>
      </c>
      <c r="AC32" s="785">
        <v>19.899999999999999</v>
      </c>
      <c r="AD32" s="788"/>
      <c r="AE32" s="782"/>
      <c r="AF32" s="356" t="s">
        <v>38</v>
      </c>
      <c r="AG32" s="47" t="s">
        <v>37</v>
      </c>
      <c r="AH32" s="355" t="s">
        <v>38</v>
      </c>
      <c r="AI32" s="781"/>
      <c r="AJ32" s="782"/>
      <c r="AK32" s="781"/>
      <c r="AL32" s="782"/>
      <c r="AM32" s="781">
        <v>1</v>
      </c>
      <c r="AN32" s="785">
        <v>576</v>
      </c>
    </row>
    <row r="33" spans="1:40" s="456" customFormat="1" ht="17.100000000000001" customHeight="1">
      <c r="A33" s="182" t="s">
        <v>39</v>
      </c>
      <c r="B33" s="354">
        <f t="shared" si="4"/>
        <v>0</v>
      </c>
      <c r="C33" s="354">
        <f t="shared" si="4"/>
        <v>0</v>
      </c>
      <c r="D33" s="781"/>
      <c r="E33" s="781"/>
      <c r="F33" s="781"/>
      <c r="G33" s="781"/>
      <c r="H33" s="781"/>
      <c r="I33" s="781"/>
      <c r="J33" s="782"/>
      <c r="K33" s="782"/>
      <c r="L33" s="164">
        <f t="shared" si="5"/>
        <v>31</v>
      </c>
      <c r="M33" s="164">
        <f t="shared" si="5"/>
        <v>649.00000000000011</v>
      </c>
      <c r="N33" s="781"/>
      <c r="O33" s="785"/>
      <c r="P33" s="781">
        <v>4</v>
      </c>
      <c r="Q33" s="785">
        <v>17.2</v>
      </c>
      <c r="R33" s="297" t="s">
        <v>40</v>
      </c>
      <c r="S33" s="455" t="s">
        <v>39</v>
      </c>
      <c r="T33" s="786">
        <v>18</v>
      </c>
      <c r="U33" s="785">
        <v>52.9</v>
      </c>
      <c r="V33" s="781">
        <v>8</v>
      </c>
      <c r="W33" s="785">
        <v>576.20000000000005</v>
      </c>
      <c r="X33" s="786"/>
      <c r="Y33" s="787"/>
      <c r="Z33" s="781">
        <v>1</v>
      </c>
      <c r="AA33" s="785">
        <v>2.7</v>
      </c>
      <c r="AB33" s="781"/>
      <c r="AC33" s="782"/>
      <c r="AD33" s="788"/>
      <c r="AE33" s="782"/>
      <c r="AF33" s="356" t="s">
        <v>40</v>
      </c>
      <c r="AG33" s="47" t="s">
        <v>39</v>
      </c>
      <c r="AH33" s="355" t="s">
        <v>40</v>
      </c>
      <c r="AI33" s="781"/>
      <c r="AJ33" s="782"/>
      <c r="AK33" s="781"/>
      <c r="AL33" s="782"/>
      <c r="AM33" s="781"/>
      <c r="AN33" s="782"/>
    </row>
    <row r="34" spans="1:40" s="456" customFormat="1" ht="17.100000000000001" customHeight="1">
      <c r="A34" s="182" t="s">
        <v>41</v>
      </c>
      <c r="B34" s="354">
        <f t="shared" si="4"/>
        <v>1</v>
      </c>
      <c r="C34" s="354">
        <f t="shared" si="4"/>
        <v>30950</v>
      </c>
      <c r="D34" s="781">
        <v>1</v>
      </c>
      <c r="E34" s="782">
        <v>30950</v>
      </c>
      <c r="F34" s="781"/>
      <c r="G34" s="781"/>
      <c r="H34" s="781"/>
      <c r="I34" s="781"/>
      <c r="J34" s="782"/>
      <c r="K34" s="782"/>
      <c r="L34" s="164">
        <f t="shared" si="5"/>
        <v>30</v>
      </c>
      <c r="M34" s="164">
        <f t="shared" si="5"/>
        <v>473.09999999999997</v>
      </c>
      <c r="N34" s="781"/>
      <c r="O34" s="785"/>
      <c r="P34" s="781">
        <v>14</v>
      </c>
      <c r="Q34" s="785">
        <v>27</v>
      </c>
      <c r="R34" s="297" t="s">
        <v>42</v>
      </c>
      <c r="S34" s="455" t="s">
        <v>41</v>
      </c>
      <c r="T34" s="786">
        <v>8</v>
      </c>
      <c r="U34" s="785">
        <v>9.1</v>
      </c>
      <c r="V34" s="781">
        <v>6</v>
      </c>
      <c r="W34" s="785">
        <v>209.2</v>
      </c>
      <c r="X34" s="786">
        <v>1</v>
      </c>
      <c r="Y34" s="787">
        <v>207.1</v>
      </c>
      <c r="Z34" s="781"/>
      <c r="AA34" s="782"/>
      <c r="AB34" s="781"/>
      <c r="AC34" s="782"/>
      <c r="AD34" s="788"/>
      <c r="AE34" s="782"/>
      <c r="AF34" s="356" t="s">
        <v>42</v>
      </c>
      <c r="AG34" s="47" t="s">
        <v>41</v>
      </c>
      <c r="AH34" s="355" t="s">
        <v>42</v>
      </c>
      <c r="AI34" s="781">
        <v>1</v>
      </c>
      <c r="AJ34" s="785">
        <v>20.7</v>
      </c>
      <c r="AK34" s="781"/>
      <c r="AL34" s="782"/>
      <c r="AM34" s="781"/>
      <c r="AN34" s="782"/>
    </row>
    <row r="35" spans="1:40" s="456" customFormat="1" ht="17.100000000000001" customHeight="1">
      <c r="A35" s="455" t="s">
        <v>43</v>
      </c>
      <c r="B35" s="354">
        <f t="shared" si="4"/>
        <v>2</v>
      </c>
      <c r="C35" s="354">
        <f t="shared" si="4"/>
        <v>37699</v>
      </c>
      <c r="D35" s="781"/>
      <c r="E35" s="781"/>
      <c r="F35" s="781">
        <v>2</v>
      </c>
      <c r="G35" s="782">
        <v>37699</v>
      </c>
      <c r="H35" s="781"/>
      <c r="I35" s="781"/>
      <c r="J35" s="782"/>
      <c r="K35" s="782"/>
      <c r="L35" s="164">
        <f t="shared" si="5"/>
        <v>105</v>
      </c>
      <c r="M35" s="164">
        <f t="shared" si="5"/>
        <v>4345</v>
      </c>
      <c r="N35" s="781"/>
      <c r="O35" s="785"/>
      <c r="P35" s="781">
        <v>59</v>
      </c>
      <c r="Q35" s="785">
        <v>141.80000000000001</v>
      </c>
      <c r="R35" s="297" t="s">
        <v>44</v>
      </c>
      <c r="S35" s="455" t="s">
        <v>43</v>
      </c>
      <c r="T35" s="786">
        <v>22</v>
      </c>
      <c r="U35" s="785">
        <v>47.6</v>
      </c>
      <c r="V35" s="781">
        <v>20</v>
      </c>
      <c r="W35" s="785">
        <v>2940.2</v>
      </c>
      <c r="X35" s="786"/>
      <c r="Y35" s="787"/>
      <c r="Z35" s="781"/>
      <c r="AA35" s="782"/>
      <c r="AB35" s="781">
        <v>2</v>
      </c>
      <c r="AC35" s="785">
        <v>512.1</v>
      </c>
      <c r="AD35" s="781">
        <v>1</v>
      </c>
      <c r="AE35" s="785">
        <v>688.3</v>
      </c>
      <c r="AF35" s="297" t="s">
        <v>44</v>
      </c>
      <c r="AG35" s="46" t="s">
        <v>43</v>
      </c>
      <c r="AH35" s="355" t="s">
        <v>44</v>
      </c>
      <c r="AI35" s="781">
        <v>1</v>
      </c>
      <c r="AJ35" s="782">
        <v>15</v>
      </c>
      <c r="AK35" s="781"/>
      <c r="AL35" s="782"/>
      <c r="AM35" s="781"/>
      <c r="AN35" s="785"/>
    </row>
    <row r="36" spans="1:40" s="456" customFormat="1" ht="17.100000000000001" customHeight="1">
      <c r="A36" s="455" t="s">
        <v>45</v>
      </c>
      <c r="B36" s="354">
        <f t="shared" si="4"/>
        <v>0</v>
      </c>
      <c r="C36" s="354">
        <f t="shared" si="4"/>
        <v>0</v>
      </c>
      <c r="D36" s="781"/>
      <c r="E36" s="781"/>
      <c r="F36" s="781"/>
      <c r="G36" s="781"/>
      <c r="H36" s="781"/>
      <c r="I36" s="781"/>
      <c r="J36" s="782"/>
      <c r="K36" s="782"/>
      <c r="L36" s="164">
        <f t="shared" si="5"/>
        <v>36</v>
      </c>
      <c r="M36" s="164">
        <f t="shared" si="5"/>
        <v>597.1</v>
      </c>
      <c r="N36" s="781"/>
      <c r="O36" s="785"/>
      <c r="P36" s="781">
        <v>16</v>
      </c>
      <c r="Q36" s="785">
        <v>35.5</v>
      </c>
      <c r="R36" s="297" t="s">
        <v>46</v>
      </c>
      <c r="S36" s="455" t="s">
        <v>45</v>
      </c>
      <c r="T36" s="786">
        <v>2</v>
      </c>
      <c r="U36" s="785">
        <v>2</v>
      </c>
      <c r="V36" s="781">
        <v>9</v>
      </c>
      <c r="W36" s="785">
        <v>448.7</v>
      </c>
      <c r="X36" s="786"/>
      <c r="Y36" s="787"/>
      <c r="Z36" s="781"/>
      <c r="AA36" s="782"/>
      <c r="AB36" s="781">
        <v>9</v>
      </c>
      <c r="AC36" s="785">
        <v>110.9</v>
      </c>
      <c r="AD36" s="781"/>
      <c r="AE36" s="782"/>
      <c r="AF36" s="297" t="s">
        <v>46</v>
      </c>
      <c r="AG36" s="46" t="s">
        <v>45</v>
      </c>
      <c r="AH36" s="355" t="s">
        <v>46</v>
      </c>
      <c r="AI36" s="781"/>
      <c r="AJ36" s="782"/>
      <c r="AK36" s="781"/>
      <c r="AL36" s="782"/>
      <c r="AM36" s="781"/>
      <c r="AN36" s="782"/>
    </row>
    <row r="37" spans="1:40" s="456" customFormat="1" ht="17.100000000000001" customHeight="1">
      <c r="A37" s="455" t="s">
        <v>47</v>
      </c>
      <c r="B37" s="354">
        <f t="shared" si="4"/>
        <v>3</v>
      </c>
      <c r="C37" s="354">
        <f t="shared" si="4"/>
        <v>61431</v>
      </c>
      <c r="D37" s="781">
        <v>2</v>
      </c>
      <c r="E37" s="782">
        <v>20292</v>
      </c>
      <c r="F37" s="781">
        <v>1</v>
      </c>
      <c r="G37" s="782">
        <v>41139</v>
      </c>
      <c r="H37" s="781"/>
      <c r="I37" s="781"/>
      <c r="J37" s="782"/>
      <c r="K37" s="782"/>
      <c r="L37" s="164">
        <f t="shared" si="5"/>
        <v>10</v>
      </c>
      <c r="M37" s="164">
        <f t="shared" si="5"/>
        <v>683.5</v>
      </c>
      <c r="N37" s="781"/>
      <c r="O37" s="785"/>
      <c r="P37" s="781">
        <v>3</v>
      </c>
      <c r="Q37" s="785">
        <v>5.6</v>
      </c>
      <c r="R37" s="297" t="s">
        <v>48</v>
      </c>
      <c r="S37" s="455" t="s">
        <v>47</v>
      </c>
      <c r="T37" s="786">
        <v>3</v>
      </c>
      <c r="U37" s="785">
        <v>4.9000000000000004</v>
      </c>
      <c r="V37" s="781">
        <v>4</v>
      </c>
      <c r="W37" s="785">
        <v>673</v>
      </c>
      <c r="X37" s="786"/>
      <c r="Y37" s="787"/>
      <c r="Z37" s="781"/>
      <c r="AA37" s="782"/>
      <c r="AB37" s="781"/>
      <c r="AC37" s="782"/>
      <c r="AD37" s="781"/>
      <c r="AE37" s="782"/>
      <c r="AF37" s="297" t="s">
        <v>48</v>
      </c>
      <c r="AG37" s="46" t="s">
        <v>47</v>
      </c>
      <c r="AH37" s="355" t="s">
        <v>48</v>
      </c>
      <c r="AI37" s="781"/>
      <c r="AJ37" s="782"/>
      <c r="AK37" s="781"/>
      <c r="AL37" s="782"/>
      <c r="AM37" s="781"/>
      <c r="AN37" s="782"/>
    </row>
    <row r="38" spans="1:40" s="456" customFormat="1" ht="17.100000000000001" customHeight="1">
      <c r="A38" s="455" t="s">
        <v>49</v>
      </c>
      <c r="B38" s="354">
        <f t="shared" si="4"/>
        <v>2</v>
      </c>
      <c r="C38" s="354">
        <f t="shared" si="4"/>
        <v>31200</v>
      </c>
      <c r="D38" s="781"/>
      <c r="E38" s="781"/>
      <c r="F38" s="781"/>
      <c r="G38" s="781"/>
      <c r="H38" s="781">
        <v>2</v>
      </c>
      <c r="I38" s="782">
        <v>31200</v>
      </c>
      <c r="J38" s="782"/>
      <c r="K38" s="782"/>
      <c r="L38" s="164">
        <f t="shared" si="5"/>
        <v>37</v>
      </c>
      <c r="M38" s="164">
        <f t="shared" si="5"/>
        <v>1365.4999999999998</v>
      </c>
      <c r="N38" s="781"/>
      <c r="O38" s="785"/>
      <c r="P38" s="781">
        <v>21</v>
      </c>
      <c r="Q38" s="785">
        <v>58.6</v>
      </c>
      <c r="R38" s="297" t="s">
        <v>50</v>
      </c>
      <c r="S38" s="455" t="s">
        <v>49</v>
      </c>
      <c r="T38" s="786">
        <v>2</v>
      </c>
      <c r="U38" s="785">
        <v>3</v>
      </c>
      <c r="V38" s="781">
        <v>12</v>
      </c>
      <c r="W38" s="785">
        <v>1109.0999999999999</v>
      </c>
      <c r="X38" s="786">
        <v>1</v>
      </c>
      <c r="Y38" s="787">
        <v>41.5</v>
      </c>
      <c r="Z38" s="781">
        <v>1</v>
      </c>
      <c r="AA38" s="785">
        <v>153.30000000000001</v>
      </c>
      <c r="AB38" s="781"/>
      <c r="AC38" s="782"/>
      <c r="AD38" s="781"/>
      <c r="AE38" s="782"/>
      <c r="AF38" s="297" t="s">
        <v>50</v>
      </c>
      <c r="AG38" s="46" t="s">
        <v>49</v>
      </c>
      <c r="AH38" s="355" t="s">
        <v>50</v>
      </c>
      <c r="AI38" s="781"/>
      <c r="AJ38" s="782"/>
      <c r="AK38" s="781"/>
      <c r="AL38" s="782"/>
      <c r="AM38" s="781"/>
      <c r="AN38" s="785"/>
    </row>
    <row r="39" spans="1:40" s="456" customFormat="1" ht="17.100000000000001" customHeight="1" thickBot="1">
      <c r="A39" s="184" t="s">
        <v>51</v>
      </c>
      <c r="B39" s="354">
        <f t="shared" si="4"/>
        <v>1</v>
      </c>
      <c r="C39" s="354">
        <f t="shared" si="4"/>
        <v>127900</v>
      </c>
      <c r="D39" s="783"/>
      <c r="E39" s="783"/>
      <c r="F39" s="783"/>
      <c r="G39" s="783"/>
      <c r="H39" s="783"/>
      <c r="I39" s="783"/>
      <c r="J39" s="783">
        <v>1</v>
      </c>
      <c r="K39" s="784">
        <v>127900</v>
      </c>
      <c r="L39" s="164">
        <f t="shared" si="5"/>
        <v>13</v>
      </c>
      <c r="M39" s="164">
        <f t="shared" si="5"/>
        <v>207.9</v>
      </c>
      <c r="N39" s="781"/>
      <c r="O39" s="785"/>
      <c r="P39" s="781">
        <v>5</v>
      </c>
      <c r="Q39" s="785">
        <v>13.3</v>
      </c>
      <c r="R39" s="300" t="s">
        <v>52</v>
      </c>
      <c r="S39" s="184" t="s">
        <v>51</v>
      </c>
      <c r="T39" s="781">
        <v>2</v>
      </c>
      <c r="U39" s="785">
        <v>1.9</v>
      </c>
      <c r="V39" s="781">
        <v>3</v>
      </c>
      <c r="W39" s="785">
        <v>169.4</v>
      </c>
      <c r="X39" s="786"/>
      <c r="Y39" s="787"/>
      <c r="Z39" s="781">
        <v>1</v>
      </c>
      <c r="AA39" s="785">
        <v>4.9000000000000004</v>
      </c>
      <c r="AB39" s="781">
        <v>1</v>
      </c>
      <c r="AC39" s="785">
        <v>7.7</v>
      </c>
      <c r="AD39" s="781"/>
      <c r="AE39" s="782"/>
      <c r="AF39" s="300" t="s">
        <v>52</v>
      </c>
      <c r="AG39" s="321" t="s">
        <v>51</v>
      </c>
      <c r="AH39" s="357" t="s">
        <v>52</v>
      </c>
      <c r="AI39" s="781">
        <v>1</v>
      </c>
      <c r="AJ39" s="785">
        <v>10.7</v>
      </c>
      <c r="AK39" s="781"/>
      <c r="AL39" s="782"/>
      <c r="AM39" s="781"/>
      <c r="AN39" s="782"/>
    </row>
    <row r="40" spans="1:40" s="360" customFormat="1" ht="11.1" customHeight="1">
      <c r="A40" s="358" t="s">
        <v>574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9"/>
      <c r="N40" s="358"/>
      <c r="O40" s="359"/>
      <c r="P40" s="358"/>
      <c r="Q40" s="359"/>
      <c r="R40" s="142" t="s">
        <v>726</v>
      </c>
      <c r="S40" s="358" t="s">
        <v>574</v>
      </c>
      <c r="T40" s="358"/>
      <c r="U40" s="359"/>
      <c r="V40" s="358"/>
      <c r="W40" s="359"/>
      <c r="X40" s="358"/>
      <c r="Y40" s="359"/>
      <c r="Z40" s="358"/>
      <c r="AA40" s="359"/>
      <c r="AB40" s="358"/>
      <c r="AC40" s="359"/>
      <c r="AD40" s="358"/>
      <c r="AE40" s="359"/>
      <c r="AF40" s="142" t="s">
        <v>727</v>
      </c>
      <c r="AG40" s="358" t="s">
        <v>573</v>
      </c>
      <c r="AH40" s="358"/>
      <c r="AI40" s="358"/>
      <c r="AJ40" s="359"/>
      <c r="AK40" s="358"/>
      <c r="AL40" s="359"/>
      <c r="AM40" s="358"/>
      <c r="AN40" s="641" t="s">
        <v>728</v>
      </c>
    </row>
    <row r="41" spans="1:40" s="360" customFormat="1" ht="11.1" customHeight="1">
      <c r="A41" s="360" t="s">
        <v>839</v>
      </c>
      <c r="M41" s="361"/>
      <c r="O41" s="361"/>
      <c r="Q41" s="361"/>
      <c r="S41" s="360" t="s">
        <v>430</v>
      </c>
      <c r="U41" s="361"/>
      <c r="W41" s="361"/>
      <c r="Y41" s="361"/>
      <c r="AA41" s="361"/>
      <c r="AC41" s="361"/>
      <c r="AE41" s="361"/>
      <c r="AG41" s="360" t="s">
        <v>430</v>
      </c>
      <c r="AJ41" s="361"/>
      <c r="AL41" s="361"/>
      <c r="AN41" s="642" t="s">
        <v>729</v>
      </c>
    </row>
    <row r="42" spans="1:40" s="360" customFormat="1" ht="11.1" customHeight="1">
      <c r="A42" s="360" t="s">
        <v>431</v>
      </c>
      <c r="M42" s="361"/>
      <c r="O42" s="361"/>
      <c r="Q42" s="361"/>
      <c r="S42" s="360" t="s">
        <v>431</v>
      </c>
      <c r="U42" s="361"/>
      <c r="W42" s="361"/>
      <c r="X42" s="362"/>
      <c r="Y42" s="363"/>
      <c r="Z42" s="362"/>
      <c r="AA42" s="363"/>
      <c r="AB42" s="362"/>
      <c r="AC42" s="363"/>
      <c r="AD42" s="362"/>
      <c r="AE42" s="363"/>
      <c r="AF42" s="362"/>
      <c r="AG42" s="360" t="s">
        <v>431</v>
      </c>
      <c r="AJ42" s="361"/>
      <c r="AL42" s="361"/>
      <c r="AN42" s="361"/>
    </row>
    <row r="43" spans="1:40">
      <c r="A43" s="337" t="s">
        <v>739</v>
      </c>
      <c r="B43" s="82"/>
      <c r="C43" s="346"/>
      <c r="D43" s="82"/>
      <c r="E43" s="82"/>
      <c r="F43" s="82"/>
      <c r="G43" s="346"/>
      <c r="H43" s="82"/>
      <c r="I43" s="346"/>
      <c r="J43" s="82"/>
      <c r="K43" s="346"/>
      <c r="L43" s="82"/>
      <c r="M43" s="346"/>
      <c r="N43" s="346"/>
      <c r="O43" s="346"/>
      <c r="P43" s="346"/>
      <c r="Q43" s="346"/>
      <c r="R43" s="346"/>
      <c r="S43" s="337" t="s">
        <v>739</v>
      </c>
      <c r="T43" s="346"/>
      <c r="U43" s="346"/>
      <c r="V43" s="82"/>
      <c r="W43" s="346"/>
      <c r="X43" s="82"/>
      <c r="Y43" s="346"/>
      <c r="Z43" s="346"/>
      <c r="AA43" s="346"/>
      <c r="AB43" s="346"/>
      <c r="AC43" s="346"/>
      <c r="AD43" s="346"/>
      <c r="AE43" s="346"/>
      <c r="AF43" s="346"/>
      <c r="AG43" s="337" t="s">
        <v>739</v>
      </c>
      <c r="AH43" s="346"/>
      <c r="AI43" s="82"/>
      <c r="AJ43" s="345"/>
      <c r="AK43" s="456"/>
      <c r="AL43" s="345"/>
      <c r="AM43" s="456"/>
      <c r="AN43" s="345"/>
    </row>
    <row r="44" spans="1:40">
      <c r="A44" s="82"/>
      <c r="B44" s="82"/>
      <c r="C44" s="346"/>
      <c r="D44" s="82"/>
      <c r="E44" s="82"/>
      <c r="F44" s="82"/>
      <c r="G44" s="346"/>
      <c r="H44" s="82"/>
      <c r="I44" s="346"/>
      <c r="J44" s="82"/>
      <c r="K44" s="346"/>
      <c r="L44" s="82"/>
      <c r="M44" s="346"/>
      <c r="N44" s="346"/>
      <c r="O44" s="346"/>
      <c r="P44" s="346"/>
      <c r="Q44" s="346"/>
      <c r="R44" s="346"/>
      <c r="S44" s="346"/>
      <c r="T44" s="346"/>
      <c r="U44" s="346"/>
      <c r="V44" s="82"/>
      <c r="W44" s="346"/>
      <c r="X44" s="82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82"/>
      <c r="AJ44" s="345"/>
      <c r="AK44" s="456"/>
      <c r="AL44" s="345"/>
      <c r="AM44" s="456"/>
      <c r="AN44" s="345"/>
    </row>
    <row r="45" spans="1:40">
      <c r="A45" s="82"/>
      <c r="B45" s="82"/>
      <c r="C45" s="346"/>
      <c r="D45" s="82"/>
      <c r="E45" s="82"/>
      <c r="F45" s="82"/>
      <c r="G45" s="346"/>
      <c r="H45" s="82"/>
      <c r="I45" s="346"/>
      <c r="J45" s="82"/>
      <c r="K45" s="346"/>
      <c r="L45" s="82"/>
      <c r="M45" s="346"/>
      <c r="N45" s="346"/>
      <c r="O45" s="346"/>
      <c r="P45" s="346"/>
      <c r="Q45" s="346"/>
      <c r="R45" s="346"/>
      <c r="S45" s="346"/>
      <c r="T45" s="346"/>
      <c r="U45" s="346"/>
      <c r="V45" s="82"/>
      <c r="W45" s="346"/>
      <c r="X45" s="82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82"/>
      <c r="AJ45" s="345"/>
      <c r="AK45" s="456"/>
      <c r="AL45" s="345"/>
      <c r="AM45" s="456"/>
      <c r="AN45" s="345"/>
    </row>
    <row r="46" spans="1:40">
      <c r="A46" s="82"/>
      <c r="B46" s="82"/>
      <c r="C46" s="346"/>
      <c r="D46" s="82"/>
      <c r="E46" s="82"/>
      <c r="F46" s="82"/>
      <c r="G46" s="346"/>
      <c r="H46" s="82"/>
      <c r="I46" s="346"/>
      <c r="J46" s="82"/>
      <c r="K46" s="346"/>
      <c r="L46" s="82"/>
      <c r="M46" s="346"/>
      <c r="N46" s="346"/>
      <c r="O46" s="346"/>
      <c r="P46" s="346"/>
      <c r="Q46" s="346"/>
      <c r="R46" s="346"/>
      <c r="S46" s="346"/>
      <c r="T46" s="346"/>
      <c r="U46" s="346"/>
      <c r="V46" s="82"/>
      <c r="W46" s="346"/>
      <c r="X46" s="82"/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82"/>
      <c r="AJ46" s="345"/>
      <c r="AK46" s="456"/>
      <c r="AL46" s="345"/>
      <c r="AM46" s="456"/>
      <c r="AN46" s="345"/>
    </row>
    <row r="47" spans="1:40">
      <c r="A47" s="82"/>
      <c r="B47" s="82"/>
      <c r="C47" s="346"/>
      <c r="D47" s="82"/>
      <c r="E47" s="82"/>
      <c r="F47" s="82"/>
      <c r="G47" s="346"/>
      <c r="H47" s="82"/>
      <c r="I47" s="346"/>
      <c r="J47" s="82"/>
      <c r="K47" s="346"/>
      <c r="L47" s="82"/>
      <c r="M47" s="346"/>
      <c r="N47" s="346"/>
      <c r="O47" s="346"/>
      <c r="P47" s="346"/>
      <c r="Q47" s="346"/>
      <c r="R47" s="346"/>
      <c r="S47" s="346"/>
      <c r="T47" s="346"/>
      <c r="U47" s="346"/>
      <c r="V47" s="82"/>
      <c r="W47" s="346"/>
      <c r="X47" s="82"/>
      <c r="Y47" s="346"/>
      <c r="Z47" s="346"/>
      <c r="AA47" s="346"/>
      <c r="AB47" s="346"/>
      <c r="AC47" s="346"/>
      <c r="AD47" s="346"/>
      <c r="AE47" s="346"/>
      <c r="AF47" s="346"/>
      <c r="AG47" s="346"/>
      <c r="AH47" s="346"/>
      <c r="AI47" s="82"/>
      <c r="AJ47" s="345"/>
      <c r="AK47" s="456"/>
      <c r="AL47" s="345"/>
      <c r="AM47" s="456"/>
      <c r="AN47" s="345"/>
    </row>
    <row r="48" spans="1:40">
      <c r="A48" s="82"/>
      <c r="B48" s="82"/>
      <c r="C48" s="346"/>
      <c r="D48" s="82"/>
      <c r="E48" s="82"/>
      <c r="F48" s="82"/>
      <c r="G48" s="346"/>
      <c r="H48" s="82"/>
      <c r="I48" s="346"/>
      <c r="J48" s="82"/>
      <c r="K48" s="346"/>
      <c r="L48" s="82"/>
      <c r="M48" s="346"/>
      <c r="N48" s="346"/>
      <c r="O48" s="346"/>
      <c r="P48" s="346"/>
      <c r="Q48" s="346"/>
      <c r="R48" s="346"/>
      <c r="S48" s="346"/>
      <c r="T48" s="346"/>
      <c r="U48" s="346"/>
      <c r="V48" s="82"/>
      <c r="W48" s="346"/>
      <c r="X48" s="82"/>
      <c r="Y48" s="346"/>
      <c r="Z48" s="346"/>
      <c r="AA48" s="346"/>
      <c r="AB48" s="346"/>
      <c r="AC48" s="346"/>
      <c r="AD48" s="346"/>
      <c r="AE48" s="346"/>
      <c r="AF48" s="346"/>
      <c r="AG48" s="346"/>
      <c r="AH48" s="346"/>
      <c r="AI48" s="82"/>
      <c r="AJ48" s="345"/>
      <c r="AK48" s="456"/>
      <c r="AL48" s="345"/>
      <c r="AM48" s="456"/>
      <c r="AN48" s="345"/>
    </row>
    <row r="49" spans="1:40">
      <c r="A49" s="82"/>
      <c r="B49" s="82"/>
      <c r="C49" s="346"/>
      <c r="D49" s="82"/>
      <c r="E49" s="82"/>
      <c r="F49" s="82"/>
      <c r="G49" s="346"/>
      <c r="H49" s="82"/>
      <c r="I49" s="346"/>
      <c r="J49" s="82"/>
      <c r="K49" s="346"/>
      <c r="L49" s="82"/>
      <c r="M49" s="346"/>
      <c r="N49" s="346"/>
      <c r="O49" s="346"/>
      <c r="P49" s="346"/>
      <c r="Q49" s="346"/>
      <c r="R49" s="346"/>
      <c r="S49" s="346"/>
      <c r="T49" s="346"/>
      <c r="U49" s="346"/>
      <c r="V49" s="82"/>
      <c r="W49" s="346"/>
      <c r="X49" s="82"/>
      <c r="Y49" s="346"/>
      <c r="Z49" s="346"/>
      <c r="AA49" s="346"/>
      <c r="AB49" s="346"/>
      <c r="AC49" s="346"/>
      <c r="AD49" s="346"/>
      <c r="AE49" s="346"/>
      <c r="AF49" s="346"/>
      <c r="AG49" s="346"/>
      <c r="AH49" s="346"/>
      <c r="AI49" s="82"/>
      <c r="AJ49" s="345"/>
      <c r="AK49" s="456"/>
      <c r="AL49" s="345"/>
      <c r="AM49" s="456"/>
      <c r="AN49" s="345"/>
    </row>
    <row r="50" spans="1:40">
      <c r="A50" s="82"/>
      <c r="B50" s="82"/>
      <c r="C50" s="346"/>
      <c r="D50" s="82"/>
      <c r="E50" s="82"/>
      <c r="F50" s="82"/>
      <c r="G50" s="346"/>
      <c r="H50" s="82"/>
      <c r="I50" s="346"/>
      <c r="J50" s="82"/>
      <c r="K50" s="346"/>
      <c r="L50" s="82"/>
      <c r="M50" s="346"/>
      <c r="N50" s="346"/>
      <c r="O50" s="346"/>
      <c r="P50" s="346"/>
      <c r="Q50" s="346"/>
      <c r="R50" s="346"/>
      <c r="S50" s="346"/>
      <c r="T50" s="346"/>
      <c r="U50" s="346"/>
      <c r="V50" s="82"/>
      <c r="W50" s="346"/>
      <c r="X50" s="82"/>
      <c r="Y50" s="346"/>
      <c r="Z50" s="346"/>
      <c r="AA50" s="346"/>
      <c r="AB50" s="346"/>
      <c r="AC50" s="346"/>
      <c r="AD50" s="346"/>
      <c r="AE50" s="346"/>
      <c r="AF50" s="346"/>
      <c r="AG50" s="346"/>
      <c r="AH50" s="346"/>
      <c r="AI50" s="82"/>
      <c r="AJ50" s="345"/>
      <c r="AK50" s="456"/>
      <c r="AL50" s="345"/>
      <c r="AM50" s="456"/>
      <c r="AN50" s="345"/>
    </row>
    <row r="51" spans="1:40">
      <c r="A51" s="82"/>
      <c r="B51" s="82"/>
      <c r="C51" s="346"/>
      <c r="D51" s="82"/>
      <c r="E51" s="82"/>
      <c r="F51" s="82"/>
      <c r="G51" s="346"/>
      <c r="H51" s="82"/>
      <c r="I51" s="346"/>
      <c r="J51" s="82"/>
      <c r="K51" s="346"/>
      <c r="L51" s="82"/>
      <c r="M51" s="346"/>
      <c r="N51" s="346"/>
      <c r="O51" s="346"/>
      <c r="P51" s="346"/>
      <c r="Q51" s="346"/>
      <c r="R51" s="346"/>
      <c r="S51" s="346"/>
      <c r="T51" s="346"/>
      <c r="U51" s="346"/>
      <c r="V51" s="82"/>
      <c r="W51" s="346"/>
      <c r="X51" s="82"/>
      <c r="Y51" s="346"/>
      <c r="Z51" s="346"/>
      <c r="AA51" s="346"/>
      <c r="AB51" s="346"/>
      <c r="AC51" s="346"/>
      <c r="AD51" s="346"/>
      <c r="AE51" s="346"/>
      <c r="AF51" s="346"/>
      <c r="AG51" s="346"/>
      <c r="AH51" s="346"/>
      <c r="AI51" s="82"/>
      <c r="AJ51" s="345"/>
      <c r="AK51" s="456"/>
      <c r="AL51" s="345"/>
      <c r="AM51" s="456"/>
      <c r="AN51" s="345"/>
    </row>
    <row r="52" spans="1:40">
      <c r="A52" s="82"/>
      <c r="B52" s="82"/>
      <c r="C52" s="346"/>
      <c r="D52" s="82"/>
      <c r="E52" s="82"/>
      <c r="F52" s="82"/>
      <c r="G52" s="346"/>
      <c r="H52" s="82"/>
      <c r="I52" s="346"/>
      <c r="J52" s="82"/>
      <c r="K52" s="346"/>
      <c r="L52" s="82"/>
      <c r="M52" s="346"/>
      <c r="N52" s="346"/>
      <c r="O52" s="346"/>
      <c r="P52" s="346"/>
      <c r="Q52" s="346"/>
      <c r="R52" s="346"/>
      <c r="S52" s="346"/>
      <c r="T52" s="346"/>
      <c r="U52" s="346"/>
      <c r="V52" s="82"/>
      <c r="W52" s="346"/>
      <c r="X52" s="82"/>
      <c r="Y52" s="346"/>
      <c r="Z52" s="346"/>
      <c r="AA52" s="346"/>
      <c r="AB52" s="346"/>
      <c r="AC52" s="346"/>
      <c r="AD52" s="346"/>
      <c r="AE52" s="346"/>
      <c r="AF52" s="346"/>
      <c r="AG52" s="346"/>
      <c r="AH52" s="346"/>
      <c r="AI52" s="82"/>
      <c r="AJ52" s="345"/>
      <c r="AK52" s="456"/>
      <c r="AL52" s="345"/>
      <c r="AM52" s="456"/>
      <c r="AN52" s="345"/>
    </row>
    <row r="53" spans="1:40">
      <c r="A53" s="82"/>
      <c r="B53" s="82"/>
      <c r="C53" s="346"/>
      <c r="D53" s="82"/>
      <c r="E53" s="82"/>
      <c r="F53" s="82"/>
      <c r="G53" s="346"/>
      <c r="H53" s="82"/>
      <c r="I53" s="346"/>
      <c r="J53" s="82"/>
      <c r="K53" s="346"/>
      <c r="L53" s="82"/>
      <c r="M53" s="346"/>
      <c r="N53" s="346"/>
      <c r="O53" s="346"/>
      <c r="P53" s="346"/>
      <c r="Q53" s="346"/>
      <c r="R53" s="346"/>
      <c r="S53" s="346"/>
      <c r="T53" s="346"/>
      <c r="U53" s="346"/>
      <c r="V53" s="82"/>
      <c r="W53" s="346"/>
      <c r="X53" s="82"/>
      <c r="Y53" s="346"/>
      <c r="Z53" s="346"/>
      <c r="AA53" s="346"/>
      <c r="AB53" s="346"/>
      <c r="AC53" s="346"/>
      <c r="AD53" s="346"/>
      <c r="AE53" s="346"/>
      <c r="AF53" s="346"/>
      <c r="AG53" s="346"/>
      <c r="AH53" s="346"/>
      <c r="AI53" s="82"/>
      <c r="AJ53" s="345"/>
      <c r="AK53" s="456"/>
      <c r="AL53" s="345"/>
      <c r="AM53" s="456"/>
      <c r="AN53" s="345"/>
    </row>
    <row r="54" spans="1:40">
      <c r="A54" s="82"/>
      <c r="B54" s="82"/>
      <c r="C54" s="346"/>
      <c r="D54" s="82"/>
      <c r="E54" s="82"/>
      <c r="F54" s="82"/>
      <c r="G54" s="346"/>
      <c r="H54" s="82"/>
      <c r="I54" s="346"/>
      <c r="J54" s="82"/>
      <c r="K54" s="346"/>
      <c r="L54" s="82"/>
      <c r="M54" s="346"/>
      <c r="N54" s="346"/>
      <c r="O54" s="346"/>
      <c r="P54" s="346"/>
      <c r="Q54" s="346"/>
      <c r="R54" s="346"/>
      <c r="S54" s="346"/>
      <c r="T54" s="346"/>
      <c r="U54" s="346"/>
      <c r="V54" s="82"/>
      <c r="W54" s="346"/>
      <c r="X54" s="82"/>
      <c r="Y54" s="346"/>
      <c r="Z54" s="346"/>
      <c r="AA54" s="346"/>
      <c r="AB54" s="346"/>
      <c r="AC54" s="346"/>
      <c r="AD54" s="346"/>
      <c r="AE54" s="346"/>
      <c r="AF54" s="346"/>
      <c r="AG54" s="346"/>
      <c r="AH54" s="346"/>
      <c r="AI54" s="82"/>
      <c r="AJ54" s="345"/>
      <c r="AK54" s="456"/>
      <c r="AL54" s="345"/>
      <c r="AM54" s="456"/>
      <c r="AN54" s="345"/>
    </row>
    <row r="55" spans="1:40">
      <c r="A55" s="82"/>
      <c r="B55" s="82"/>
      <c r="C55" s="346"/>
      <c r="D55" s="82"/>
      <c r="E55" s="82"/>
      <c r="F55" s="82"/>
      <c r="G55" s="346"/>
      <c r="H55" s="82"/>
      <c r="I55" s="346"/>
      <c r="J55" s="82"/>
      <c r="K55" s="346"/>
      <c r="L55" s="82"/>
      <c r="M55" s="346"/>
      <c r="N55" s="346"/>
      <c r="O55" s="346"/>
      <c r="P55" s="346"/>
      <c r="Q55" s="346"/>
      <c r="R55" s="346"/>
      <c r="S55" s="346"/>
      <c r="T55" s="346"/>
      <c r="U55" s="346"/>
      <c r="V55" s="82"/>
      <c r="W55" s="346"/>
      <c r="X55" s="82"/>
      <c r="Y55" s="346"/>
      <c r="Z55" s="346"/>
      <c r="AA55" s="346"/>
      <c r="AB55" s="346"/>
      <c r="AC55" s="346"/>
      <c r="AD55" s="346"/>
      <c r="AE55" s="346"/>
      <c r="AF55" s="346"/>
      <c r="AG55" s="346"/>
      <c r="AH55" s="346"/>
      <c r="AI55" s="82"/>
      <c r="AJ55" s="345"/>
      <c r="AK55" s="456"/>
      <c r="AL55" s="345"/>
      <c r="AM55" s="456"/>
      <c r="AN55" s="345"/>
    </row>
    <row r="56" spans="1:40">
      <c r="A56" s="82"/>
      <c r="B56" s="82"/>
      <c r="C56" s="346"/>
      <c r="D56" s="82"/>
      <c r="E56" s="82"/>
      <c r="F56" s="82"/>
      <c r="G56" s="346"/>
      <c r="H56" s="82"/>
      <c r="I56" s="346"/>
      <c r="J56" s="82"/>
      <c r="K56" s="346"/>
      <c r="L56" s="82"/>
      <c r="M56" s="346"/>
      <c r="N56" s="346"/>
      <c r="O56" s="346"/>
      <c r="P56" s="346"/>
      <c r="Q56" s="346"/>
      <c r="R56" s="346"/>
      <c r="S56" s="346"/>
      <c r="T56" s="346"/>
      <c r="U56" s="346"/>
      <c r="V56" s="82"/>
      <c r="W56" s="346"/>
      <c r="X56" s="82"/>
      <c r="Y56" s="346"/>
      <c r="Z56" s="346"/>
      <c r="AA56" s="346"/>
      <c r="AB56" s="346"/>
      <c r="AC56" s="346"/>
      <c r="AD56" s="346"/>
      <c r="AE56" s="346"/>
      <c r="AF56" s="346"/>
      <c r="AG56" s="346"/>
      <c r="AH56" s="346"/>
      <c r="AI56" s="82"/>
      <c r="AJ56" s="345"/>
      <c r="AK56" s="456"/>
      <c r="AL56" s="345"/>
      <c r="AM56" s="456"/>
      <c r="AN56" s="345"/>
    </row>
    <row r="57" spans="1:40">
      <c r="A57" s="82"/>
      <c r="B57" s="82"/>
      <c r="C57" s="346"/>
      <c r="D57" s="82"/>
      <c r="E57" s="82"/>
      <c r="F57" s="82"/>
      <c r="G57" s="346"/>
      <c r="H57" s="82"/>
      <c r="I57" s="346"/>
      <c r="J57" s="82"/>
      <c r="K57" s="346"/>
      <c r="L57" s="82"/>
      <c r="M57" s="346"/>
      <c r="N57" s="346"/>
      <c r="O57" s="346"/>
      <c r="P57" s="346"/>
      <c r="Q57" s="346"/>
      <c r="R57" s="346"/>
      <c r="S57" s="346"/>
      <c r="T57" s="346"/>
      <c r="U57" s="346"/>
      <c r="V57" s="82"/>
      <c r="W57" s="346"/>
      <c r="X57" s="82"/>
      <c r="Y57" s="346"/>
      <c r="Z57" s="346"/>
      <c r="AA57" s="346"/>
      <c r="AB57" s="346"/>
      <c r="AC57" s="346"/>
      <c r="AD57" s="346"/>
      <c r="AE57" s="346"/>
      <c r="AF57" s="346"/>
      <c r="AG57" s="346"/>
      <c r="AH57" s="346"/>
      <c r="AI57" s="82"/>
      <c r="AJ57" s="345"/>
      <c r="AK57" s="456"/>
      <c r="AL57" s="345"/>
      <c r="AM57" s="456"/>
      <c r="AN57" s="345"/>
    </row>
    <row r="58" spans="1:40">
      <c r="A58" s="82"/>
      <c r="B58" s="82"/>
      <c r="C58" s="346"/>
      <c r="D58" s="82"/>
      <c r="E58" s="82"/>
      <c r="F58" s="82"/>
      <c r="G58" s="346"/>
      <c r="H58" s="82"/>
      <c r="I58" s="346"/>
      <c r="J58" s="82"/>
      <c r="K58" s="346"/>
      <c r="L58" s="82"/>
      <c r="M58" s="346"/>
      <c r="N58" s="346"/>
      <c r="O58" s="346"/>
      <c r="P58" s="346"/>
      <c r="Q58" s="346"/>
      <c r="R58" s="346"/>
      <c r="S58" s="346"/>
      <c r="T58" s="346"/>
      <c r="U58" s="346"/>
      <c r="V58" s="82"/>
      <c r="W58" s="346"/>
      <c r="X58" s="82"/>
      <c r="Y58" s="346"/>
      <c r="Z58" s="346"/>
      <c r="AA58" s="346"/>
      <c r="AB58" s="346"/>
      <c r="AC58" s="346"/>
      <c r="AD58" s="346"/>
      <c r="AE58" s="346"/>
      <c r="AF58" s="346"/>
      <c r="AG58" s="346"/>
      <c r="AH58" s="346"/>
      <c r="AI58" s="82"/>
      <c r="AJ58" s="345"/>
      <c r="AK58" s="456"/>
      <c r="AL58" s="345"/>
      <c r="AM58" s="456"/>
      <c r="AN58" s="345"/>
    </row>
    <row r="59" spans="1:40">
      <c r="A59" s="82"/>
      <c r="B59" s="82"/>
      <c r="C59" s="346"/>
      <c r="D59" s="82"/>
      <c r="E59" s="82"/>
      <c r="F59" s="82"/>
      <c r="G59" s="346"/>
      <c r="H59" s="82"/>
      <c r="I59" s="346"/>
      <c r="J59" s="82"/>
      <c r="K59" s="346"/>
      <c r="L59" s="82"/>
      <c r="M59" s="346"/>
      <c r="N59" s="346"/>
      <c r="O59" s="346"/>
      <c r="P59" s="346"/>
      <c r="Q59" s="346"/>
      <c r="R59" s="346"/>
      <c r="S59" s="346"/>
      <c r="T59" s="346"/>
      <c r="U59" s="346"/>
      <c r="V59" s="82"/>
      <c r="W59" s="346"/>
      <c r="X59" s="82"/>
      <c r="Y59" s="346"/>
      <c r="Z59" s="346"/>
      <c r="AA59" s="346"/>
      <c r="AB59" s="346"/>
      <c r="AC59" s="346"/>
      <c r="AD59" s="346"/>
      <c r="AE59" s="346"/>
      <c r="AF59" s="346"/>
      <c r="AG59" s="346"/>
      <c r="AH59" s="346"/>
      <c r="AI59" s="82"/>
      <c r="AJ59" s="345"/>
      <c r="AK59" s="456"/>
      <c r="AL59" s="345"/>
      <c r="AM59" s="456"/>
      <c r="AN59" s="345"/>
    </row>
    <row r="60" spans="1:40">
      <c r="A60" s="82"/>
      <c r="B60" s="82"/>
      <c r="C60" s="346"/>
      <c r="D60" s="82"/>
      <c r="E60" s="82"/>
      <c r="F60" s="82"/>
      <c r="G60" s="346"/>
      <c r="H60" s="82"/>
      <c r="I60" s="346"/>
      <c r="J60" s="82"/>
      <c r="K60" s="346"/>
      <c r="L60" s="82"/>
      <c r="M60" s="346"/>
      <c r="N60" s="346"/>
      <c r="O60" s="346"/>
      <c r="P60" s="346"/>
      <c r="Q60" s="346"/>
      <c r="R60" s="346"/>
      <c r="S60" s="346"/>
      <c r="T60" s="346"/>
      <c r="U60" s="346"/>
      <c r="V60" s="82"/>
      <c r="W60" s="346"/>
      <c r="X60" s="82"/>
      <c r="Y60" s="346"/>
      <c r="Z60" s="346"/>
      <c r="AA60" s="346"/>
      <c r="AB60" s="346"/>
      <c r="AC60" s="346"/>
      <c r="AD60" s="346"/>
      <c r="AE60" s="346"/>
      <c r="AF60" s="346"/>
      <c r="AG60" s="346"/>
      <c r="AH60" s="346"/>
      <c r="AI60" s="82"/>
      <c r="AJ60" s="345"/>
      <c r="AK60" s="456"/>
      <c r="AL60" s="345"/>
      <c r="AM60" s="456"/>
      <c r="AN60" s="345"/>
    </row>
    <row r="61" spans="1:40">
      <c r="A61" s="82"/>
      <c r="B61" s="82"/>
      <c r="C61" s="346"/>
      <c r="D61" s="82"/>
      <c r="E61" s="82"/>
      <c r="F61" s="82"/>
      <c r="G61" s="346"/>
      <c r="H61" s="82"/>
      <c r="I61" s="346"/>
      <c r="J61" s="82"/>
      <c r="K61" s="346"/>
      <c r="L61" s="82"/>
      <c r="M61" s="346"/>
      <c r="N61" s="346"/>
      <c r="O61" s="346"/>
      <c r="P61" s="346"/>
      <c r="Q61" s="346"/>
      <c r="R61" s="346"/>
      <c r="S61" s="346"/>
      <c r="T61" s="346"/>
      <c r="U61" s="346"/>
      <c r="V61" s="82"/>
      <c r="W61" s="346"/>
      <c r="X61" s="82"/>
      <c r="Y61" s="346"/>
      <c r="Z61" s="346"/>
      <c r="AA61" s="346"/>
      <c r="AB61" s="346"/>
      <c r="AC61" s="346"/>
      <c r="AD61" s="346"/>
      <c r="AE61" s="346"/>
      <c r="AF61" s="346"/>
      <c r="AG61" s="346"/>
      <c r="AH61" s="346"/>
      <c r="AI61" s="82"/>
      <c r="AJ61" s="345"/>
      <c r="AK61" s="456"/>
      <c r="AL61" s="345"/>
      <c r="AM61" s="456"/>
      <c r="AN61" s="345"/>
    </row>
    <row r="62" spans="1:40">
      <c r="A62" s="82"/>
      <c r="B62" s="82"/>
      <c r="C62" s="346"/>
      <c r="D62" s="82"/>
      <c r="E62" s="82"/>
      <c r="F62" s="82"/>
      <c r="G62" s="346"/>
      <c r="H62" s="82"/>
      <c r="I62" s="346"/>
      <c r="J62" s="82"/>
      <c r="K62" s="346"/>
      <c r="L62" s="82"/>
      <c r="M62" s="346"/>
      <c r="N62" s="346"/>
      <c r="O62" s="346"/>
      <c r="P62" s="346"/>
      <c r="Q62" s="346"/>
      <c r="R62" s="346"/>
      <c r="S62" s="346"/>
      <c r="T62" s="346"/>
      <c r="U62" s="346"/>
      <c r="V62" s="82"/>
      <c r="W62" s="346"/>
      <c r="X62" s="82"/>
      <c r="Y62" s="346"/>
      <c r="Z62" s="346"/>
      <c r="AA62" s="346"/>
      <c r="AB62" s="346"/>
      <c r="AC62" s="346"/>
      <c r="AD62" s="346"/>
      <c r="AE62" s="346"/>
      <c r="AF62" s="346"/>
      <c r="AG62" s="346"/>
      <c r="AH62" s="346"/>
      <c r="AI62" s="82"/>
      <c r="AJ62" s="345"/>
      <c r="AK62" s="456"/>
      <c r="AL62" s="345"/>
      <c r="AM62" s="456"/>
      <c r="AN62" s="345"/>
    </row>
    <row r="63" spans="1:40">
      <c r="A63" s="82"/>
      <c r="B63" s="82"/>
      <c r="C63" s="346"/>
      <c r="D63" s="82"/>
      <c r="E63" s="82"/>
      <c r="F63" s="82"/>
      <c r="G63" s="346"/>
      <c r="H63" s="82"/>
      <c r="I63" s="346"/>
      <c r="J63" s="82"/>
      <c r="K63" s="346"/>
      <c r="L63" s="82"/>
      <c r="M63" s="346"/>
      <c r="N63" s="346"/>
      <c r="O63" s="346"/>
      <c r="P63" s="346"/>
      <c r="Q63" s="346"/>
      <c r="R63" s="346"/>
      <c r="S63" s="346"/>
      <c r="T63" s="346"/>
      <c r="U63" s="346"/>
      <c r="V63" s="82"/>
      <c r="W63" s="346"/>
      <c r="X63" s="82"/>
      <c r="Y63" s="346"/>
      <c r="Z63" s="346"/>
      <c r="AA63" s="346"/>
      <c r="AB63" s="346"/>
      <c r="AC63" s="346"/>
      <c r="AD63" s="346"/>
      <c r="AE63" s="346"/>
      <c r="AF63" s="346"/>
      <c r="AG63" s="346"/>
      <c r="AH63" s="346"/>
      <c r="AI63" s="82"/>
      <c r="AJ63" s="345"/>
      <c r="AK63" s="456"/>
      <c r="AL63" s="345"/>
      <c r="AM63" s="456"/>
      <c r="AN63" s="345"/>
    </row>
    <row r="64" spans="1:40">
      <c r="A64" s="82"/>
      <c r="B64" s="82"/>
      <c r="C64" s="346"/>
      <c r="D64" s="82"/>
      <c r="E64" s="82"/>
      <c r="F64" s="82"/>
      <c r="G64" s="346"/>
      <c r="H64" s="82"/>
      <c r="I64" s="346"/>
      <c r="J64" s="82"/>
      <c r="K64" s="346"/>
      <c r="L64" s="82"/>
      <c r="M64" s="346"/>
      <c r="N64" s="346"/>
      <c r="O64" s="346"/>
      <c r="P64" s="346"/>
      <c r="Q64" s="346"/>
      <c r="R64" s="346"/>
      <c r="S64" s="346"/>
      <c r="T64" s="346"/>
      <c r="U64" s="346"/>
      <c r="V64" s="82"/>
      <c r="W64" s="346"/>
      <c r="X64" s="82"/>
      <c r="Y64" s="346"/>
      <c r="Z64" s="346"/>
      <c r="AA64" s="346"/>
      <c r="AB64" s="346"/>
      <c r="AC64" s="346"/>
      <c r="AD64" s="346"/>
      <c r="AE64" s="346"/>
      <c r="AF64" s="346"/>
      <c r="AG64" s="346"/>
      <c r="AH64" s="346"/>
      <c r="AI64" s="82"/>
      <c r="AJ64" s="345"/>
      <c r="AK64" s="456"/>
      <c r="AL64" s="345"/>
      <c r="AM64" s="456"/>
      <c r="AN64" s="345"/>
    </row>
    <row r="65" spans="1:40">
      <c r="A65" s="82"/>
      <c r="B65" s="82"/>
      <c r="C65" s="346"/>
      <c r="D65" s="82"/>
      <c r="E65" s="82"/>
      <c r="F65" s="82"/>
      <c r="G65" s="346"/>
      <c r="H65" s="82"/>
      <c r="I65" s="346"/>
      <c r="J65" s="82"/>
      <c r="K65" s="346"/>
      <c r="L65" s="82"/>
      <c r="M65" s="346"/>
      <c r="N65" s="346"/>
      <c r="O65" s="346"/>
      <c r="P65" s="346"/>
      <c r="Q65" s="346"/>
      <c r="R65" s="346"/>
      <c r="S65" s="346"/>
      <c r="T65" s="346"/>
      <c r="U65" s="346"/>
      <c r="V65" s="82"/>
      <c r="W65" s="346"/>
      <c r="X65" s="82"/>
      <c r="Y65" s="346"/>
      <c r="Z65" s="346"/>
      <c r="AA65" s="346"/>
      <c r="AB65" s="346"/>
      <c r="AC65" s="346"/>
      <c r="AD65" s="346"/>
      <c r="AE65" s="346"/>
      <c r="AF65" s="346"/>
      <c r="AG65" s="346"/>
      <c r="AH65" s="346"/>
      <c r="AI65" s="82"/>
      <c r="AJ65" s="345"/>
      <c r="AK65" s="456"/>
      <c r="AL65" s="345"/>
      <c r="AM65" s="456"/>
      <c r="AN65" s="345"/>
    </row>
    <row r="66" spans="1:40">
      <c r="A66" s="82"/>
      <c r="B66" s="82"/>
      <c r="C66" s="346"/>
      <c r="D66" s="82"/>
      <c r="E66" s="82"/>
      <c r="F66" s="82"/>
      <c r="G66" s="346"/>
      <c r="H66" s="82"/>
      <c r="I66" s="346"/>
      <c r="J66" s="82"/>
      <c r="K66" s="346"/>
      <c r="L66" s="82"/>
      <c r="M66" s="346"/>
      <c r="N66" s="346"/>
      <c r="O66" s="346"/>
      <c r="P66" s="346"/>
      <c r="Q66" s="346"/>
      <c r="R66" s="346"/>
      <c r="S66" s="346"/>
      <c r="T66" s="346"/>
      <c r="U66" s="346"/>
      <c r="V66" s="82"/>
      <c r="W66" s="346"/>
      <c r="X66" s="82"/>
      <c r="Y66" s="346"/>
      <c r="Z66" s="346"/>
      <c r="AA66" s="346"/>
      <c r="AB66" s="346"/>
      <c r="AC66" s="346"/>
      <c r="AD66" s="346"/>
      <c r="AE66" s="346"/>
      <c r="AF66" s="346"/>
      <c r="AG66" s="346"/>
      <c r="AH66" s="346"/>
      <c r="AI66" s="82"/>
      <c r="AJ66" s="345"/>
      <c r="AK66" s="456"/>
      <c r="AL66" s="345"/>
      <c r="AM66" s="456"/>
      <c r="AN66" s="345"/>
    </row>
    <row r="67" spans="1:40">
      <c r="A67" s="82"/>
      <c r="B67" s="82"/>
      <c r="C67" s="346"/>
      <c r="D67" s="82"/>
      <c r="E67" s="82"/>
      <c r="F67" s="82"/>
      <c r="G67" s="346"/>
      <c r="H67" s="82"/>
      <c r="I67" s="346"/>
      <c r="J67" s="82"/>
      <c r="K67" s="346"/>
      <c r="L67" s="82"/>
      <c r="M67" s="346"/>
      <c r="N67" s="346"/>
      <c r="O67" s="346"/>
      <c r="P67" s="346"/>
      <c r="Q67" s="346"/>
      <c r="R67" s="346"/>
      <c r="S67" s="346"/>
      <c r="T67" s="346"/>
      <c r="U67" s="346"/>
      <c r="V67" s="82"/>
      <c r="W67" s="346"/>
      <c r="X67" s="82"/>
      <c r="Y67" s="346"/>
      <c r="Z67" s="346"/>
      <c r="AA67" s="346"/>
      <c r="AB67" s="346"/>
      <c r="AC67" s="346"/>
      <c r="AD67" s="346"/>
      <c r="AE67" s="346"/>
      <c r="AF67" s="346"/>
      <c r="AG67" s="346"/>
      <c r="AH67" s="346"/>
      <c r="AI67" s="82"/>
      <c r="AJ67" s="345"/>
      <c r="AK67" s="456"/>
      <c r="AL67" s="345"/>
      <c r="AM67" s="456"/>
      <c r="AN67" s="345"/>
    </row>
    <row r="68" spans="1:40">
      <c r="A68" s="82"/>
      <c r="B68" s="82"/>
      <c r="C68" s="346"/>
      <c r="D68" s="82"/>
      <c r="E68" s="82"/>
      <c r="F68" s="82"/>
      <c r="G68" s="346"/>
      <c r="H68" s="82"/>
      <c r="I68" s="346"/>
      <c r="J68" s="82"/>
      <c r="K68" s="346"/>
      <c r="L68" s="82"/>
      <c r="M68" s="346"/>
      <c r="N68" s="346"/>
      <c r="O68" s="346"/>
      <c r="P68" s="346"/>
      <c r="Q68" s="346"/>
      <c r="R68" s="346"/>
      <c r="S68" s="346"/>
      <c r="T68" s="346"/>
      <c r="U68" s="346"/>
      <c r="V68" s="82"/>
      <c r="W68" s="346"/>
      <c r="X68" s="82"/>
      <c r="Y68" s="346"/>
      <c r="Z68" s="346"/>
      <c r="AA68" s="346"/>
      <c r="AB68" s="346"/>
      <c r="AC68" s="346"/>
      <c r="AD68" s="346"/>
      <c r="AE68" s="346"/>
      <c r="AF68" s="346"/>
      <c r="AG68" s="346"/>
      <c r="AH68" s="346"/>
      <c r="AI68" s="82"/>
      <c r="AJ68" s="345"/>
      <c r="AK68" s="456"/>
      <c r="AL68" s="345"/>
      <c r="AM68" s="456"/>
      <c r="AN68" s="345"/>
    </row>
    <row r="69" spans="1:40">
      <c r="A69" s="82"/>
      <c r="B69" s="82"/>
      <c r="C69" s="346"/>
      <c r="D69" s="82"/>
      <c r="E69" s="82"/>
      <c r="F69" s="82"/>
      <c r="G69" s="346"/>
      <c r="H69" s="82"/>
      <c r="I69" s="346"/>
      <c r="J69" s="82"/>
      <c r="K69" s="346"/>
      <c r="L69" s="82"/>
      <c r="M69" s="346"/>
      <c r="N69" s="346"/>
      <c r="O69" s="346"/>
      <c r="P69" s="346"/>
      <c r="Q69" s="346"/>
      <c r="R69" s="346"/>
      <c r="S69" s="346"/>
      <c r="T69" s="346"/>
      <c r="U69" s="346"/>
      <c r="V69" s="82"/>
      <c r="W69" s="346"/>
      <c r="X69" s="82"/>
      <c r="Y69" s="346"/>
      <c r="Z69" s="346"/>
      <c r="AA69" s="346"/>
      <c r="AB69" s="346"/>
      <c r="AC69" s="346"/>
      <c r="AD69" s="346"/>
      <c r="AE69" s="346"/>
      <c r="AF69" s="346"/>
      <c r="AG69" s="346"/>
      <c r="AH69" s="346"/>
      <c r="AI69" s="82"/>
      <c r="AJ69" s="345"/>
      <c r="AK69" s="456"/>
      <c r="AL69" s="345"/>
      <c r="AM69" s="456"/>
      <c r="AN69" s="345"/>
    </row>
    <row r="70" spans="1:40">
      <c r="A70" s="82"/>
      <c r="B70" s="82"/>
      <c r="C70" s="346"/>
      <c r="D70" s="82"/>
      <c r="E70" s="82"/>
      <c r="F70" s="82"/>
      <c r="G70" s="346"/>
      <c r="H70" s="82"/>
      <c r="I70" s="346"/>
      <c r="J70" s="82"/>
      <c r="K70" s="346"/>
      <c r="L70" s="82"/>
      <c r="M70" s="346"/>
      <c r="N70" s="346"/>
      <c r="O70" s="346"/>
      <c r="P70" s="346"/>
      <c r="Q70" s="346"/>
      <c r="R70" s="346"/>
      <c r="S70" s="346"/>
      <c r="T70" s="346"/>
      <c r="U70" s="346"/>
      <c r="V70" s="82"/>
      <c r="W70" s="346"/>
      <c r="X70" s="82"/>
      <c r="Y70" s="346"/>
      <c r="Z70" s="346"/>
      <c r="AA70" s="346"/>
      <c r="AB70" s="346"/>
      <c r="AC70" s="346"/>
      <c r="AD70" s="346"/>
      <c r="AE70" s="346"/>
      <c r="AF70" s="346"/>
      <c r="AG70" s="346"/>
      <c r="AH70" s="346"/>
      <c r="AI70" s="82"/>
      <c r="AJ70" s="345"/>
      <c r="AK70" s="456"/>
      <c r="AL70" s="345"/>
      <c r="AM70" s="456"/>
      <c r="AN70" s="345"/>
    </row>
    <row r="71" spans="1:40">
      <c r="A71" s="82"/>
      <c r="B71" s="82"/>
      <c r="C71" s="346"/>
      <c r="D71" s="82"/>
      <c r="E71" s="82"/>
      <c r="F71" s="82"/>
      <c r="G71" s="346"/>
      <c r="H71" s="82"/>
      <c r="I71" s="346"/>
      <c r="J71" s="82"/>
      <c r="K71" s="346"/>
      <c r="L71" s="82"/>
      <c r="M71" s="346"/>
      <c r="N71" s="346"/>
      <c r="O71" s="346"/>
      <c r="P71" s="346"/>
      <c r="Q71" s="346"/>
      <c r="R71" s="346"/>
      <c r="S71" s="346"/>
      <c r="T71" s="346"/>
      <c r="U71" s="346"/>
      <c r="V71" s="82"/>
      <c r="W71" s="346"/>
      <c r="X71" s="82"/>
      <c r="Y71" s="346"/>
      <c r="Z71" s="346"/>
      <c r="AA71" s="346"/>
      <c r="AB71" s="346"/>
      <c r="AC71" s="346"/>
      <c r="AD71" s="346"/>
      <c r="AE71" s="346"/>
      <c r="AF71" s="346"/>
      <c r="AG71" s="346"/>
      <c r="AH71" s="346"/>
      <c r="AI71" s="82"/>
      <c r="AJ71" s="345"/>
      <c r="AK71" s="456"/>
      <c r="AL71" s="345"/>
      <c r="AM71" s="456"/>
      <c r="AN71" s="345"/>
    </row>
    <row r="72" spans="1:40">
      <c r="A72" s="82"/>
      <c r="B72" s="82"/>
      <c r="C72" s="346"/>
      <c r="D72" s="82"/>
      <c r="E72" s="82"/>
      <c r="F72" s="82"/>
      <c r="G72" s="346"/>
      <c r="H72" s="82"/>
      <c r="I72" s="346"/>
      <c r="J72" s="82"/>
      <c r="K72" s="346"/>
      <c r="L72" s="82"/>
      <c r="M72" s="346"/>
      <c r="N72" s="346"/>
      <c r="O72" s="346"/>
      <c r="P72" s="346"/>
      <c r="Q72" s="346"/>
      <c r="R72" s="346"/>
      <c r="S72" s="346"/>
      <c r="T72" s="346"/>
      <c r="U72" s="346"/>
      <c r="V72" s="82"/>
      <c r="W72" s="346"/>
      <c r="X72" s="82"/>
      <c r="Y72" s="346"/>
      <c r="Z72" s="346"/>
      <c r="AA72" s="346"/>
      <c r="AB72" s="346"/>
      <c r="AC72" s="346"/>
      <c r="AD72" s="346"/>
      <c r="AE72" s="346"/>
      <c r="AF72" s="346"/>
      <c r="AG72" s="346"/>
      <c r="AH72" s="346"/>
      <c r="AI72" s="82"/>
      <c r="AJ72" s="345"/>
      <c r="AK72" s="456"/>
      <c r="AL72" s="345"/>
      <c r="AM72" s="456"/>
      <c r="AN72" s="345"/>
    </row>
    <row r="73" spans="1:40">
      <c r="A73" s="82"/>
      <c r="B73" s="82"/>
      <c r="C73" s="346"/>
      <c r="D73" s="82"/>
      <c r="E73" s="82"/>
      <c r="F73" s="82"/>
      <c r="G73" s="346"/>
      <c r="H73" s="82"/>
      <c r="I73" s="346"/>
      <c r="J73" s="82"/>
      <c r="K73" s="346"/>
      <c r="L73" s="82"/>
      <c r="M73" s="346"/>
      <c r="N73" s="346"/>
      <c r="O73" s="346"/>
      <c r="P73" s="346"/>
      <c r="Q73" s="346"/>
      <c r="R73" s="346"/>
      <c r="S73" s="346"/>
      <c r="T73" s="346"/>
      <c r="U73" s="346"/>
      <c r="V73" s="82"/>
      <c r="W73" s="346"/>
      <c r="X73" s="82"/>
      <c r="Y73" s="346"/>
      <c r="Z73" s="346"/>
      <c r="AA73" s="346"/>
      <c r="AB73" s="346"/>
      <c r="AC73" s="346"/>
      <c r="AD73" s="346"/>
      <c r="AE73" s="346"/>
      <c r="AF73" s="346"/>
      <c r="AG73" s="346"/>
      <c r="AH73" s="346"/>
      <c r="AI73" s="82"/>
      <c r="AJ73" s="345"/>
      <c r="AK73" s="456"/>
      <c r="AL73" s="345"/>
      <c r="AM73" s="456"/>
      <c r="AN73" s="345"/>
    </row>
    <row r="74" spans="1:40">
      <c r="A74" s="82"/>
      <c r="B74" s="82"/>
      <c r="C74" s="346"/>
      <c r="D74" s="82"/>
      <c r="E74" s="82"/>
      <c r="F74" s="82"/>
      <c r="G74" s="346"/>
      <c r="H74" s="82"/>
      <c r="I74" s="346"/>
      <c r="J74" s="82"/>
      <c r="K74" s="346"/>
      <c r="L74" s="82"/>
      <c r="M74" s="346"/>
      <c r="N74" s="346"/>
      <c r="O74" s="346"/>
      <c r="P74" s="346"/>
      <c r="Q74" s="346"/>
      <c r="R74" s="346"/>
      <c r="S74" s="346"/>
      <c r="T74" s="346"/>
      <c r="U74" s="346"/>
      <c r="V74" s="82"/>
      <c r="W74" s="346"/>
      <c r="X74" s="82"/>
      <c r="Y74" s="346"/>
      <c r="Z74" s="346"/>
      <c r="AA74" s="346"/>
      <c r="AB74" s="346"/>
      <c r="AC74" s="346"/>
      <c r="AD74" s="346"/>
      <c r="AE74" s="346"/>
      <c r="AF74" s="346"/>
      <c r="AG74" s="346"/>
      <c r="AH74" s="346"/>
      <c r="AI74" s="82"/>
      <c r="AJ74" s="345"/>
      <c r="AK74" s="456"/>
      <c r="AL74" s="345"/>
      <c r="AM74" s="456"/>
      <c r="AN74" s="345"/>
    </row>
    <row r="75" spans="1:40">
      <c r="A75" s="82"/>
      <c r="B75" s="82"/>
      <c r="C75" s="346"/>
      <c r="D75" s="82"/>
      <c r="E75" s="82"/>
      <c r="F75" s="82"/>
      <c r="G75" s="346"/>
      <c r="H75" s="82"/>
      <c r="I75" s="346"/>
      <c r="J75" s="82"/>
      <c r="K75" s="346"/>
      <c r="L75" s="82"/>
      <c r="M75" s="346"/>
      <c r="N75" s="346"/>
      <c r="O75" s="346"/>
      <c r="P75" s="346"/>
      <c r="Q75" s="346"/>
      <c r="R75" s="346"/>
      <c r="S75" s="346"/>
      <c r="T75" s="346"/>
      <c r="U75" s="346"/>
      <c r="V75" s="82"/>
      <c r="W75" s="346"/>
      <c r="X75" s="82"/>
      <c r="Y75" s="346"/>
      <c r="Z75" s="346"/>
      <c r="AA75" s="346"/>
      <c r="AB75" s="346"/>
      <c r="AC75" s="346"/>
      <c r="AD75" s="346"/>
      <c r="AE75" s="346"/>
      <c r="AF75" s="346"/>
      <c r="AG75" s="346"/>
      <c r="AH75" s="346"/>
      <c r="AI75" s="82"/>
      <c r="AJ75" s="345"/>
      <c r="AK75" s="456"/>
      <c r="AL75" s="345"/>
      <c r="AM75" s="456"/>
      <c r="AN75" s="345"/>
    </row>
    <row r="76" spans="1:40">
      <c r="A76" s="82"/>
      <c r="B76" s="82"/>
      <c r="C76" s="346"/>
      <c r="D76" s="82"/>
      <c r="E76" s="82"/>
      <c r="F76" s="82"/>
      <c r="G76" s="346"/>
      <c r="H76" s="82"/>
      <c r="I76" s="346"/>
      <c r="J76" s="82"/>
      <c r="K76" s="346"/>
      <c r="L76" s="82"/>
      <c r="M76" s="346"/>
      <c r="N76" s="346"/>
      <c r="O76" s="346"/>
      <c r="P76" s="346"/>
      <c r="Q76" s="346"/>
      <c r="R76" s="346"/>
      <c r="S76" s="346"/>
      <c r="T76" s="346"/>
      <c r="U76" s="346"/>
      <c r="V76" s="82"/>
      <c r="W76" s="346"/>
      <c r="X76" s="82"/>
      <c r="Y76" s="346"/>
      <c r="Z76" s="346"/>
      <c r="AA76" s="346"/>
      <c r="AB76" s="346"/>
      <c r="AC76" s="346"/>
      <c r="AD76" s="346"/>
      <c r="AE76" s="346"/>
      <c r="AF76" s="346"/>
      <c r="AG76" s="346"/>
      <c r="AH76" s="346"/>
      <c r="AI76" s="82"/>
      <c r="AJ76" s="345"/>
      <c r="AK76" s="456"/>
      <c r="AL76" s="345"/>
      <c r="AM76" s="456"/>
      <c r="AN76" s="345"/>
    </row>
    <row r="77" spans="1:40">
      <c r="A77" s="82"/>
      <c r="B77" s="82"/>
      <c r="C77" s="346"/>
      <c r="D77" s="82"/>
      <c r="E77" s="82"/>
      <c r="F77" s="82"/>
      <c r="G77" s="346"/>
      <c r="H77" s="82"/>
      <c r="I77" s="346"/>
      <c r="J77" s="82"/>
      <c r="K77" s="346"/>
      <c r="L77" s="82"/>
      <c r="M77" s="346"/>
      <c r="N77" s="346"/>
      <c r="O77" s="346"/>
      <c r="P77" s="346"/>
      <c r="Q77" s="346"/>
      <c r="R77" s="346"/>
      <c r="S77" s="346"/>
      <c r="T77" s="346"/>
      <c r="U77" s="346"/>
      <c r="V77" s="82"/>
      <c r="W77" s="346"/>
      <c r="X77" s="82"/>
      <c r="Y77" s="346"/>
      <c r="Z77" s="346"/>
      <c r="AA77" s="346"/>
      <c r="AB77" s="346"/>
      <c r="AC77" s="346"/>
      <c r="AD77" s="346"/>
      <c r="AE77" s="346"/>
      <c r="AF77" s="346"/>
      <c r="AG77" s="346"/>
      <c r="AH77" s="346"/>
      <c r="AI77" s="82"/>
      <c r="AJ77" s="345"/>
      <c r="AK77" s="456"/>
      <c r="AL77" s="345"/>
      <c r="AM77" s="456"/>
      <c r="AN77" s="345"/>
    </row>
    <row r="78" spans="1:40">
      <c r="A78" s="82"/>
      <c r="B78" s="82"/>
      <c r="C78" s="346"/>
      <c r="D78" s="82"/>
      <c r="E78" s="82"/>
      <c r="F78" s="82"/>
      <c r="G78" s="346"/>
      <c r="H78" s="82"/>
      <c r="I78" s="346"/>
      <c r="J78" s="82"/>
      <c r="K78" s="346"/>
      <c r="L78" s="82"/>
      <c r="M78" s="346"/>
      <c r="N78" s="346"/>
      <c r="O78" s="346"/>
      <c r="P78" s="346"/>
      <c r="Q78" s="346"/>
      <c r="R78" s="346"/>
      <c r="S78" s="346"/>
      <c r="T78" s="346"/>
      <c r="U78" s="346"/>
      <c r="V78" s="82"/>
      <c r="W78" s="346"/>
      <c r="X78" s="82"/>
      <c r="Y78" s="346"/>
      <c r="Z78" s="346"/>
      <c r="AA78" s="346"/>
      <c r="AB78" s="346"/>
      <c r="AC78" s="346"/>
      <c r="AD78" s="346"/>
      <c r="AE78" s="346"/>
      <c r="AF78" s="346"/>
      <c r="AG78" s="346"/>
      <c r="AH78" s="346"/>
      <c r="AI78" s="82"/>
      <c r="AJ78" s="345"/>
      <c r="AK78" s="456"/>
      <c r="AL78" s="345"/>
      <c r="AM78" s="456"/>
      <c r="AN78" s="345"/>
    </row>
    <row r="79" spans="1:40">
      <c r="A79" s="82"/>
      <c r="B79" s="82"/>
      <c r="C79" s="346"/>
      <c r="D79" s="82"/>
      <c r="E79" s="82"/>
      <c r="F79" s="82"/>
      <c r="G79" s="346"/>
      <c r="H79" s="82"/>
      <c r="I79" s="346"/>
      <c r="J79" s="82"/>
      <c r="K79" s="346"/>
      <c r="L79" s="82"/>
      <c r="M79" s="346"/>
      <c r="N79" s="346"/>
      <c r="O79" s="346"/>
      <c r="P79" s="346"/>
      <c r="Q79" s="346"/>
      <c r="R79" s="346"/>
      <c r="S79" s="346"/>
      <c r="T79" s="346"/>
      <c r="U79" s="346"/>
      <c r="V79" s="82"/>
      <c r="W79" s="346"/>
      <c r="X79" s="82"/>
      <c r="Y79" s="346"/>
      <c r="Z79" s="346"/>
      <c r="AA79" s="346"/>
      <c r="AB79" s="346"/>
      <c r="AC79" s="346"/>
      <c r="AD79" s="346"/>
      <c r="AE79" s="346"/>
      <c r="AF79" s="346"/>
      <c r="AG79" s="346"/>
      <c r="AH79" s="346"/>
      <c r="AI79" s="82"/>
      <c r="AJ79" s="345"/>
      <c r="AK79" s="456"/>
      <c r="AL79" s="345"/>
      <c r="AM79" s="456"/>
      <c r="AN79" s="345"/>
    </row>
    <row r="80" spans="1:40">
      <c r="A80" s="82"/>
      <c r="B80" s="82"/>
      <c r="C80" s="346"/>
      <c r="D80" s="82"/>
      <c r="E80" s="82"/>
      <c r="F80" s="82"/>
      <c r="G80" s="346"/>
      <c r="H80" s="82"/>
      <c r="I80" s="346"/>
      <c r="J80" s="82"/>
      <c r="K80" s="346"/>
      <c r="L80" s="82"/>
      <c r="M80" s="346"/>
      <c r="N80" s="346"/>
      <c r="O80" s="346"/>
      <c r="P80" s="346"/>
      <c r="Q80" s="346"/>
      <c r="R80" s="346"/>
      <c r="S80" s="346"/>
      <c r="T80" s="346"/>
      <c r="U80" s="346"/>
      <c r="V80" s="82"/>
      <c r="W80" s="346"/>
      <c r="X80" s="82"/>
      <c r="Y80" s="346"/>
      <c r="Z80" s="346"/>
      <c r="AA80" s="346"/>
      <c r="AB80" s="346"/>
      <c r="AC80" s="346"/>
      <c r="AD80" s="346"/>
      <c r="AE80" s="346"/>
      <c r="AF80" s="346"/>
      <c r="AG80" s="346"/>
      <c r="AH80" s="346"/>
      <c r="AI80" s="82"/>
      <c r="AJ80" s="345"/>
      <c r="AK80" s="456"/>
      <c r="AL80" s="345"/>
      <c r="AM80" s="456"/>
      <c r="AN80" s="345"/>
    </row>
    <row r="81" spans="1:40">
      <c r="A81" s="82"/>
      <c r="B81" s="82"/>
      <c r="C81" s="346"/>
      <c r="D81" s="82"/>
      <c r="E81" s="82"/>
      <c r="F81" s="82"/>
      <c r="G81" s="346"/>
      <c r="H81" s="82"/>
      <c r="I81" s="346"/>
      <c r="J81" s="82"/>
      <c r="K81" s="346"/>
      <c r="L81" s="82"/>
      <c r="M81" s="346"/>
      <c r="N81" s="346"/>
      <c r="O81" s="346"/>
      <c r="P81" s="346"/>
      <c r="Q81" s="346"/>
      <c r="R81" s="346"/>
      <c r="S81" s="346"/>
      <c r="T81" s="346"/>
      <c r="U81" s="346"/>
      <c r="V81" s="82"/>
      <c r="W81" s="346"/>
      <c r="X81" s="82"/>
      <c r="Y81" s="346"/>
      <c r="Z81" s="346"/>
      <c r="AA81" s="346"/>
      <c r="AB81" s="346"/>
      <c r="AC81" s="346"/>
      <c r="AD81" s="346"/>
      <c r="AE81" s="346"/>
      <c r="AF81" s="346"/>
      <c r="AG81" s="346"/>
      <c r="AH81" s="346"/>
      <c r="AI81" s="82"/>
      <c r="AJ81" s="345"/>
      <c r="AK81" s="456"/>
      <c r="AL81" s="345"/>
      <c r="AM81" s="456"/>
      <c r="AN81" s="345"/>
    </row>
    <row r="82" spans="1:40">
      <c r="A82" s="82"/>
      <c r="B82" s="82"/>
      <c r="C82" s="346"/>
      <c r="D82" s="82"/>
      <c r="E82" s="82"/>
      <c r="F82" s="82"/>
      <c r="G82" s="346"/>
      <c r="H82" s="82"/>
      <c r="I82" s="346"/>
      <c r="J82" s="82"/>
      <c r="K82" s="346"/>
      <c r="L82" s="82"/>
      <c r="M82" s="346"/>
      <c r="N82" s="346"/>
      <c r="O82" s="346"/>
      <c r="P82" s="346"/>
      <c r="Q82" s="346"/>
      <c r="R82" s="346"/>
      <c r="S82" s="346"/>
      <c r="T82" s="346"/>
      <c r="U82" s="346"/>
      <c r="V82" s="82"/>
      <c r="W82" s="346"/>
      <c r="X82" s="82"/>
      <c r="Y82" s="346"/>
      <c r="Z82" s="346"/>
      <c r="AA82" s="346"/>
      <c r="AB82" s="346"/>
      <c r="AC82" s="346"/>
      <c r="AD82" s="346"/>
      <c r="AE82" s="346"/>
      <c r="AF82" s="346"/>
      <c r="AG82" s="346"/>
      <c r="AH82" s="346"/>
      <c r="AI82" s="82"/>
      <c r="AJ82" s="345"/>
      <c r="AK82" s="456"/>
      <c r="AL82" s="345"/>
      <c r="AM82" s="456"/>
      <c r="AN82" s="345"/>
    </row>
    <row r="83" spans="1:40">
      <c r="A83" s="82"/>
      <c r="B83" s="82"/>
      <c r="C83" s="346"/>
      <c r="D83" s="82"/>
      <c r="E83" s="82"/>
      <c r="F83" s="82"/>
      <c r="G83" s="346"/>
      <c r="H83" s="82"/>
      <c r="I83" s="346"/>
      <c r="J83" s="82"/>
      <c r="K83" s="346"/>
      <c r="L83" s="82"/>
      <c r="M83" s="346"/>
      <c r="N83" s="346"/>
      <c r="O83" s="346"/>
      <c r="P83" s="346"/>
      <c r="Q83" s="346"/>
      <c r="R83" s="346"/>
      <c r="S83" s="346"/>
      <c r="T83" s="346"/>
      <c r="U83" s="346"/>
      <c r="V83" s="82"/>
      <c r="W83" s="346"/>
      <c r="X83" s="82"/>
      <c r="Y83" s="346"/>
      <c r="Z83" s="346"/>
      <c r="AA83" s="346"/>
      <c r="AB83" s="346"/>
      <c r="AC83" s="346"/>
      <c r="AD83" s="346"/>
      <c r="AE83" s="346"/>
      <c r="AF83" s="346"/>
      <c r="AG83" s="346"/>
      <c r="AH83" s="346"/>
      <c r="AI83" s="82"/>
      <c r="AJ83" s="345"/>
      <c r="AK83" s="456"/>
      <c r="AL83" s="345"/>
      <c r="AM83" s="456"/>
      <c r="AN83" s="345"/>
    </row>
  </sheetData>
  <sheetProtection selectLockedCells="1"/>
  <mergeCells count="73">
    <mergeCell ref="AG3:AN3"/>
    <mergeCell ref="M9:M10"/>
    <mergeCell ref="P9:P10"/>
    <mergeCell ref="Z9:Z10"/>
    <mergeCell ref="S6:S10"/>
    <mergeCell ref="Z6:AE6"/>
    <mergeCell ref="P7:Q8"/>
    <mergeCell ref="Q9:Q10"/>
    <mergeCell ref="V7:W8"/>
    <mergeCell ref="V9:V10"/>
    <mergeCell ref="AD9:AD10"/>
    <mergeCell ref="T9:T10"/>
    <mergeCell ref="X9:X10"/>
    <mergeCell ref="U9:U10"/>
    <mergeCell ref="T7:U8"/>
    <mergeCell ref="W9:W10"/>
    <mergeCell ref="A3:I3"/>
    <mergeCell ref="S3:Y3"/>
    <mergeCell ref="Z3:AF3"/>
    <mergeCell ref="L6:Q6"/>
    <mergeCell ref="J3:R3"/>
    <mergeCell ref="A6:A10"/>
    <mergeCell ref="H7:I8"/>
    <mergeCell ref="H9:H10"/>
    <mergeCell ref="I9:I10"/>
    <mergeCell ref="R6:R10"/>
    <mergeCell ref="T6:Y6"/>
    <mergeCell ref="X7:Y8"/>
    <mergeCell ref="L7:M8"/>
    <mergeCell ref="J6:K6"/>
    <mergeCell ref="O9:O10"/>
    <mergeCell ref="B6:I6"/>
    <mergeCell ref="B9:B10"/>
    <mergeCell ref="AG4:AN4"/>
    <mergeCell ref="AM6:AN8"/>
    <mergeCell ref="AN9:AN10"/>
    <mergeCell ref="AM9:AM10"/>
    <mergeCell ref="AI9:AI10"/>
    <mergeCell ref="AI6:AL6"/>
    <mergeCell ref="AJ9:AJ10"/>
    <mergeCell ref="AI7:AJ8"/>
    <mergeCell ref="AK9:AK10"/>
    <mergeCell ref="AG6:AH10"/>
    <mergeCell ref="B7:C8"/>
    <mergeCell ref="D7:E8"/>
    <mergeCell ref="D9:D10"/>
    <mergeCell ref="E9:E10"/>
    <mergeCell ref="C9:C10"/>
    <mergeCell ref="F7:G8"/>
    <mergeCell ref="F9:F10"/>
    <mergeCell ref="G9:G10"/>
    <mergeCell ref="AL9:AL10"/>
    <mergeCell ref="AB7:AC8"/>
    <mergeCell ref="AB9:AB10"/>
    <mergeCell ref="AC9:AC10"/>
    <mergeCell ref="AA9:AA10"/>
    <mergeCell ref="Z7:AA8"/>
    <mergeCell ref="J7:K8"/>
    <mergeCell ref="J9:J10"/>
    <mergeCell ref="K9:K10"/>
    <mergeCell ref="Y9:Y10"/>
    <mergeCell ref="L9:L10"/>
    <mergeCell ref="N7:O8"/>
    <mergeCell ref="N9:N10"/>
    <mergeCell ref="AG15:AH15"/>
    <mergeCell ref="AF6:AF10"/>
    <mergeCell ref="AD7:AE8"/>
    <mergeCell ref="AK7:AL8"/>
    <mergeCell ref="AE9:AE10"/>
    <mergeCell ref="AG11:AH11"/>
    <mergeCell ref="AG12:AH12"/>
    <mergeCell ref="AG13:AH13"/>
    <mergeCell ref="AG14:AH1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8" pageOrder="overThenDown" orientation="portrait" r:id="rId1"/>
  <headerFooter scaleWithDoc="0" alignWithMargins="0"/>
  <colBreaks count="4" manualBreakCount="4">
    <brk id="9" max="42" man="1"/>
    <brk id="18" max="42" man="1"/>
    <brk id="25" max="42" man="1"/>
    <brk id="32" max="4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view="pageBreakPreview" topLeftCell="A13" zoomScaleNormal="100" zoomScaleSheetLayoutView="100" workbookViewId="0">
      <selection activeCell="E16" sqref="E16"/>
    </sheetView>
  </sheetViews>
  <sheetFormatPr defaultRowHeight="14.25"/>
  <cols>
    <col min="1" max="1" width="15.25" style="85" customWidth="1"/>
    <col min="2" max="2" width="11.125" style="454" customWidth="1"/>
    <col min="3" max="3" width="11.125" style="57" customWidth="1"/>
    <col min="4" max="4" width="11.125" style="454" customWidth="1"/>
    <col min="5" max="6" width="11.125" style="57" customWidth="1"/>
    <col min="7" max="7" width="11.625" style="102" customWidth="1"/>
    <col min="8" max="16384" width="9" style="57"/>
  </cols>
  <sheetData>
    <row r="1" spans="1:32" s="556" customFormat="1" ht="14.1" customHeight="1">
      <c r="A1" s="561"/>
      <c r="B1" s="555"/>
      <c r="D1" s="555"/>
      <c r="G1" s="557" t="s">
        <v>706</v>
      </c>
    </row>
    <row r="2" spans="1:32" ht="14.1" customHeight="1">
      <c r="A2" s="87"/>
      <c r="G2" s="58"/>
    </row>
    <row r="3" spans="1:32" s="649" customFormat="1" ht="20.100000000000001" customHeight="1">
      <c r="A3" s="964" t="s">
        <v>314</v>
      </c>
      <c r="B3" s="964"/>
      <c r="C3" s="964"/>
      <c r="D3" s="964"/>
      <c r="E3" s="964"/>
      <c r="F3" s="964"/>
      <c r="G3" s="964"/>
    </row>
    <row r="4" spans="1:32" s="650" customFormat="1" ht="24" customHeight="1">
      <c r="A4" s="965" t="s">
        <v>315</v>
      </c>
      <c r="B4" s="965"/>
      <c r="C4" s="965"/>
      <c r="D4" s="965"/>
      <c r="E4" s="965"/>
      <c r="F4" s="965"/>
      <c r="G4" s="965"/>
    </row>
    <row r="5" spans="1:32" s="55" customFormat="1" ht="18" customHeight="1" thickBot="1">
      <c r="A5" s="55" t="s">
        <v>207</v>
      </c>
      <c r="G5" s="58" t="s">
        <v>208</v>
      </c>
    </row>
    <row r="6" spans="1:32" s="456" customFormat="1" ht="25.5" customHeight="1">
      <c r="A6" s="1055" t="s">
        <v>432</v>
      </c>
      <c r="B6" s="1148" t="s">
        <v>433</v>
      </c>
      <c r="C6" s="1445" t="s">
        <v>209</v>
      </c>
      <c r="D6" s="1452" t="s">
        <v>434</v>
      </c>
      <c r="E6" s="1033"/>
      <c r="F6" s="1033"/>
      <c r="G6" s="1034"/>
      <c r="AD6" s="658"/>
      <c r="AE6" s="658"/>
      <c r="AF6" s="658"/>
    </row>
    <row r="7" spans="1:32" s="456" customFormat="1" ht="25.5" customHeight="1">
      <c r="A7" s="1154"/>
      <c r="B7" s="1443"/>
      <c r="C7" s="1446"/>
      <c r="D7" s="1448"/>
      <c r="E7" s="1014" t="s">
        <v>435</v>
      </c>
      <c r="F7" s="1014" t="s">
        <v>210</v>
      </c>
      <c r="G7" s="1450" t="s">
        <v>211</v>
      </c>
    </row>
    <row r="8" spans="1:32" s="456" customFormat="1" ht="25.5" customHeight="1">
      <c r="A8" s="1155"/>
      <c r="B8" s="1444"/>
      <c r="C8" s="1447"/>
      <c r="D8" s="1449"/>
      <c r="E8" s="1015"/>
      <c r="F8" s="1015"/>
      <c r="G8" s="1451"/>
    </row>
    <row r="9" spans="1:32" s="62" customFormat="1" ht="56.45" customHeight="1">
      <c r="A9" s="88" t="s">
        <v>461</v>
      </c>
      <c r="B9" s="309">
        <v>4186</v>
      </c>
      <c r="C9" s="309">
        <v>15845.946</v>
      </c>
      <c r="D9" s="309">
        <v>16452.710999999999</v>
      </c>
      <c r="E9" s="309">
        <v>8978.098</v>
      </c>
      <c r="F9" s="309">
        <v>7474.6130000000003</v>
      </c>
      <c r="G9" s="341">
        <v>54.569110221409709</v>
      </c>
    </row>
    <row r="10" spans="1:32" s="62" customFormat="1" ht="56.45" customHeight="1">
      <c r="A10" s="88" t="s">
        <v>585</v>
      </c>
      <c r="B10" s="309">
        <v>4186</v>
      </c>
      <c r="C10" s="309">
        <v>11520.526000000002</v>
      </c>
      <c r="D10" s="309">
        <v>16463.303</v>
      </c>
      <c r="E10" s="309">
        <v>9057.4310000000005</v>
      </c>
      <c r="F10" s="309">
        <v>7405.8720000000003</v>
      </c>
      <c r="G10" s="341">
        <v>55.015879863232797</v>
      </c>
    </row>
    <row r="11" spans="1:32" s="62" customFormat="1" ht="56.45" customHeight="1">
      <c r="A11" s="440" t="s">
        <v>657</v>
      </c>
      <c r="B11" s="309">
        <v>4047</v>
      </c>
      <c r="C11" s="309">
        <v>11688.136</v>
      </c>
      <c r="D11" s="309">
        <v>18605.042999999998</v>
      </c>
      <c r="E11" s="309">
        <v>10879.669</v>
      </c>
      <c r="F11" s="309">
        <v>7725.3739999999998</v>
      </c>
      <c r="G11" s="341">
        <v>58.476989276509606</v>
      </c>
    </row>
    <row r="12" spans="1:32" s="62" customFormat="1" ht="56.45" customHeight="1">
      <c r="A12" s="440" t="s">
        <v>658</v>
      </c>
      <c r="B12" s="309">
        <v>4047</v>
      </c>
      <c r="C12" s="309">
        <v>11693</v>
      </c>
      <c r="D12" s="309">
        <v>18628</v>
      </c>
      <c r="E12" s="309">
        <v>11022</v>
      </c>
      <c r="F12" s="309">
        <v>7606</v>
      </c>
      <c r="G12" s="341">
        <v>59.168992913893057</v>
      </c>
    </row>
    <row r="13" spans="1:32" s="62" customFormat="1" ht="56.45" customHeight="1">
      <c r="A13" s="684" t="s">
        <v>735</v>
      </c>
      <c r="B13" s="311">
        <f>SUM(B15:B17)</f>
        <v>4103</v>
      </c>
      <c r="C13" s="311">
        <f>SUM(C15:C17)</f>
        <v>11751.14</v>
      </c>
      <c r="D13" s="311">
        <f>SUM(D15:D17)</f>
        <v>19071.934999999998</v>
      </c>
      <c r="E13" s="311">
        <f>SUM(E15:E17)</f>
        <v>11598.216</v>
      </c>
      <c r="F13" s="311">
        <f>SUM(F15:F17)</f>
        <v>7473.6890000000003</v>
      </c>
      <c r="G13" s="342">
        <f>E13/D13*100</f>
        <v>60.813000883234977</v>
      </c>
    </row>
    <row r="14" spans="1:32" s="62" customFormat="1" ht="45.75" customHeight="1">
      <c r="A14" s="653"/>
      <c r="B14" s="343"/>
      <c r="C14" s="343"/>
      <c r="D14" s="343"/>
      <c r="E14" s="343"/>
      <c r="F14" s="343"/>
      <c r="G14" s="344"/>
    </row>
    <row r="15" spans="1:32" s="456" customFormat="1" ht="56.45" customHeight="1">
      <c r="A15" s="544" t="s">
        <v>563</v>
      </c>
      <c r="B15" s="738">
        <v>6</v>
      </c>
      <c r="C15" s="738">
        <v>430.14</v>
      </c>
      <c r="D15" s="738">
        <v>475.02</v>
      </c>
      <c r="E15" s="738">
        <v>470.3</v>
      </c>
      <c r="F15" s="738">
        <v>4.6890000000000001</v>
      </c>
      <c r="G15" s="342">
        <f>E15/D15*100</f>
        <v>99.006357627047294</v>
      </c>
    </row>
    <row r="16" spans="1:32" s="456" customFormat="1" ht="56.45" customHeight="1">
      <c r="A16" s="544" t="s">
        <v>564</v>
      </c>
      <c r="B16" s="738">
        <v>359</v>
      </c>
      <c r="C16" s="738">
        <v>4209</v>
      </c>
      <c r="D16" s="738">
        <v>4811.915</v>
      </c>
      <c r="E16" s="738">
        <v>3829.9160000000002</v>
      </c>
      <c r="F16" s="738">
        <v>982</v>
      </c>
      <c r="G16" s="342">
        <f>E16/D16*100</f>
        <v>79.592345251318861</v>
      </c>
    </row>
    <row r="17" spans="1:29" s="456" customFormat="1" ht="56.45" customHeight="1" thickBot="1">
      <c r="A17" s="545" t="s">
        <v>565</v>
      </c>
      <c r="B17" s="745">
        <v>3738</v>
      </c>
      <c r="C17" s="745">
        <v>7112</v>
      </c>
      <c r="D17" s="745">
        <v>13785</v>
      </c>
      <c r="E17" s="745">
        <v>7298</v>
      </c>
      <c r="F17" s="745">
        <v>6487</v>
      </c>
      <c r="G17" s="789">
        <f>E17/D17*100</f>
        <v>52.941603191875231</v>
      </c>
    </row>
    <row r="18" spans="1:29" s="95" customFormat="1" ht="11.1" customHeight="1">
      <c r="A18" s="72" t="s">
        <v>608</v>
      </c>
      <c r="F18" s="96"/>
      <c r="G18" s="74" t="s">
        <v>730</v>
      </c>
    </row>
    <row r="19" spans="1:29" s="95" customFormat="1" ht="11.1" customHeight="1">
      <c r="A19" s="72" t="s">
        <v>212</v>
      </c>
      <c r="F19" s="96"/>
      <c r="G19" s="98"/>
    </row>
    <row r="20" spans="1:29" s="456" customFormat="1" ht="11.25">
      <c r="A20" s="82"/>
      <c r="B20" s="82"/>
      <c r="F20" s="100"/>
      <c r="G20" s="101"/>
    </row>
    <row r="21" spans="1:29" s="456" customFormat="1" ht="11.25">
      <c r="A21" s="99"/>
      <c r="B21" s="99"/>
      <c r="F21" s="100"/>
      <c r="G21" s="101"/>
      <c r="Z21" s="68"/>
      <c r="AB21" s="64"/>
      <c r="AC21" s="64"/>
    </row>
    <row r="22" spans="1:29" s="456" customFormat="1" ht="11.25">
      <c r="A22" s="99"/>
      <c r="B22" s="99"/>
      <c r="F22" s="100"/>
      <c r="G22" s="101"/>
      <c r="Z22" s="68"/>
      <c r="AB22" s="64"/>
      <c r="AC22" s="64"/>
    </row>
    <row r="23" spans="1:29" s="456" customFormat="1" ht="11.25">
      <c r="A23" s="99"/>
      <c r="B23" s="99"/>
      <c r="F23" s="100"/>
      <c r="G23" s="101"/>
      <c r="Z23" s="68"/>
      <c r="AB23" s="64"/>
      <c r="AC23" s="64"/>
    </row>
    <row r="24" spans="1:29" s="456" customFormat="1" ht="11.25">
      <c r="A24" s="99"/>
      <c r="B24" s="99"/>
      <c r="D24" s="82"/>
      <c r="F24" s="100"/>
      <c r="G24" s="101"/>
      <c r="Z24" s="68"/>
      <c r="AB24" s="64"/>
      <c r="AC24" s="64"/>
    </row>
    <row r="25" spans="1:29" s="456" customFormat="1" ht="11.25">
      <c r="A25" s="99"/>
      <c r="B25" s="99"/>
      <c r="D25" s="82"/>
      <c r="F25" s="100"/>
      <c r="G25" s="101"/>
      <c r="Z25" s="68"/>
      <c r="AB25" s="64"/>
      <c r="AC25" s="64"/>
    </row>
    <row r="26" spans="1:29" s="456" customFormat="1" ht="11.25">
      <c r="A26" s="99"/>
      <c r="B26" s="99"/>
      <c r="D26" s="82"/>
      <c r="F26" s="100"/>
      <c r="G26" s="101"/>
      <c r="Z26" s="68"/>
      <c r="AB26" s="64"/>
      <c r="AC26" s="64"/>
    </row>
    <row r="27" spans="1:29" s="456" customFormat="1" ht="11.25">
      <c r="A27" s="99"/>
      <c r="B27" s="99"/>
      <c r="D27" s="82"/>
      <c r="F27" s="100"/>
      <c r="G27" s="101"/>
      <c r="Z27" s="68"/>
      <c r="AB27" s="64"/>
      <c r="AC27" s="64"/>
    </row>
    <row r="28" spans="1:29" s="456" customFormat="1" ht="11.25">
      <c r="A28" s="99"/>
      <c r="B28" s="99"/>
      <c r="D28" s="82"/>
      <c r="F28" s="100"/>
      <c r="G28" s="101"/>
      <c r="Z28" s="68"/>
      <c r="AB28" s="64"/>
      <c r="AC28" s="64"/>
    </row>
    <row r="29" spans="1:29" s="456" customFormat="1" ht="11.25">
      <c r="A29" s="99"/>
      <c r="B29" s="99"/>
      <c r="D29" s="82"/>
      <c r="F29" s="100"/>
      <c r="G29" s="101"/>
      <c r="Z29" s="68"/>
      <c r="AB29" s="64"/>
      <c r="AC29" s="64"/>
    </row>
    <row r="30" spans="1:29" s="456" customFormat="1" ht="11.25">
      <c r="A30" s="99"/>
      <c r="B30" s="99"/>
      <c r="D30" s="82"/>
      <c r="F30" s="100"/>
      <c r="G30" s="101"/>
      <c r="Z30" s="68"/>
      <c r="AB30" s="64"/>
      <c r="AC30" s="64"/>
    </row>
    <row r="31" spans="1:29" s="456" customFormat="1" ht="11.25">
      <c r="A31" s="99"/>
      <c r="B31" s="99"/>
      <c r="D31" s="82"/>
      <c r="F31" s="100"/>
      <c r="G31" s="101"/>
      <c r="Z31" s="68"/>
      <c r="AB31" s="64"/>
      <c r="AC31" s="64"/>
    </row>
    <row r="32" spans="1:29" s="456" customFormat="1" ht="11.25">
      <c r="A32" s="99"/>
      <c r="B32" s="99"/>
      <c r="D32" s="82"/>
      <c r="F32" s="100"/>
      <c r="G32" s="101"/>
      <c r="Z32" s="68"/>
      <c r="AB32" s="64"/>
      <c r="AC32" s="64"/>
    </row>
    <row r="33" spans="1:29" s="456" customFormat="1" ht="11.25">
      <c r="A33" s="99"/>
      <c r="B33" s="99"/>
      <c r="D33" s="82"/>
      <c r="F33" s="100"/>
      <c r="G33" s="101"/>
      <c r="Z33" s="68"/>
      <c r="AB33" s="64"/>
      <c r="AC33" s="64"/>
    </row>
    <row r="34" spans="1:29" s="456" customFormat="1" ht="11.25">
      <c r="A34" s="99"/>
      <c r="B34" s="99"/>
      <c r="D34" s="82"/>
      <c r="F34" s="100"/>
      <c r="G34" s="101"/>
      <c r="Z34" s="68"/>
      <c r="AB34" s="64"/>
      <c r="AC34" s="64"/>
    </row>
    <row r="35" spans="1:29" s="456" customFormat="1" ht="11.25">
      <c r="A35" s="82"/>
      <c r="B35" s="82"/>
      <c r="D35" s="82"/>
      <c r="F35" s="100"/>
      <c r="G35" s="101"/>
    </row>
    <row r="36" spans="1:29" s="456" customFormat="1" ht="11.25">
      <c r="A36" s="82"/>
      <c r="B36" s="82"/>
      <c r="D36" s="82"/>
      <c r="F36" s="100"/>
      <c r="G36" s="101"/>
    </row>
    <row r="37" spans="1:29" s="456" customFormat="1" ht="11.25">
      <c r="A37" s="82"/>
      <c r="B37" s="82"/>
      <c r="D37" s="82"/>
      <c r="F37" s="100"/>
      <c r="G37" s="101"/>
    </row>
    <row r="38" spans="1:29" s="456" customFormat="1" ht="11.25">
      <c r="A38" s="82"/>
      <c r="B38" s="82"/>
      <c r="D38" s="82"/>
      <c r="F38" s="100"/>
      <c r="G38" s="101"/>
    </row>
    <row r="39" spans="1:29" s="456" customFormat="1" ht="11.25">
      <c r="A39" s="82"/>
      <c r="B39" s="82"/>
      <c r="D39" s="82"/>
      <c r="F39" s="100"/>
      <c r="G39" s="101"/>
    </row>
    <row r="40" spans="1:29" s="456" customFormat="1" ht="11.25">
      <c r="A40" s="82"/>
      <c r="B40" s="82"/>
      <c r="D40" s="82"/>
      <c r="F40" s="100"/>
      <c r="G40" s="101"/>
    </row>
    <row r="41" spans="1:29" s="456" customFormat="1" ht="11.25">
      <c r="A41" s="82"/>
      <c r="B41" s="82"/>
      <c r="D41" s="82"/>
      <c r="F41" s="100"/>
      <c r="G41" s="101"/>
    </row>
    <row r="42" spans="1:29" s="456" customFormat="1" ht="11.25">
      <c r="A42" s="82"/>
      <c r="B42" s="82"/>
      <c r="D42" s="82"/>
      <c r="F42" s="100"/>
      <c r="G42" s="101"/>
    </row>
    <row r="43" spans="1:29" s="456" customFormat="1" ht="11.25">
      <c r="A43" s="82"/>
      <c r="B43" s="82"/>
      <c r="D43" s="82"/>
      <c r="F43" s="100"/>
      <c r="G43" s="101"/>
    </row>
    <row r="44" spans="1:29" s="456" customFormat="1" ht="11.25">
      <c r="A44" s="82"/>
      <c r="B44" s="82"/>
      <c r="D44" s="82"/>
      <c r="F44" s="100"/>
      <c r="G44" s="101"/>
    </row>
    <row r="45" spans="1:29" s="456" customFormat="1" ht="11.25">
      <c r="A45" s="82"/>
      <c r="B45" s="82"/>
      <c r="D45" s="82"/>
      <c r="G45" s="101"/>
    </row>
    <row r="46" spans="1:29" s="456" customFormat="1" ht="11.25">
      <c r="A46" s="82"/>
      <c r="B46" s="82"/>
      <c r="D46" s="82"/>
      <c r="G46" s="101"/>
    </row>
    <row r="47" spans="1:29" s="456" customFormat="1" ht="11.25">
      <c r="A47" s="82"/>
      <c r="B47" s="82"/>
      <c r="D47" s="82"/>
      <c r="G47" s="101"/>
    </row>
    <row r="48" spans="1:29" s="456" customFormat="1" ht="11.25">
      <c r="A48" s="82"/>
      <c r="B48" s="82"/>
      <c r="D48" s="82"/>
      <c r="G48" s="101"/>
    </row>
    <row r="49" spans="1:7" s="456" customFormat="1" ht="11.25">
      <c r="A49" s="82"/>
      <c r="B49" s="82"/>
      <c r="D49" s="82"/>
      <c r="G49" s="101"/>
    </row>
    <row r="50" spans="1:7" s="456" customFormat="1" ht="11.25">
      <c r="A50" s="82"/>
      <c r="B50" s="82"/>
      <c r="D50" s="82"/>
      <c r="G50" s="101"/>
    </row>
    <row r="51" spans="1:7" s="456" customFormat="1" ht="11.25">
      <c r="A51" s="82"/>
      <c r="B51" s="82"/>
      <c r="D51" s="82"/>
      <c r="G51" s="101"/>
    </row>
    <row r="52" spans="1:7" s="456" customFormat="1" ht="11.25">
      <c r="A52" s="82"/>
      <c r="B52" s="82"/>
      <c r="D52" s="82"/>
      <c r="G52" s="101"/>
    </row>
    <row r="53" spans="1:7" s="456" customFormat="1" ht="11.25">
      <c r="A53" s="82"/>
      <c r="B53" s="82"/>
      <c r="D53" s="82"/>
      <c r="G53" s="101"/>
    </row>
    <row r="54" spans="1:7" s="456" customFormat="1" ht="11.25">
      <c r="A54" s="82"/>
      <c r="B54" s="82"/>
      <c r="D54" s="82"/>
      <c r="G54" s="101"/>
    </row>
    <row r="55" spans="1:7" s="456" customFormat="1" ht="11.25">
      <c r="A55" s="82"/>
      <c r="B55" s="82"/>
      <c r="D55" s="82"/>
      <c r="G55" s="101"/>
    </row>
    <row r="56" spans="1:7" s="456" customFormat="1" ht="11.25">
      <c r="A56" s="82"/>
      <c r="B56" s="82"/>
      <c r="D56" s="82"/>
      <c r="G56" s="101"/>
    </row>
    <row r="57" spans="1:7" s="456" customFormat="1" ht="11.25">
      <c r="A57" s="82"/>
      <c r="B57" s="82"/>
      <c r="D57" s="82"/>
      <c r="G57" s="101"/>
    </row>
    <row r="58" spans="1:7" s="456" customFormat="1" ht="11.25">
      <c r="A58" s="82"/>
      <c r="B58" s="82"/>
      <c r="D58" s="82"/>
      <c r="G58" s="101"/>
    </row>
    <row r="59" spans="1:7" s="456" customFormat="1" ht="11.25">
      <c r="A59" s="82"/>
      <c r="B59" s="82"/>
      <c r="D59" s="82"/>
      <c r="G59" s="101"/>
    </row>
    <row r="60" spans="1:7" s="456" customFormat="1" ht="11.25">
      <c r="A60" s="82"/>
      <c r="B60" s="82"/>
      <c r="D60" s="82"/>
      <c r="G60" s="101"/>
    </row>
    <row r="61" spans="1:7" s="456" customFormat="1" ht="11.25">
      <c r="A61" s="82"/>
      <c r="B61" s="82"/>
      <c r="D61" s="82"/>
      <c r="G61" s="101"/>
    </row>
    <row r="62" spans="1:7" s="456" customFormat="1" ht="11.25">
      <c r="A62" s="82"/>
      <c r="B62" s="82"/>
      <c r="D62" s="82"/>
      <c r="G62" s="101"/>
    </row>
    <row r="63" spans="1:7" s="456" customFormat="1" ht="11.25">
      <c r="A63" s="82"/>
      <c r="B63" s="82"/>
      <c r="D63" s="82"/>
      <c r="G63" s="101"/>
    </row>
    <row r="64" spans="1:7" s="456" customFormat="1" ht="11.25">
      <c r="A64" s="82"/>
      <c r="B64" s="82"/>
      <c r="D64" s="82"/>
      <c r="G64" s="101"/>
    </row>
    <row r="65" spans="1:7" s="456" customFormat="1" ht="11.25">
      <c r="A65" s="82"/>
      <c r="B65" s="82"/>
      <c r="D65" s="82"/>
      <c r="G65" s="101"/>
    </row>
    <row r="66" spans="1:7" s="456" customFormat="1" ht="11.25">
      <c r="A66" s="82"/>
      <c r="B66" s="82"/>
      <c r="D66" s="82"/>
      <c r="G66" s="101"/>
    </row>
    <row r="67" spans="1:7" s="456" customFormat="1" ht="11.25">
      <c r="A67" s="82"/>
      <c r="B67" s="82"/>
      <c r="D67" s="82"/>
      <c r="G67" s="101"/>
    </row>
    <row r="68" spans="1:7" s="456" customFormat="1" ht="11.25">
      <c r="A68" s="82"/>
      <c r="B68" s="82"/>
      <c r="D68" s="82"/>
      <c r="G68" s="101"/>
    </row>
    <row r="69" spans="1:7" s="456" customFormat="1" ht="11.25">
      <c r="A69" s="82"/>
      <c r="B69" s="82"/>
      <c r="D69" s="82"/>
      <c r="G69" s="101"/>
    </row>
    <row r="70" spans="1:7" s="456" customFormat="1" ht="11.25">
      <c r="A70" s="82"/>
      <c r="B70" s="82"/>
      <c r="D70" s="82"/>
      <c r="G70" s="101"/>
    </row>
    <row r="71" spans="1:7" s="456" customFormat="1" ht="11.25">
      <c r="A71" s="82"/>
      <c r="B71" s="82"/>
      <c r="D71" s="82"/>
      <c r="G71" s="101"/>
    </row>
    <row r="72" spans="1:7" s="456" customFormat="1" ht="11.25">
      <c r="A72" s="82"/>
      <c r="B72" s="82"/>
      <c r="D72" s="82"/>
      <c r="G72" s="101"/>
    </row>
    <row r="73" spans="1:7" s="456" customFormat="1" ht="11.25">
      <c r="A73" s="82"/>
      <c r="B73" s="82"/>
      <c r="D73" s="82"/>
      <c r="G73" s="101"/>
    </row>
    <row r="74" spans="1:7" s="456" customFormat="1" ht="11.25">
      <c r="A74" s="82"/>
      <c r="B74" s="82"/>
      <c r="D74" s="82"/>
      <c r="G74" s="101"/>
    </row>
    <row r="75" spans="1:7" s="456" customFormat="1" ht="11.25">
      <c r="A75" s="82"/>
      <c r="B75" s="82"/>
      <c r="D75" s="82"/>
      <c r="G75" s="101"/>
    </row>
    <row r="76" spans="1:7" s="456" customFormat="1" ht="11.25">
      <c r="A76" s="82"/>
      <c r="B76" s="82"/>
      <c r="D76" s="82"/>
      <c r="G76" s="101"/>
    </row>
    <row r="77" spans="1:7" s="456" customFormat="1" ht="11.25">
      <c r="A77" s="82"/>
      <c r="B77" s="82"/>
      <c r="D77" s="82"/>
      <c r="G77" s="101"/>
    </row>
    <row r="78" spans="1:7" s="456" customFormat="1" ht="11.25">
      <c r="A78" s="82"/>
      <c r="B78" s="82"/>
      <c r="D78" s="82"/>
      <c r="G78" s="101"/>
    </row>
    <row r="79" spans="1:7" s="456" customFormat="1" ht="11.25">
      <c r="A79" s="82"/>
      <c r="B79" s="82"/>
      <c r="D79" s="82"/>
      <c r="G79" s="101"/>
    </row>
    <row r="80" spans="1:7" s="456" customFormat="1" ht="11.25">
      <c r="A80" s="82"/>
      <c r="B80" s="82"/>
      <c r="D80" s="82"/>
      <c r="G80" s="101"/>
    </row>
    <row r="81" spans="1:7" s="456" customFormat="1" ht="11.25">
      <c r="A81" s="82"/>
      <c r="B81" s="82"/>
      <c r="D81" s="82"/>
      <c r="G81" s="101"/>
    </row>
    <row r="82" spans="1:7" s="456" customFormat="1" ht="11.25">
      <c r="A82" s="82"/>
      <c r="B82" s="82"/>
      <c r="D82" s="82"/>
      <c r="G82" s="101"/>
    </row>
    <row r="83" spans="1:7" s="456" customFormat="1" ht="11.25">
      <c r="A83" s="82"/>
      <c r="B83" s="82"/>
      <c r="D83" s="82"/>
      <c r="G83" s="101"/>
    </row>
    <row r="84" spans="1:7" s="456" customFormat="1" ht="11.25">
      <c r="A84" s="82"/>
      <c r="B84" s="82"/>
      <c r="D84" s="82"/>
      <c r="G84" s="101"/>
    </row>
    <row r="85" spans="1:7" s="456" customFormat="1" ht="11.25">
      <c r="A85" s="82"/>
      <c r="B85" s="82"/>
      <c r="D85" s="82"/>
      <c r="G85" s="101"/>
    </row>
    <row r="86" spans="1:7" s="456" customFormat="1" ht="11.25">
      <c r="A86" s="82"/>
      <c r="B86" s="82"/>
      <c r="D86" s="82"/>
      <c r="G86" s="101"/>
    </row>
    <row r="87" spans="1:7" s="456" customFormat="1" ht="11.25">
      <c r="A87" s="82"/>
      <c r="B87" s="82"/>
      <c r="D87" s="82"/>
      <c r="G87" s="101"/>
    </row>
    <row r="88" spans="1:7" s="456" customFormat="1" ht="11.25">
      <c r="A88" s="82"/>
      <c r="B88" s="82"/>
      <c r="D88" s="82"/>
      <c r="G88" s="101"/>
    </row>
    <row r="89" spans="1:7" s="456" customFormat="1" ht="11.25">
      <c r="A89" s="82"/>
      <c r="B89" s="82"/>
      <c r="D89" s="82"/>
      <c r="G89" s="101"/>
    </row>
    <row r="90" spans="1:7" s="456" customFormat="1" ht="11.25">
      <c r="A90" s="82"/>
      <c r="B90" s="82"/>
      <c r="D90" s="82"/>
      <c r="G90" s="101"/>
    </row>
    <row r="91" spans="1:7" s="456" customFormat="1" ht="11.25">
      <c r="A91" s="82"/>
      <c r="B91" s="82"/>
      <c r="D91" s="82"/>
      <c r="G91" s="101"/>
    </row>
    <row r="92" spans="1:7" s="456" customFormat="1" ht="11.25">
      <c r="A92" s="82"/>
      <c r="B92" s="82"/>
      <c r="D92" s="82"/>
      <c r="G92" s="101"/>
    </row>
    <row r="93" spans="1:7" s="456" customFormat="1" ht="11.25">
      <c r="A93" s="82"/>
      <c r="B93" s="82"/>
      <c r="D93" s="82"/>
      <c r="G93" s="101"/>
    </row>
    <row r="94" spans="1:7" s="456" customFormat="1" ht="11.25">
      <c r="A94" s="82"/>
      <c r="B94" s="82"/>
      <c r="D94" s="82"/>
      <c r="G94" s="101"/>
    </row>
    <row r="95" spans="1:7" s="456" customFormat="1" ht="11.25">
      <c r="A95" s="82"/>
      <c r="B95" s="82"/>
      <c r="D95" s="82"/>
      <c r="G95" s="101"/>
    </row>
    <row r="96" spans="1:7" s="456" customFormat="1" ht="11.25">
      <c r="A96" s="82"/>
      <c r="B96" s="82"/>
      <c r="D96" s="82"/>
      <c r="G96" s="101"/>
    </row>
    <row r="97" spans="1:7" s="456" customFormat="1" ht="11.25">
      <c r="A97" s="82"/>
      <c r="B97" s="82"/>
      <c r="D97" s="82"/>
      <c r="G97" s="101"/>
    </row>
    <row r="98" spans="1:7" s="456" customFormat="1" ht="11.25">
      <c r="A98" s="82"/>
      <c r="B98" s="82"/>
      <c r="D98" s="82"/>
      <c r="G98" s="101"/>
    </row>
    <row r="99" spans="1:7" s="456" customFormat="1" ht="11.25">
      <c r="A99" s="82"/>
      <c r="B99" s="82"/>
      <c r="D99" s="82"/>
      <c r="G99" s="101"/>
    </row>
    <row r="100" spans="1:7" s="456" customFormat="1" ht="11.25">
      <c r="A100" s="82"/>
      <c r="B100" s="82"/>
      <c r="D100" s="82"/>
      <c r="G100" s="101"/>
    </row>
    <row r="101" spans="1:7" s="456" customFormat="1" ht="11.25">
      <c r="A101" s="82"/>
      <c r="B101" s="82"/>
      <c r="D101" s="82"/>
      <c r="G101" s="101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78"/>
  <sheetViews>
    <sheetView view="pageBreakPreview" topLeftCell="A10" zoomScaleNormal="100" zoomScaleSheetLayoutView="100" workbookViewId="0">
      <selection activeCell="D34" sqref="D34:D35"/>
    </sheetView>
  </sheetViews>
  <sheetFormatPr defaultRowHeight="14.25"/>
  <cols>
    <col min="1" max="1" width="17.625" style="138" customWidth="1"/>
    <col min="2" max="2" width="21.625" style="139" customWidth="1"/>
    <col min="3" max="3" width="21.625" style="140" customWidth="1"/>
    <col min="4" max="4" width="21.625" style="141" customWidth="1"/>
    <col min="5" max="6" width="30.875" style="141" customWidth="1"/>
    <col min="7" max="7" width="20.125" style="138" customWidth="1"/>
    <col min="8" max="16384" width="9" style="141"/>
  </cols>
  <sheetData>
    <row r="1" spans="1:32" s="567" customFormat="1" ht="14.1" customHeight="1">
      <c r="A1" s="564" t="s">
        <v>707</v>
      </c>
      <c r="B1" s="565"/>
      <c r="C1" s="566"/>
      <c r="G1" s="568" t="s">
        <v>708</v>
      </c>
    </row>
    <row r="2" spans="1:32" s="106" customFormat="1" ht="14.1" customHeight="1">
      <c r="A2" s="103"/>
      <c r="B2" s="104"/>
      <c r="C2" s="105"/>
      <c r="G2" s="107"/>
    </row>
    <row r="3" spans="1:32" s="108" customFormat="1" ht="20.100000000000001" customHeight="1">
      <c r="A3" s="1460" t="s">
        <v>316</v>
      </c>
      <c r="B3" s="1460"/>
      <c r="C3" s="1460"/>
      <c r="D3" s="1460"/>
      <c r="E3" s="1460" t="s">
        <v>441</v>
      </c>
      <c r="F3" s="1460"/>
      <c r="G3" s="1460"/>
    </row>
    <row r="4" spans="1:32" s="110" customFormat="1" ht="24" customHeight="1">
      <c r="A4" s="109"/>
      <c r="B4" s="109"/>
      <c r="C4" s="109"/>
      <c r="D4" s="109"/>
      <c r="E4" s="109"/>
      <c r="F4" s="109"/>
      <c r="G4" s="109"/>
    </row>
    <row r="5" spans="1:32" s="111" customFormat="1" ht="18" customHeight="1" thickBot="1">
      <c r="A5" s="111" t="s">
        <v>213</v>
      </c>
      <c r="C5" s="112"/>
      <c r="G5" s="107" t="s">
        <v>442</v>
      </c>
    </row>
    <row r="6" spans="1:32" s="113" customFormat="1" ht="15.95" customHeight="1">
      <c r="A6" s="1098" t="s">
        <v>122</v>
      </c>
      <c r="B6" s="1469" t="s">
        <v>214</v>
      </c>
      <c r="C6" s="1463" t="s">
        <v>247</v>
      </c>
      <c r="D6" s="1466" t="s">
        <v>216</v>
      </c>
      <c r="E6" s="1472" t="s">
        <v>437</v>
      </c>
      <c r="F6" s="1473"/>
      <c r="G6" s="1453" t="s">
        <v>438</v>
      </c>
      <c r="AD6" s="114"/>
      <c r="AE6" s="114"/>
      <c r="AF6" s="114"/>
    </row>
    <row r="7" spans="1:32" s="113" customFormat="1" ht="15.95" customHeight="1">
      <c r="A7" s="1461"/>
      <c r="B7" s="1470"/>
      <c r="C7" s="1464"/>
      <c r="D7" s="1467"/>
      <c r="E7" s="1474" t="s">
        <v>215</v>
      </c>
      <c r="F7" s="1475"/>
      <c r="G7" s="1454"/>
    </row>
    <row r="8" spans="1:32" s="113" customFormat="1" ht="11.1" customHeight="1">
      <c r="A8" s="1461"/>
      <c r="B8" s="1470"/>
      <c r="C8" s="1464"/>
      <c r="D8" s="1467"/>
      <c r="E8" s="1456" t="s">
        <v>439</v>
      </c>
      <c r="F8" s="1458" t="s">
        <v>440</v>
      </c>
      <c r="G8" s="1454"/>
    </row>
    <row r="9" spans="1:32" s="113" customFormat="1" ht="11.1" customHeight="1">
      <c r="A9" s="1462"/>
      <c r="B9" s="1471"/>
      <c r="C9" s="1465"/>
      <c r="D9" s="1468"/>
      <c r="E9" s="1457"/>
      <c r="F9" s="1459"/>
      <c r="G9" s="1455"/>
    </row>
    <row r="10" spans="1:32" s="118" customFormat="1" ht="18" customHeight="1">
      <c r="A10" s="115" t="s">
        <v>461</v>
      </c>
      <c r="B10" s="116">
        <v>29081</v>
      </c>
      <c r="C10" s="116">
        <v>27540804</v>
      </c>
      <c r="D10" s="116">
        <v>2010176</v>
      </c>
      <c r="E10" s="116">
        <v>29381364</v>
      </c>
      <c r="F10" s="116">
        <v>28223561</v>
      </c>
      <c r="G10" s="117" t="s">
        <v>461</v>
      </c>
    </row>
    <row r="11" spans="1:32" s="118" customFormat="1" ht="18" customHeight="1">
      <c r="A11" s="115" t="s">
        <v>585</v>
      </c>
      <c r="B11" s="116">
        <v>33832</v>
      </c>
      <c r="C11" s="116">
        <v>31211204.710000001</v>
      </c>
      <c r="D11" s="116">
        <v>1397468</v>
      </c>
      <c r="E11" s="116">
        <v>151295520.24000001</v>
      </c>
      <c r="F11" s="116">
        <v>144608231.28000003</v>
      </c>
      <c r="G11" s="117" t="s">
        <v>585</v>
      </c>
    </row>
    <row r="12" spans="1:32" s="118" customFormat="1" ht="18" customHeight="1">
      <c r="A12" s="444" t="s">
        <v>657</v>
      </c>
      <c r="B12" s="116">
        <v>32656</v>
      </c>
      <c r="C12" s="116">
        <v>30131050.57</v>
      </c>
      <c r="D12" s="116">
        <v>144072</v>
      </c>
      <c r="E12" s="116">
        <v>3447379</v>
      </c>
      <c r="F12" s="116">
        <v>3291805</v>
      </c>
      <c r="G12" s="117" t="s">
        <v>657</v>
      </c>
    </row>
    <row r="13" spans="1:32" s="118" customFormat="1" ht="18" customHeight="1">
      <c r="A13" s="444" t="s">
        <v>658</v>
      </c>
      <c r="B13" s="116">
        <v>33385</v>
      </c>
      <c r="C13" s="116">
        <v>25296198.07</v>
      </c>
      <c r="D13" s="116">
        <v>872916</v>
      </c>
      <c r="E13" s="116">
        <v>4053405</v>
      </c>
      <c r="F13" s="116">
        <v>3873753</v>
      </c>
      <c r="G13" s="790" t="s">
        <v>658</v>
      </c>
    </row>
    <row r="14" spans="1:32" s="118" customFormat="1" ht="18" customHeight="1">
      <c r="A14" s="119" t="s">
        <v>732</v>
      </c>
      <c r="B14" s="120">
        <f>SUM(B16:B38)</f>
        <v>31047</v>
      </c>
      <c r="C14" s="120">
        <f>SUM(C16:C38)</f>
        <v>28131014</v>
      </c>
      <c r="D14" s="120">
        <f>SUM(D16:D38)</f>
        <v>536937</v>
      </c>
      <c r="E14" s="120">
        <f>SUM(E16:E38)</f>
        <v>4648462</v>
      </c>
      <c r="F14" s="120">
        <f>SUM(F16:F38)</f>
        <v>4439090</v>
      </c>
      <c r="G14" s="121" t="s">
        <v>732</v>
      </c>
    </row>
    <row r="15" spans="1:32" s="113" customFormat="1" ht="14.25" customHeight="1">
      <c r="A15" s="122"/>
      <c r="B15" s="116"/>
      <c r="C15" s="116"/>
      <c r="D15" s="116"/>
      <c r="E15" s="116"/>
      <c r="F15" s="116"/>
      <c r="G15" s="123"/>
    </row>
    <row r="16" spans="1:32" s="113" customFormat="1" ht="18" customHeight="1">
      <c r="A16" s="546" t="s">
        <v>77</v>
      </c>
      <c r="B16" s="791">
        <v>1817</v>
      </c>
      <c r="C16" s="791">
        <v>1793660</v>
      </c>
      <c r="D16" s="791">
        <v>87550</v>
      </c>
      <c r="E16" s="792">
        <v>458606</v>
      </c>
      <c r="F16" s="792">
        <v>448405</v>
      </c>
      <c r="G16" s="124" t="s">
        <v>78</v>
      </c>
    </row>
    <row r="17" spans="1:29" s="113" customFormat="1" ht="18" customHeight="1">
      <c r="A17" s="122" t="s">
        <v>9</v>
      </c>
      <c r="B17" s="793">
        <v>2390</v>
      </c>
      <c r="C17" s="794">
        <v>673181</v>
      </c>
      <c r="D17" s="794"/>
      <c r="E17" s="791">
        <v>950029</v>
      </c>
      <c r="F17" s="795">
        <v>937146</v>
      </c>
      <c r="G17" s="124" t="s">
        <v>274</v>
      </c>
    </row>
    <row r="18" spans="1:29" s="113" customFormat="1" ht="18" customHeight="1">
      <c r="A18" s="122" t="s">
        <v>11</v>
      </c>
      <c r="B18" s="796">
        <v>2486</v>
      </c>
      <c r="C18" s="791">
        <v>1687349</v>
      </c>
      <c r="D18" s="791">
        <v>0</v>
      </c>
      <c r="E18" s="791">
        <v>253511</v>
      </c>
      <c r="F18" s="791">
        <v>252589</v>
      </c>
      <c r="G18" s="124" t="s">
        <v>275</v>
      </c>
    </row>
    <row r="19" spans="1:29" s="113" customFormat="1" ht="18" customHeight="1">
      <c r="A19" s="122" t="s">
        <v>13</v>
      </c>
      <c r="B19" s="791">
        <v>1196</v>
      </c>
      <c r="C19" s="791">
        <v>1192001</v>
      </c>
      <c r="D19" s="791">
        <v>194970</v>
      </c>
      <c r="E19" s="791">
        <v>247349</v>
      </c>
      <c r="F19" s="791">
        <v>240150</v>
      </c>
      <c r="G19" s="124" t="s">
        <v>382</v>
      </c>
      <c r="I19" s="125"/>
      <c r="J19" s="125"/>
    </row>
    <row r="20" spans="1:29" s="113" customFormat="1" ht="18" customHeight="1">
      <c r="A20" s="122" t="s">
        <v>15</v>
      </c>
      <c r="B20" s="791">
        <v>3426</v>
      </c>
      <c r="C20" s="791">
        <v>2215992</v>
      </c>
      <c r="D20" s="791">
        <v>0</v>
      </c>
      <c r="E20" s="791">
        <v>437425</v>
      </c>
      <c r="F20" s="791">
        <v>387078</v>
      </c>
      <c r="G20" s="124" t="s">
        <v>277</v>
      </c>
      <c r="I20" s="125"/>
      <c r="J20" s="125"/>
    </row>
    <row r="21" spans="1:29" s="113" customFormat="1" ht="18" customHeight="1">
      <c r="A21" s="126" t="s">
        <v>17</v>
      </c>
      <c r="B21" s="797">
        <v>2177</v>
      </c>
      <c r="C21" s="791">
        <v>1197518</v>
      </c>
      <c r="D21" s="791"/>
      <c r="E21" s="791">
        <v>113620</v>
      </c>
      <c r="F21" s="791">
        <v>95848</v>
      </c>
      <c r="G21" s="124" t="s">
        <v>278</v>
      </c>
      <c r="I21" s="125"/>
      <c r="J21" s="125"/>
      <c r="Z21" s="127"/>
      <c r="AB21" s="128"/>
      <c r="AC21" s="128"/>
    </row>
    <row r="22" spans="1:29" s="113" customFormat="1" ht="18" customHeight="1">
      <c r="A22" s="126" t="s">
        <v>19</v>
      </c>
      <c r="B22" s="797">
        <v>1989</v>
      </c>
      <c r="C22" s="791">
        <v>1612321</v>
      </c>
      <c r="D22" s="791">
        <v>0</v>
      </c>
      <c r="E22" s="791">
        <v>134466</v>
      </c>
      <c r="F22" s="791">
        <v>129564</v>
      </c>
      <c r="G22" s="124" t="s">
        <v>279</v>
      </c>
      <c r="Z22" s="127"/>
      <c r="AB22" s="128"/>
      <c r="AC22" s="128"/>
    </row>
    <row r="23" spans="1:29" s="113" customFormat="1" ht="18" customHeight="1">
      <c r="A23" s="126" t="s">
        <v>21</v>
      </c>
      <c r="B23" s="797">
        <v>2796</v>
      </c>
      <c r="C23" s="791">
        <v>2323902</v>
      </c>
      <c r="D23" s="791">
        <v>4473</v>
      </c>
      <c r="E23" s="791">
        <v>187189</v>
      </c>
      <c r="F23" s="791">
        <v>180053</v>
      </c>
      <c r="G23" s="124" t="s">
        <v>280</v>
      </c>
      <c r="Z23" s="127"/>
      <c r="AB23" s="128"/>
      <c r="AC23" s="128"/>
    </row>
    <row r="24" spans="1:29" s="113" customFormat="1" ht="18" customHeight="1">
      <c r="A24" s="126" t="s">
        <v>23</v>
      </c>
      <c r="B24" s="797">
        <v>223</v>
      </c>
      <c r="C24" s="791">
        <v>288374</v>
      </c>
      <c r="D24" s="791" t="s">
        <v>821</v>
      </c>
      <c r="E24" s="791">
        <v>22275</v>
      </c>
      <c r="F24" s="791">
        <v>22103</v>
      </c>
      <c r="G24" s="124" t="s">
        <v>281</v>
      </c>
      <c r="Z24" s="127"/>
      <c r="AB24" s="128"/>
      <c r="AC24" s="128"/>
    </row>
    <row r="25" spans="1:29" s="113" customFormat="1" ht="18" customHeight="1">
      <c r="A25" s="126" t="s">
        <v>25</v>
      </c>
      <c r="B25" s="797">
        <v>1233</v>
      </c>
      <c r="C25" s="791">
        <v>693191</v>
      </c>
      <c r="D25" s="791"/>
      <c r="E25" s="791">
        <v>280452</v>
      </c>
      <c r="F25" s="791">
        <v>261893</v>
      </c>
      <c r="G25" s="124" t="s">
        <v>282</v>
      </c>
      <c r="Z25" s="127"/>
      <c r="AB25" s="128"/>
      <c r="AC25" s="128"/>
    </row>
    <row r="26" spans="1:29" s="913" customFormat="1" ht="18" customHeight="1">
      <c r="A26" s="910" t="s">
        <v>27</v>
      </c>
      <c r="B26" s="911">
        <v>714</v>
      </c>
      <c r="C26" s="792">
        <v>533157</v>
      </c>
      <c r="D26" s="792"/>
      <c r="E26" s="792">
        <v>67842</v>
      </c>
      <c r="F26" s="792">
        <v>62639</v>
      </c>
      <c r="G26" s="912" t="s">
        <v>283</v>
      </c>
      <c r="Z26" s="914"/>
      <c r="AB26" s="915"/>
      <c r="AC26" s="915"/>
    </row>
    <row r="27" spans="1:29" s="913" customFormat="1" ht="18" customHeight="1">
      <c r="A27" s="910" t="s">
        <v>29</v>
      </c>
      <c r="B27" s="911">
        <v>2334</v>
      </c>
      <c r="C27" s="792">
        <v>4850674</v>
      </c>
      <c r="D27" s="792">
        <v>116223</v>
      </c>
      <c r="E27" s="792">
        <v>137226</v>
      </c>
      <c r="F27" s="792">
        <v>133910</v>
      </c>
      <c r="G27" s="912" t="s">
        <v>383</v>
      </c>
      <c r="Z27" s="914"/>
      <c r="AB27" s="915"/>
      <c r="AC27" s="915"/>
    </row>
    <row r="28" spans="1:29" s="913" customFormat="1" ht="18" customHeight="1">
      <c r="A28" s="910" t="s">
        <v>31</v>
      </c>
      <c r="B28" s="792">
        <v>1319</v>
      </c>
      <c r="C28" s="792">
        <v>2124384</v>
      </c>
      <c r="D28" s="792"/>
      <c r="E28" s="792">
        <v>172224</v>
      </c>
      <c r="F28" s="792">
        <v>163187</v>
      </c>
      <c r="G28" s="912" t="s">
        <v>467</v>
      </c>
      <c r="Z28" s="914"/>
      <c r="AB28" s="915"/>
      <c r="AC28" s="915"/>
    </row>
    <row r="29" spans="1:29" s="913" customFormat="1" ht="18" customHeight="1">
      <c r="A29" s="910" t="s">
        <v>33</v>
      </c>
      <c r="B29" s="911">
        <v>515</v>
      </c>
      <c r="C29" s="792">
        <v>614041</v>
      </c>
      <c r="D29" s="792">
        <v>24785</v>
      </c>
      <c r="E29" s="792">
        <v>75567</v>
      </c>
      <c r="F29" s="792">
        <v>74746</v>
      </c>
      <c r="G29" s="912" t="s">
        <v>286</v>
      </c>
      <c r="Z29" s="914"/>
      <c r="AB29" s="915"/>
      <c r="AC29" s="915"/>
    </row>
    <row r="30" spans="1:29" s="913" customFormat="1" ht="18" customHeight="1">
      <c r="A30" s="910" t="s">
        <v>35</v>
      </c>
      <c r="B30" s="911">
        <v>1422</v>
      </c>
      <c r="C30" s="792">
        <v>1650516</v>
      </c>
      <c r="D30" s="792">
        <v>0</v>
      </c>
      <c r="E30" s="792">
        <v>96316</v>
      </c>
      <c r="F30" s="916">
        <v>95396</v>
      </c>
      <c r="G30" s="912" t="s">
        <v>287</v>
      </c>
      <c r="I30" s="917"/>
      <c r="J30" s="917"/>
      <c r="Z30" s="914"/>
      <c r="AB30" s="915"/>
      <c r="AC30" s="915"/>
    </row>
    <row r="31" spans="1:29" s="913" customFormat="1" ht="18" customHeight="1">
      <c r="A31" s="910" t="s">
        <v>37</v>
      </c>
      <c r="B31" s="918">
        <v>899</v>
      </c>
      <c r="C31" s="792">
        <v>876595</v>
      </c>
      <c r="D31" s="919"/>
      <c r="E31" s="919">
        <v>89620</v>
      </c>
      <c r="F31" s="919">
        <v>88835</v>
      </c>
      <c r="G31" s="912" t="s">
        <v>384</v>
      </c>
      <c r="Z31" s="914"/>
      <c r="AB31" s="915"/>
      <c r="AC31" s="915"/>
    </row>
    <row r="32" spans="1:29" s="913" customFormat="1" ht="18" customHeight="1">
      <c r="A32" s="910" t="s">
        <v>39</v>
      </c>
      <c r="B32" s="918">
        <v>174</v>
      </c>
      <c r="C32" s="792">
        <v>542461</v>
      </c>
      <c r="D32" s="919">
        <v>108936</v>
      </c>
      <c r="E32" s="919">
        <v>7941</v>
      </c>
      <c r="F32" s="919">
        <v>7375</v>
      </c>
      <c r="G32" s="912" t="s">
        <v>385</v>
      </c>
      <c r="Z32" s="914"/>
      <c r="AB32" s="915"/>
      <c r="AC32" s="915"/>
    </row>
    <row r="33" spans="1:29" s="113" customFormat="1" ht="18" customHeight="1">
      <c r="A33" s="126" t="s">
        <v>41</v>
      </c>
      <c r="B33" s="797">
        <v>930</v>
      </c>
      <c r="C33" s="791">
        <v>904867</v>
      </c>
      <c r="D33" s="791"/>
      <c r="E33" s="791">
        <v>92337</v>
      </c>
      <c r="F33" s="791">
        <v>89949</v>
      </c>
      <c r="G33" s="124" t="s">
        <v>290</v>
      </c>
      <c r="Z33" s="127"/>
      <c r="AB33" s="128"/>
      <c r="AC33" s="128"/>
    </row>
    <row r="34" spans="1:29" s="113" customFormat="1" ht="18" customHeight="1">
      <c r="A34" s="126" t="s">
        <v>43</v>
      </c>
      <c r="B34" s="798">
        <v>434</v>
      </c>
      <c r="C34" s="791">
        <v>322020</v>
      </c>
      <c r="D34" s="799" t="s">
        <v>634</v>
      </c>
      <c r="E34" s="799">
        <v>81338</v>
      </c>
      <c r="F34" s="799">
        <v>81270</v>
      </c>
      <c r="G34" s="124" t="s">
        <v>386</v>
      </c>
      <c r="Z34" s="127"/>
      <c r="AB34" s="128"/>
      <c r="AC34" s="128"/>
    </row>
    <row r="35" spans="1:29" s="113" customFormat="1" ht="18" customHeight="1">
      <c r="A35" s="122" t="s">
        <v>45</v>
      </c>
      <c r="B35" s="791">
        <v>1638</v>
      </c>
      <c r="C35" s="791">
        <v>917218</v>
      </c>
      <c r="D35" s="791">
        <v>0</v>
      </c>
      <c r="E35" s="791">
        <v>68176</v>
      </c>
      <c r="F35" s="791">
        <v>64754</v>
      </c>
      <c r="G35" s="124" t="s">
        <v>297</v>
      </c>
      <c r="I35" s="340"/>
      <c r="J35" s="340"/>
    </row>
    <row r="36" spans="1:29" s="113" customFormat="1" ht="18" customHeight="1">
      <c r="A36" s="122" t="s">
        <v>47</v>
      </c>
      <c r="B36" s="791">
        <v>465</v>
      </c>
      <c r="C36" s="791">
        <v>503329</v>
      </c>
      <c r="D36" s="791"/>
      <c r="E36" s="791">
        <v>642377</v>
      </c>
      <c r="F36" s="791">
        <v>590261</v>
      </c>
      <c r="G36" s="124" t="s">
        <v>293</v>
      </c>
    </row>
    <row r="37" spans="1:29" s="113" customFormat="1" ht="18" customHeight="1">
      <c r="A37" s="122" t="s">
        <v>49</v>
      </c>
      <c r="B37" s="791">
        <v>467</v>
      </c>
      <c r="C37" s="791">
        <v>612619</v>
      </c>
      <c r="D37" s="791"/>
      <c r="E37" s="791">
        <v>30884</v>
      </c>
      <c r="F37" s="791">
        <v>30247</v>
      </c>
      <c r="G37" s="124" t="s">
        <v>298</v>
      </c>
      <c r="I37" s="125"/>
      <c r="J37" s="125"/>
    </row>
    <row r="38" spans="1:29" s="113" customFormat="1" ht="18" customHeight="1" thickBot="1">
      <c r="A38" s="129" t="s">
        <v>51</v>
      </c>
      <c r="B38" s="800">
        <v>3</v>
      </c>
      <c r="C38" s="800">
        <v>1644</v>
      </c>
      <c r="D38" s="801"/>
      <c r="E38" s="801">
        <v>1692</v>
      </c>
      <c r="F38" s="801">
        <v>1692</v>
      </c>
      <c r="G38" s="130" t="s">
        <v>387</v>
      </c>
    </row>
    <row r="39" spans="1:29" s="131" customFormat="1" ht="11.1" customHeight="1">
      <c r="A39" s="131" t="s">
        <v>217</v>
      </c>
      <c r="C39" s="132"/>
      <c r="E39" s="132"/>
      <c r="G39" s="133" t="s">
        <v>436</v>
      </c>
    </row>
    <row r="40" spans="1:29" s="136" customFormat="1" ht="11.1" customHeight="1">
      <c r="A40" s="134" t="s">
        <v>462</v>
      </c>
      <c r="B40" s="134"/>
      <c r="C40" s="135"/>
      <c r="E40" s="135"/>
      <c r="F40" s="135"/>
      <c r="G40" s="134"/>
    </row>
    <row r="41" spans="1:29" s="113" customFormat="1" ht="11.25">
      <c r="A41" s="137"/>
      <c r="B41" s="137"/>
      <c r="C41" s="125"/>
      <c r="G41" s="137"/>
    </row>
    <row r="42" spans="1:29" s="113" customFormat="1" ht="11.25">
      <c r="A42" s="137"/>
      <c r="B42" s="137"/>
      <c r="C42" s="125"/>
      <c r="G42" s="137"/>
    </row>
    <row r="43" spans="1:29" s="113" customFormat="1" ht="11.25">
      <c r="A43" s="137"/>
      <c r="B43" s="137"/>
      <c r="C43" s="125"/>
      <c r="G43" s="137"/>
    </row>
    <row r="44" spans="1:29" s="113" customFormat="1" ht="11.25">
      <c r="A44" s="137"/>
      <c r="B44" s="137"/>
      <c r="C44" s="125"/>
      <c r="G44" s="137"/>
    </row>
    <row r="45" spans="1:29" s="113" customFormat="1" ht="11.25">
      <c r="A45" s="137"/>
      <c r="B45" s="137"/>
      <c r="C45" s="125"/>
      <c r="G45" s="137"/>
    </row>
    <row r="46" spans="1:29" s="113" customFormat="1" ht="11.25">
      <c r="A46" s="137"/>
      <c r="B46" s="137"/>
      <c r="C46" s="125"/>
      <c r="G46" s="137"/>
    </row>
    <row r="47" spans="1:29" s="113" customFormat="1" ht="11.25">
      <c r="A47" s="137"/>
      <c r="B47" s="137"/>
      <c r="C47" s="125"/>
      <c r="G47" s="137"/>
    </row>
    <row r="48" spans="1:29" s="113" customFormat="1" ht="11.25">
      <c r="A48" s="137"/>
      <c r="B48" s="137"/>
      <c r="C48" s="125"/>
      <c r="G48" s="137"/>
    </row>
    <row r="49" spans="1:7" s="113" customFormat="1" ht="11.25">
      <c r="A49" s="137"/>
      <c r="B49" s="137"/>
      <c r="C49" s="125"/>
      <c r="G49" s="137"/>
    </row>
    <row r="50" spans="1:7" s="113" customFormat="1" ht="11.25">
      <c r="A50" s="137"/>
      <c r="B50" s="137"/>
      <c r="C50" s="125"/>
      <c r="G50" s="137"/>
    </row>
    <row r="51" spans="1:7" s="113" customFormat="1" ht="11.25">
      <c r="A51" s="137"/>
      <c r="B51" s="137"/>
      <c r="C51" s="125"/>
      <c r="G51" s="137"/>
    </row>
    <row r="52" spans="1:7" s="113" customFormat="1" ht="11.25">
      <c r="A52" s="137"/>
      <c r="B52" s="137"/>
      <c r="C52" s="125"/>
      <c r="G52" s="137"/>
    </row>
    <row r="53" spans="1:7" s="113" customFormat="1" ht="11.25">
      <c r="A53" s="137"/>
      <c r="B53" s="137"/>
      <c r="C53" s="125"/>
      <c r="G53" s="137"/>
    </row>
    <row r="54" spans="1:7" s="113" customFormat="1" ht="11.25">
      <c r="A54" s="137"/>
      <c r="B54" s="137"/>
      <c r="C54" s="125"/>
      <c r="G54" s="137"/>
    </row>
    <row r="55" spans="1:7" s="113" customFormat="1" ht="11.25">
      <c r="A55" s="137"/>
      <c r="B55" s="137"/>
      <c r="C55" s="125"/>
      <c r="G55" s="137"/>
    </row>
    <row r="56" spans="1:7" s="113" customFormat="1" ht="11.25">
      <c r="A56" s="137"/>
      <c r="B56" s="137"/>
      <c r="C56" s="125"/>
      <c r="G56" s="137"/>
    </row>
    <row r="57" spans="1:7" s="113" customFormat="1" ht="11.25">
      <c r="A57" s="137"/>
      <c r="B57" s="137"/>
      <c r="C57" s="125"/>
      <c r="G57" s="137"/>
    </row>
    <row r="58" spans="1:7" s="113" customFormat="1" ht="11.25">
      <c r="A58" s="137"/>
      <c r="B58" s="137"/>
      <c r="C58" s="125"/>
      <c r="G58" s="137"/>
    </row>
    <row r="59" spans="1:7" s="113" customFormat="1" ht="11.25">
      <c r="A59" s="137"/>
      <c r="B59" s="137"/>
      <c r="C59" s="125"/>
      <c r="G59" s="137"/>
    </row>
    <row r="60" spans="1:7" s="113" customFormat="1" ht="11.25">
      <c r="A60" s="137"/>
      <c r="B60" s="137"/>
      <c r="C60" s="125"/>
      <c r="G60" s="137"/>
    </row>
    <row r="61" spans="1:7" s="113" customFormat="1" ht="11.25">
      <c r="A61" s="137"/>
      <c r="B61" s="137"/>
      <c r="C61" s="125"/>
      <c r="G61" s="137"/>
    </row>
    <row r="62" spans="1:7" s="113" customFormat="1" ht="11.25">
      <c r="A62" s="137"/>
      <c r="B62" s="137"/>
      <c r="C62" s="125"/>
      <c r="G62" s="137"/>
    </row>
    <row r="63" spans="1:7" s="113" customFormat="1" ht="11.25">
      <c r="A63" s="137"/>
      <c r="B63" s="137"/>
      <c r="C63" s="125"/>
      <c r="G63" s="137"/>
    </row>
    <row r="64" spans="1:7" s="113" customFormat="1" ht="11.25">
      <c r="A64" s="137"/>
      <c r="B64" s="137"/>
      <c r="C64" s="125"/>
      <c r="G64" s="137"/>
    </row>
    <row r="65" spans="1:7" s="113" customFormat="1" ht="11.25">
      <c r="A65" s="137"/>
      <c r="B65" s="137"/>
      <c r="C65" s="125"/>
      <c r="G65" s="137"/>
    </row>
    <row r="66" spans="1:7" s="113" customFormat="1" ht="11.25">
      <c r="A66" s="137"/>
      <c r="B66" s="137"/>
      <c r="C66" s="125"/>
      <c r="G66" s="137"/>
    </row>
    <row r="67" spans="1:7" s="113" customFormat="1" ht="11.25">
      <c r="A67" s="137"/>
      <c r="B67" s="137"/>
      <c r="C67" s="125"/>
      <c r="G67" s="137"/>
    </row>
    <row r="68" spans="1:7" s="113" customFormat="1" ht="11.25">
      <c r="A68" s="137"/>
      <c r="B68" s="137"/>
      <c r="C68" s="125"/>
      <c r="G68" s="137"/>
    </row>
    <row r="69" spans="1:7" s="113" customFormat="1" ht="11.25">
      <c r="A69" s="137"/>
      <c r="B69" s="137"/>
      <c r="C69" s="125"/>
      <c r="G69" s="137"/>
    </row>
    <row r="70" spans="1:7" s="113" customFormat="1" ht="11.25">
      <c r="A70" s="137"/>
      <c r="B70" s="137"/>
      <c r="C70" s="125"/>
      <c r="G70" s="137"/>
    </row>
    <row r="71" spans="1:7" s="113" customFormat="1" ht="11.25">
      <c r="A71" s="137"/>
      <c r="B71" s="137"/>
      <c r="C71" s="125"/>
      <c r="G71" s="137"/>
    </row>
    <row r="72" spans="1:7" s="113" customFormat="1" ht="11.25">
      <c r="A72" s="137"/>
      <c r="B72" s="137"/>
      <c r="C72" s="125"/>
      <c r="G72" s="137"/>
    </row>
    <row r="73" spans="1:7" s="113" customFormat="1" ht="11.25">
      <c r="A73" s="137"/>
      <c r="B73" s="137"/>
      <c r="C73" s="125"/>
      <c r="G73" s="137"/>
    </row>
    <row r="74" spans="1:7" s="113" customFormat="1" ht="11.25">
      <c r="A74" s="137"/>
      <c r="B74" s="137"/>
      <c r="C74" s="125"/>
      <c r="G74" s="137"/>
    </row>
    <row r="75" spans="1:7" s="113" customFormat="1" ht="11.25">
      <c r="A75" s="137"/>
      <c r="B75" s="137"/>
      <c r="C75" s="125"/>
      <c r="G75" s="137"/>
    </row>
    <row r="76" spans="1:7" s="113" customFormat="1" ht="11.25">
      <c r="A76" s="137"/>
      <c r="B76" s="137"/>
      <c r="C76" s="125"/>
      <c r="G76" s="137"/>
    </row>
    <row r="77" spans="1:7" s="113" customFormat="1" ht="11.25">
      <c r="A77" s="137"/>
      <c r="B77" s="137"/>
      <c r="C77" s="125"/>
      <c r="G77" s="137"/>
    </row>
    <row r="78" spans="1:7" s="113" customFormat="1" ht="11.25">
      <c r="A78" s="137"/>
      <c r="B78" s="137"/>
      <c r="C78" s="125"/>
      <c r="G78" s="137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9"/>
  <sheetViews>
    <sheetView view="pageBreakPreview" zoomScaleNormal="100" zoomScaleSheetLayoutView="100" workbookViewId="0">
      <selection activeCell="E18" sqref="E18"/>
    </sheetView>
  </sheetViews>
  <sheetFormatPr defaultRowHeight="14.25"/>
  <cols>
    <col min="1" max="1" width="14.625" style="85" customWidth="1"/>
    <col min="2" max="2" width="13.125" style="454" customWidth="1"/>
    <col min="3" max="5" width="13.125" style="57" customWidth="1"/>
    <col min="6" max="6" width="15.375" style="102" customWidth="1"/>
    <col min="7" max="16384" width="9" style="57"/>
  </cols>
  <sheetData>
    <row r="1" spans="1:32" s="556" customFormat="1" ht="14.1" customHeight="1">
      <c r="A1" s="561" t="s">
        <v>822</v>
      </c>
      <c r="B1" s="555"/>
      <c r="F1" s="557"/>
    </row>
    <row r="2" spans="1:32" ht="14.1" customHeight="1">
      <c r="A2" s="87"/>
      <c r="F2" s="58"/>
    </row>
    <row r="3" spans="1:32" s="857" customFormat="1" ht="20.100000000000001" customHeight="1">
      <c r="A3" s="964" t="s">
        <v>317</v>
      </c>
      <c r="B3" s="964"/>
      <c r="C3" s="964"/>
      <c r="D3" s="964"/>
      <c r="E3" s="964"/>
      <c r="F3" s="964"/>
    </row>
    <row r="4" spans="1:32" s="858" customFormat="1" ht="24" customHeight="1">
      <c r="A4" s="965" t="s">
        <v>318</v>
      </c>
      <c r="B4" s="965"/>
      <c r="C4" s="965"/>
      <c r="D4" s="965"/>
      <c r="E4" s="965"/>
      <c r="F4" s="965"/>
    </row>
    <row r="5" spans="1:32" s="55" customFormat="1" ht="18" customHeight="1" thickBot="1">
      <c r="A5" s="55" t="s">
        <v>823</v>
      </c>
      <c r="F5" s="58" t="s">
        <v>824</v>
      </c>
    </row>
    <row r="6" spans="1:32" s="456" customFormat="1" ht="25.5" customHeight="1">
      <c r="A6" s="1055" t="s">
        <v>825</v>
      </c>
      <c r="B6" s="1476" t="s">
        <v>826</v>
      </c>
      <c r="C6" s="1479" t="s">
        <v>827</v>
      </c>
      <c r="D6" s="1479" t="s">
        <v>828</v>
      </c>
      <c r="E6" s="1479" t="s">
        <v>829</v>
      </c>
      <c r="F6" s="1141" t="s">
        <v>830</v>
      </c>
      <c r="AD6" s="860"/>
      <c r="AE6" s="860"/>
      <c r="AF6" s="860"/>
    </row>
    <row r="7" spans="1:32" s="456" customFormat="1" ht="25.5" customHeight="1">
      <c r="A7" s="1154"/>
      <c r="B7" s="1477"/>
      <c r="C7" s="1128"/>
      <c r="D7" s="1128"/>
      <c r="E7" s="1128"/>
      <c r="F7" s="1149"/>
    </row>
    <row r="8" spans="1:32" s="456" customFormat="1" ht="25.5" customHeight="1">
      <c r="A8" s="1155"/>
      <c r="B8" s="1478"/>
      <c r="C8" s="1129"/>
      <c r="D8" s="1129"/>
      <c r="E8" s="1129"/>
      <c r="F8" s="1134"/>
    </row>
    <row r="9" spans="1:32" s="62" customFormat="1" ht="35.1" customHeight="1">
      <c r="A9" s="440" t="s">
        <v>461</v>
      </c>
      <c r="B9" s="89">
        <v>7</v>
      </c>
      <c r="C9" s="89">
        <v>365.5</v>
      </c>
      <c r="D9" s="89">
        <v>2555.5</v>
      </c>
      <c r="E9" s="89">
        <v>2168.4</v>
      </c>
      <c r="F9" s="90">
        <v>99.52</v>
      </c>
    </row>
    <row r="10" spans="1:32" s="62" customFormat="1" ht="35.1" customHeight="1">
      <c r="A10" s="440" t="s">
        <v>585</v>
      </c>
      <c r="B10" s="89">
        <v>7</v>
      </c>
      <c r="C10" s="89">
        <v>365.5</v>
      </c>
      <c r="D10" s="89">
        <v>2555.5</v>
      </c>
      <c r="E10" s="89">
        <v>2164.8999999999996</v>
      </c>
      <c r="F10" s="90">
        <v>96.880000000000024</v>
      </c>
    </row>
    <row r="11" spans="1:32" s="62" customFormat="1" ht="35.1" customHeight="1">
      <c r="A11" s="440" t="s">
        <v>657</v>
      </c>
      <c r="B11" s="89">
        <v>7</v>
      </c>
      <c r="C11" s="89">
        <v>365.5</v>
      </c>
      <c r="D11" s="89">
        <v>2555.5</v>
      </c>
      <c r="E11" s="89">
        <v>2164.8999999999996</v>
      </c>
      <c r="F11" s="90">
        <v>96.90000000000002</v>
      </c>
    </row>
    <row r="12" spans="1:32" s="62" customFormat="1" ht="35.1" customHeight="1">
      <c r="A12" s="440" t="s">
        <v>658</v>
      </c>
      <c r="B12" s="89">
        <v>9</v>
      </c>
      <c r="C12" s="89">
        <v>482.5</v>
      </c>
      <c r="D12" s="89">
        <v>3079.5</v>
      </c>
      <c r="E12" s="89">
        <v>2214.8999999999996</v>
      </c>
      <c r="F12" s="90">
        <v>99.90000000000002</v>
      </c>
    </row>
    <row r="13" spans="1:32" s="62" customFormat="1" ht="35.1" customHeight="1">
      <c r="A13" s="859" t="s">
        <v>735</v>
      </c>
      <c r="B13" s="91">
        <f>SUM(B15:B24)</f>
        <v>10</v>
      </c>
      <c r="C13" s="91">
        <f>SUM(C15:C24)</f>
        <v>546.5</v>
      </c>
      <c r="D13" s="91">
        <f>SUM(D15:D24)</f>
        <v>3551.5</v>
      </c>
      <c r="E13" s="91">
        <f>SUM(E15:E24)</f>
        <v>2269.1999999999998</v>
      </c>
      <c r="F13" s="451">
        <f>SUM(F15:F24)</f>
        <v>102.47000000000001</v>
      </c>
      <c r="G13" s="91"/>
    </row>
    <row r="14" spans="1:32" s="62" customFormat="1" ht="17.850000000000001" customHeight="1">
      <c r="A14" s="859"/>
      <c r="B14" s="91"/>
      <c r="C14" s="91"/>
      <c r="D14" s="91"/>
      <c r="E14" s="91"/>
      <c r="F14" s="92"/>
    </row>
    <row r="15" spans="1:32" s="62" customFormat="1" ht="33" customHeight="1">
      <c r="A15" s="861" t="s">
        <v>566</v>
      </c>
      <c r="B15" s="802">
        <v>1</v>
      </c>
      <c r="C15" s="802">
        <v>83</v>
      </c>
      <c r="D15" s="802">
        <v>612</v>
      </c>
      <c r="E15" s="802">
        <v>1248</v>
      </c>
      <c r="F15" s="803">
        <v>51.5</v>
      </c>
    </row>
    <row r="16" spans="1:32" s="62" customFormat="1" ht="33" customHeight="1">
      <c r="A16" s="861" t="s">
        <v>567</v>
      </c>
      <c r="B16" s="802">
        <v>1</v>
      </c>
      <c r="C16" s="802">
        <v>73</v>
      </c>
      <c r="D16" s="802">
        <v>515</v>
      </c>
      <c r="E16" s="802">
        <v>595</v>
      </c>
      <c r="F16" s="803">
        <v>26.4</v>
      </c>
    </row>
    <row r="17" spans="1:29" s="62" customFormat="1" ht="33" customHeight="1">
      <c r="A17" s="861" t="s">
        <v>568</v>
      </c>
      <c r="B17" s="802">
        <v>1</v>
      </c>
      <c r="C17" s="802">
        <v>55</v>
      </c>
      <c r="D17" s="802">
        <v>407</v>
      </c>
      <c r="E17" s="802">
        <v>135.30000000000001</v>
      </c>
      <c r="F17" s="803">
        <v>7.8</v>
      </c>
    </row>
    <row r="18" spans="1:29" s="62" customFormat="1" ht="33" customHeight="1">
      <c r="A18" s="861" t="s">
        <v>569</v>
      </c>
      <c r="B18" s="802">
        <v>1</v>
      </c>
      <c r="C18" s="802">
        <v>42</v>
      </c>
      <c r="D18" s="802">
        <v>300</v>
      </c>
      <c r="E18" s="802">
        <v>96.4</v>
      </c>
      <c r="F18" s="803">
        <v>6.9</v>
      </c>
    </row>
    <row r="19" spans="1:29" s="62" customFormat="1" ht="33" customHeight="1">
      <c r="A19" s="861" t="s">
        <v>570</v>
      </c>
      <c r="B19" s="802">
        <v>1</v>
      </c>
      <c r="C19" s="802">
        <v>45</v>
      </c>
      <c r="D19" s="802">
        <v>390</v>
      </c>
      <c r="E19" s="802">
        <v>48.7</v>
      </c>
      <c r="F19" s="803">
        <v>2.7</v>
      </c>
    </row>
    <row r="20" spans="1:29" s="62" customFormat="1" ht="33" customHeight="1">
      <c r="A20" s="861" t="s">
        <v>571</v>
      </c>
      <c r="B20" s="802">
        <v>1</v>
      </c>
      <c r="C20" s="802">
        <v>32.5</v>
      </c>
      <c r="D20" s="802">
        <v>223.5</v>
      </c>
      <c r="E20" s="802">
        <v>17.600000000000001</v>
      </c>
      <c r="F20" s="803">
        <v>1.4</v>
      </c>
    </row>
    <row r="21" spans="1:29" s="62" customFormat="1" ht="33" customHeight="1">
      <c r="A21" s="449" t="s">
        <v>572</v>
      </c>
      <c r="B21" s="802">
        <v>1</v>
      </c>
      <c r="C21" s="802">
        <v>35</v>
      </c>
      <c r="D21" s="802">
        <v>108</v>
      </c>
      <c r="E21" s="802">
        <v>23.9</v>
      </c>
      <c r="F21" s="803">
        <v>0.2</v>
      </c>
      <c r="Z21" s="93"/>
      <c r="AB21" s="94"/>
      <c r="AC21" s="94"/>
    </row>
    <row r="22" spans="1:29" s="62" customFormat="1" ht="33" customHeight="1">
      <c r="A22" s="449" t="s">
        <v>831</v>
      </c>
      <c r="B22" s="802">
        <v>1</v>
      </c>
      <c r="C22" s="802">
        <v>58.5</v>
      </c>
      <c r="D22" s="802">
        <v>250</v>
      </c>
      <c r="E22" s="802">
        <v>22.1</v>
      </c>
      <c r="F22" s="803">
        <v>1.47</v>
      </c>
    </row>
    <row r="23" spans="1:29" s="62" customFormat="1" ht="33" customHeight="1">
      <c r="A23" s="449" t="s">
        <v>832</v>
      </c>
      <c r="B23" s="802">
        <v>1</v>
      </c>
      <c r="C23" s="802">
        <v>58.5</v>
      </c>
      <c r="D23" s="802">
        <v>274</v>
      </c>
      <c r="E23" s="802">
        <v>27.9</v>
      </c>
      <c r="F23" s="803">
        <v>1.53</v>
      </c>
      <c r="Z23" s="93"/>
      <c r="AB23" s="94"/>
      <c r="AC23" s="94"/>
    </row>
    <row r="24" spans="1:29" s="95" customFormat="1" ht="33" customHeight="1" thickBot="1">
      <c r="A24" s="450" t="s">
        <v>833</v>
      </c>
      <c r="B24" s="804">
        <v>1</v>
      </c>
      <c r="C24" s="804">
        <v>64</v>
      </c>
      <c r="D24" s="804">
        <v>472</v>
      </c>
      <c r="E24" s="804">
        <v>54.3</v>
      </c>
      <c r="F24" s="805">
        <v>2.57</v>
      </c>
      <c r="Z24" s="97"/>
    </row>
    <row r="25" spans="1:29" s="95" customFormat="1" ht="11.1" customHeight="1">
      <c r="A25" s="72" t="s">
        <v>834</v>
      </c>
      <c r="E25" s="96"/>
      <c r="F25" s="74" t="s">
        <v>835</v>
      </c>
      <c r="Z25" s="97"/>
    </row>
    <row r="26" spans="1:29" s="456" customFormat="1" ht="11.25">
      <c r="A26" s="72" t="s">
        <v>836</v>
      </c>
      <c r="B26" s="95"/>
      <c r="C26" s="95"/>
      <c r="D26" s="95"/>
      <c r="E26" s="96"/>
      <c r="F26" s="98"/>
      <c r="Z26" s="68"/>
      <c r="AB26" s="64"/>
      <c r="AC26" s="64"/>
    </row>
    <row r="27" spans="1:29" s="456" customFormat="1" ht="11.25">
      <c r="A27" s="99"/>
      <c r="B27" s="99"/>
      <c r="E27" s="100"/>
      <c r="F27" s="101"/>
      <c r="Z27" s="68"/>
      <c r="AB27" s="64"/>
      <c r="AC27" s="64"/>
    </row>
    <row r="28" spans="1:29" s="456" customFormat="1" ht="11.25">
      <c r="A28" s="99"/>
      <c r="B28" s="99"/>
      <c r="E28" s="100"/>
      <c r="F28" s="101"/>
      <c r="Z28" s="68"/>
      <c r="AB28" s="64"/>
      <c r="AC28" s="64"/>
    </row>
    <row r="29" spans="1:29" s="456" customFormat="1" ht="11.25">
      <c r="A29" s="99"/>
      <c r="B29" s="99"/>
      <c r="E29" s="100"/>
      <c r="F29" s="101"/>
      <c r="Z29" s="68"/>
      <c r="AB29" s="64"/>
      <c r="AC29" s="64"/>
    </row>
    <row r="30" spans="1:29" s="456" customFormat="1" ht="11.25">
      <c r="A30" s="99"/>
      <c r="B30" s="99"/>
      <c r="E30" s="100"/>
      <c r="F30" s="101"/>
      <c r="Z30" s="68"/>
      <c r="AB30" s="64"/>
      <c r="AC30" s="64"/>
    </row>
    <row r="31" spans="1:29" s="456" customFormat="1" ht="11.25">
      <c r="A31" s="99"/>
      <c r="B31" s="99"/>
      <c r="E31" s="100"/>
      <c r="F31" s="101"/>
      <c r="Z31" s="68"/>
      <c r="AB31" s="64"/>
      <c r="AC31" s="64"/>
    </row>
    <row r="32" spans="1:29" s="456" customFormat="1" ht="11.25">
      <c r="A32" s="99"/>
      <c r="B32" s="99"/>
      <c r="E32" s="100"/>
      <c r="F32" s="101"/>
      <c r="Z32" s="68"/>
      <c r="AB32" s="64"/>
      <c r="AC32" s="64"/>
    </row>
    <row r="33" spans="1:29" s="456" customFormat="1" ht="11.25">
      <c r="A33" s="99"/>
      <c r="B33" s="99"/>
      <c r="E33" s="100"/>
      <c r="F33" s="101"/>
      <c r="Z33" s="68"/>
      <c r="AB33" s="64"/>
      <c r="AC33" s="64"/>
    </row>
    <row r="34" spans="1:29" s="456" customFormat="1" ht="11.25">
      <c r="A34" s="99"/>
      <c r="B34" s="99"/>
      <c r="E34" s="100"/>
      <c r="F34" s="101"/>
      <c r="Z34" s="68"/>
      <c r="AB34" s="64"/>
      <c r="AC34" s="64"/>
    </row>
    <row r="35" spans="1:29" s="456" customFormat="1" ht="11.25">
      <c r="A35" s="99"/>
      <c r="B35" s="99"/>
      <c r="E35" s="100"/>
      <c r="F35" s="101"/>
      <c r="Z35" s="68"/>
      <c r="AB35" s="64"/>
      <c r="AC35" s="64"/>
    </row>
    <row r="36" spans="1:29" s="456" customFormat="1" ht="11.25">
      <c r="A36" s="99"/>
      <c r="B36" s="99"/>
      <c r="E36" s="100"/>
      <c r="F36" s="101"/>
      <c r="Z36" s="68"/>
      <c r="AB36" s="64"/>
      <c r="AC36" s="64"/>
    </row>
    <row r="37" spans="1:29" s="456" customFormat="1" ht="11.25">
      <c r="A37" s="99"/>
      <c r="B37" s="99"/>
      <c r="E37" s="100"/>
      <c r="F37" s="101"/>
    </row>
    <row r="38" spans="1:29" s="456" customFormat="1" ht="11.25">
      <c r="A38" s="82"/>
      <c r="B38" s="82"/>
      <c r="E38" s="100"/>
      <c r="F38" s="101"/>
    </row>
    <row r="39" spans="1:29" s="456" customFormat="1" ht="11.25">
      <c r="A39" s="82"/>
      <c r="B39" s="82"/>
      <c r="E39" s="100"/>
      <c r="F39" s="101"/>
    </row>
    <row r="40" spans="1:29" s="456" customFormat="1" ht="11.25">
      <c r="A40" s="82"/>
      <c r="B40" s="82"/>
      <c r="E40" s="100"/>
      <c r="F40" s="101"/>
    </row>
    <row r="41" spans="1:29" s="456" customFormat="1" ht="11.25">
      <c r="A41" s="82"/>
      <c r="B41" s="82"/>
      <c r="E41" s="100"/>
      <c r="F41" s="101"/>
    </row>
    <row r="42" spans="1:29" s="456" customFormat="1" ht="11.25">
      <c r="A42" s="82"/>
      <c r="B42" s="82"/>
      <c r="E42" s="100"/>
      <c r="F42" s="101"/>
    </row>
    <row r="43" spans="1:29" s="456" customFormat="1" ht="11.25">
      <c r="A43" s="82"/>
      <c r="B43" s="82"/>
      <c r="E43" s="100"/>
      <c r="F43" s="101"/>
    </row>
    <row r="44" spans="1:29" s="456" customFormat="1" ht="11.25">
      <c r="A44" s="82"/>
      <c r="B44" s="82"/>
      <c r="E44" s="100"/>
      <c r="F44" s="101"/>
    </row>
    <row r="45" spans="1:29" s="456" customFormat="1" ht="11.25">
      <c r="A45" s="82"/>
      <c r="B45" s="82"/>
      <c r="E45" s="100"/>
      <c r="F45" s="101"/>
    </row>
    <row r="46" spans="1:29" s="456" customFormat="1" ht="11.25">
      <c r="A46" s="82"/>
      <c r="B46" s="82"/>
      <c r="E46" s="100"/>
      <c r="F46" s="101"/>
    </row>
    <row r="47" spans="1:29" s="456" customFormat="1" ht="11.25">
      <c r="A47" s="82"/>
      <c r="B47" s="82"/>
      <c r="E47" s="100"/>
      <c r="F47" s="101"/>
    </row>
    <row r="48" spans="1:29" s="456" customFormat="1" ht="11.25">
      <c r="A48" s="82"/>
      <c r="B48" s="82"/>
      <c r="E48" s="100"/>
      <c r="F48" s="101"/>
    </row>
    <row r="49" spans="1:6" s="456" customFormat="1" ht="11.25">
      <c r="A49" s="82"/>
      <c r="B49" s="82"/>
      <c r="E49" s="100"/>
      <c r="F49" s="101"/>
    </row>
    <row r="50" spans="1:6" s="456" customFormat="1" ht="11.25">
      <c r="A50" s="82"/>
      <c r="B50" s="82"/>
      <c r="E50" s="100"/>
      <c r="F50" s="101"/>
    </row>
    <row r="51" spans="1:6" s="456" customFormat="1" ht="11.25">
      <c r="A51" s="82"/>
      <c r="B51" s="82"/>
      <c r="E51" s="100"/>
      <c r="F51" s="101"/>
    </row>
    <row r="52" spans="1:6" s="456" customFormat="1" ht="11.25">
      <c r="A52" s="82"/>
      <c r="B52" s="82"/>
      <c r="E52" s="100"/>
      <c r="F52" s="101"/>
    </row>
    <row r="53" spans="1:6" s="456" customFormat="1" ht="11.25">
      <c r="A53" s="82"/>
      <c r="B53" s="82"/>
      <c r="F53" s="101"/>
    </row>
    <row r="54" spans="1:6" s="456" customFormat="1" ht="11.25">
      <c r="A54" s="82"/>
      <c r="B54" s="82"/>
      <c r="F54" s="101"/>
    </row>
    <row r="55" spans="1:6" s="456" customFormat="1" ht="11.25">
      <c r="A55" s="82"/>
      <c r="B55" s="82"/>
      <c r="F55" s="101"/>
    </row>
    <row r="56" spans="1:6" s="456" customFormat="1" ht="11.25">
      <c r="A56" s="82"/>
      <c r="B56" s="82"/>
      <c r="F56" s="101"/>
    </row>
    <row r="57" spans="1:6" s="456" customFormat="1" ht="11.25">
      <c r="A57" s="82"/>
      <c r="B57" s="82"/>
      <c r="F57" s="101"/>
    </row>
    <row r="58" spans="1:6" s="456" customFormat="1" ht="11.25">
      <c r="A58" s="82"/>
      <c r="B58" s="82"/>
      <c r="F58" s="101"/>
    </row>
    <row r="59" spans="1:6" s="456" customFormat="1" ht="11.25">
      <c r="A59" s="82"/>
      <c r="B59" s="82"/>
      <c r="F59" s="101"/>
    </row>
    <row r="60" spans="1:6" s="456" customFormat="1" ht="11.25">
      <c r="A60" s="82"/>
      <c r="B60" s="82"/>
      <c r="F60" s="101"/>
    </row>
    <row r="61" spans="1:6" s="456" customFormat="1" ht="11.25">
      <c r="A61" s="82"/>
      <c r="B61" s="82"/>
      <c r="F61" s="101"/>
    </row>
    <row r="62" spans="1:6" s="456" customFormat="1" ht="11.25">
      <c r="A62" s="82"/>
      <c r="B62" s="82"/>
      <c r="F62" s="101"/>
    </row>
    <row r="63" spans="1:6" s="456" customFormat="1" ht="11.25">
      <c r="A63" s="82"/>
      <c r="B63" s="82"/>
      <c r="F63" s="101"/>
    </row>
    <row r="64" spans="1:6" s="456" customFormat="1" ht="11.25">
      <c r="A64" s="82"/>
      <c r="B64" s="82"/>
      <c r="F64" s="101"/>
    </row>
    <row r="65" spans="1:6" s="456" customFormat="1" ht="11.25">
      <c r="A65" s="82"/>
      <c r="B65" s="82"/>
      <c r="F65" s="101"/>
    </row>
    <row r="66" spans="1:6" s="456" customFormat="1" ht="11.25">
      <c r="A66" s="82"/>
      <c r="B66" s="82"/>
      <c r="F66" s="101"/>
    </row>
    <row r="67" spans="1:6" s="456" customFormat="1" ht="11.25">
      <c r="A67" s="82"/>
      <c r="B67" s="82"/>
      <c r="F67" s="101"/>
    </row>
    <row r="68" spans="1:6" s="456" customFormat="1" ht="11.25">
      <c r="A68" s="82"/>
      <c r="B68" s="82"/>
      <c r="F68" s="101"/>
    </row>
    <row r="69" spans="1:6" s="456" customFormat="1" ht="11.25">
      <c r="A69" s="82"/>
      <c r="B69" s="82"/>
      <c r="F69" s="101"/>
    </row>
    <row r="70" spans="1:6" s="456" customFormat="1" ht="11.25">
      <c r="A70" s="82"/>
      <c r="B70" s="82"/>
      <c r="F70" s="101"/>
    </row>
    <row r="71" spans="1:6" s="456" customFormat="1" ht="11.25">
      <c r="A71" s="82"/>
      <c r="B71" s="82"/>
      <c r="F71" s="101"/>
    </row>
    <row r="72" spans="1:6" s="456" customFormat="1" ht="11.25">
      <c r="A72" s="82"/>
      <c r="B72" s="82"/>
      <c r="F72" s="101"/>
    </row>
    <row r="73" spans="1:6" s="456" customFormat="1" ht="11.25">
      <c r="A73" s="82"/>
      <c r="B73" s="82"/>
      <c r="F73" s="101"/>
    </row>
    <row r="74" spans="1:6" s="456" customFormat="1" ht="11.25">
      <c r="A74" s="82"/>
      <c r="B74" s="82"/>
      <c r="F74" s="101"/>
    </row>
    <row r="75" spans="1:6" s="456" customFormat="1" ht="11.25">
      <c r="A75" s="82"/>
      <c r="B75" s="82"/>
      <c r="F75" s="101"/>
    </row>
    <row r="76" spans="1:6" s="456" customFormat="1" ht="11.25">
      <c r="A76" s="82"/>
      <c r="B76" s="82"/>
      <c r="F76" s="101"/>
    </row>
    <row r="77" spans="1:6" s="456" customFormat="1" ht="11.25">
      <c r="A77" s="82"/>
      <c r="B77" s="82"/>
      <c r="F77" s="101"/>
    </row>
    <row r="78" spans="1:6" s="456" customFormat="1" ht="11.25">
      <c r="A78" s="82"/>
      <c r="B78" s="82"/>
      <c r="F78" s="101"/>
    </row>
    <row r="79" spans="1:6" s="456" customFormat="1" ht="11.25">
      <c r="A79" s="82"/>
      <c r="B79" s="82"/>
      <c r="F79" s="101"/>
    </row>
    <row r="80" spans="1:6" s="456" customFormat="1" ht="11.25">
      <c r="A80" s="82"/>
      <c r="B80" s="82"/>
      <c r="F80" s="101"/>
    </row>
    <row r="81" spans="1:6" s="456" customFormat="1" ht="11.25">
      <c r="A81" s="82"/>
      <c r="B81" s="82"/>
      <c r="F81" s="101"/>
    </row>
    <row r="82" spans="1:6" s="456" customFormat="1" ht="11.25">
      <c r="A82" s="82"/>
      <c r="B82" s="82"/>
      <c r="F82" s="101"/>
    </row>
    <row r="83" spans="1:6" s="456" customFormat="1" ht="11.25">
      <c r="A83" s="82"/>
      <c r="B83" s="82"/>
      <c r="F83" s="101"/>
    </row>
    <row r="84" spans="1:6" s="456" customFormat="1" ht="11.25">
      <c r="A84" s="82"/>
      <c r="B84" s="82"/>
      <c r="F84" s="101"/>
    </row>
    <row r="85" spans="1:6" s="456" customFormat="1" ht="11.25">
      <c r="A85" s="82"/>
      <c r="B85" s="82"/>
      <c r="F85" s="101"/>
    </row>
    <row r="86" spans="1:6" s="456" customFormat="1" ht="11.25">
      <c r="A86" s="82"/>
      <c r="B86" s="82"/>
      <c r="F86" s="101"/>
    </row>
    <row r="87" spans="1:6" s="456" customFormat="1" ht="11.25">
      <c r="A87" s="82"/>
      <c r="B87" s="82"/>
      <c r="F87" s="101"/>
    </row>
    <row r="88" spans="1:6" s="456" customFormat="1" ht="11.25">
      <c r="A88" s="82"/>
      <c r="B88" s="82"/>
      <c r="F88" s="101"/>
    </row>
    <row r="89" spans="1:6" s="456" customFormat="1" ht="11.25">
      <c r="A89" s="82"/>
      <c r="B89" s="82"/>
      <c r="F89" s="101"/>
    </row>
    <row r="90" spans="1:6" s="456" customFormat="1" ht="11.25">
      <c r="A90" s="82"/>
      <c r="B90" s="82"/>
      <c r="F90" s="101"/>
    </row>
    <row r="91" spans="1:6" s="456" customFormat="1" ht="11.25">
      <c r="A91" s="82"/>
      <c r="B91" s="82"/>
      <c r="F91" s="101"/>
    </row>
    <row r="92" spans="1:6" s="456" customFormat="1" ht="11.25">
      <c r="A92" s="82"/>
      <c r="B92" s="82"/>
      <c r="F92" s="101"/>
    </row>
    <row r="93" spans="1:6" s="456" customFormat="1" ht="11.25">
      <c r="A93" s="82"/>
      <c r="B93" s="82"/>
      <c r="F93" s="101"/>
    </row>
    <row r="94" spans="1:6" s="456" customFormat="1" ht="11.25">
      <c r="A94" s="82"/>
      <c r="B94" s="82"/>
      <c r="F94" s="101"/>
    </row>
    <row r="95" spans="1:6" s="456" customFormat="1" ht="11.25">
      <c r="A95" s="82"/>
      <c r="B95" s="82"/>
      <c r="F95" s="101"/>
    </row>
    <row r="96" spans="1:6" s="456" customFormat="1" ht="11.25">
      <c r="A96" s="82"/>
      <c r="B96" s="82"/>
      <c r="F96" s="101"/>
    </row>
    <row r="97" spans="1:6" s="456" customFormat="1" ht="11.25">
      <c r="A97" s="82"/>
      <c r="B97" s="82"/>
      <c r="F97" s="101"/>
    </row>
    <row r="98" spans="1:6" s="456" customFormat="1" ht="11.25">
      <c r="A98" s="82"/>
      <c r="B98" s="82"/>
      <c r="F98" s="101"/>
    </row>
    <row r="99" spans="1:6" s="456" customFormat="1" ht="11.25">
      <c r="A99" s="82"/>
      <c r="B99" s="82"/>
      <c r="F99" s="101"/>
    </row>
    <row r="100" spans="1:6" s="456" customFormat="1" ht="11.25">
      <c r="A100" s="82"/>
      <c r="B100" s="82"/>
      <c r="F100" s="101"/>
    </row>
    <row r="101" spans="1:6" s="456" customFormat="1" ht="11.25">
      <c r="A101" s="82"/>
      <c r="B101" s="82"/>
      <c r="F101" s="101"/>
    </row>
    <row r="102" spans="1:6" s="456" customFormat="1" ht="11.25">
      <c r="A102" s="82"/>
      <c r="B102" s="82"/>
      <c r="F102" s="101"/>
    </row>
    <row r="103" spans="1:6" s="456" customFormat="1" ht="11.25">
      <c r="A103" s="82"/>
      <c r="B103" s="82"/>
      <c r="F103" s="101"/>
    </row>
    <row r="104" spans="1:6" s="456" customFormat="1" ht="11.25">
      <c r="A104" s="82"/>
      <c r="B104" s="82"/>
      <c r="F104" s="101"/>
    </row>
    <row r="105" spans="1:6" s="456" customFormat="1" ht="11.25">
      <c r="A105" s="82"/>
      <c r="B105" s="82"/>
      <c r="F105" s="101"/>
    </row>
    <row r="106" spans="1:6" s="456" customFormat="1" ht="11.25">
      <c r="A106" s="82"/>
      <c r="B106" s="82"/>
      <c r="F106" s="101"/>
    </row>
    <row r="107" spans="1:6" s="456" customFormat="1" ht="11.25">
      <c r="A107" s="82"/>
      <c r="B107" s="82"/>
      <c r="F107" s="101"/>
    </row>
    <row r="108" spans="1:6" s="456" customFormat="1" ht="11.25">
      <c r="A108" s="82"/>
      <c r="B108" s="82"/>
      <c r="F108" s="101"/>
    </row>
    <row r="109" spans="1:6">
      <c r="A109" s="82"/>
      <c r="B109" s="82"/>
      <c r="C109" s="456"/>
      <c r="D109" s="456"/>
      <c r="E109" s="456"/>
      <c r="F109" s="101"/>
    </row>
  </sheetData>
  <sheetProtection selectLockedCells="1"/>
  <mergeCells count="8">
    <mergeCell ref="A3:F3"/>
    <mergeCell ref="A4:F4"/>
    <mergeCell ref="A6:A8"/>
    <mergeCell ref="B6:B8"/>
    <mergeCell ref="C6:C8"/>
    <mergeCell ref="D6:D8"/>
    <mergeCell ref="E6:E8"/>
    <mergeCell ref="F6:F8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4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C89"/>
  <sheetViews>
    <sheetView view="pageBreakPreview" topLeftCell="A19" zoomScaleNormal="100" zoomScaleSheetLayoutView="100" workbookViewId="0">
      <selection activeCell="D14" sqref="D14"/>
    </sheetView>
  </sheetViews>
  <sheetFormatPr defaultRowHeight="14.25"/>
  <cols>
    <col min="1" max="1" width="6.625" style="85" customWidth="1"/>
    <col min="2" max="2" width="10.625" style="85" customWidth="1"/>
    <col min="3" max="3" width="12.625" style="454" bestFit="1" customWidth="1"/>
    <col min="4" max="4" width="10.625" style="57" customWidth="1"/>
    <col min="5" max="5" width="7.625" style="102" customWidth="1"/>
    <col min="6" max="7" width="11.375" style="57" customWidth="1"/>
    <col min="8" max="8" width="11.625" style="57" customWidth="1"/>
    <col min="9" max="9" width="13.625" style="57" customWidth="1"/>
    <col min="10" max="11" width="14.125" style="57" customWidth="1"/>
    <col min="12" max="12" width="12.375" style="102" customWidth="1"/>
    <col min="13" max="14" width="14.125" style="57" customWidth="1"/>
    <col min="15" max="15" width="14.125" style="454" customWidth="1"/>
    <col min="16" max="16" width="14.125" style="57" customWidth="1"/>
    <col min="17" max="17" width="12.375" style="102" customWidth="1"/>
    <col min="18" max="19" width="14.125" style="57" customWidth="1"/>
    <col min="20" max="20" width="13.625" style="57" customWidth="1"/>
    <col min="21" max="21" width="6.625" style="57" customWidth="1"/>
    <col min="22" max="22" width="10.625" style="57" customWidth="1"/>
    <col min="23" max="24" width="13.375" style="57" customWidth="1"/>
    <col min="25" max="25" width="11.625" style="102" customWidth="1"/>
    <col min="26" max="27" width="13.375" style="57" customWidth="1"/>
    <col min="28" max="16384" width="9" style="57"/>
  </cols>
  <sheetData>
    <row r="1" spans="1:28" s="556" customFormat="1" ht="14.1" customHeight="1">
      <c r="A1" s="561"/>
      <c r="B1" s="561"/>
      <c r="C1" s="555"/>
      <c r="E1" s="562"/>
      <c r="H1" s="557" t="s">
        <v>709</v>
      </c>
      <c r="I1" s="561" t="s">
        <v>710</v>
      </c>
      <c r="L1" s="562"/>
      <c r="O1" s="555"/>
      <c r="Q1" s="562"/>
      <c r="T1" s="557" t="s">
        <v>711</v>
      </c>
      <c r="U1" s="561" t="s">
        <v>655</v>
      </c>
      <c r="Y1" s="562"/>
    </row>
    <row r="2" spans="1:28" ht="14.1" customHeight="1">
      <c r="A2" s="87"/>
      <c r="B2" s="87"/>
      <c r="H2" s="58"/>
      <c r="I2" s="87"/>
      <c r="T2" s="58"/>
      <c r="U2" s="87"/>
    </row>
    <row r="3" spans="1:28" s="649" customFormat="1" ht="20.100000000000001" customHeight="1">
      <c r="A3" s="964" t="s">
        <v>319</v>
      </c>
      <c r="B3" s="964"/>
      <c r="C3" s="964"/>
      <c r="D3" s="964"/>
      <c r="E3" s="964"/>
      <c r="F3" s="964"/>
      <c r="G3" s="964"/>
      <c r="H3" s="964"/>
      <c r="I3" s="1047" t="s">
        <v>320</v>
      </c>
      <c r="J3" s="1047"/>
      <c r="K3" s="1047"/>
      <c r="L3" s="1047"/>
      <c r="M3" s="1047"/>
      <c r="N3" s="1047"/>
      <c r="O3" s="964" t="s">
        <v>321</v>
      </c>
      <c r="P3" s="964"/>
      <c r="Q3" s="964"/>
      <c r="R3" s="964"/>
      <c r="S3" s="964"/>
      <c r="T3" s="964"/>
      <c r="U3" s="964" t="s">
        <v>320</v>
      </c>
      <c r="V3" s="964"/>
      <c r="W3" s="964"/>
      <c r="X3" s="964"/>
      <c r="Y3" s="964"/>
      <c r="Z3" s="964"/>
      <c r="AA3" s="964"/>
      <c r="AB3" s="327"/>
    </row>
    <row r="4" spans="1:28" s="650" customFormat="1" ht="24" customHeight="1">
      <c r="A4" s="965" t="s">
        <v>322</v>
      </c>
      <c r="B4" s="965"/>
      <c r="C4" s="965"/>
      <c r="D4" s="965"/>
      <c r="E4" s="965"/>
      <c r="F4" s="965"/>
      <c r="G4" s="965"/>
      <c r="H4" s="965"/>
      <c r="I4" s="287"/>
      <c r="O4" s="643"/>
      <c r="P4" s="643"/>
      <c r="Q4" s="643"/>
      <c r="R4" s="643"/>
      <c r="S4" s="643"/>
      <c r="T4" s="643"/>
      <c r="U4" s="965" t="s">
        <v>321</v>
      </c>
      <c r="V4" s="965"/>
      <c r="W4" s="965"/>
      <c r="X4" s="965"/>
      <c r="Y4" s="965"/>
      <c r="Z4" s="965"/>
      <c r="AA4" s="965"/>
      <c r="AB4" s="201"/>
    </row>
    <row r="5" spans="1:28" s="328" customFormat="1" ht="18" customHeight="1" thickBot="1">
      <c r="A5" s="328" t="s">
        <v>220</v>
      </c>
      <c r="E5" s="329"/>
      <c r="H5" s="58" t="s">
        <v>221</v>
      </c>
      <c r="I5" s="328" t="s">
        <v>220</v>
      </c>
      <c r="L5" s="329"/>
      <c r="Q5" s="329"/>
      <c r="T5" s="58" t="s">
        <v>221</v>
      </c>
      <c r="U5" s="328" t="s">
        <v>220</v>
      </c>
      <c r="Y5" s="329"/>
      <c r="AA5" s="58" t="s">
        <v>221</v>
      </c>
    </row>
    <row r="6" spans="1:28" s="456" customFormat="1" ht="19.5" customHeight="1">
      <c r="A6" s="1062" t="s">
        <v>444</v>
      </c>
      <c r="B6" s="1098"/>
      <c r="C6" s="1156" t="s">
        <v>101</v>
      </c>
      <c r="D6" s="1156"/>
      <c r="E6" s="1156"/>
      <c r="F6" s="1156"/>
      <c r="G6" s="1436"/>
      <c r="H6" s="1141" t="s">
        <v>446</v>
      </c>
      <c r="I6" s="1098" t="s">
        <v>187</v>
      </c>
      <c r="J6" s="1156" t="s">
        <v>218</v>
      </c>
      <c r="K6" s="1156"/>
      <c r="L6" s="1156"/>
      <c r="M6" s="1156"/>
      <c r="N6" s="1156"/>
      <c r="O6" s="1156" t="s">
        <v>219</v>
      </c>
      <c r="P6" s="1156"/>
      <c r="Q6" s="1156"/>
      <c r="R6" s="1156"/>
      <c r="S6" s="1156"/>
      <c r="T6" s="1482" t="s">
        <v>447</v>
      </c>
      <c r="U6" s="1062" t="s">
        <v>444</v>
      </c>
      <c r="V6" s="1098"/>
      <c r="W6" s="1422" t="s">
        <v>448</v>
      </c>
      <c r="X6" s="1156"/>
      <c r="Y6" s="1156"/>
      <c r="Z6" s="1156"/>
      <c r="AA6" s="1156"/>
    </row>
    <row r="7" spans="1:28" s="456" customFormat="1" ht="11.25" customHeight="1">
      <c r="A7" s="1099"/>
      <c r="B7" s="1100"/>
      <c r="C7" s="1431" t="s">
        <v>445</v>
      </c>
      <c r="D7" s="1014" t="s">
        <v>449</v>
      </c>
      <c r="E7" s="1014"/>
      <c r="F7" s="1132" t="s">
        <v>450</v>
      </c>
      <c r="G7" s="1132" t="s">
        <v>451</v>
      </c>
      <c r="H7" s="1149"/>
      <c r="I7" s="1100"/>
      <c r="J7" s="1431" t="s">
        <v>445</v>
      </c>
      <c r="K7" s="1014" t="s">
        <v>449</v>
      </c>
      <c r="L7" s="1014"/>
      <c r="M7" s="1133" t="s">
        <v>450</v>
      </c>
      <c r="N7" s="1133" t="s">
        <v>451</v>
      </c>
      <c r="O7" s="1431" t="s">
        <v>445</v>
      </c>
      <c r="P7" s="1014" t="s">
        <v>449</v>
      </c>
      <c r="Q7" s="1014"/>
      <c r="R7" s="1132" t="s">
        <v>450</v>
      </c>
      <c r="S7" s="1133" t="s">
        <v>451</v>
      </c>
      <c r="T7" s="1423"/>
      <c r="U7" s="1099"/>
      <c r="V7" s="1100"/>
      <c r="W7" s="1483" t="s">
        <v>445</v>
      </c>
      <c r="X7" s="1014" t="s">
        <v>449</v>
      </c>
      <c r="Y7" s="1446"/>
      <c r="Z7" s="1133" t="s">
        <v>450</v>
      </c>
      <c r="AA7" s="1133" t="s">
        <v>451</v>
      </c>
    </row>
    <row r="8" spans="1:28" s="456" customFormat="1" ht="12.75" customHeight="1">
      <c r="A8" s="1099"/>
      <c r="B8" s="1100"/>
      <c r="C8" s="1139"/>
      <c r="D8" s="1132"/>
      <c r="E8" s="1014"/>
      <c r="F8" s="1128"/>
      <c r="G8" s="1128"/>
      <c r="H8" s="1149"/>
      <c r="I8" s="1100"/>
      <c r="J8" s="1139"/>
      <c r="K8" s="1132"/>
      <c r="L8" s="1014"/>
      <c r="M8" s="1149"/>
      <c r="N8" s="1149"/>
      <c r="O8" s="1139"/>
      <c r="P8" s="1132"/>
      <c r="Q8" s="1014"/>
      <c r="R8" s="1128"/>
      <c r="S8" s="1149"/>
      <c r="T8" s="1423"/>
      <c r="U8" s="1099"/>
      <c r="V8" s="1100"/>
      <c r="W8" s="1477"/>
      <c r="X8" s="1481"/>
      <c r="Y8" s="1446"/>
      <c r="Z8" s="1149"/>
      <c r="AA8" s="1149"/>
    </row>
    <row r="9" spans="1:28" s="456" customFormat="1" ht="10.5" customHeight="1">
      <c r="A9" s="1099"/>
      <c r="B9" s="1100"/>
      <c r="C9" s="1139"/>
      <c r="D9" s="1480"/>
      <c r="E9" s="1014" t="s">
        <v>452</v>
      </c>
      <c r="F9" s="1128"/>
      <c r="G9" s="1128"/>
      <c r="H9" s="1149"/>
      <c r="I9" s="1100"/>
      <c r="J9" s="1139"/>
      <c r="K9" s="1480"/>
      <c r="L9" s="1014" t="s">
        <v>452</v>
      </c>
      <c r="M9" s="1149"/>
      <c r="N9" s="1149"/>
      <c r="O9" s="1139"/>
      <c r="P9" s="1480"/>
      <c r="Q9" s="1014" t="s">
        <v>452</v>
      </c>
      <c r="R9" s="1128"/>
      <c r="S9" s="1149"/>
      <c r="T9" s="1423"/>
      <c r="U9" s="1099"/>
      <c r="V9" s="1100"/>
      <c r="W9" s="1477"/>
      <c r="X9" s="1480"/>
      <c r="Y9" s="1484" t="s">
        <v>452</v>
      </c>
      <c r="Z9" s="1149"/>
      <c r="AA9" s="1149"/>
    </row>
    <row r="10" spans="1:28" s="456" customFormat="1" ht="12.75" customHeight="1">
      <c r="A10" s="1101"/>
      <c r="B10" s="1102"/>
      <c r="C10" s="1140"/>
      <c r="D10" s="1015"/>
      <c r="E10" s="1015"/>
      <c r="F10" s="1129"/>
      <c r="G10" s="1129"/>
      <c r="H10" s="1134"/>
      <c r="I10" s="1102"/>
      <c r="J10" s="1140"/>
      <c r="K10" s="1015"/>
      <c r="L10" s="1015"/>
      <c r="M10" s="1134"/>
      <c r="N10" s="1134"/>
      <c r="O10" s="1140"/>
      <c r="P10" s="1015"/>
      <c r="Q10" s="1015"/>
      <c r="R10" s="1129"/>
      <c r="S10" s="1134"/>
      <c r="T10" s="1424"/>
      <c r="U10" s="1101"/>
      <c r="V10" s="1102"/>
      <c r="W10" s="1478"/>
      <c r="X10" s="1015"/>
      <c r="Y10" s="1485"/>
      <c r="Z10" s="1134"/>
      <c r="AA10" s="1134"/>
    </row>
    <row r="11" spans="1:28" s="456" customFormat="1" ht="18" customHeight="1">
      <c r="A11" s="1058" t="s">
        <v>461</v>
      </c>
      <c r="B11" s="1427"/>
      <c r="C11" s="309">
        <v>12318427</v>
      </c>
      <c r="D11" s="309">
        <v>9407987</v>
      </c>
      <c r="E11" s="330">
        <v>76.373282075706584</v>
      </c>
      <c r="F11" s="309">
        <v>1996673</v>
      </c>
      <c r="G11" s="309">
        <v>913767</v>
      </c>
      <c r="H11" s="309">
        <v>535430</v>
      </c>
      <c r="I11" s="651" t="s">
        <v>461</v>
      </c>
      <c r="J11" s="453">
        <v>2212242</v>
      </c>
      <c r="K11" s="453">
        <v>2202392</v>
      </c>
      <c r="L11" s="290">
        <v>99.554750339248599</v>
      </c>
      <c r="M11" s="453">
        <v>0</v>
      </c>
      <c r="N11" s="453">
        <v>9850</v>
      </c>
      <c r="O11" s="309">
        <v>2967978</v>
      </c>
      <c r="P11" s="309">
        <v>2459717</v>
      </c>
      <c r="Q11" s="330">
        <v>82.875176298476603</v>
      </c>
      <c r="R11" s="309">
        <v>405641</v>
      </c>
      <c r="S11" s="309">
        <v>102620</v>
      </c>
      <c r="T11" s="291" t="s">
        <v>461</v>
      </c>
      <c r="U11" s="1058" t="s">
        <v>461</v>
      </c>
      <c r="V11" s="1427"/>
      <c r="W11" s="309">
        <v>6602777</v>
      </c>
      <c r="X11" s="309">
        <v>4210448</v>
      </c>
      <c r="Y11" s="330">
        <v>63.767835866636112</v>
      </c>
      <c r="Z11" s="309">
        <v>1591032</v>
      </c>
      <c r="AA11" s="453">
        <v>801297</v>
      </c>
    </row>
    <row r="12" spans="1:28" s="456" customFormat="1" ht="18" customHeight="1">
      <c r="A12" s="1058" t="s">
        <v>632</v>
      </c>
      <c r="B12" s="1427"/>
      <c r="C12" s="309">
        <v>12290226</v>
      </c>
      <c r="D12" s="309">
        <v>9291301</v>
      </c>
      <c r="E12" s="330">
        <v>75.599106151506078</v>
      </c>
      <c r="F12" s="309">
        <v>1765883</v>
      </c>
      <c r="G12" s="309">
        <v>1233042</v>
      </c>
      <c r="H12" s="309">
        <v>535480</v>
      </c>
      <c r="I12" s="651" t="s">
        <v>585</v>
      </c>
      <c r="J12" s="453">
        <v>2214472</v>
      </c>
      <c r="K12" s="453">
        <v>2204622</v>
      </c>
      <c r="L12" s="290">
        <v>99.555198711024573</v>
      </c>
      <c r="M12" s="453">
        <v>0</v>
      </c>
      <c r="N12" s="453">
        <v>9850</v>
      </c>
      <c r="O12" s="309">
        <v>3011208</v>
      </c>
      <c r="P12" s="309">
        <v>2517047</v>
      </c>
      <c r="Q12" s="330">
        <v>83.589277127319008</v>
      </c>
      <c r="R12" s="309">
        <v>405641</v>
      </c>
      <c r="S12" s="309">
        <v>88520</v>
      </c>
      <c r="T12" s="291" t="s">
        <v>585</v>
      </c>
      <c r="U12" s="1058" t="s">
        <v>632</v>
      </c>
      <c r="V12" s="1427"/>
      <c r="W12" s="309">
        <v>6529066</v>
      </c>
      <c r="X12" s="309">
        <v>4034152</v>
      </c>
      <c r="Y12" s="330">
        <v>61.787581868524533</v>
      </c>
      <c r="Z12" s="309">
        <v>1360242</v>
      </c>
      <c r="AA12" s="453">
        <v>1134672</v>
      </c>
    </row>
    <row r="13" spans="1:28" s="456" customFormat="1" ht="18" customHeight="1">
      <c r="A13" s="1058" t="s">
        <v>657</v>
      </c>
      <c r="B13" s="1059"/>
      <c r="C13" s="309">
        <v>12342307</v>
      </c>
      <c r="D13" s="309">
        <v>9780752</v>
      </c>
      <c r="E13" s="330">
        <v>79.245735825563244</v>
      </c>
      <c r="F13" s="309">
        <v>1655186</v>
      </c>
      <c r="G13" s="309">
        <v>906369</v>
      </c>
      <c r="H13" s="309">
        <v>535550</v>
      </c>
      <c r="I13" s="652" t="s">
        <v>657</v>
      </c>
      <c r="J13" s="453">
        <v>2271322</v>
      </c>
      <c r="K13" s="453">
        <v>2261472</v>
      </c>
      <c r="L13" s="290">
        <v>99.566331854312168</v>
      </c>
      <c r="M13" s="453">
        <v>0</v>
      </c>
      <c r="N13" s="453">
        <v>9850</v>
      </c>
      <c r="O13" s="309">
        <v>3021201</v>
      </c>
      <c r="P13" s="309">
        <v>2529540</v>
      </c>
      <c r="Q13" s="330">
        <v>83.72630619412611</v>
      </c>
      <c r="R13" s="309">
        <v>404141</v>
      </c>
      <c r="S13" s="309">
        <v>87520</v>
      </c>
      <c r="T13" s="291" t="s">
        <v>657</v>
      </c>
      <c r="U13" s="1058" t="s">
        <v>657</v>
      </c>
      <c r="V13" s="1059"/>
      <c r="W13" s="309">
        <v>6514234</v>
      </c>
      <c r="X13" s="309">
        <v>4454190</v>
      </c>
      <c r="Y13" s="330">
        <v>68.376266495799811</v>
      </c>
      <c r="Z13" s="309">
        <v>1251045</v>
      </c>
      <c r="AA13" s="453">
        <v>808999</v>
      </c>
    </row>
    <row r="14" spans="1:28" s="456" customFormat="1" ht="18" customHeight="1">
      <c r="A14" s="1058" t="s">
        <v>658</v>
      </c>
      <c r="B14" s="1059"/>
      <c r="C14" s="309">
        <v>12943501</v>
      </c>
      <c r="D14" s="309">
        <v>10302327</v>
      </c>
      <c r="E14" s="330">
        <v>79.594593456592619</v>
      </c>
      <c r="F14" s="309">
        <v>1617246</v>
      </c>
      <c r="G14" s="309">
        <v>1023928</v>
      </c>
      <c r="H14" s="309">
        <v>567960</v>
      </c>
      <c r="I14" s="683" t="s">
        <v>658</v>
      </c>
      <c r="J14" s="453">
        <v>2270083</v>
      </c>
      <c r="K14" s="453">
        <v>2260233</v>
      </c>
      <c r="L14" s="290">
        <v>99.566095160397211</v>
      </c>
      <c r="M14" s="453">
        <v>0</v>
      </c>
      <c r="N14" s="453">
        <v>9850</v>
      </c>
      <c r="O14" s="309">
        <v>3011401</v>
      </c>
      <c r="P14" s="309">
        <v>2526630</v>
      </c>
      <c r="Q14" s="330">
        <v>83.902143885852468</v>
      </c>
      <c r="R14" s="309">
        <v>402341</v>
      </c>
      <c r="S14" s="309">
        <v>82430</v>
      </c>
      <c r="T14" s="780" t="s">
        <v>658</v>
      </c>
      <c r="U14" s="1058" t="s">
        <v>658</v>
      </c>
      <c r="V14" s="1059"/>
      <c r="W14" s="309">
        <v>7094057</v>
      </c>
      <c r="X14" s="309">
        <v>4947504</v>
      </c>
      <c r="Y14" s="330">
        <v>69.741531538300293</v>
      </c>
      <c r="Z14" s="309">
        <v>1214905</v>
      </c>
      <c r="AA14" s="453">
        <v>931648</v>
      </c>
    </row>
    <row r="15" spans="1:28" s="62" customFormat="1" ht="18" customHeight="1">
      <c r="A15" s="1420" t="s">
        <v>732</v>
      </c>
      <c r="B15" s="1421"/>
      <c r="C15" s="311">
        <f>SUM(C17:C39)</f>
        <v>13197078</v>
      </c>
      <c r="D15" s="311">
        <f>SUM(D17:D39)</f>
        <v>10543185</v>
      </c>
      <c r="E15" s="331">
        <f>D15/C15*100</f>
        <v>79.89029844333723</v>
      </c>
      <c r="F15" s="311">
        <f>SUM(F17:F39)</f>
        <v>1564802</v>
      </c>
      <c r="G15" s="311">
        <f>SUM(G17:G39)</f>
        <v>1089091</v>
      </c>
      <c r="H15" s="311">
        <f>SUM(H17:H39)</f>
        <v>691180</v>
      </c>
      <c r="I15" s="689" t="s">
        <v>732</v>
      </c>
      <c r="J15" s="45">
        <f>SUM(J17:J39)</f>
        <v>2260659</v>
      </c>
      <c r="K15" s="45">
        <f>SUM(K17:K39)</f>
        <v>2250809</v>
      </c>
      <c r="L15" s="293">
        <f>K15/J15*100</f>
        <v>99.56428634305307</v>
      </c>
      <c r="M15" s="45">
        <f>SUM(M17:M39)</f>
        <v>0</v>
      </c>
      <c r="N15" s="45">
        <f>SUM(N17:N39)</f>
        <v>9850</v>
      </c>
      <c r="O15" s="311">
        <f>SUM(O17:O39)</f>
        <v>3019012</v>
      </c>
      <c r="P15" s="311">
        <f>SUM(P17:P39)</f>
        <v>2564651</v>
      </c>
      <c r="Q15" s="331">
        <f>P15/O15*100</f>
        <v>84.950010135766277</v>
      </c>
      <c r="R15" s="311">
        <f>SUM(R17:R39)</f>
        <v>378431</v>
      </c>
      <c r="S15" s="311">
        <f>SUM(S17:S39)</f>
        <v>75930</v>
      </c>
      <c r="T15" s="294" t="s">
        <v>732</v>
      </c>
      <c r="U15" s="1420" t="s">
        <v>732</v>
      </c>
      <c r="V15" s="1421"/>
      <c r="W15" s="311">
        <f>SUM(W17:W39)</f>
        <v>7226227</v>
      </c>
      <c r="X15" s="311">
        <f>SUM(X17:X39)</f>
        <v>5036545</v>
      </c>
      <c r="Y15" s="331">
        <f>X15/W15*100</f>
        <v>69.698128774531995</v>
      </c>
      <c r="Z15" s="311">
        <f>SUM(Z17:Z39)</f>
        <v>1186371</v>
      </c>
      <c r="AA15" s="45">
        <f>SUM(AA17:AA39)</f>
        <v>1003311</v>
      </c>
    </row>
    <row r="16" spans="1:28" s="456" customFormat="1" ht="17.100000000000001" customHeight="1">
      <c r="A16" s="46"/>
      <c r="B16" s="455"/>
      <c r="C16" s="309"/>
      <c r="D16" s="309"/>
      <c r="E16" s="309"/>
      <c r="F16" s="309"/>
      <c r="G16" s="309"/>
      <c r="H16" s="309"/>
      <c r="I16" s="455"/>
      <c r="J16" s="453"/>
      <c r="K16" s="453"/>
      <c r="L16" s="290"/>
      <c r="M16" s="453"/>
      <c r="N16" s="453"/>
      <c r="O16" s="309"/>
      <c r="P16" s="309"/>
      <c r="Q16" s="309"/>
      <c r="R16" s="309"/>
      <c r="S16" s="309"/>
      <c r="T16" s="296"/>
      <c r="U16" s="46"/>
      <c r="V16" s="455"/>
      <c r="W16" s="309"/>
      <c r="X16" s="309"/>
      <c r="Y16" s="332"/>
      <c r="Z16" s="309"/>
      <c r="AA16" s="453"/>
    </row>
    <row r="17" spans="1:29" s="456" customFormat="1" ht="17.45" customHeight="1">
      <c r="A17" s="46" t="s">
        <v>77</v>
      </c>
      <c r="B17" s="319" t="s">
        <v>8</v>
      </c>
      <c r="C17" s="309">
        <f t="shared" ref="C17:C39" si="0">D17+F17+G17</f>
        <v>1312362</v>
      </c>
      <c r="D17" s="309">
        <f t="shared" ref="D17:D39" si="1">H17+K17+P17+X17</f>
        <v>1073112</v>
      </c>
      <c r="E17" s="330">
        <f t="shared" ref="E17:E39" si="2">D17/C17*100</f>
        <v>81.769511765808517</v>
      </c>
      <c r="F17" s="309">
        <f t="shared" ref="F17:G39" si="3">M17+R17+Z17</f>
        <v>32714</v>
      </c>
      <c r="G17" s="309">
        <f t="shared" si="3"/>
        <v>206536</v>
      </c>
      <c r="H17" s="807">
        <v>25220</v>
      </c>
      <c r="I17" s="455" t="s">
        <v>7</v>
      </c>
      <c r="J17" s="453">
        <f t="shared" ref="J17:J39" si="4">K17+M17+N17</f>
        <v>203091</v>
      </c>
      <c r="K17" s="730">
        <v>193941</v>
      </c>
      <c r="L17" s="330">
        <f t="shared" ref="L17:L39" si="5">K17/J17*100</f>
        <v>95.494630485841327</v>
      </c>
      <c r="M17" s="730"/>
      <c r="N17" s="806">
        <v>9150</v>
      </c>
      <c r="O17" s="309">
        <f t="shared" ref="O17:O39" si="6">P17+R17+S17</f>
        <v>170188</v>
      </c>
      <c r="P17" s="807">
        <v>151588</v>
      </c>
      <c r="Q17" s="330">
        <f t="shared" ref="Q17:Q39" si="7">P17/O17*100</f>
        <v>89.070909817378435</v>
      </c>
      <c r="R17" s="807">
        <v>10600</v>
      </c>
      <c r="S17" s="807">
        <v>8000</v>
      </c>
      <c r="T17" s="297" t="s">
        <v>8</v>
      </c>
      <c r="U17" s="46" t="s">
        <v>77</v>
      </c>
      <c r="V17" s="319" t="s">
        <v>8</v>
      </c>
      <c r="W17" s="309">
        <f t="shared" ref="W17:W39" si="8">X17+Z17+AA17</f>
        <v>913863</v>
      </c>
      <c r="X17" s="807">
        <v>702363</v>
      </c>
      <c r="Y17" s="330">
        <f t="shared" ref="Y17:Y39" si="9">X17/W17*100</f>
        <v>76.85648724152307</v>
      </c>
      <c r="Z17" s="807">
        <v>22114</v>
      </c>
      <c r="AA17" s="807">
        <v>189386</v>
      </c>
    </row>
    <row r="18" spans="1:29" s="456" customFormat="1" ht="17.45" customHeight="1">
      <c r="A18" s="46" t="s">
        <v>9</v>
      </c>
      <c r="B18" s="319" t="s">
        <v>10</v>
      </c>
      <c r="C18" s="309">
        <f t="shared" si="0"/>
        <v>1028684</v>
      </c>
      <c r="D18" s="309">
        <f t="shared" si="1"/>
        <v>773818</v>
      </c>
      <c r="E18" s="330">
        <f t="shared" si="2"/>
        <v>75.224072698710202</v>
      </c>
      <c r="F18" s="309">
        <f t="shared" si="3"/>
        <v>82400</v>
      </c>
      <c r="G18" s="309">
        <f t="shared" si="3"/>
        <v>172466</v>
      </c>
      <c r="H18" s="807">
        <v>65980</v>
      </c>
      <c r="I18" s="455" t="s">
        <v>9</v>
      </c>
      <c r="J18" s="453">
        <f t="shared" si="4"/>
        <v>235406</v>
      </c>
      <c r="K18" s="730">
        <v>235406</v>
      </c>
      <c r="L18" s="330">
        <f t="shared" si="5"/>
        <v>100</v>
      </c>
      <c r="M18" s="730"/>
      <c r="N18" s="806"/>
      <c r="O18" s="309">
        <f t="shared" si="6"/>
        <v>139520</v>
      </c>
      <c r="P18" s="807">
        <v>123520</v>
      </c>
      <c r="Q18" s="330">
        <f t="shared" si="7"/>
        <v>88.532110091743121</v>
      </c>
      <c r="R18" s="807">
        <v>16000</v>
      </c>
      <c r="S18" s="807"/>
      <c r="T18" s="297" t="s">
        <v>10</v>
      </c>
      <c r="U18" s="46" t="s">
        <v>9</v>
      </c>
      <c r="V18" s="319" t="s">
        <v>10</v>
      </c>
      <c r="W18" s="309">
        <f t="shared" si="8"/>
        <v>587778</v>
      </c>
      <c r="X18" s="807">
        <v>348912</v>
      </c>
      <c r="Y18" s="330">
        <f t="shared" si="9"/>
        <v>59.361187387074708</v>
      </c>
      <c r="Z18" s="807">
        <v>66400</v>
      </c>
      <c r="AA18" s="807">
        <v>172466</v>
      </c>
    </row>
    <row r="19" spans="1:29" s="456" customFormat="1" ht="17.45" customHeight="1">
      <c r="A19" s="46" t="s">
        <v>11</v>
      </c>
      <c r="B19" s="319" t="s">
        <v>12</v>
      </c>
      <c r="C19" s="309">
        <f t="shared" si="0"/>
        <v>1004180</v>
      </c>
      <c r="D19" s="309">
        <f t="shared" si="1"/>
        <v>729051</v>
      </c>
      <c r="E19" s="330">
        <f t="shared" si="2"/>
        <v>72.601625206636257</v>
      </c>
      <c r="F19" s="309">
        <f t="shared" si="3"/>
        <v>62810</v>
      </c>
      <c r="G19" s="309">
        <f t="shared" si="3"/>
        <v>212319</v>
      </c>
      <c r="H19" s="807">
        <v>50220</v>
      </c>
      <c r="I19" s="455" t="s">
        <v>11</v>
      </c>
      <c r="J19" s="453">
        <f t="shared" si="4"/>
        <v>152450</v>
      </c>
      <c r="K19" s="730">
        <v>152450</v>
      </c>
      <c r="L19" s="330">
        <f t="shared" si="5"/>
        <v>100</v>
      </c>
      <c r="M19" s="730"/>
      <c r="N19" s="806"/>
      <c r="O19" s="309">
        <f t="shared" si="6"/>
        <v>160175</v>
      </c>
      <c r="P19" s="807">
        <v>140895</v>
      </c>
      <c r="Q19" s="330">
        <f t="shared" si="7"/>
        <v>87.963165287966277</v>
      </c>
      <c r="R19" s="807">
        <v>12500</v>
      </c>
      <c r="S19" s="807">
        <v>6780</v>
      </c>
      <c r="T19" s="297" t="s">
        <v>12</v>
      </c>
      <c r="U19" s="46" t="s">
        <v>11</v>
      </c>
      <c r="V19" s="319" t="s">
        <v>12</v>
      </c>
      <c r="W19" s="309">
        <f t="shared" si="8"/>
        <v>641335</v>
      </c>
      <c r="X19" s="807">
        <v>385486</v>
      </c>
      <c r="Y19" s="330">
        <f t="shared" si="9"/>
        <v>60.106808454239982</v>
      </c>
      <c r="Z19" s="807">
        <v>50310</v>
      </c>
      <c r="AA19" s="807">
        <v>205539</v>
      </c>
    </row>
    <row r="20" spans="1:29" s="456" customFormat="1" ht="17.45" customHeight="1">
      <c r="A20" s="46" t="s">
        <v>13</v>
      </c>
      <c r="B20" s="319" t="s">
        <v>14</v>
      </c>
      <c r="C20" s="309">
        <f t="shared" si="0"/>
        <v>1005244</v>
      </c>
      <c r="D20" s="309">
        <f t="shared" si="1"/>
        <v>758025</v>
      </c>
      <c r="E20" s="330">
        <f t="shared" si="2"/>
        <v>75.407065349308226</v>
      </c>
      <c r="F20" s="309">
        <f t="shared" si="3"/>
        <v>96680</v>
      </c>
      <c r="G20" s="309">
        <f t="shared" si="3"/>
        <v>150539</v>
      </c>
      <c r="H20" s="807">
        <v>51520</v>
      </c>
      <c r="I20" s="455" t="s">
        <v>13</v>
      </c>
      <c r="J20" s="453">
        <f t="shared" si="4"/>
        <v>170679</v>
      </c>
      <c r="K20" s="730">
        <v>169979</v>
      </c>
      <c r="L20" s="330">
        <f t="shared" si="5"/>
        <v>99.589873388055935</v>
      </c>
      <c r="M20" s="730"/>
      <c r="N20" s="806">
        <v>700</v>
      </c>
      <c r="O20" s="309">
        <f t="shared" si="6"/>
        <v>247781</v>
      </c>
      <c r="P20" s="807">
        <v>187681</v>
      </c>
      <c r="Q20" s="330">
        <f t="shared" si="7"/>
        <v>75.744710046371594</v>
      </c>
      <c r="R20" s="807">
        <v>51400</v>
      </c>
      <c r="S20" s="807">
        <v>8700</v>
      </c>
      <c r="T20" s="297" t="s">
        <v>14</v>
      </c>
      <c r="U20" s="46" t="s">
        <v>13</v>
      </c>
      <c r="V20" s="319" t="s">
        <v>14</v>
      </c>
      <c r="W20" s="309">
        <f t="shared" si="8"/>
        <v>535264</v>
      </c>
      <c r="X20" s="807">
        <v>348845</v>
      </c>
      <c r="Y20" s="330">
        <f t="shared" si="9"/>
        <v>65.172513002929406</v>
      </c>
      <c r="Z20" s="807">
        <v>45280</v>
      </c>
      <c r="AA20" s="807">
        <v>141139</v>
      </c>
    </row>
    <row r="21" spans="1:29" s="456" customFormat="1" ht="17.45" customHeight="1">
      <c r="A21" s="47" t="s">
        <v>15</v>
      </c>
      <c r="B21" s="320" t="s">
        <v>16</v>
      </c>
      <c r="C21" s="309">
        <f t="shared" si="0"/>
        <v>535490</v>
      </c>
      <c r="D21" s="309">
        <f t="shared" si="1"/>
        <v>415333</v>
      </c>
      <c r="E21" s="330">
        <f t="shared" si="2"/>
        <v>77.561298997180145</v>
      </c>
      <c r="F21" s="309">
        <f t="shared" si="3"/>
        <v>47909</v>
      </c>
      <c r="G21" s="309">
        <f t="shared" si="3"/>
        <v>72248</v>
      </c>
      <c r="H21" s="807">
        <v>34860</v>
      </c>
      <c r="I21" s="455" t="s">
        <v>15</v>
      </c>
      <c r="J21" s="453">
        <f t="shared" si="4"/>
        <v>106804</v>
      </c>
      <c r="K21" s="730">
        <v>106804</v>
      </c>
      <c r="L21" s="330">
        <f t="shared" si="5"/>
        <v>100</v>
      </c>
      <c r="M21" s="730"/>
      <c r="N21" s="806"/>
      <c r="O21" s="309">
        <f t="shared" si="6"/>
        <v>85292</v>
      </c>
      <c r="P21" s="807">
        <v>64892</v>
      </c>
      <c r="Q21" s="330">
        <f t="shared" si="7"/>
        <v>76.082164798574311</v>
      </c>
      <c r="R21" s="807">
        <v>19100</v>
      </c>
      <c r="S21" s="807">
        <v>1300</v>
      </c>
      <c r="T21" s="297" t="s">
        <v>16</v>
      </c>
      <c r="U21" s="46" t="s">
        <v>15</v>
      </c>
      <c r="V21" s="319" t="s">
        <v>16</v>
      </c>
      <c r="W21" s="309">
        <f t="shared" si="8"/>
        <v>308534</v>
      </c>
      <c r="X21" s="807">
        <v>208777</v>
      </c>
      <c r="Y21" s="330">
        <f t="shared" si="9"/>
        <v>67.667420770482352</v>
      </c>
      <c r="Z21" s="809">
        <v>28809</v>
      </c>
      <c r="AA21" s="807">
        <v>70948</v>
      </c>
      <c r="AB21" s="64"/>
      <c r="AC21" s="64"/>
    </row>
    <row r="22" spans="1:29" s="456" customFormat="1" ht="17.45" customHeight="1">
      <c r="A22" s="47" t="s">
        <v>17</v>
      </c>
      <c r="B22" s="320" t="s">
        <v>18</v>
      </c>
      <c r="C22" s="309">
        <f t="shared" si="0"/>
        <v>574350</v>
      </c>
      <c r="D22" s="309">
        <f t="shared" si="1"/>
        <v>521469</v>
      </c>
      <c r="E22" s="330">
        <f t="shared" si="2"/>
        <v>90.792896317576393</v>
      </c>
      <c r="F22" s="309">
        <f t="shared" si="3"/>
        <v>31200</v>
      </c>
      <c r="G22" s="309">
        <f t="shared" si="3"/>
        <v>21681</v>
      </c>
      <c r="H22" s="807">
        <v>24320</v>
      </c>
      <c r="I22" s="455" t="s">
        <v>17</v>
      </c>
      <c r="J22" s="453">
        <f t="shared" si="4"/>
        <v>65074</v>
      </c>
      <c r="K22" s="730">
        <v>65074</v>
      </c>
      <c r="L22" s="330">
        <f t="shared" si="5"/>
        <v>100</v>
      </c>
      <c r="M22" s="730"/>
      <c r="N22" s="806"/>
      <c r="O22" s="309">
        <f t="shared" si="6"/>
        <v>85795</v>
      </c>
      <c r="P22" s="807">
        <v>73275</v>
      </c>
      <c r="Q22" s="330">
        <f t="shared" si="7"/>
        <v>85.407075004370881</v>
      </c>
      <c r="R22" s="807">
        <v>12520</v>
      </c>
      <c r="S22" s="807"/>
      <c r="T22" s="297" t="s">
        <v>18</v>
      </c>
      <c r="U22" s="46" t="s">
        <v>17</v>
      </c>
      <c r="V22" s="319" t="s">
        <v>18</v>
      </c>
      <c r="W22" s="309">
        <f t="shared" si="8"/>
        <v>399161</v>
      </c>
      <c r="X22" s="807">
        <v>358800</v>
      </c>
      <c r="Y22" s="330">
        <f t="shared" si="9"/>
        <v>89.888541215198885</v>
      </c>
      <c r="Z22" s="809">
        <v>18680</v>
      </c>
      <c r="AA22" s="807">
        <v>21681</v>
      </c>
      <c r="AB22" s="64"/>
      <c r="AC22" s="64"/>
    </row>
    <row r="23" spans="1:29" s="456" customFormat="1" ht="17.45" customHeight="1">
      <c r="A23" s="47" t="s">
        <v>19</v>
      </c>
      <c r="B23" s="320" t="s">
        <v>20</v>
      </c>
      <c r="C23" s="309">
        <f t="shared" si="0"/>
        <v>703744</v>
      </c>
      <c r="D23" s="309">
        <f t="shared" si="1"/>
        <v>664501</v>
      </c>
      <c r="E23" s="330">
        <f t="shared" si="2"/>
        <v>94.423682475445617</v>
      </c>
      <c r="F23" s="309">
        <f t="shared" si="3"/>
        <v>21333</v>
      </c>
      <c r="G23" s="309">
        <f t="shared" si="3"/>
        <v>17910</v>
      </c>
      <c r="H23" s="807">
        <v>54080</v>
      </c>
      <c r="I23" s="455" t="s">
        <v>19</v>
      </c>
      <c r="J23" s="453">
        <f t="shared" si="4"/>
        <v>108330</v>
      </c>
      <c r="K23" s="730">
        <v>108330</v>
      </c>
      <c r="L23" s="330">
        <f t="shared" si="5"/>
        <v>100</v>
      </c>
      <c r="M23" s="730"/>
      <c r="N23" s="806"/>
      <c r="O23" s="309">
        <f t="shared" si="6"/>
        <v>125095</v>
      </c>
      <c r="P23" s="807">
        <v>106495</v>
      </c>
      <c r="Q23" s="330">
        <f t="shared" si="7"/>
        <v>85.131300211839005</v>
      </c>
      <c r="R23" s="807">
        <v>18600</v>
      </c>
      <c r="S23" s="807"/>
      <c r="T23" s="297" t="s">
        <v>20</v>
      </c>
      <c r="U23" s="46" t="s">
        <v>19</v>
      </c>
      <c r="V23" s="319" t="s">
        <v>20</v>
      </c>
      <c r="W23" s="309">
        <f t="shared" si="8"/>
        <v>416239</v>
      </c>
      <c r="X23" s="807">
        <v>395596</v>
      </c>
      <c r="Y23" s="330">
        <f t="shared" si="9"/>
        <v>95.040589661228282</v>
      </c>
      <c r="Z23" s="809">
        <v>2733</v>
      </c>
      <c r="AA23" s="807">
        <v>17910</v>
      </c>
      <c r="AB23" s="64"/>
      <c r="AC23" s="64"/>
    </row>
    <row r="24" spans="1:29" s="456" customFormat="1" ht="17.45" customHeight="1">
      <c r="A24" s="47" t="s">
        <v>21</v>
      </c>
      <c r="B24" s="320" t="s">
        <v>22</v>
      </c>
      <c r="C24" s="309">
        <f t="shared" si="0"/>
        <v>832780</v>
      </c>
      <c r="D24" s="309">
        <f t="shared" si="1"/>
        <v>747518</v>
      </c>
      <c r="E24" s="330">
        <f t="shared" si="2"/>
        <v>89.76176180984173</v>
      </c>
      <c r="F24" s="309">
        <f t="shared" si="3"/>
        <v>22825</v>
      </c>
      <c r="G24" s="309">
        <f t="shared" si="3"/>
        <v>62437</v>
      </c>
      <c r="H24" s="807">
        <v>78880</v>
      </c>
      <c r="I24" s="455" t="s">
        <v>21</v>
      </c>
      <c r="J24" s="453">
        <f t="shared" si="4"/>
        <v>113990</v>
      </c>
      <c r="K24" s="730">
        <v>113990</v>
      </c>
      <c r="L24" s="330">
        <f t="shared" si="5"/>
        <v>100</v>
      </c>
      <c r="M24" s="730"/>
      <c r="N24" s="806"/>
      <c r="O24" s="309">
        <f t="shared" si="6"/>
        <v>225064</v>
      </c>
      <c r="P24" s="807">
        <v>218754</v>
      </c>
      <c r="Q24" s="330">
        <f t="shared" si="7"/>
        <v>97.196353037358264</v>
      </c>
      <c r="R24" s="807">
        <v>5010</v>
      </c>
      <c r="S24" s="807">
        <v>1300</v>
      </c>
      <c r="T24" s="297" t="s">
        <v>22</v>
      </c>
      <c r="U24" s="46" t="s">
        <v>21</v>
      </c>
      <c r="V24" s="319" t="s">
        <v>22</v>
      </c>
      <c r="W24" s="309">
        <f t="shared" si="8"/>
        <v>414846</v>
      </c>
      <c r="X24" s="807">
        <v>335894</v>
      </c>
      <c r="Y24" s="330">
        <f t="shared" si="9"/>
        <v>80.96835934298511</v>
      </c>
      <c r="Z24" s="809">
        <v>17815</v>
      </c>
      <c r="AA24" s="807">
        <v>61137</v>
      </c>
      <c r="AB24" s="64"/>
      <c r="AC24" s="64"/>
    </row>
    <row r="25" spans="1:29" s="456" customFormat="1" ht="17.45" customHeight="1">
      <c r="A25" s="47" t="s">
        <v>23</v>
      </c>
      <c r="B25" s="320" t="s">
        <v>24</v>
      </c>
      <c r="C25" s="309">
        <f t="shared" si="0"/>
        <v>584482</v>
      </c>
      <c r="D25" s="309">
        <f t="shared" si="1"/>
        <v>516634</v>
      </c>
      <c r="E25" s="330">
        <f t="shared" si="2"/>
        <v>88.391772543893566</v>
      </c>
      <c r="F25" s="309">
        <f t="shared" si="3"/>
        <v>45509</v>
      </c>
      <c r="G25" s="309">
        <f t="shared" si="3"/>
        <v>22339</v>
      </c>
      <c r="H25" s="807">
        <v>22510</v>
      </c>
      <c r="I25" s="455" t="s">
        <v>23</v>
      </c>
      <c r="J25" s="453">
        <f t="shared" si="4"/>
        <v>86385</v>
      </c>
      <c r="K25" s="730">
        <v>86385</v>
      </c>
      <c r="L25" s="330">
        <f t="shared" si="5"/>
        <v>100</v>
      </c>
      <c r="M25" s="730"/>
      <c r="N25" s="806"/>
      <c r="O25" s="309">
        <f t="shared" si="6"/>
        <v>141595</v>
      </c>
      <c r="P25" s="807">
        <v>127395</v>
      </c>
      <c r="Q25" s="330">
        <f t="shared" si="7"/>
        <v>89.971397295102236</v>
      </c>
      <c r="R25" s="807">
        <v>7400</v>
      </c>
      <c r="S25" s="807">
        <v>6800</v>
      </c>
      <c r="T25" s="297" t="s">
        <v>24</v>
      </c>
      <c r="U25" s="46" t="s">
        <v>23</v>
      </c>
      <c r="V25" s="319" t="s">
        <v>24</v>
      </c>
      <c r="W25" s="309">
        <f t="shared" si="8"/>
        <v>333992</v>
      </c>
      <c r="X25" s="807">
        <v>280344</v>
      </c>
      <c r="Y25" s="330">
        <f t="shared" si="9"/>
        <v>83.937339816522552</v>
      </c>
      <c r="Z25" s="809">
        <v>38109</v>
      </c>
      <c r="AA25" s="807">
        <v>15539</v>
      </c>
      <c r="AB25" s="64"/>
      <c r="AC25" s="64"/>
    </row>
    <row r="26" spans="1:29" s="456" customFormat="1" ht="17.45" customHeight="1">
      <c r="A26" s="47" t="s">
        <v>25</v>
      </c>
      <c r="B26" s="320" t="s">
        <v>26</v>
      </c>
      <c r="C26" s="309">
        <f t="shared" si="0"/>
        <v>953540</v>
      </c>
      <c r="D26" s="309">
        <f t="shared" si="1"/>
        <v>570657</v>
      </c>
      <c r="E26" s="330">
        <f t="shared" si="2"/>
        <v>59.846152232732763</v>
      </c>
      <c r="F26" s="309">
        <f t="shared" si="3"/>
        <v>376825</v>
      </c>
      <c r="G26" s="309">
        <f t="shared" si="3"/>
        <v>6058</v>
      </c>
      <c r="H26" s="807">
        <v>32430</v>
      </c>
      <c r="I26" s="455" t="s">
        <v>25</v>
      </c>
      <c r="J26" s="453">
        <f t="shared" si="4"/>
        <v>29102</v>
      </c>
      <c r="K26" s="730">
        <v>29102</v>
      </c>
      <c r="L26" s="330">
        <f t="shared" si="5"/>
        <v>100</v>
      </c>
      <c r="M26" s="730"/>
      <c r="N26" s="806"/>
      <c r="O26" s="309">
        <f t="shared" si="6"/>
        <v>92492</v>
      </c>
      <c r="P26" s="807">
        <v>89292</v>
      </c>
      <c r="Q26" s="330">
        <f t="shared" si="7"/>
        <v>96.540241318168057</v>
      </c>
      <c r="R26" s="807">
        <v>3200</v>
      </c>
      <c r="S26" s="807"/>
      <c r="T26" s="297" t="s">
        <v>26</v>
      </c>
      <c r="U26" s="46" t="s">
        <v>25</v>
      </c>
      <c r="V26" s="319" t="s">
        <v>26</v>
      </c>
      <c r="W26" s="309">
        <f t="shared" si="8"/>
        <v>799516</v>
      </c>
      <c r="X26" s="807">
        <v>419833</v>
      </c>
      <c r="Y26" s="330">
        <f t="shared" si="9"/>
        <v>52.510894090925007</v>
      </c>
      <c r="Z26" s="809">
        <v>373625</v>
      </c>
      <c r="AA26" s="807">
        <v>6058</v>
      </c>
      <c r="AB26" s="64"/>
      <c r="AC26" s="64"/>
    </row>
    <row r="27" spans="1:29" s="869" customFormat="1" ht="17.45" customHeight="1">
      <c r="A27" s="480" t="s">
        <v>27</v>
      </c>
      <c r="B27" s="920" t="s">
        <v>28</v>
      </c>
      <c r="C27" s="470">
        <f t="shared" si="0"/>
        <v>278710</v>
      </c>
      <c r="D27" s="470">
        <f t="shared" si="1"/>
        <v>236640</v>
      </c>
      <c r="E27" s="921">
        <f t="shared" si="2"/>
        <v>84.905457285350366</v>
      </c>
      <c r="F27" s="470">
        <f t="shared" si="3"/>
        <v>19630</v>
      </c>
      <c r="G27" s="470">
        <f t="shared" si="3"/>
        <v>22440</v>
      </c>
      <c r="H27" s="922">
        <v>13800</v>
      </c>
      <c r="I27" s="868" t="s">
        <v>27</v>
      </c>
      <c r="J27" s="466">
        <f t="shared" si="4"/>
        <v>48010</v>
      </c>
      <c r="K27" s="738">
        <v>48010</v>
      </c>
      <c r="L27" s="921">
        <f t="shared" si="5"/>
        <v>100</v>
      </c>
      <c r="M27" s="738"/>
      <c r="N27" s="923"/>
      <c r="O27" s="470">
        <f t="shared" si="6"/>
        <v>127000</v>
      </c>
      <c r="P27" s="922">
        <v>111100</v>
      </c>
      <c r="Q27" s="921">
        <f t="shared" si="7"/>
        <v>87.480314960629926</v>
      </c>
      <c r="R27" s="922">
        <v>5100</v>
      </c>
      <c r="S27" s="922">
        <v>10800</v>
      </c>
      <c r="T27" s="478" t="s">
        <v>28</v>
      </c>
      <c r="U27" s="475" t="s">
        <v>27</v>
      </c>
      <c r="V27" s="924" t="s">
        <v>28</v>
      </c>
      <c r="W27" s="470">
        <f t="shared" si="8"/>
        <v>89900</v>
      </c>
      <c r="X27" s="922">
        <v>63730</v>
      </c>
      <c r="Y27" s="921">
        <f t="shared" si="9"/>
        <v>70.889877641824256</v>
      </c>
      <c r="Z27" s="925">
        <v>14530</v>
      </c>
      <c r="AA27" s="922">
        <v>11640</v>
      </c>
      <c r="AB27" s="872"/>
      <c r="AC27" s="872"/>
    </row>
    <row r="28" spans="1:29" s="869" customFormat="1" ht="17.45" customHeight="1">
      <c r="A28" s="480" t="s">
        <v>29</v>
      </c>
      <c r="B28" s="920" t="s">
        <v>30</v>
      </c>
      <c r="C28" s="470">
        <f t="shared" si="0"/>
        <v>563341</v>
      </c>
      <c r="D28" s="470">
        <f t="shared" si="1"/>
        <v>465203</v>
      </c>
      <c r="E28" s="921">
        <f t="shared" si="2"/>
        <v>82.579290341019032</v>
      </c>
      <c r="F28" s="470">
        <f t="shared" si="3"/>
        <v>98138</v>
      </c>
      <c r="G28" s="470">
        <f t="shared" si="3"/>
        <v>0</v>
      </c>
      <c r="H28" s="922">
        <v>59010</v>
      </c>
      <c r="I28" s="868" t="s">
        <v>29</v>
      </c>
      <c r="J28" s="466">
        <f t="shared" si="4"/>
        <v>84780</v>
      </c>
      <c r="K28" s="738">
        <v>84780</v>
      </c>
      <c r="L28" s="921">
        <f t="shared" si="5"/>
        <v>100</v>
      </c>
      <c r="M28" s="738"/>
      <c r="N28" s="923"/>
      <c r="O28" s="470">
        <f t="shared" si="6"/>
        <v>264951</v>
      </c>
      <c r="P28" s="922">
        <v>205591</v>
      </c>
      <c r="Q28" s="921">
        <f t="shared" si="7"/>
        <v>77.595857347207598</v>
      </c>
      <c r="R28" s="922">
        <v>59360</v>
      </c>
      <c r="S28" s="922"/>
      <c r="T28" s="478" t="s">
        <v>30</v>
      </c>
      <c r="U28" s="475" t="s">
        <v>29</v>
      </c>
      <c r="V28" s="924" t="s">
        <v>30</v>
      </c>
      <c r="W28" s="470">
        <f t="shared" si="8"/>
        <v>154600</v>
      </c>
      <c r="X28" s="922">
        <v>115822</v>
      </c>
      <c r="Y28" s="921">
        <f t="shared" si="9"/>
        <v>74.917205692108666</v>
      </c>
      <c r="Z28" s="925">
        <v>38778</v>
      </c>
      <c r="AA28" s="922"/>
      <c r="AB28" s="872"/>
      <c r="AC28" s="872"/>
    </row>
    <row r="29" spans="1:29" s="869" customFormat="1" ht="17.45" customHeight="1">
      <c r="A29" s="480" t="s">
        <v>31</v>
      </c>
      <c r="B29" s="920" t="s">
        <v>32</v>
      </c>
      <c r="C29" s="470">
        <f t="shared" si="0"/>
        <v>378374</v>
      </c>
      <c r="D29" s="470">
        <f t="shared" si="1"/>
        <v>290304</v>
      </c>
      <c r="E29" s="921">
        <f t="shared" si="2"/>
        <v>76.724087807301771</v>
      </c>
      <c r="F29" s="470">
        <f t="shared" si="3"/>
        <v>67670</v>
      </c>
      <c r="G29" s="470">
        <f t="shared" si="3"/>
        <v>20400</v>
      </c>
      <c r="H29" s="922">
        <v>17540</v>
      </c>
      <c r="I29" s="868" t="s">
        <v>31</v>
      </c>
      <c r="J29" s="466">
        <f t="shared" si="4"/>
        <v>98764</v>
      </c>
      <c r="K29" s="738">
        <v>98764</v>
      </c>
      <c r="L29" s="921">
        <f t="shared" si="5"/>
        <v>100</v>
      </c>
      <c r="M29" s="738"/>
      <c r="N29" s="923"/>
      <c r="O29" s="470">
        <f t="shared" si="6"/>
        <v>136370</v>
      </c>
      <c r="P29" s="922">
        <v>99770</v>
      </c>
      <c r="Q29" s="921">
        <f t="shared" si="7"/>
        <v>73.161252474884506</v>
      </c>
      <c r="R29" s="922">
        <v>36600</v>
      </c>
      <c r="S29" s="922"/>
      <c r="T29" s="478" t="s">
        <v>32</v>
      </c>
      <c r="U29" s="475" t="s">
        <v>31</v>
      </c>
      <c r="V29" s="924" t="s">
        <v>32</v>
      </c>
      <c r="W29" s="470">
        <f t="shared" si="8"/>
        <v>125700</v>
      </c>
      <c r="X29" s="922">
        <v>74230</v>
      </c>
      <c r="Y29" s="921">
        <f t="shared" si="9"/>
        <v>59.053301511535409</v>
      </c>
      <c r="Z29" s="925">
        <v>31070</v>
      </c>
      <c r="AA29" s="922">
        <v>20400</v>
      </c>
      <c r="AB29" s="872"/>
      <c r="AC29" s="872"/>
    </row>
    <row r="30" spans="1:29" s="869" customFormat="1" ht="17.45" customHeight="1">
      <c r="A30" s="480" t="s">
        <v>33</v>
      </c>
      <c r="B30" s="920" t="s">
        <v>34</v>
      </c>
      <c r="C30" s="470">
        <f t="shared" si="0"/>
        <v>331316</v>
      </c>
      <c r="D30" s="470">
        <f t="shared" si="1"/>
        <v>249686</v>
      </c>
      <c r="E30" s="921">
        <f t="shared" si="2"/>
        <v>75.361890159243742</v>
      </c>
      <c r="F30" s="470">
        <f t="shared" si="3"/>
        <v>61570</v>
      </c>
      <c r="G30" s="470">
        <f t="shared" si="3"/>
        <v>20060</v>
      </c>
      <c r="H30" s="922"/>
      <c r="I30" s="868" t="s">
        <v>33</v>
      </c>
      <c r="J30" s="466">
        <f t="shared" si="4"/>
        <v>60678</v>
      </c>
      <c r="K30" s="738">
        <v>60678</v>
      </c>
      <c r="L30" s="921">
        <f t="shared" si="5"/>
        <v>100</v>
      </c>
      <c r="M30" s="738"/>
      <c r="N30" s="923"/>
      <c r="O30" s="470">
        <f t="shared" si="6"/>
        <v>158038</v>
      </c>
      <c r="P30" s="922">
        <v>137208</v>
      </c>
      <c r="Q30" s="921">
        <f t="shared" si="7"/>
        <v>86.819625659651479</v>
      </c>
      <c r="R30" s="922">
        <v>13370</v>
      </c>
      <c r="S30" s="922">
        <v>7460</v>
      </c>
      <c r="T30" s="478" t="s">
        <v>34</v>
      </c>
      <c r="U30" s="475" t="s">
        <v>33</v>
      </c>
      <c r="V30" s="924" t="s">
        <v>34</v>
      </c>
      <c r="W30" s="470">
        <f t="shared" si="8"/>
        <v>112600</v>
      </c>
      <c r="X30" s="922">
        <v>51800</v>
      </c>
      <c r="Y30" s="921">
        <f t="shared" si="9"/>
        <v>46.00355239786856</v>
      </c>
      <c r="Z30" s="925">
        <v>48200</v>
      </c>
      <c r="AA30" s="922">
        <v>12600</v>
      </c>
      <c r="AB30" s="872"/>
      <c r="AC30" s="872"/>
    </row>
    <row r="31" spans="1:29" s="869" customFormat="1" ht="17.45" customHeight="1">
      <c r="A31" s="480" t="s">
        <v>35</v>
      </c>
      <c r="B31" s="920" t="s">
        <v>36</v>
      </c>
      <c r="C31" s="470">
        <f t="shared" si="0"/>
        <v>443563</v>
      </c>
      <c r="D31" s="470">
        <f t="shared" si="1"/>
        <v>355507</v>
      </c>
      <c r="E31" s="921">
        <f t="shared" si="2"/>
        <v>80.148028577676683</v>
      </c>
      <c r="F31" s="470">
        <f t="shared" si="3"/>
        <v>62196</v>
      </c>
      <c r="G31" s="470">
        <f t="shared" si="3"/>
        <v>25860</v>
      </c>
      <c r="H31" s="922">
        <v>24260</v>
      </c>
      <c r="I31" s="868" t="s">
        <v>35</v>
      </c>
      <c r="J31" s="466">
        <f t="shared" si="4"/>
        <v>81935</v>
      </c>
      <c r="K31" s="738">
        <v>81935</v>
      </c>
      <c r="L31" s="921">
        <f t="shared" si="5"/>
        <v>100</v>
      </c>
      <c r="M31" s="738"/>
      <c r="N31" s="923"/>
      <c r="O31" s="470">
        <f t="shared" si="6"/>
        <v>142470</v>
      </c>
      <c r="P31" s="922">
        <v>108550</v>
      </c>
      <c r="Q31" s="921">
        <f t="shared" si="7"/>
        <v>76.191478907840249</v>
      </c>
      <c r="R31" s="922">
        <v>27420</v>
      </c>
      <c r="S31" s="922">
        <v>6500</v>
      </c>
      <c r="T31" s="478" t="s">
        <v>36</v>
      </c>
      <c r="U31" s="475" t="s">
        <v>35</v>
      </c>
      <c r="V31" s="924" t="s">
        <v>36</v>
      </c>
      <c r="W31" s="470">
        <f>X31+Z31+AA31</f>
        <v>194898</v>
      </c>
      <c r="X31" s="922">
        <v>140762</v>
      </c>
      <c r="Y31" s="921">
        <f t="shared" si="9"/>
        <v>72.223419429650377</v>
      </c>
      <c r="Z31" s="925">
        <v>34776</v>
      </c>
      <c r="AA31" s="922">
        <v>19360</v>
      </c>
      <c r="AB31" s="872"/>
      <c r="AC31" s="872"/>
    </row>
    <row r="32" spans="1:29" s="869" customFormat="1" ht="17.45" customHeight="1">
      <c r="A32" s="480" t="s">
        <v>37</v>
      </c>
      <c r="B32" s="920" t="s">
        <v>38</v>
      </c>
      <c r="C32" s="470">
        <f t="shared" si="0"/>
        <v>378485</v>
      </c>
      <c r="D32" s="470">
        <f t="shared" si="1"/>
        <v>264893</v>
      </c>
      <c r="E32" s="921">
        <f t="shared" si="2"/>
        <v>69.987714176255338</v>
      </c>
      <c r="F32" s="470">
        <f t="shared" si="3"/>
        <v>109152</v>
      </c>
      <c r="G32" s="470">
        <f t="shared" si="3"/>
        <v>4440</v>
      </c>
      <c r="H32" s="922">
        <v>16300</v>
      </c>
      <c r="I32" s="868" t="s">
        <v>37</v>
      </c>
      <c r="J32" s="466">
        <f t="shared" si="4"/>
        <v>100052</v>
      </c>
      <c r="K32" s="738">
        <v>100052</v>
      </c>
      <c r="L32" s="921">
        <f t="shared" si="5"/>
        <v>100</v>
      </c>
      <c r="M32" s="738"/>
      <c r="N32" s="923"/>
      <c r="O32" s="470">
        <f t="shared" si="6"/>
        <v>97833</v>
      </c>
      <c r="P32" s="922">
        <v>92493</v>
      </c>
      <c r="Q32" s="921">
        <f t="shared" si="7"/>
        <v>94.541719051853661</v>
      </c>
      <c r="R32" s="922">
        <v>900</v>
      </c>
      <c r="S32" s="922">
        <v>4440</v>
      </c>
      <c r="T32" s="478" t="s">
        <v>38</v>
      </c>
      <c r="U32" s="475" t="s">
        <v>37</v>
      </c>
      <c r="V32" s="924" t="s">
        <v>38</v>
      </c>
      <c r="W32" s="470">
        <f t="shared" si="8"/>
        <v>164300</v>
      </c>
      <c r="X32" s="922">
        <v>56048</v>
      </c>
      <c r="Y32" s="921">
        <f t="shared" si="9"/>
        <v>34.113207547169807</v>
      </c>
      <c r="Z32" s="925">
        <v>108252</v>
      </c>
      <c r="AA32" s="922"/>
      <c r="AB32" s="872"/>
      <c r="AC32" s="872"/>
    </row>
    <row r="33" spans="1:29" s="869" customFormat="1" ht="17.45" customHeight="1">
      <c r="A33" s="480" t="s">
        <v>39</v>
      </c>
      <c r="B33" s="920" t="s">
        <v>40</v>
      </c>
      <c r="C33" s="470">
        <f t="shared" si="0"/>
        <v>222923</v>
      </c>
      <c r="D33" s="470">
        <f t="shared" si="1"/>
        <v>194177</v>
      </c>
      <c r="E33" s="921">
        <f t="shared" si="2"/>
        <v>87.104964494466699</v>
      </c>
      <c r="F33" s="470">
        <f t="shared" si="3"/>
        <v>23476</v>
      </c>
      <c r="G33" s="470">
        <f t="shared" si="3"/>
        <v>5270</v>
      </c>
      <c r="H33" s="922">
        <v>32610</v>
      </c>
      <c r="I33" s="868" t="s">
        <v>39</v>
      </c>
      <c r="J33" s="466">
        <f t="shared" si="4"/>
        <v>38933</v>
      </c>
      <c r="K33" s="738">
        <v>38933</v>
      </c>
      <c r="L33" s="921">
        <f t="shared" si="5"/>
        <v>100</v>
      </c>
      <c r="M33" s="738"/>
      <c r="N33" s="923"/>
      <c r="O33" s="470">
        <f t="shared" si="6"/>
        <v>45580</v>
      </c>
      <c r="P33" s="922">
        <v>31004</v>
      </c>
      <c r="Q33" s="921">
        <f t="shared" si="7"/>
        <v>68.021061869240896</v>
      </c>
      <c r="R33" s="922">
        <v>14576</v>
      </c>
      <c r="S33" s="922"/>
      <c r="T33" s="478" t="s">
        <v>40</v>
      </c>
      <c r="U33" s="475" t="s">
        <v>39</v>
      </c>
      <c r="V33" s="924" t="s">
        <v>40</v>
      </c>
      <c r="W33" s="470">
        <f t="shared" si="8"/>
        <v>105800</v>
      </c>
      <c r="X33" s="922">
        <v>91630</v>
      </c>
      <c r="Y33" s="921">
        <f t="shared" si="9"/>
        <v>86.606805293005678</v>
      </c>
      <c r="Z33" s="925">
        <v>8900</v>
      </c>
      <c r="AA33" s="922">
        <v>5270</v>
      </c>
      <c r="AB33" s="872"/>
      <c r="AC33" s="872"/>
    </row>
    <row r="34" spans="1:29" s="869" customFormat="1" ht="17.45" customHeight="1">
      <c r="A34" s="480" t="s">
        <v>41</v>
      </c>
      <c r="B34" s="920" t="s">
        <v>42</v>
      </c>
      <c r="C34" s="470">
        <f t="shared" si="0"/>
        <v>380194</v>
      </c>
      <c r="D34" s="470">
        <f t="shared" si="1"/>
        <v>344794</v>
      </c>
      <c r="E34" s="921">
        <f t="shared" si="2"/>
        <v>90.688964055192884</v>
      </c>
      <c r="F34" s="470">
        <f t="shared" si="3"/>
        <v>28500</v>
      </c>
      <c r="G34" s="470">
        <f t="shared" si="3"/>
        <v>6900</v>
      </c>
      <c r="H34" s="922">
        <v>32980</v>
      </c>
      <c r="I34" s="868" t="s">
        <v>41</v>
      </c>
      <c r="J34" s="466">
        <f t="shared" si="4"/>
        <v>88654</v>
      </c>
      <c r="K34" s="738">
        <v>88654</v>
      </c>
      <c r="L34" s="921">
        <f t="shared" si="5"/>
        <v>100</v>
      </c>
      <c r="M34" s="738"/>
      <c r="N34" s="923"/>
      <c r="O34" s="470">
        <f t="shared" si="6"/>
        <v>94860</v>
      </c>
      <c r="P34" s="922">
        <v>86160</v>
      </c>
      <c r="Q34" s="921">
        <f t="shared" si="7"/>
        <v>90.828589500316255</v>
      </c>
      <c r="R34" s="922">
        <v>8700</v>
      </c>
      <c r="S34" s="922"/>
      <c r="T34" s="478" t="s">
        <v>42</v>
      </c>
      <c r="U34" s="475" t="s">
        <v>41</v>
      </c>
      <c r="V34" s="924" t="s">
        <v>42</v>
      </c>
      <c r="W34" s="470">
        <f t="shared" si="8"/>
        <v>163700</v>
      </c>
      <c r="X34" s="922">
        <v>137000</v>
      </c>
      <c r="Y34" s="921">
        <f t="shared" si="9"/>
        <v>83.689676237018944</v>
      </c>
      <c r="Z34" s="925">
        <v>19800</v>
      </c>
      <c r="AA34" s="922">
        <v>6900</v>
      </c>
      <c r="AB34" s="872"/>
      <c r="AC34" s="872"/>
    </row>
    <row r="35" spans="1:29" s="869" customFormat="1" ht="17.45" customHeight="1">
      <c r="A35" s="475" t="s">
        <v>43</v>
      </c>
      <c r="B35" s="924" t="s">
        <v>44</v>
      </c>
      <c r="C35" s="470">
        <f t="shared" si="0"/>
        <v>328870</v>
      </c>
      <c r="D35" s="470">
        <f t="shared" si="1"/>
        <v>277447</v>
      </c>
      <c r="E35" s="921">
        <f t="shared" si="2"/>
        <v>84.363730349378173</v>
      </c>
      <c r="F35" s="470">
        <f t="shared" si="3"/>
        <v>30895</v>
      </c>
      <c r="G35" s="470">
        <f t="shared" si="3"/>
        <v>20528</v>
      </c>
      <c r="H35" s="922">
        <v>42520</v>
      </c>
      <c r="I35" s="868" t="s">
        <v>43</v>
      </c>
      <c r="J35" s="466">
        <f t="shared" si="4"/>
        <v>80350</v>
      </c>
      <c r="K35" s="738">
        <v>80350</v>
      </c>
      <c r="L35" s="921">
        <f t="shared" si="5"/>
        <v>100</v>
      </c>
      <c r="M35" s="738"/>
      <c r="N35" s="923"/>
      <c r="O35" s="470">
        <f t="shared" si="6"/>
        <v>53100</v>
      </c>
      <c r="P35" s="922">
        <v>45850</v>
      </c>
      <c r="Q35" s="921">
        <f t="shared" si="7"/>
        <v>86.346516007532955</v>
      </c>
      <c r="R35" s="922">
        <v>3900</v>
      </c>
      <c r="S35" s="922">
        <v>3350</v>
      </c>
      <c r="T35" s="478" t="s">
        <v>44</v>
      </c>
      <c r="U35" s="475" t="s">
        <v>43</v>
      </c>
      <c r="V35" s="924" t="s">
        <v>44</v>
      </c>
      <c r="W35" s="470">
        <f t="shared" si="8"/>
        <v>152900</v>
      </c>
      <c r="X35" s="922">
        <v>108727</v>
      </c>
      <c r="Y35" s="921">
        <f t="shared" si="9"/>
        <v>71.10987573577502</v>
      </c>
      <c r="Z35" s="922">
        <v>26995</v>
      </c>
      <c r="AA35" s="922">
        <v>17178</v>
      </c>
    </row>
    <row r="36" spans="1:29" s="869" customFormat="1" ht="17.45" customHeight="1">
      <c r="A36" s="475" t="s">
        <v>45</v>
      </c>
      <c r="B36" s="924" t="s">
        <v>46</v>
      </c>
      <c r="C36" s="470">
        <f t="shared" si="0"/>
        <v>379975</v>
      </c>
      <c r="D36" s="470">
        <f t="shared" si="1"/>
        <v>326435</v>
      </c>
      <c r="E36" s="921">
        <f t="shared" si="2"/>
        <v>85.909599315744458</v>
      </c>
      <c r="F36" s="470">
        <f t="shared" si="3"/>
        <v>50080</v>
      </c>
      <c r="G36" s="470">
        <f t="shared" si="3"/>
        <v>3460</v>
      </c>
      <c r="H36" s="922">
        <v>12140</v>
      </c>
      <c r="I36" s="868" t="s">
        <v>45</v>
      </c>
      <c r="J36" s="466">
        <f t="shared" si="4"/>
        <v>62352</v>
      </c>
      <c r="K36" s="738">
        <v>62352</v>
      </c>
      <c r="L36" s="921">
        <f t="shared" si="5"/>
        <v>100</v>
      </c>
      <c r="M36" s="738"/>
      <c r="N36" s="923"/>
      <c r="O36" s="470">
        <f t="shared" si="6"/>
        <v>131093</v>
      </c>
      <c r="P36" s="922">
        <v>118293</v>
      </c>
      <c r="Q36" s="921">
        <f t="shared" si="7"/>
        <v>90.235939371286037</v>
      </c>
      <c r="R36" s="922">
        <v>11700</v>
      </c>
      <c r="S36" s="922">
        <v>1100</v>
      </c>
      <c r="T36" s="478" t="s">
        <v>46</v>
      </c>
      <c r="U36" s="475" t="s">
        <v>45</v>
      </c>
      <c r="V36" s="924" t="s">
        <v>46</v>
      </c>
      <c r="W36" s="470">
        <f t="shared" si="8"/>
        <v>174390</v>
      </c>
      <c r="X36" s="922">
        <v>133650</v>
      </c>
      <c r="Y36" s="921">
        <f t="shared" si="9"/>
        <v>76.638568725270943</v>
      </c>
      <c r="Z36" s="922">
        <v>38380</v>
      </c>
      <c r="AA36" s="922">
        <v>2360</v>
      </c>
    </row>
    <row r="37" spans="1:29" s="869" customFormat="1" ht="17.45" customHeight="1">
      <c r="A37" s="475" t="s">
        <v>47</v>
      </c>
      <c r="B37" s="924" t="s">
        <v>48</v>
      </c>
      <c r="C37" s="470">
        <f t="shared" si="0"/>
        <v>464940</v>
      </c>
      <c r="D37" s="470">
        <f t="shared" si="1"/>
        <v>340760</v>
      </c>
      <c r="E37" s="921">
        <f t="shared" si="2"/>
        <v>73.291177356218</v>
      </c>
      <c r="F37" s="470">
        <f t="shared" si="3"/>
        <v>116580</v>
      </c>
      <c r="G37" s="470">
        <f t="shared" si="3"/>
        <v>7600</v>
      </c>
      <c r="H37" s="922"/>
      <c r="I37" s="868" t="s">
        <v>47</v>
      </c>
      <c r="J37" s="466">
        <f t="shared" si="4"/>
        <v>108310</v>
      </c>
      <c r="K37" s="738">
        <v>108310</v>
      </c>
      <c r="L37" s="921">
        <f t="shared" si="5"/>
        <v>100</v>
      </c>
      <c r="M37" s="738"/>
      <c r="N37" s="923"/>
      <c r="O37" s="470">
        <f t="shared" si="6"/>
        <v>138430</v>
      </c>
      <c r="P37" s="922">
        <v>130330</v>
      </c>
      <c r="Q37" s="921">
        <f t="shared" si="7"/>
        <v>94.148667196416952</v>
      </c>
      <c r="R37" s="922">
        <v>3100</v>
      </c>
      <c r="S37" s="922">
        <v>5000</v>
      </c>
      <c r="T37" s="478" t="s">
        <v>48</v>
      </c>
      <c r="U37" s="475" t="s">
        <v>47</v>
      </c>
      <c r="V37" s="924" t="s">
        <v>48</v>
      </c>
      <c r="W37" s="470">
        <f t="shared" si="8"/>
        <v>218200</v>
      </c>
      <c r="X37" s="922">
        <v>102120</v>
      </c>
      <c r="Y37" s="921">
        <f t="shared" si="9"/>
        <v>46.801099908340973</v>
      </c>
      <c r="Z37" s="922">
        <v>113480</v>
      </c>
      <c r="AA37" s="922">
        <v>2600</v>
      </c>
    </row>
    <row r="38" spans="1:29" s="869" customFormat="1" ht="17.45" customHeight="1" thickBot="1">
      <c r="A38" s="475" t="s">
        <v>49</v>
      </c>
      <c r="B38" s="924" t="s">
        <v>50</v>
      </c>
      <c r="C38" s="470">
        <f t="shared" si="0"/>
        <v>428531</v>
      </c>
      <c r="D38" s="470">
        <f t="shared" si="1"/>
        <v>363721</v>
      </c>
      <c r="E38" s="921">
        <f t="shared" si="2"/>
        <v>84.876239991972582</v>
      </c>
      <c r="F38" s="470">
        <f t="shared" si="3"/>
        <v>64810</v>
      </c>
      <c r="G38" s="470">
        <f t="shared" si="3"/>
        <v>0</v>
      </c>
      <c r="H38" s="922"/>
      <c r="I38" s="868" t="s">
        <v>49</v>
      </c>
      <c r="J38" s="466">
        <f t="shared" si="4"/>
        <v>136530</v>
      </c>
      <c r="K38" s="738">
        <v>136530</v>
      </c>
      <c r="L38" s="921">
        <f t="shared" si="5"/>
        <v>100</v>
      </c>
      <c r="M38" s="738"/>
      <c r="N38" s="926"/>
      <c r="O38" s="470">
        <f t="shared" si="6"/>
        <v>112090</v>
      </c>
      <c r="P38" s="922">
        <v>74715</v>
      </c>
      <c r="Q38" s="921">
        <f t="shared" si="7"/>
        <v>66.656258363814786</v>
      </c>
      <c r="R38" s="922">
        <v>37375</v>
      </c>
      <c r="S38" s="922"/>
      <c r="T38" s="478" t="s">
        <v>50</v>
      </c>
      <c r="U38" s="475" t="s">
        <v>49</v>
      </c>
      <c r="V38" s="924" t="s">
        <v>50</v>
      </c>
      <c r="W38" s="470">
        <f t="shared" si="8"/>
        <v>179911</v>
      </c>
      <c r="X38" s="922">
        <v>152476</v>
      </c>
      <c r="Y38" s="921">
        <f t="shared" si="9"/>
        <v>84.750793447871459</v>
      </c>
      <c r="Z38" s="922">
        <v>27435</v>
      </c>
      <c r="AA38" s="922"/>
    </row>
    <row r="39" spans="1:29" s="456" customFormat="1" ht="17.25" customHeight="1" thickBot="1">
      <c r="A39" s="321" t="s">
        <v>51</v>
      </c>
      <c r="B39" s="322" t="s">
        <v>52</v>
      </c>
      <c r="C39" s="333">
        <f t="shared" si="0"/>
        <v>83000</v>
      </c>
      <c r="D39" s="333">
        <f t="shared" si="1"/>
        <v>63500</v>
      </c>
      <c r="E39" s="299">
        <f t="shared" si="2"/>
        <v>76.506024096385545</v>
      </c>
      <c r="F39" s="333">
        <f t="shared" si="3"/>
        <v>11900</v>
      </c>
      <c r="G39" s="333">
        <f t="shared" si="3"/>
        <v>7600</v>
      </c>
      <c r="H39" s="808"/>
      <c r="I39" s="184" t="s">
        <v>51</v>
      </c>
      <c r="J39" s="333">
        <f t="shared" si="4"/>
        <v>0</v>
      </c>
      <c r="K39" s="820"/>
      <c r="L39" s="330" t="e">
        <f t="shared" si="5"/>
        <v>#DIV/0!</v>
      </c>
      <c r="M39" s="735"/>
      <c r="N39" s="808"/>
      <c r="O39" s="333">
        <f t="shared" si="6"/>
        <v>44200</v>
      </c>
      <c r="P39" s="820">
        <v>39800</v>
      </c>
      <c r="Q39" s="299">
        <f t="shared" si="7"/>
        <v>90.045248868778287</v>
      </c>
      <c r="R39" s="820"/>
      <c r="S39" s="820">
        <v>4400</v>
      </c>
      <c r="T39" s="300" t="s">
        <v>52</v>
      </c>
      <c r="U39" s="321" t="s">
        <v>51</v>
      </c>
      <c r="V39" s="322" t="s">
        <v>52</v>
      </c>
      <c r="W39" s="333">
        <f t="shared" si="8"/>
        <v>38800</v>
      </c>
      <c r="X39" s="820">
        <v>23700</v>
      </c>
      <c r="Y39" s="299">
        <f t="shared" si="9"/>
        <v>61.082474226804131</v>
      </c>
      <c r="Z39" s="820">
        <v>11900</v>
      </c>
      <c r="AA39" s="820">
        <v>3200</v>
      </c>
    </row>
    <row r="40" spans="1:29" s="72" customFormat="1" ht="11.1" customHeight="1">
      <c r="A40" s="72" t="s">
        <v>609</v>
      </c>
      <c r="C40" s="73"/>
      <c r="D40" s="73"/>
      <c r="E40" s="305"/>
      <c r="F40" s="73"/>
      <c r="G40" s="73"/>
      <c r="H40" s="74" t="s">
        <v>722</v>
      </c>
      <c r="I40" s="72" t="s">
        <v>610</v>
      </c>
      <c r="J40" s="73"/>
      <c r="K40" s="73"/>
      <c r="L40" s="334"/>
      <c r="O40" s="73" t="s">
        <v>53</v>
      </c>
      <c r="P40" s="73"/>
      <c r="Q40" s="305"/>
      <c r="R40" s="73"/>
      <c r="S40" s="73"/>
      <c r="T40" s="74" t="s">
        <v>722</v>
      </c>
      <c r="U40" s="72" t="s">
        <v>609</v>
      </c>
      <c r="V40" s="73"/>
      <c r="W40" s="73"/>
      <c r="X40" s="73"/>
      <c r="Y40" s="305"/>
      <c r="AA40" s="74" t="s">
        <v>722</v>
      </c>
    </row>
    <row r="41" spans="1:29" s="72" customFormat="1" ht="11.1" customHeight="1">
      <c r="A41" s="335" t="s">
        <v>222</v>
      </c>
      <c r="B41" s="77"/>
      <c r="C41" s="77"/>
      <c r="D41" s="77"/>
      <c r="E41" s="305"/>
      <c r="H41" s="336" t="s">
        <v>443</v>
      </c>
      <c r="I41" s="72" t="s">
        <v>222</v>
      </c>
      <c r="L41" s="305"/>
      <c r="O41" s="77"/>
      <c r="Q41" s="305"/>
      <c r="T41" s="74" t="s">
        <v>443</v>
      </c>
      <c r="U41" s="335" t="s">
        <v>222</v>
      </c>
      <c r="Y41" s="305"/>
      <c r="AA41" s="336" t="s">
        <v>443</v>
      </c>
    </row>
    <row r="42" spans="1:29" s="338" customFormat="1" ht="10.5">
      <c r="A42" s="337"/>
      <c r="B42" s="337"/>
      <c r="C42" s="337"/>
      <c r="E42" s="339"/>
      <c r="L42" s="339"/>
      <c r="O42" s="337"/>
      <c r="Q42" s="339"/>
      <c r="Y42" s="339"/>
    </row>
    <row r="43" spans="1:29" s="456" customFormat="1" ht="11.25">
      <c r="A43" s="82"/>
      <c r="B43" s="82"/>
      <c r="C43" s="82"/>
      <c r="E43" s="101"/>
      <c r="L43" s="101"/>
      <c r="O43" s="82"/>
      <c r="Q43" s="101"/>
      <c r="Y43" s="101"/>
    </row>
    <row r="44" spans="1:29" s="456" customFormat="1" ht="11.25">
      <c r="A44" s="82"/>
      <c r="B44" s="82"/>
      <c r="C44" s="82"/>
      <c r="E44" s="101"/>
      <c r="L44" s="101"/>
      <c r="O44" s="82"/>
      <c r="Q44" s="101"/>
      <c r="Y44" s="101"/>
    </row>
    <row r="45" spans="1:29" s="456" customFormat="1" ht="11.25">
      <c r="A45" s="82"/>
      <c r="B45" s="82"/>
      <c r="C45" s="82"/>
      <c r="E45" s="101"/>
      <c r="L45" s="101"/>
      <c r="O45" s="82"/>
      <c r="Q45" s="101"/>
      <c r="Y45" s="101"/>
    </row>
    <row r="46" spans="1:29" s="456" customFormat="1" ht="11.25">
      <c r="A46" s="82"/>
      <c r="B46" s="82"/>
      <c r="C46" s="82"/>
      <c r="E46" s="101"/>
      <c r="L46" s="101"/>
      <c r="O46" s="82"/>
      <c r="Q46" s="101"/>
      <c r="Y46" s="101"/>
    </row>
    <row r="47" spans="1:29" s="456" customFormat="1" ht="11.25">
      <c r="A47" s="82"/>
      <c r="B47" s="82"/>
      <c r="C47" s="82"/>
      <c r="E47" s="101"/>
      <c r="L47" s="101"/>
      <c r="O47" s="82"/>
      <c r="Q47" s="101"/>
      <c r="Y47" s="101"/>
    </row>
    <row r="48" spans="1:29" s="456" customFormat="1" ht="11.25">
      <c r="A48" s="82"/>
      <c r="B48" s="82"/>
      <c r="C48" s="82"/>
      <c r="E48" s="101"/>
      <c r="L48" s="101"/>
      <c r="O48" s="82"/>
      <c r="Q48" s="101"/>
      <c r="Y48" s="101"/>
    </row>
    <row r="49" spans="1:25" s="456" customFormat="1" ht="11.25">
      <c r="A49" s="82"/>
      <c r="B49" s="82"/>
      <c r="C49" s="82"/>
      <c r="E49" s="101"/>
      <c r="L49" s="101"/>
      <c r="O49" s="82"/>
      <c r="Q49" s="101"/>
      <c r="Y49" s="101"/>
    </row>
    <row r="50" spans="1:25" s="456" customFormat="1" ht="11.25">
      <c r="A50" s="82"/>
      <c r="B50" s="82"/>
      <c r="C50" s="82"/>
      <c r="E50" s="101"/>
      <c r="L50" s="101"/>
      <c r="O50" s="82"/>
      <c r="Q50" s="101"/>
      <c r="Y50" s="101"/>
    </row>
    <row r="51" spans="1:25" s="456" customFormat="1" ht="11.25">
      <c r="A51" s="82"/>
      <c r="B51" s="82"/>
      <c r="C51" s="82"/>
      <c r="E51" s="101"/>
      <c r="L51" s="101"/>
      <c r="O51" s="82"/>
      <c r="Q51" s="101"/>
      <c r="Y51" s="101"/>
    </row>
    <row r="52" spans="1:25" s="456" customFormat="1" ht="11.25">
      <c r="A52" s="82"/>
      <c r="B52" s="82"/>
      <c r="C52" s="82"/>
      <c r="E52" s="101"/>
      <c r="L52" s="101"/>
      <c r="O52" s="82"/>
      <c r="Q52" s="101"/>
      <c r="Y52" s="101"/>
    </row>
    <row r="53" spans="1:25" s="456" customFormat="1" ht="11.25">
      <c r="A53" s="82"/>
      <c r="B53" s="82"/>
      <c r="C53" s="82"/>
      <c r="E53" s="101"/>
      <c r="L53" s="101"/>
      <c r="O53" s="82"/>
      <c r="Q53" s="101"/>
      <c r="Y53" s="101"/>
    </row>
    <row r="54" spans="1:25" s="456" customFormat="1" ht="11.25">
      <c r="A54" s="82"/>
      <c r="B54" s="82"/>
      <c r="C54" s="82"/>
      <c r="E54" s="101"/>
      <c r="L54" s="101"/>
      <c r="O54" s="82"/>
      <c r="Q54" s="101"/>
      <c r="Y54" s="101"/>
    </row>
    <row r="55" spans="1:25" s="456" customFormat="1" ht="11.25">
      <c r="A55" s="82"/>
      <c r="B55" s="82"/>
      <c r="C55" s="82"/>
      <c r="E55" s="101"/>
      <c r="L55" s="101"/>
      <c r="O55" s="82"/>
      <c r="Q55" s="101"/>
      <c r="Y55" s="101"/>
    </row>
    <row r="56" spans="1:25" s="456" customFormat="1" ht="11.25">
      <c r="A56" s="82"/>
      <c r="B56" s="82"/>
      <c r="C56" s="82"/>
      <c r="E56" s="101"/>
      <c r="L56" s="101"/>
      <c r="O56" s="82"/>
      <c r="Q56" s="101"/>
      <c r="Y56" s="101"/>
    </row>
    <row r="57" spans="1:25" s="456" customFormat="1" ht="11.25">
      <c r="A57" s="82"/>
      <c r="B57" s="82"/>
      <c r="C57" s="82"/>
      <c r="E57" s="101"/>
      <c r="L57" s="101"/>
      <c r="O57" s="82"/>
      <c r="Q57" s="101"/>
      <c r="Y57" s="101"/>
    </row>
    <row r="58" spans="1:25" s="456" customFormat="1" ht="11.25">
      <c r="A58" s="82"/>
      <c r="B58" s="82"/>
      <c r="C58" s="82"/>
      <c r="E58" s="101"/>
      <c r="L58" s="101"/>
      <c r="O58" s="82"/>
      <c r="Q58" s="101"/>
      <c r="Y58" s="101"/>
    </row>
    <row r="59" spans="1:25" s="456" customFormat="1" ht="11.25">
      <c r="A59" s="82"/>
      <c r="B59" s="82"/>
      <c r="C59" s="82"/>
      <c r="E59" s="101"/>
      <c r="L59" s="101"/>
      <c r="O59" s="82"/>
      <c r="Q59" s="101"/>
      <c r="Y59" s="101"/>
    </row>
    <row r="60" spans="1:25" s="456" customFormat="1" ht="11.25">
      <c r="A60" s="82"/>
      <c r="B60" s="82"/>
      <c r="C60" s="82"/>
      <c r="E60" s="101"/>
      <c r="L60" s="101"/>
      <c r="O60" s="82"/>
      <c r="Q60" s="101"/>
      <c r="Y60" s="101"/>
    </row>
    <row r="61" spans="1:25" s="456" customFormat="1" ht="11.25">
      <c r="A61" s="82"/>
      <c r="B61" s="82"/>
      <c r="C61" s="82"/>
      <c r="E61" s="101"/>
      <c r="L61" s="101"/>
      <c r="O61" s="82"/>
      <c r="Q61" s="101"/>
      <c r="Y61" s="101"/>
    </row>
    <row r="62" spans="1:25" s="456" customFormat="1" ht="11.25">
      <c r="A62" s="82"/>
      <c r="B62" s="82"/>
      <c r="C62" s="82"/>
      <c r="E62" s="101"/>
      <c r="L62" s="101"/>
      <c r="O62" s="82"/>
      <c r="Q62" s="101"/>
      <c r="Y62" s="101"/>
    </row>
    <row r="63" spans="1:25" s="456" customFormat="1" ht="11.25">
      <c r="A63" s="82"/>
      <c r="B63" s="82"/>
      <c r="C63" s="82"/>
      <c r="E63" s="101"/>
      <c r="L63" s="101"/>
      <c r="O63" s="82"/>
      <c r="Q63" s="101"/>
      <c r="Y63" s="101"/>
    </row>
    <row r="64" spans="1:25" s="456" customFormat="1" ht="11.25">
      <c r="A64" s="82"/>
      <c r="B64" s="82"/>
      <c r="C64" s="82"/>
      <c r="E64" s="101"/>
      <c r="L64" s="101"/>
      <c r="O64" s="82"/>
      <c r="Q64" s="101"/>
      <c r="Y64" s="101"/>
    </row>
    <row r="65" spans="1:25" s="456" customFormat="1" ht="11.25">
      <c r="A65" s="82"/>
      <c r="B65" s="82"/>
      <c r="C65" s="82"/>
      <c r="E65" s="101"/>
      <c r="L65" s="101"/>
      <c r="O65" s="82"/>
      <c r="Q65" s="101"/>
      <c r="Y65" s="101"/>
    </row>
    <row r="66" spans="1:25" s="456" customFormat="1" ht="11.25">
      <c r="A66" s="82"/>
      <c r="B66" s="82"/>
      <c r="C66" s="82"/>
      <c r="E66" s="101"/>
      <c r="L66" s="101"/>
      <c r="O66" s="82"/>
      <c r="Q66" s="101"/>
      <c r="Y66" s="101"/>
    </row>
    <row r="67" spans="1:25" s="456" customFormat="1" ht="11.25">
      <c r="A67" s="82"/>
      <c r="B67" s="82"/>
      <c r="C67" s="82"/>
      <c r="E67" s="101"/>
      <c r="L67" s="101"/>
      <c r="O67" s="82"/>
      <c r="Q67" s="101"/>
      <c r="Y67" s="101"/>
    </row>
    <row r="68" spans="1:25" s="456" customFormat="1" ht="11.25">
      <c r="A68" s="82"/>
      <c r="B68" s="82"/>
      <c r="C68" s="82"/>
      <c r="E68" s="101"/>
      <c r="L68" s="101"/>
      <c r="O68" s="82"/>
      <c r="Q68" s="101"/>
      <c r="Y68" s="101"/>
    </row>
    <row r="69" spans="1:25" s="456" customFormat="1" ht="11.25">
      <c r="A69" s="82"/>
      <c r="B69" s="82"/>
      <c r="C69" s="82"/>
      <c r="E69" s="101"/>
      <c r="L69" s="101"/>
      <c r="O69" s="82"/>
      <c r="Q69" s="101"/>
      <c r="Y69" s="101"/>
    </row>
    <row r="70" spans="1:25" s="456" customFormat="1" ht="11.25">
      <c r="A70" s="82"/>
      <c r="B70" s="82"/>
      <c r="C70" s="82"/>
      <c r="E70" s="101"/>
      <c r="L70" s="101"/>
      <c r="O70" s="82"/>
      <c r="Q70" s="101"/>
      <c r="Y70" s="101"/>
    </row>
    <row r="71" spans="1:25" s="456" customFormat="1" ht="11.25">
      <c r="A71" s="82"/>
      <c r="B71" s="82"/>
      <c r="C71" s="82"/>
      <c r="E71" s="101"/>
      <c r="L71" s="101"/>
      <c r="O71" s="82"/>
      <c r="Q71" s="101"/>
      <c r="Y71" s="101"/>
    </row>
    <row r="72" spans="1:25" s="456" customFormat="1" ht="11.25">
      <c r="A72" s="82"/>
      <c r="B72" s="82"/>
      <c r="C72" s="82"/>
      <c r="E72" s="101"/>
      <c r="L72" s="101"/>
      <c r="O72" s="82"/>
      <c r="Q72" s="101"/>
      <c r="Y72" s="101"/>
    </row>
    <row r="73" spans="1:25" s="456" customFormat="1" ht="11.25">
      <c r="A73" s="82"/>
      <c r="B73" s="82"/>
      <c r="C73" s="82"/>
      <c r="E73" s="101"/>
      <c r="L73" s="101"/>
      <c r="O73" s="82"/>
      <c r="Q73" s="101"/>
      <c r="Y73" s="101"/>
    </row>
    <row r="74" spans="1:25" s="456" customFormat="1" ht="11.25">
      <c r="A74" s="82"/>
      <c r="B74" s="82"/>
      <c r="C74" s="82"/>
      <c r="E74" s="101"/>
      <c r="L74" s="101"/>
      <c r="O74" s="82"/>
      <c r="Q74" s="101"/>
      <c r="Y74" s="101"/>
    </row>
    <row r="75" spans="1:25" s="456" customFormat="1" ht="11.25">
      <c r="A75" s="82"/>
      <c r="B75" s="82"/>
      <c r="C75" s="82"/>
      <c r="E75" s="101"/>
      <c r="L75" s="101"/>
      <c r="O75" s="82"/>
      <c r="Q75" s="101"/>
      <c r="Y75" s="101"/>
    </row>
    <row r="76" spans="1:25" s="456" customFormat="1" ht="11.25">
      <c r="A76" s="82"/>
      <c r="B76" s="82"/>
      <c r="C76" s="82"/>
      <c r="E76" s="101"/>
      <c r="L76" s="101"/>
      <c r="O76" s="82"/>
      <c r="Q76" s="101"/>
      <c r="Y76" s="101"/>
    </row>
    <row r="77" spans="1:25" s="456" customFormat="1" ht="11.25">
      <c r="A77" s="82"/>
      <c r="B77" s="82"/>
      <c r="C77" s="82"/>
      <c r="E77" s="101"/>
      <c r="L77" s="101"/>
      <c r="O77" s="82"/>
      <c r="Q77" s="101"/>
      <c r="Y77" s="101"/>
    </row>
    <row r="78" spans="1:25" s="456" customFormat="1" ht="11.25">
      <c r="A78" s="82"/>
      <c r="B78" s="82"/>
      <c r="C78" s="82"/>
      <c r="E78" s="101"/>
      <c r="L78" s="101"/>
      <c r="O78" s="82"/>
      <c r="Q78" s="101"/>
      <c r="Y78" s="101"/>
    </row>
    <row r="79" spans="1:25" s="456" customFormat="1" ht="11.25">
      <c r="A79" s="82"/>
      <c r="B79" s="82"/>
      <c r="C79" s="82"/>
      <c r="E79" s="101"/>
      <c r="L79" s="101"/>
      <c r="O79" s="82"/>
      <c r="Q79" s="101"/>
      <c r="Y79" s="101"/>
    </row>
    <row r="80" spans="1:25" s="456" customFormat="1" ht="11.25">
      <c r="A80" s="82"/>
      <c r="B80" s="82"/>
      <c r="C80" s="82"/>
      <c r="E80" s="101"/>
      <c r="L80" s="101"/>
      <c r="O80" s="82"/>
      <c r="Q80" s="101"/>
      <c r="Y80" s="101"/>
    </row>
    <row r="81" spans="1:25" s="456" customFormat="1" ht="11.25">
      <c r="A81" s="82"/>
      <c r="B81" s="82"/>
      <c r="C81" s="82"/>
      <c r="E81" s="101"/>
      <c r="L81" s="101"/>
      <c r="O81" s="82"/>
      <c r="Q81" s="101"/>
      <c r="Y81" s="101"/>
    </row>
    <row r="82" spans="1:25" s="456" customFormat="1" ht="11.25">
      <c r="A82" s="82"/>
      <c r="B82" s="82"/>
      <c r="C82" s="82"/>
      <c r="E82" s="101"/>
      <c r="L82" s="101"/>
      <c r="O82" s="82"/>
      <c r="Q82" s="101"/>
      <c r="Y82" s="101"/>
    </row>
    <row r="83" spans="1:25" s="456" customFormat="1" ht="11.25">
      <c r="A83" s="82"/>
      <c r="B83" s="82"/>
      <c r="C83" s="82"/>
      <c r="E83" s="101"/>
      <c r="L83" s="101"/>
      <c r="O83" s="82"/>
      <c r="Q83" s="101"/>
      <c r="Y83" s="101"/>
    </row>
    <row r="84" spans="1:25" s="456" customFormat="1" ht="11.25">
      <c r="A84" s="82"/>
      <c r="B84" s="82"/>
      <c r="C84" s="82"/>
      <c r="E84" s="101"/>
      <c r="L84" s="101"/>
      <c r="O84" s="82"/>
      <c r="Q84" s="101"/>
      <c r="Y84" s="101"/>
    </row>
    <row r="85" spans="1:25" s="456" customFormat="1" ht="11.25">
      <c r="A85" s="82"/>
      <c r="B85" s="82"/>
      <c r="C85" s="82"/>
      <c r="E85" s="101"/>
      <c r="L85" s="101"/>
      <c r="O85" s="82"/>
      <c r="Q85" s="101"/>
      <c r="Y85" s="101"/>
    </row>
    <row r="86" spans="1:25" s="456" customFormat="1" ht="11.25">
      <c r="A86" s="82"/>
      <c r="B86" s="82"/>
      <c r="C86" s="82"/>
      <c r="E86" s="101"/>
      <c r="L86" s="101"/>
      <c r="O86" s="82"/>
      <c r="Q86" s="101"/>
      <c r="Y86" s="101"/>
    </row>
    <row r="87" spans="1:25" s="456" customFormat="1" ht="11.25">
      <c r="A87" s="82"/>
      <c r="B87" s="82"/>
      <c r="C87" s="82"/>
      <c r="E87" s="101"/>
      <c r="L87" s="101"/>
      <c r="O87" s="82"/>
      <c r="Q87" s="101"/>
      <c r="Y87" s="101"/>
    </row>
    <row r="88" spans="1:25" s="456" customFormat="1" ht="11.25">
      <c r="A88" s="82"/>
      <c r="B88" s="82"/>
      <c r="C88" s="82"/>
      <c r="E88" s="101"/>
      <c r="L88" s="101"/>
      <c r="O88" s="82"/>
      <c r="Q88" s="101"/>
      <c r="Y88" s="101"/>
    </row>
    <row r="89" spans="1:25" s="456" customFormat="1" ht="11.25">
      <c r="A89" s="82"/>
      <c r="B89" s="82"/>
      <c r="C89" s="82"/>
      <c r="E89" s="101"/>
      <c r="L89" s="101"/>
      <c r="O89" s="82"/>
      <c r="Q89" s="101"/>
      <c r="Y89" s="101"/>
    </row>
  </sheetData>
  <sheetProtection selectLockedCells="1"/>
  <mergeCells count="49">
    <mergeCell ref="U11:V11"/>
    <mergeCell ref="U15:V15"/>
    <mergeCell ref="U4:AA4"/>
    <mergeCell ref="U6:V10"/>
    <mergeCell ref="W7:W10"/>
    <mergeCell ref="AA7:AA10"/>
    <mergeCell ref="Y9:Y10"/>
    <mergeCell ref="U12:V12"/>
    <mergeCell ref="U13:V13"/>
    <mergeCell ref="U14:V14"/>
    <mergeCell ref="U3:AA3"/>
    <mergeCell ref="X7:Y8"/>
    <mergeCell ref="X9:X10"/>
    <mergeCell ref="I6:I10"/>
    <mergeCell ref="W6:AA6"/>
    <mergeCell ref="Z7:Z10"/>
    <mergeCell ref="T6:T10"/>
    <mergeCell ref="O3:T3"/>
    <mergeCell ref="S7:S10"/>
    <mergeCell ref="R7:R10"/>
    <mergeCell ref="Q9:Q10"/>
    <mergeCell ref="O6:S6"/>
    <mergeCell ref="P7:Q8"/>
    <mergeCell ref="J7:J10"/>
    <mergeCell ref="P9:P10"/>
    <mergeCell ref="L9:L10"/>
    <mergeCell ref="O7:O10"/>
    <mergeCell ref="K7:L8"/>
    <mergeCell ref="K9:K10"/>
    <mergeCell ref="J6:N6"/>
    <mergeCell ref="A15:B15"/>
    <mergeCell ref="A6:B10"/>
    <mergeCell ref="A11:B11"/>
    <mergeCell ref="M7:M10"/>
    <mergeCell ref="N7:N10"/>
    <mergeCell ref="A12:B12"/>
    <mergeCell ref="A13:B13"/>
    <mergeCell ref="A14:B14"/>
    <mergeCell ref="I3:N3"/>
    <mergeCell ref="A4:H4"/>
    <mergeCell ref="E9:E10"/>
    <mergeCell ref="H6:H10"/>
    <mergeCell ref="A3:H3"/>
    <mergeCell ref="C6:G6"/>
    <mergeCell ref="C7:C10"/>
    <mergeCell ref="F7:F10"/>
    <mergeCell ref="G7:G10"/>
    <mergeCell ref="D7:E8"/>
    <mergeCell ref="D9:D10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20" max="4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103"/>
  <sheetViews>
    <sheetView view="pageBreakPreview" topLeftCell="A11" zoomScaleNormal="100" zoomScaleSheetLayoutView="100" workbookViewId="0">
      <selection activeCell="F30" sqref="F30"/>
    </sheetView>
  </sheetViews>
  <sheetFormatPr defaultRowHeight="14.25"/>
  <cols>
    <col min="1" max="1" width="6.625" style="85" customWidth="1"/>
    <col min="2" max="2" width="12.125" style="85" customWidth="1"/>
    <col min="3" max="3" width="10.625" style="454" customWidth="1"/>
    <col min="4" max="4" width="10.625" style="102" customWidth="1"/>
    <col min="5" max="6" width="10.625" style="57" customWidth="1"/>
    <col min="7" max="7" width="10.75" style="57" customWidth="1"/>
    <col min="8" max="8" width="10.375" style="57" customWidth="1"/>
    <col min="9" max="9" width="12.625" style="57" customWidth="1"/>
    <col min="10" max="20" width="11.625" style="57" customWidth="1"/>
    <col min="21" max="21" width="12.125" style="57" customWidth="1"/>
    <col min="22" max="22" width="12.125" style="85" customWidth="1"/>
    <col min="23" max="23" width="12.625" style="57" customWidth="1"/>
    <col min="24" max="29" width="11.625" style="57" customWidth="1"/>
    <col min="30" max="32" width="10" style="57" customWidth="1"/>
    <col min="33" max="33" width="10.25" style="57" customWidth="1"/>
    <col min="34" max="34" width="12.125" style="57" customWidth="1"/>
    <col min="35" max="16384" width="9" style="57"/>
  </cols>
  <sheetData>
    <row r="1" spans="1:36" s="556" customFormat="1" ht="14.1" customHeight="1">
      <c r="A1" s="561"/>
      <c r="B1" s="561"/>
      <c r="C1" s="555"/>
      <c r="D1" s="562"/>
      <c r="H1" s="557" t="s">
        <v>656</v>
      </c>
      <c r="I1" s="553" t="s">
        <v>712</v>
      </c>
      <c r="V1" s="563" t="s">
        <v>713</v>
      </c>
      <c r="W1" s="553" t="s">
        <v>714</v>
      </c>
      <c r="AH1" s="557" t="s">
        <v>715</v>
      </c>
    </row>
    <row r="2" spans="1:36" ht="14.1" customHeight="1">
      <c r="A2" s="87"/>
      <c r="B2" s="87"/>
      <c r="H2" s="58"/>
      <c r="I2" s="55"/>
      <c r="V2" s="87"/>
      <c r="W2" s="55"/>
      <c r="AH2" s="58"/>
    </row>
    <row r="3" spans="1:36" s="649" customFormat="1" ht="20.100000000000001" customHeight="1">
      <c r="A3" s="1486" t="s">
        <v>323</v>
      </c>
      <c r="B3" s="1486"/>
      <c r="C3" s="1486"/>
      <c r="D3" s="1486"/>
      <c r="E3" s="1486"/>
      <c r="F3" s="1486"/>
      <c r="G3" s="1486"/>
      <c r="H3" s="1486"/>
      <c r="I3" s="1487" t="s">
        <v>468</v>
      </c>
      <c r="J3" s="1487"/>
      <c r="K3" s="1487"/>
      <c r="L3" s="1487"/>
      <c r="M3" s="1487"/>
      <c r="N3" s="1487"/>
      <c r="O3" s="1487"/>
      <c r="P3" s="964" t="s">
        <v>469</v>
      </c>
      <c r="Q3" s="964"/>
      <c r="R3" s="964"/>
      <c r="S3" s="964"/>
      <c r="T3" s="964"/>
      <c r="U3" s="964"/>
      <c r="V3" s="964"/>
      <c r="W3" s="964" t="s">
        <v>468</v>
      </c>
      <c r="X3" s="964"/>
      <c r="Y3" s="964"/>
      <c r="Z3" s="964"/>
      <c r="AA3" s="964"/>
      <c r="AB3" s="964"/>
      <c r="AC3" s="964"/>
      <c r="AD3" s="964"/>
      <c r="AE3" s="964"/>
      <c r="AF3" s="964"/>
      <c r="AG3" s="964"/>
      <c r="AH3" s="964"/>
      <c r="AI3" s="307"/>
      <c r="AJ3" s="307"/>
    </row>
    <row r="4" spans="1:36" s="650" customFormat="1" ht="24" customHeight="1">
      <c r="A4" s="1489" t="s">
        <v>324</v>
      </c>
      <c r="B4" s="1489"/>
      <c r="C4" s="1489"/>
      <c r="D4" s="1489"/>
      <c r="E4" s="1489"/>
      <c r="F4" s="1489"/>
      <c r="G4" s="1489"/>
      <c r="H4" s="1489"/>
      <c r="I4" s="679"/>
      <c r="P4" s="201"/>
      <c r="Q4" s="201"/>
      <c r="R4" s="201"/>
      <c r="S4" s="201"/>
      <c r="T4" s="201"/>
      <c r="U4" s="201"/>
      <c r="V4" s="201"/>
      <c r="W4" s="679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308"/>
      <c r="AJ4" s="308"/>
    </row>
    <row r="5" spans="1:36" s="55" customFormat="1" ht="18" customHeight="1" thickBot="1">
      <c r="A5" s="55" t="s">
        <v>223</v>
      </c>
      <c r="D5" s="288"/>
      <c r="H5" s="58" t="s">
        <v>470</v>
      </c>
      <c r="I5" s="55" t="s">
        <v>471</v>
      </c>
      <c r="V5" s="58" t="s">
        <v>472</v>
      </c>
      <c r="W5" s="55" t="s">
        <v>473</v>
      </c>
      <c r="AH5" s="58" t="s">
        <v>224</v>
      </c>
    </row>
    <row r="6" spans="1:36" s="456" customFormat="1" ht="12.75" customHeight="1">
      <c r="A6" s="1062" t="s">
        <v>474</v>
      </c>
      <c r="B6" s="1098"/>
      <c r="C6" s="1148" t="s">
        <v>475</v>
      </c>
      <c r="D6" s="1445"/>
      <c r="E6" s="1445"/>
      <c r="F6" s="1445" t="s">
        <v>476</v>
      </c>
      <c r="G6" s="1445"/>
      <c r="H6" s="1488"/>
      <c r="I6" s="1055" t="s">
        <v>477</v>
      </c>
      <c r="J6" s="1148" t="s">
        <v>478</v>
      </c>
      <c r="K6" s="1445"/>
      <c r="L6" s="1445"/>
      <c r="M6" s="1445" t="s">
        <v>479</v>
      </c>
      <c r="N6" s="1445"/>
      <c r="O6" s="1488"/>
      <c r="P6" s="1148" t="s">
        <v>480</v>
      </c>
      <c r="Q6" s="1445"/>
      <c r="R6" s="1445"/>
      <c r="S6" s="1445" t="s">
        <v>481</v>
      </c>
      <c r="T6" s="1445"/>
      <c r="U6" s="1488"/>
      <c r="V6" s="1152" t="s">
        <v>482</v>
      </c>
      <c r="W6" s="1055" t="s">
        <v>477</v>
      </c>
      <c r="X6" s="1445" t="s">
        <v>483</v>
      </c>
      <c r="Y6" s="1445"/>
      <c r="Z6" s="1488"/>
      <c r="AA6" s="1445" t="s">
        <v>484</v>
      </c>
      <c r="AB6" s="1445"/>
      <c r="AC6" s="1488"/>
      <c r="AD6" s="1445" t="s">
        <v>485</v>
      </c>
      <c r="AE6" s="1445"/>
      <c r="AF6" s="1488"/>
      <c r="AG6" s="1492" t="s">
        <v>486</v>
      </c>
      <c r="AH6" s="1422" t="s">
        <v>482</v>
      </c>
    </row>
    <row r="7" spans="1:36" s="456" customFormat="1" ht="12.75" customHeight="1">
      <c r="A7" s="1099"/>
      <c r="B7" s="1100"/>
      <c r="C7" s="1019"/>
      <c r="D7" s="1014"/>
      <c r="E7" s="1014"/>
      <c r="F7" s="1014"/>
      <c r="G7" s="1014"/>
      <c r="H7" s="1016"/>
      <c r="I7" s="1154"/>
      <c r="J7" s="1019"/>
      <c r="K7" s="1014"/>
      <c r="L7" s="1014"/>
      <c r="M7" s="1014"/>
      <c r="N7" s="1014"/>
      <c r="O7" s="1016"/>
      <c r="P7" s="1019"/>
      <c r="Q7" s="1014"/>
      <c r="R7" s="1014"/>
      <c r="S7" s="1014"/>
      <c r="T7" s="1014"/>
      <c r="U7" s="1016"/>
      <c r="V7" s="1490"/>
      <c r="W7" s="1154"/>
      <c r="X7" s="1014"/>
      <c r="Y7" s="1014"/>
      <c r="Z7" s="1016"/>
      <c r="AA7" s="1014"/>
      <c r="AB7" s="1014"/>
      <c r="AC7" s="1016"/>
      <c r="AD7" s="1014"/>
      <c r="AE7" s="1014"/>
      <c r="AF7" s="1016"/>
      <c r="AG7" s="1027"/>
      <c r="AH7" s="1423"/>
    </row>
    <row r="8" spans="1:36" s="456" customFormat="1" ht="12.75" customHeight="1">
      <c r="A8" s="1099"/>
      <c r="B8" s="1100"/>
      <c r="C8" s="1019" t="s">
        <v>487</v>
      </c>
      <c r="D8" s="1484" t="s">
        <v>488</v>
      </c>
      <c r="E8" s="1014" t="s">
        <v>489</v>
      </c>
      <c r="F8" s="1014" t="s">
        <v>487</v>
      </c>
      <c r="G8" s="1484" t="s">
        <v>488</v>
      </c>
      <c r="H8" s="1016" t="s">
        <v>489</v>
      </c>
      <c r="I8" s="1154"/>
      <c r="J8" s="1019" t="s">
        <v>487</v>
      </c>
      <c r="K8" s="1484" t="s">
        <v>488</v>
      </c>
      <c r="L8" s="1014" t="s">
        <v>489</v>
      </c>
      <c r="M8" s="1014" t="s">
        <v>487</v>
      </c>
      <c r="N8" s="1484" t="s">
        <v>488</v>
      </c>
      <c r="O8" s="1016" t="s">
        <v>489</v>
      </c>
      <c r="P8" s="1019" t="s">
        <v>487</v>
      </c>
      <c r="Q8" s="1484" t="s">
        <v>488</v>
      </c>
      <c r="R8" s="1014" t="s">
        <v>489</v>
      </c>
      <c r="S8" s="1014" t="s">
        <v>487</v>
      </c>
      <c r="T8" s="1484" t="s">
        <v>488</v>
      </c>
      <c r="U8" s="1016" t="s">
        <v>489</v>
      </c>
      <c r="V8" s="1490"/>
      <c r="W8" s="1154"/>
      <c r="X8" s="1014" t="s">
        <v>487</v>
      </c>
      <c r="Y8" s="1484" t="s">
        <v>488</v>
      </c>
      <c r="Z8" s="1016" t="s">
        <v>489</v>
      </c>
      <c r="AA8" s="1014" t="s">
        <v>487</v>
      </c>
      <c r="AB8" s="1484" t="s">
        <v>488</v>
      </c>
      <c r="AC8" s="1016" t="s">
        <v>489</v>
      </c>
      <c r="AD8" s="1014" t="s">
        <v>487</v>
      </c>
      <c r="AE8" s="1484" t="s">
        <v>488</v>
      </c>
      <c r="AF8" s="1016" t="s">
        <v>489</v>
      </c>
      <c r="AG8" s="1027" t="s">
        <v>487</v>
      </c>
      <c r="AH8" s="1423"/>
    </row>
    <row r="9" spans="1:36" s="456" customFormat="1" ht="12.75" customHeight="1">
      <c r="A9" s="1101"/>
      <c r="B9" s="1102"/>
      <c r="C9" s="1020"/>
      <c r="D9" s="1485"/>
      <c r="E9" s="1015"/>
      <c r="F9" s="1015"/>
      <c r="G9" s="1485"/>
      <c r="H9" s="1017"/>
      <c r="I9" s="1155"/>
      <c r="J9" s="1020"/>
      <c r="K9" s="1485"/>
      <c r="L9" s="1015"/>
      <c r="M9" s="1015"/>
      <c r="N9" s="1485"/>
      <c r="O9" s="1017"/>
      <c r="P9" s="1020"/>
      <c r="Q9" s="1485"/>
      <c r="R9" s="1015"/>
      <c r="S9" s="1015"/>
      <c r="T9" s="1485"/>
      <c r="U9" s="1017"/>
      <c r="V9" s="1491"/>
      <c r="W9" s="1155"/>
      <c r="X9" s="1015"/>
      <c r="Y9" s="1485"/>
      <c r="Z9" s="1017"/>
      <c r="AA9" s="1015"/>
      <c r="AB9" s="1485"/>
      <c r="AC9" s="1017"/>
      <c r="AD9" s="1015"/>
      <c r="AE9" s="1485"/>
      <c r="AF9" s="1017"/>
      <c r="AG9" s="1028"/>
      <c r="AH9" s="1424"/>
    </row>
    <row r="10" spans="1:36" s="456" customFormat="1" ht="18.75" customHeight="1">
      <c r="A10" s="1494" t="s">
        <v>461</v>
      </c>
      <c r="B10" s="1495"/>
      <c r="C10" s="309">
        <v>59</v>
      </c>
      <c r="D10" s="309">
        <v>2248</v>
      </c>
      <c r="E10" s="309">
        <v>8899</v>
      </c>
      <c r="F10" s="309">
        <v>7</v>
      </c>
      <c r="G10" s="309">
        <v>265</v>
      </c>
      <c r="H10" s="309">
        <v>1219</v>
      </c>
      <c r="I10" s="677" t="s">
        <v>461</v>
      </c>
      <c r="J10" s="453">
        <v>32</v>
      </c>
      <c r="K10" s="453">
        <v>4785</v>
      </c>
      <c r="L10" s="453">
        <v>80253</v>
      </c>
      <c r="M10" s="453">
        <v>14</v>
      </c>
      <c r="N10" s="453">
        <v>3147</v>
      </c>
      <c r="O10" s="453">
        <v>43224</v>
      </c>
      <c r="P10" s="309">
        <v>0</v>
      </c>
      <c r="Q10" s="309">
        <v>0</v>
      </c>
      <c r="R10" s="309">
        <v>0</v>
      </c>
      <c r="S10" s="453">
        <v>151</v>
      </c>
      <c r="T10" s="453">
        <v>107181</v>
      </c>
      <c r="U10" s="453">
        <v>1160506</v>
      </c>
      <c r="V10" s="310">
        <v>2012</v>
      </c>
      <c r="W10" s="677" t="s">
        <v>461</v>
      </c>
      <c r="X10" s="453">
        <v>1</v>
      </c>
      <c r="Y10" s="453">
        <v>400</v>
      </c>
      <c r="Z10" s="453">
        <v>16100</v>
      </c>
      <c r="AA10" s="453">
        <v>6</v>
      </c>
      <c r="AB10" s="453">
        <v>3179</v>
      </c>
      <c r="AC10" s="453">
        <v>63984.6</v>
      </c>
      <c r="AD10" s="453">
        <v>4</v>
      </c>
      <c r="AE10" s="453">
        <v>1349</v>
      </c>
      <c r="AF10" s="453">
        <v>2969</v>
      </c>
      <c r="AG10" s="453">
        <v>139940</v>
      </c>
      <c r="AH10" s="310" t="s">
        <v>461</v>
      </c>
    </row>
    <row r="11" spans="1:36" s="456" customFormat="1" ht="18.75" customHeight="1">
      <c r="A11" s="1494" t="s">
        <v>632</v>
      </c>
      <c r="B11" s="1495"/>
      <c r="C11" s="309">
        <v>62</v>
      </c>
      <c r="D11" s="309">
        <v>2331.8000000000002</v>
      </c>
      <c r="E11" s="309">
        <v>9886.6</v>
      </c>
      <c r="F11" s="309">
        <v>7</v>
      </c>
      <c r="G11" s="309">
        <v>265</v>
      </c>
      <c r="H11" s="309">
        <v>1213</v>
      </c>
      <c r="I11" s="677" t="s">
        <v>585</v>
      </c>
      <c r="J11" s="453">
        <v>35</v>
      </c>
      <c r="K11" s="453">
        <v>5328.2</v>
      </c>
      <c r="L11" s="453">
        <v>94504</v>
      </c>
      <c r="M11" s="453">
        <v>16</v>
      </c>
      <c r="N11" s="453">
        <v>3537</v>
      </c>
      <c r="O11" s="453">
        <v>51452</v>
      </c>
      <c r="P11" s="309">
        <v>0</v>
      </c>
      <c r="Q11" s="309">
        <v>0</v>
      </c>
      <c r="R11" s="309">
        <v>0</v>
      </c>
      <c r="S11" s="453">
        <v>158</v>
      </c>
      <c r="T11" s="453">
        <v>114310</v>
      </c>
      <c r="U11" s="453">
        <v>1238758</v>
      </c>
      <c r="V11" s="310" t="s">
        <v>585</v>
      </c>
      <c r="W11" s="677" t="s">
        <v>585</v>
      </c>
      <c r="X11" s="453">
        <v>1</v>
      </c>
      <c r="Y11" s="453">
        <v>400</v>
      </c>
      <c r="Z11" s="453">
        <v>16100</v>
      </c>
      <c r="AA11" s="453">
        <v>6</v>
      </c>
      <c r="AB11" s="453">
        <v>3179</v>
      </c>
      <c r="AC11" s="453">
        <v>63985</v>
      </c>
      <c r="AD11" s="453">
        <v>10</v>
      </c>
      <c r="AE11" s="453">
        <v>2119.5</v>
      </c>
      <c r="AF11" s="453">
        <v>14836.5</v>
      </c>
      <c r="AG11" s="453">
        <v>140959</v>
      </c>
      <c r="AH11" s="310" t="s">
        <v>585</v>
      </c>
    </row>
    <row r="12" spans="1:36" s="456" customFormat="1" ht="18.75" customHeight="1">
      <c r="A12" s="1494" t="s">
        <v>657</v>
      </c>
      <c r="B12" s="1496"/>
      <c r="C12" s="309">
        <v>69</v>
      </c>
      <c r="D12" s="309">
        <v>2714</v>
      </c>
      <c r="E12" s="309">
        <v>10107</v>
      </c>
      <c r="F12" s="309">
        <v>7</v>
      </c>
      <c r="G12" s="309">
        <v>265</v>
      </c>
      <c r="H12" s="309">
        <v>1213</v>
      </c>
      <c r="I12" s="678" t="s">
        <v>657</v>
      </c>
      <c r="J12" s="453">
        <v>38</v>
      </c>
      <c r="K12" s="453">
        <v>5504</v>
      </c>
      <c r="L12" s="453">
        <v>96511</v>
      </c>
      <c r="M12" s="453">
        <v>16</v>
      </c>
      <c r="N12" s="453">
        <v>3537</v>
      </c>
      <c r="O12" s="453">
        <v>51452</v>
      </c>
      <c r="P12" s="309">
        <v>0</v>
      </c>
      <c r="Q12" s="309">
        <v>0</v>
      </c>
      <c r="R12" s="309">
        <v>0</v>
      </c>
      <c r="S12" s="453">
        <v>162</v>
      </c>
      <c r="T12" s="453">
        <v>119911</v>
      </c>
      <c r="U12" s="453">
        <v>1281651</v>
      </c>
      <c r="V12" s="310" t="s">
        <v>657</v>
      </c>
      <c r="W12" s="678" t="s">
        <v>657</v>
      </c>
      <c r="X12" s="453">
        <v>1</v>
      </c>
      <c r="Y12" s="453">
        <v>400</v>
      </c>
      <c r="Z12" s="453">
        <v>16100</v>
      </c>
      <c r="AA12" s="453">
        <v>6</v>
      </c>
      <c r="AB12" s="453">
        <v>3179</v>
      </c>
      <c r="AC12" s="453">
        <v>63985</v>
      </c>
      <c r="AD12" s="453">
        <v>10</v>
      </c>
      <c r="AE12" s="453">
        <v>2120</v>
      </c>
      <c r="AF12" s="453">
        <v>14837</v>
      </c>
      <c r="AG12" s="453">
        <v>147150</v>
      </c>
      <c r="AH12" s="310" t="s">
        <v>657</v>
      </c>
    </row>
    <row r="13" spans="1:36" s="456" customFormat="1" ht="18.75" customHeight="1">
      <c r="A13" s="1494" t="s">
        <v>658</v>
      </c>
      <c r="B13" s="1496"/>
      <c r="C13" s="309">
        <v>67</v>
      </c>
      <c r="D13" s="309">
        <v>2664</v>
      </c>
      <c r="E13" s="309">
        <v>10067.9</v>
      </c>
      <c r="F13" s="309">
        <v>7</v>
      </c>
      <c r="G13" s="309">
        <v>265</v>
      </c>
      <c r="H13" s="309">
        <v>1213</v>
      </c>
      <c r="I13" s="690" t="s">
        <v>658</v>
      </c>
      <c r="J13" s="453">
        <v>37</v>
      </c>
      <c r="K13" s="453">
        <v>5840.2</v>
      </c>
      <c r="L13" s="453">
        <v>98916.7</v>
      </c>
      <c r="M13" s="453">
        <v>16</v>
      </c>
      <c r="N13" s="453">
        <v>3537</v>
      </c>
      <c r="O13" s="453">
        <v>51452</v>
      </c>
      <c r="P13" s="309">
        <v>0</v>
      </c>
      <c r="Q13" s="309">
        <v>0</v>
      </c>
      <c r="R13" s="309">
        <v>0</v>
      </c>
      <c r="S13" s="453">
        <v>172</v>
      </c>
      <c r="T13" s="453">
        <v>126587.5</v>
      </c>
      <c r="U13" s="453">
        <v>1390924.8</v>
      </c>
      <c r="V13" s="810" t="s">
        <v>658</v>
      </c>
      <c r="W13" s="690" t="s">
        <v>658</v>
      </c>
      <c r="X13" s="453">
        <v>1</v>
      </c>
      <c r="Y13" s="453">
        <v>400</v>
      </c>
      <c r="Z13" s="453">
        <v>16100</v>
      </c>
      <c r="AA13" s="453">
        <v>6</v>
      </c>
      <c r="AB13" s="453">
        <v>3179</v>
      </c>
      <c r="AC13" s="453">
        <v>63985</v>
      </c>
      <c r="AD13" s="453">
        <v>10</v>
      </c>
      <c r="AE13" s="453">
        <v>2120</v>
      </c>
      <c r="AF13" s="453">
        <v>14837</v>
      </c>
      <c r="AG13" s="453">
        <v>147852</v>
      </c>
      <c r="AH13" s="810" t="s">
        <v>658</v>
      </c>
    </row>
    <row r="14" spans="1:36" s="62" customFormat="1" ht="18.75" customHeight="1">
      <c r="A14" s="1060" t="s">
        <v>732</v>
      </c>
      <c r="B14" s="1493"/>
      <c r="C14" s="311">
        <f t="shared" ref="C14:H14" si="0">SUM(C16:C38)</f>
        <v>69</v>
      </c>
      <c r="D14" s="311">
        <f t="shared" si="0"/>
        <v>2714</v>
      </c>
      <c r="E14" s="311">
        <f t="shared" si="0"/>
        <v>10168</v>
      </c>
      <c r="F14" s="311">
        <f t="shared" si="0"/>
        <v>7</v>
      </c>
      <c r="G14" s="311">
        <f t="shared" si="0"/>
        <v>265</v>
      </c>
      <c r="H14" s="311">
        <f t="shared" si="0"/>
        <v>1213</v>
      </c>
      <c r="I14" s="684" t="s">
        <v>732</v>
      </c>
      <c r="J14" s="45">
        <f t="shared" ref="J14:AG14" si="1">SUM(J16:J38)</f>
        <v>40</v>
      </c>
      <c r="K14" s="45">
        <f t="shared" si="1"/>
        <v>5946</v>
      </c>
      <c r="L14" s="45">
        <f t="shared" si="1"/>
        <v>102019</v>
      </c>
      <c r="M14" s="45">
        <f t="shared" si="1"/>
        <v>16</v>
      </c>
      <c r="N14" s="45">
        <f t="shared" si="1"/>
        <v>3537</v>
      </c>
      <c r="O14" s="45">
        <f t="shared" si="1"/>
        <v>51452</v>
      </c>
      <c r="P14" s="311">
        <f t="shared" si="1"/>
        <v>0</v>
      </c>
      <c r="Q14" s="311">
        <f t="shared" si="1"/>
        <v>0</v>
      </c>
      <c r="R14" s="311">
        <f t="shared" si="1"/>
        <v>0</v>
      </c>
      <c r="S14" s="45">
        <f t="shared" si="1"/>
        <v>215</v>
      </c>
      <c r="T14" s="45">
        <f t="shared" si="1"/>
        <v>170737</v>
      </c>
      <c r="U14" s="45">
        <f t="shared" si="1"/>
        <v>1811036.3</v>
      </c>
      <c r="V14" s="312" t="s">
        <v>732</v>
      </c>
      <c r="W14" s="684" t="s">
        <v>732</v>
      </c>
      <c r="X14" s="45">
        <f t="shared" si="1"/>
        <v>1</v>
      </c>
      <c r="Y14" s="45">
        <f t="shared" si="1"/>
        <v>400</v>
      </c>
      <c r="Z14" s="45">
        <f t="shared" si="1"/>
        <v>16100</v>
      </c>
      <c r="AA14" s="45">
        <f t="shared" si="1"/>
        <v>7</v>
      </c>
      <c r="AB14" s="45">
        <f t="shared" si="1"/>
        <v>4739</v>
      </c>
      <c r="AC14" s="45">
        <f t="shared" si="1"/>
        <v>75855</v>
      </c>
      <c r="AD14" s="45">
        <f t="shared" si="1"/>
        <v>10</v>
      </c>
      <c r="AE14" s="45">
        <f t="shared" si="1"/>
        <v>2120</v>
      </c>
      <c r="AF14" s="45">
        <f t="shared" si="1"/>
        <v>14837</v>
      </c>
      <c r="AG14" s="45">
        <f t="shared" si="1"/>
        <v>172697</v>
      </c>
      <c r="AH14" s="312" t="s">
        <v>732</v>
      </c>
    </row>
    <row r="15" spans="1:36" s="456" customFormat="1" ht="7.7" customHeight="1">
      <c r="A15" s="202"/>
      <c r="B15" s="313"/>
      <c r="C15" s="314"/>
      <c r="D15" s="315"/>
      <c r="E15" s="316"/>
      <c r="F15" s="314"/>
      <c r="G15" s="314"/>
      <c r="H15" s="317"/>
      <c r="I15" s="313"/>
      <c r="J15" s="453"/>
      <c r="K15" s="453"/>
      <c r="L15" s="453"/>
      <c r="M15" s="453"/>
      <c r="N15" s="453"/>
      <c r="O15" s="453"/>
      <c r="P15" s="309"/>
      <c r="Q15" s="309"/>
      <c r="R15" s="309"/>
      <c r="S15" s="453"/>
      <c r="T15" s="453"/>
      <c r="U15" s="453"/>
      <c r="V15" s="318"/>
      <c r="W15" s="313"/>
      <c r="X15" s="453"/>
      <c r="Y15" s="453"/>
      <c r="Z15" s="453"/>
      <c r="AA15" s="453"/>
      <c r="AB15" s="453"/>
      <c r="AC15" s="453"/>
      <c r="AD15" s="453"/>
      <c r="AE15" s="453"/>
      <c r="AF15" s="453"/>
      <c r="AG15" s="453"/>
      <c r="AH15" s="318"/>
    </row>
    <row r="16" spans="1:36" s="456" customFormat="1" ht="18" customHeight="1">
      <c r="A16" s="46" t="s">
        <v>490</v>
      </c>
      <c r="B16" s="319" t="s">
        <v>8</v>
      </c>
      <c r="C16" s="807">
        <v>7</v>
      </c>
      <c r="D16" s="807">
        <v>195</v>
      </c>
      <c r="E16" s="807">
        <v>553</v>
      </c>
      <c r="F16" s="807"/>
      <c r="G16" s="807"/>
      <c r="H16" s="807"/>
      <c r="I16" s="455" t="s">
        <v>490</v>
      </c>
      <c r="J16" s="806"/>
      <c r="K16" s="806"/>
      <c r="L16" s="806"/>
      <c r="M16" s="806">
        <v>9</v>
      </c>
      <c r="N16" s="806">
        <v>1387</v>
      </c>
      <c r="O16" s="806">
        <v>22329</v>
      </c>
      <c r="P16" s="806"/>
      <c r="Q16" s="806"/>
      <c r="R16" s="806"/>
      <c r="S16" s="806">
        <v>7</v>
      </c>
      <c r="T16" s="806">
        <v>2551</v>
      </c>
      <c r="U16" s="806">
        <v>33875</v>
      </c>
      <c r="V16" s="297" t="s">
        <v>8</v>
      </c>
      <c r="W16" s="455" t="s">
        <v>490</v>
      </c>
      <c r="X16" s="806"/>
      <c r="Y16" s="806"/>
      <c r="Z16" s="806"/>
      <c r="AA16" s="806"/>
      <c r="AB16" s="806"/>
      <c r="AC16" s="806"/>
      <c r="AD16" s="806"/>
      <c r="AE16" s="806"/>
      <c r="AF16" s="806"/>
      <c r="AG16" s="806">
        <v>16249</v>
      </c>
      <c r="AH16" s="297" t="s">
        <v>8</v>
      </c>
    </row>
    <row r="17" spans="1:34" s="456" customFormat="1" ht="18" customHeight="1">
      <c r="A17" s="46" t="s">
        <v>9</v>
      </c>
      <c r="B17" s="319" t="s">
        <v>10</v>
      </c>
      <c r="C17" s="807">
        <v>8</v>
      </c>
      <c r="D17" s="807">
        <v>368</v>
      </c>
      <c r="E17" s="807">
        <v>1173</v>
      </c>
      <c r="F17" s="807"/>
      <c r="G17" s="807"/>
      <c r="H17" s="807"/>
      <c r="I17" s="455" t="s">
        <v>9</v>
      </c>
      <c r="J17" s="806">
        <v>11</v>
      </c>
      <c r="K17" s="806">
        <v>1558</v>
      </c>
      <c r="L17" s="806">
        <v>23837</v>
      </c>
      <c r="M17" s="806"/>
      <c r="N17" s="806"/>
      <c r="O17" s="806"/>
      <c r="P17" s="806"/>
      <c r="Q17" s="806"/>
      <c r="R17" s="806"/>
      <c r="S17" s="806">
        <v>27</v>
      </c>
      <c r="T17" s="806">
        <v>31527</v>
      </c>
      <c r="U17" s="806">
        <v>287875</v>
      </c>
      <c r="V17" s="297" t="s">
        <v>10</v>
      </c>
      <c r="W17" s="455" t="s">
        <v>9</v>
      </c>
      <c r="X17" s="806"/>
      <c r="Y17" s="806"/>
      <c r="Z17" s="806"/>
      <c r="AA17" s="806"/>
      <c r="AB17" s="806"/>
      <c r="AC17" s="806"/>
      <c r="AD17" s="806"/>
      <c r="AE17" s="806"/>
      <c r="AF17" s="806"/>
      <c r="AG17" s="806">
        <v>7100</v>
      </c>
      <c r="AH17" s="297" t="s">
        <v>10</v>
      </c>
    </row>
    <row r="18" spans="1:34" s="456" customFormat="1" ht="18" customHeight="1">
      <c r="A18" s="46" t="s">
        <v>11</v>
      </c>
      <c r="B18" s="319" t="s">
        <v>12</v>
      </c>
      <c r="C18" s="807">
        <v>5</v>
      </c>
      <c r="D18" s="807">
        <v>444</v>
      </c>
      <c r="E18" s="807">
        <v>1333</v>
      </c>
      <c r="F18" s="807"/>
      <c r="G18" s="807"/>
      <c r="H18" s="807"/>
      <c r="I18" s="455" t="s">
        <v>11</v>
      </c>
      <c r="J18" s="806"/>
      <c r="K18" s="806"/>
      <c r="L18" s="806"/>
      <c r="M18" s="806"/>
      <c r="N18" s="806"/>
      <c r="O18" s="806"/>
      <c r="P18" s="806"/>
      <c r="Q18" s="806"/>
      <c r="R18" s="806"/>
      <c r="S18" s="806">
        <v>17</v>
      </c>
      <c r="T18" s="806">
        <v>11067</v>
      </c>
      <c r="U18" s="806">
        <v>125862</v>
      </c>
      <c r="V18" s="297" t="s">
        <v>12</v>
      </c>
      <c r="W18" s="455" t="s">
        <v>11</v>
      </c>
      <c r="X18" s="806"/>
      <c r="Y18" s="806"/>
      <c r="Z18" s="806"/>
      <c r="AA18" s="806"/>
      <c r="AB18" s="806"/>
      <c r="AC18" s="806"/>
      <c r="AD18" s="806"/>
      <c r="AE18" s="806"/>
      <c r="AF18" s="806"/>
      <c r="AG18" s="806">
        <v>10306</v>
      </c>
      <c r="AH18" s="297" t="s">
        <v>12</v>
      </c>
    </row>
    <row r="19" spans="1:34" s="456" customFormat="1" ht="18" customHeight="1">
      <c r="A19" s="46" t="s">
        <v>13</v>
      </c>
      <c r="B19" s="319" t="s">
        <v>14</v>
      </c>
      <c r="C19" s="807">
        <v>2</v>
      </c>
      <c r="D19" s="807">
        <v>63</v>
      </c>
      <c r="E19" s="807">
        <v>219</v>
      </c>
      <c r="F19" s="807"/>
      <c r="G19" s="807"/>
      <c r="H19" s="807"/>
      <c r="I19" s="455" t="s">
        <v>13</v>
      </c>
      <c r="J19" s="806">
        <v>4</v>
      </c>
      <c r="K19" s="806">
        <v>148</v>
      </c>
      <c r="L19" s="806">
        <v>4262</v>
      </c>
      <c r="M19" s="806">
        <v>2</v>
      </c>
      <c r="N19" s="806">
        <v>875</v>
      </c>
      <c r="O19" s="806">
        <v>10405</v>
      </c>
      <c r="P19" s="806"/>
      <c r="Q19" s="806"/>
      <c r="R19" s="806"/>
      <c r="S19" s="806">
        <v>18</v>
      </c>
      <c r="T19" s="806">
        <v>14779</v>
      </c>
      <c r="U19" s="806">
        <v>153068</v>
      </c>
      <c r="V19" s="297" t="s">
        <v>14</v>
      </c>
      <c r="W19" s="455" t="s">
        <v>13</v>
      </c>
      <c r="X19" s="806"/>
      <c r="Y19" s="806"/>
      <c r="Z19" s="806"/>
      <c r="AA19" s="806"/>
      <c r="AB19" s="806"/>
      <c r="AC19" s="806"/>
      <c r="AD19" s="806"/>
      <c r="AE19" s="806"/>
      <c r="AF19" s="806"/>
      <c r="AG19" s="806">
        <v>20878</v>
      </c>
      <c r="AH19" s="297" t="s">
        <v>14</v>
      </c>
    </row>
    <row r="20" spans="1:34" s="456" customFormat="1" ht="18" customHeight="1">
      <c r="A20" s="46" t="s">
        <v>15</v>
      </c>
      <c r="B20" s="319" t="s">
        <v>16</v>
      </c>
      <c r="C20" s="807">
        <v>14</v>
      </c>
      <c r="D20" s="807">
        <v>458</v>
      </c>
      <c r="E20" s="807">
        <v>2464</v>
      </c>
      <c r="F20" s="807">
        <v>2</v>
      </c>
      <c r="G20" s="807">
        <v>55</v>
      </c>
      <c r="H20" s="807">
        <v>322</v>
      </c>
      <c r="I20" s="455" t="s">
        <v>15</v>
      </c>
      <c r="J20" s="806">
        <v>1</v>
      </c>
      <c r="K20" s="806">
        <v>226</v>
      </c>
      <c r="L20" s="806">
        <v>3977</v>
      </c>
      <c r="M20" s="806">
        <v>1</v>
      </c>
      <c r="N20" s="806">
        <v>240</v>
      </c>
      <c r="O20" s="806">
        <v>1920</v>
      </c>
      <c r="P20" s="806"/>
      <c r="Q20" s="806"/>
      <c r="R20" s="806"/>
      <c r="S20" s="807">
        <v>4</v>
      </c>
      <c r="T20" s="807">
        <v>1498</v>
      </c>
      <c r="U20" s="821">
        <v>14980</v>
      </c>
      <c r="V20" s="297" t="s">
        <v>16</v>
      </c>
      <c r="W20" s="455" t="s">
        <v>15</v>
      </c>
      <c r="X20" s="807"/>
      <c r="Y20" s="807"/>
      <c r="Z20" s="809"/>
      <c r="AA20" s="807">
        <v>2</v>
      </c>
      <c r="AB20" s="807">
        <v>2369</v>
      </c>
      <c r="AC20" s="807">
        <v>61675</v>
      </c>
      <c r="AD20" s="807"/>
      <c r="AE20" s="807"/>
      <c r="AF20" s="807"/>
      <c r="AG20" s="806">
        <v>13399</v>
      </c>
      <c r="AH20" s="297" t="s">
        <v>16</v>
      </c>
    </row>
    <row r="21" spans="1:34" s="456" customFormat="1" ht="18" customHeight="1">
      <c r="A21" s="47" t="s">
        <v>17</v>
      </c>
      <c r="B21" s="320" t="s">
        <v>18</v>
      </c>
      <c r="C21" s="807">
        <v>4</v>
      </c>
      <c r="D21" s="807">
        <v>94</v>
      </c>
      <c r="E21" s="807">
        <v>286</v>
      </c>
      <c r="F21" s="807">
        <v>4</v>
      </c>
      <c r="G21" s="807">
        <v>180</v>
      </c>
      <c r="H21" s="807">
        <v>741</v>
      </c>
      <c r="I21" s="455" t="s">
        <v>17</v>
      </c>
      <c r="J21" s="806">
        <v>4</v>
      </c>
      <c r="K21" s="806">
        <v>180</v>
      </c>
      <c r="L21" s="806">
        <v>1949</v>
      </c>
      <c r="M21" s="806"/>
      <c r="N21" s="806"/>
      <c r="O21" s="806"/>
      <c r="P21" s="806"/>
      <c r="Q21" s="806"/>
      <c r="R21" s="806"/>
      <c r="S21" s="807">
        <v>8</v>
      </c>
      <c r="T21" s="807">
        <v>12634</v>
      </c>
      <c r="U21" s="807">
        <v>135540</v>
      </c>
      <c r="V21" s="297" t="s">
        <v>18</v>
      </c>
      <c r="W21" s="455" t="s">
        <v>17</v>
      </c>
      <c r="X21" s="807">
        <v>1</v>
      </c>
      <c r="Y21" s="807">
        <v>400</v>
      </c>
      <c r="Z21" s="809">
        <v>16100</v>
      </c>
      <c r="AA21" s="807"/>
      <c r="AB21" s="812"/>
      <c r="AC21" s="812"/>
      <c r="AD21" s="807"/>
      <c r="AE21" s="807"/>
      <c r="AF21" s="807"/>
      <c r="AG21" s="806">
        <v>10520</v>
      </c>
      <c r="AH21" s="297" t="s">
        <v>18</v>
      </c>
    </row>
    <row r="22" spans="1:34" s="456" customFormat="1" ht="18" customHeight="1">
      <c r="A22" s="47" t="s">
        <v>19</v>
      </c>
      <c r="B22" s="320" t="s">
        <v>20</v>
      </c>
      <c r="C22" s="807">
        <v>5</v>
      </c>
      <c r="D22" s="807">
        <v>100</v>
      </c>
      <c r="E22" s="807">
        <v>300</v>
      </c>
      <c r="F22" s="807"/>
      <c r="G22" s="807"/>
      <c r="H22" s="807"/>
      <c r="I22" s="455" t="s">
        <v>19</v>
      </c>
      <c r="J22" s="806">
        <v>1</v>
      </c>
      <c r="K22" s="806">
        <v>395</v>
      </c>
      <c r="L22" s="806">
        <v>6715</v>
      </c>
      <c r="M22" s="806"/>
      <c r="N22" s="806"/>
      <c r="O22" s="806"/>
      <c r="P22" s="806"/>
      <c r="Q22" s="806"/>
      <c r="R22" s="806"/>
      <c r="S22" s="806">
        <v>16</v>
      </c>
      <c r="T22" s="806">
        <v>12700</v>
      </c>
      <c r="U22" s="806">
        <v>159280</v>
      </c>
      <c r="V22" s="297" t="s">
        <v>20</v>
      </c>
      <c r="W22" s="455" t="s">
        <v>19</v>
      </c>
      <c r="X22" s="806"/>
      <c r="Y22" s="806"/>
      <c r="Z22" s="813"/>
      <c r="AA22" s="807"/>
      <c r="AB22" s="812"/>
      <c r="AC22" s="812"/>
      <c r="AD22" s="807"/>
      <c r="AE22" s="807"/>
      <c r="AF22" s="807"/>
      <c r="AG22" s="806">
        <v>2878</v>
      </c>
      <c r="AH22" s="297" t="s">
        <v>20</v>
      </c>
    </row>
    <row r="23" spans="1:34" s="936" customFormat="1" ht="18" customHeight="1">
      <c r="A23" s="927" t="s">
        <v>21</v>
      </c>
      <c r="B23" s="928" t="s">
        <v>22</v>
      </c>
      <c r="C23" s="929"/>
      <c r="D23" s="929"/>
      <c r="E23" s="929"/>
      <c r="F23" s="929"/>
      <c r="G23" s="929"/>
      <c r="H23" s="929"/>
      <c r="I23" s="930" t="s">
        <v>21</v>
      </c>
      <c r="J23" s="931">
        <v>2</v>
      </c>
      <c r="K23" s="931">
        <v>1012</v>
      </c>
      <c r="L23" s="931">
        <v>24566</v>
      </c>
      <c r="M23" s="932"/>
      <c r="N23" s="932"/>
      <c r="O23" s="932"/>
      <c r="P23" s="932"/>
      <c r="Q23" s="932"/>
      <c r="R23" s="932"/>
      <c r="S23" s="932">
        <v>22</v>
      </c>
      <c r="T23" s="932">
        <v>13635</v>
      </c>
      <c r="U23" s="932">
        <v>177935</v>
      </c>
      <c r="V23" s="933" t="s">
        <v>22</v>
      </c>
      <c r="W23" s="930" t="s">
        <v>21</v>
      </c>
      <c r="X23" s="932"/>
      <c r="Y23" s="932"/>
      <c r="Z23" s="934"/>
      <c r="AA23" s="929"/>
      <c r="AB23" s="935"/>
      <c r="AC23" s="935"/>
      <c r="AD23" s="929"/>
      <c r="AE23" s="929"/>
      <c r="AF23" s="929"/>
      <c r="AG23" s="932">
        <v>2712</v>
      </c>
      <c r="AH23" s="933" t="s">
        <v>22</v>
      </c>
    </row>
    <row r="24" spans="1:34" s="869" customFormat="1" ht="18" customHeight="1">
      <c r="A24" s="480" t="s">
        <v>23</v>
      </c>
      <c r="B24" s="920" t="s">
        <v>24</v>
      </c>
      <c r="C24" s="922"/>
      <c r="D24" s="922"/>
      <c r="E24" s="922"/>
      <c r="F24" s="922"/>
      <c r="G24" s="922"/>
      <c r="H24" s="922"/>
      <c r="I24" s="868" t="s">
        <v>23</v>
      </c>
      <c r="J24" s="923">
        <v>3</v>
      </c>
      <c r="K24" s="923">
        <v>208</v>
      </c>
      <c r="L24" s="923">
        <v>2835</v>
      </c>
      <c r="M24" s="923"/>
      <c r="N24" s="923"/>
      <c r="O24" s="923"/>
      <c r="P24" s="923"/>
      <c r="Q24" s="923"/>
      <c r="R24" s="923"/>
      <c r="S24" s="923">
        <v>13</v>
      </c>
      <c r="T24" s="923">
        <v>13972</v>
      </c>
      <c r="U24" s="923">
        <v>161056</v>
      </c>
      <c r="V24" s="478" t="s">
        <v>24</v>
      </c>
      <c r="W24" s="868" t="s">
        <v>23</v>
      </c>
      <c r="X24" s="923"/>
      <c r="Y24" s="923"/>
      <c r="Z24" s="937"/>
      <c r="AA24" s="922"/>
      <c r="AB24" s="922"/>
      <c r="AC24" s="922"/>
      <c r="AD24" s="922"/>
      <c r="AE24" s="922"/>
      <c r="AF24" s="922"/>
      <c r="AG24" s="923">
        <v>990</v>
      </c>
      <c r="AH24" s="478" t="s">
        <v>24</v>
      </c>
    </row>
    <row r="25" spans="1:34" s="869" customFormat="1" ht="18" customHeight="1">
      <c r="A25" s="480" t="s">
        <v>25</v>
      </c>
      <c r="B25" s="920" t="s">
        <v>26</v>
      </c>
      <c r="C25" s="922">
        <v>13</v>
      </c>
      <c r="D25" s="922">
        <v>593</v>
      </c>
      <c r="E25" s="922">
        <v>1940</v>
      </c>
      <c r="F25" s="922"/>
      <c r="G25" s="922"/>
      <c r="H25" s="922"/>
      <c r="I25" s="868" t="s">
        <v>25</v>
      </c>
      <c r="J25" s="923">
        <v>7</v>
      </c>
      <c r="K25" s="923">
        <v>968</v>
      </c>
      <c r="L25" s="923">
        <v>17441</v>
      </c>
      <c r="M25" s="923">
        <v>3</v>
      </c>
      <c r="N25" s="923">
        <v>775</v>
      </c>
      <c r="O25" s="923">
        <v>14198</v>
      </c>
      <c r="P25" s="923"/>
      <c r="Q25" s="923"/>
      <c r="R25" s="923"/>
      <c r="S25" s="922">
        <v>6</v>
      </c>
      <c r="T25" s="922">
        <v>8337</v>
      </c>
      <c r="U25" s="922">
        <v>89620</v>
      </c>
      <c r="V25" s="478" t="s">
        <v>26</v>
      </c>
      <c r="W25" s="868" t="s">
        <v>25</v>
      </c>
      <c r="X25" s="923"/>
      <c r="Y25" s="923"/>
      <c r="Z25" s="937"/>
      <c r="AA25" s="922"/>
      <c r="AB25" s="922"/>
      <c r="AC25" s="922"/>
      <c r="AD25" s="922">
        <v>10</v>
      </c>
      <c r="AE25" s="922">
        <v>2120</v>
      </c>
      <c r="AF25" s="922">
        <v>14837</v>
      </c>
      <c r="AG25" s="923">
        <v>7413</v>
      </c>
      <c r="AH25" s="478" t="s">
        <v>26</v>
      </c>
    </row>
    <row r="26" spans="1:34" s="869" customFormat="1" ht="18" customHeight="1">
      <c r="A26" s="480" t="s">
        <v>27</v>
      </c>
      <c r="B26" s="920" t="s">
        <v>28</v>
      </c>
      <c r="C26" s="922"/>
      <c r="D26" s="922"/>
      <c r="E26" s="922"/>
      <c r="F26" s="922"/>
      <c r="G26" s="922"/>
      <c r="H26" s="922"/>
      <c r="I26" s="868" t="s">
        <v>27</v>
      </c>
      <c r="J26" s="923"/>
      <c r="K26" s="923"/>
      <c r="L26" s="923"/>
      <c r="M26" s="923"/>
      <c r="N26" s="923"/>
      <c r="O26" s="923"/>
      <c r="P26" s="923"/>
      <c r="Q26" s="923"/>
      <c r="R26" s="923"/>
      <c r="S26" s="923"/>
      <c r="T26" s="923"/>
      <c r="U26" s="922"/>
      <c r="V26" s="478" t="s">
        <v>28</v>
      </c>
      <c r="W26" s="868" t="s">
        <v>27</v>
      </c>
      <c r="X26" s="923"/>
      <c r="Y26" s="923"/>
      <c r="Z26" s="937"/>
      <c r="AA26" s="922"/>
      <c r="AB26" s="922"/>
      <c r="AC26" s="922"/>
      <c r="AD26" s="922"/>
      <c r="AE26" s="922"/>
      <c r="AF26" s="922"/>
      <c r="AG26" s="738">
        <v>2953</v>
      </c>
      <c r="AH26" s="478" t="s">
        <v>28</v>
      </c>
    </row>
    <row r="27" spans="1:34" s="869" customFormat="1" ht="17.649999999999999" customHeight="1">
      <c r="A27" s="480" t="s">
        <v>29</v>
      </c>
      <c r="B27" s="920" t="s">
        <v>30</v>
      </c>
      <c r="C27" s="922"/>
      <c r="D27" s="922"/>
      <c r="E27" s="922"/>
      <c r="F27" s="922"/>
      <c r="G27" s="922"/>
      <c r="H27" s="922"/>
      <c r="I27" s="868" t="s">
        <v>29</v>
      </c>
      <c r="J27" s="923"/>
      <c r="K27" s="923"/>
      <c r="L27" s="923"/>
      <c r="M27" s="923"/>
      <c r="N27" s="923"/>
      <c r="O27" s="923"/>
      <c r="P27" s="923"/>
      <c r="Q27" s="923"/>
      <c r="R27" s="923"/>
      <c r="S27" s="923"/>
      <c r="T27" s="923"/>
      <c r="U27" s="922"/>
      <c r="V27" s="478" t="s">
        <v>30</v>
      </c>
      <c r="W27" s="868" t="s">
        <v>29</v>
      </c>
      <c r="X27" s="923"/>
      <c r="Y27" s="923"/>
      <c r="Z27" s="937"/>
      <c r="AA27" s="922"/>
      <c r="AB27" s="922"/>
      <c r="AC27" s="922"/>
      <c r="AD27" s="922"/>
      <c r="AE27" s="922"/>
      <c r="AF27" s="922"/>
      <c r="AG27" s="923">
        <v>9824</v>
      </c>
      <c r="AH27" s="478" t="s">
        <v>30</v>
      </c>
    </row>
    <row r="28" spans="1:34" s="869" customFormat="1" ht="17.649999999999999" customHeight="1">
      <c r="A28" s="480" t="s">
        <v>31</v>
      </c>
      <c r="B28" s="920" t="s">
        <v>32</v>
      </c>
      <c r="C28" s="922"/>
      <c r="D28" s="922"/>
      <c r="E28" s="922"/>
      <c r="F28" s="922"/>
      <c r="G28" s="922"/>
      <c r="H28" s="922"/>
      <c r="I28" s="868" t="s">
        <v>31</v>
      </c>
      <c r="J28" s="923"/>
      <c r="K28" s="923"/>
      <c r="L28" s="923"/>
      <c r="M28" s="923"/>
      <c r="N28" s="923"/>
      <c r="O28" s="923"/>
      <c r="P28" s="923"/>
      <c r="Q28" s="923"/>
      <c r="R28" s="923"/>
      <c r="S28" s="923">
        <v>13</v>
      </c>
      <c r="T28" s="923">
        <v>12761</v>
      </c>
      <c r="U28" s="923">
        <v>134099.79999999999</v>
      </c>
      <c r="V28" s="478" t="s">
        <v>32</v>
      </c>
      <c r="W28" s="868" t="s">
        <v>31</v>
      </c>
      <c r="X28" s="923"/>
      <c r="Y28" s="923"/>
      <c r="Z28" s="937"/>
      <c r="AA28" s="922"/>
      <c r="AB28" s="922"/>
      <c r="AC28" s="922"/>
      <c r="AD28" s="922"/>
      <c r="AE28" s="922"/>
      <c r="AF28" s="922"/>
      <c r="AG28" s="923">
        <v>3618</v>
      </c>
      <c r="AH28" s="478" t="s">
        <v>32</v>
      </c>
    </row>
    <row r="29" spans="1:34" s="869" customFormat="1" ht="17.649999999999999" customHeight="1">
      <c r="A29" s="480" t="s">
        <v>33</v>
      </c>
      <c r="B29" s="920" t="s">
        <v>34</v>
      </c>
      <c r="C29" s="922">
        <v>1</v>
      </c>
      <c r="D29" s="922">
        <v>41</v>
      </c>
      <c r="E29" s="922">
        <v>144</v>
      </c>
      <c r="F29" s="922"/>
      <c r="G29" s="922"/>
      <c r="H29" s="922"/>
      <c r="I29" s="868" t="s">
        <v>33</v>
      </c>
      <c r="J29" s="923"/>
      <c r="K29" s="923"/>
      <c r="L29" s="923"/>
      <c r="M29" s="923"/>
      <c r="N29" s="923"/>
      <c r="O29" s="923"/>
      <c r="P29" s="923"/>
      <c r="Q29" s="923"/>
      <c r="R29" s="923"/>
      <c r="S29" s="923">
        <v>2</v>
      </c>
      <c r="T29" s="923">
        <v>1040</v>
      </c>
      <c r="U29" s="923">
        <v>9492</v>
      </c>
      <c r="V29" s="478" t="s">
        <v>34</v>
      </c>
      <c r="W29" s="868" t="s">
        <v>33</v>
      </c>
      <c r="X29" s="923"/>
      <c r="Y29" s="923"/>
      <c r="Z29" s="937"/>
      <c r="AA29" s="922"/>
      <c r="AB29" s="922"/>
      <c r="AC29" s="922"/>
      <c r="AD29" s="922"/>
      <c r="AE29" s="922"/>
      <c r="AF29" s="922"/>
      <c r="AG29" s="923">
        <v>3146</v>
      </c>
      <c r="AH29" s="478" t="s">
        <v>34</v>
      </c>
    </row>
    <row r="30" spans="1:34" s="869" customFormat="1" ht="17.649999999999999" customHeight="1">
      <c r="A30" s="480" t="s">
        <v>35</v>
      </c>
      <c r="B30" s="920" t="s">
        <v>36</v>
      </c>
      <c r="C30" s="922">
        <v>2</v>
      </c>
      <c r="D30" s="922">
        <v>50</v>
      </c>
      <c r="E30" s="922">
        <v>100</v>
      </c>
      <c r="F30" s="922"/>
      <c r="G30" s="922"/>
      <c r="H30" s="922"/>
      <c r="I30" s="868" t="s">
        <v>35</v>
      </c>
      <c r="J30" s="923"/>
      <c r="K30" s="923"/>
      <c r="L30" s="923"/>
      <c r="M30" s="923"/>
      <c r="N30" s="923"/>
      <c r="O30" s="923"/>
      <c r="P30" s="923"/>
      <c r="Q30" s="923"/>
      <c r="R30" s="923"/>
      <c r="S30" s="922"/>
      <c r="T30" s="922"/>
      <c r="U30" s="922"/>
      <c r="V30" s="478" t="s">
        <v>36</v>
      </c>
      <c r="W30" s="868" t="s">
        <v>35</v>
      </c>
      <c r="X30" s="923"/>
      <c r="Y30" s="923"/>
      <c r="Z30" s="937"/>
      <c r="AA30" s="922"/>
      <c r="AB30" s="922"/>
      <c r="AC30" s="922"/>
      <c r="AD30" s="922"/>
      <c r="AE30" s="922"/>
      <c r="AF30" s="922"/>
      <c r="AG30" s="923">
        <v>6592</v>
      </c>
      <c r="AH30" s="478" t="s">
        <v>36</v>
      </c>
    </row>
    <row r="31" spans="1:34" s="869" customFormat="1" ht="17.649999999999999" customHeight="1">
      <c r="A31" s="480" t="s">
        <v>37</v>
      </c>
      <c r="B31" s="920" t="s">
        <v>38</v>
      </c>
      <c r="C31" s="922">
        <v>2</v>
      </c>
      <c r="D31" s="922">
        <v>50</v>
      </c>
      <c r="E31" s="922">
        <v>600</v>
      </c>
      <c r="F31" s="922">
        <v>1</v>
      </c>
      <c r="G31" s="922">
        <v>30</v>
      </c>
      <c r="H31" s="922">
        <v>150</v>
      </c>
      <c r="I31" s="868" t="s">
        <v>37</v>
      </c>
      <c r="J31" s="923">
        <v>4</v>
      </c>
      <c r="K31" s="923">
        <v>346</v>
      </c>
      <c r="L31" s="923">
        <v>4673</v>
      </c>
      <c r="M31" s="923"/>
      <c r="N31" s="923"/>
      <c r="O31" s="923"/>
      <c r="P31" s="923"/>
      <c r="Q31" s="923"/>
      <c r="R31" s="923"/>
      <c r="S31" s="922">
        <v>6</v>
      </c>
      <c r="T31" s="922">
        <v>6369</v>
      </c>
      <c r="U31" s="922">
        <v>49614</v>
      </c>
      <c r="V31" s="478" t="s">
        <v>38</v>
      </c>
      <c r="W31" s="868" t="s">
        <v>37</v>
      </c>
      <c r="X31" s="923"/>
      <c r="Y31" s="923"/>
      <c r="Z31" s="937"/>
      <c r="AA31" s="922"/>
      <c r="AB31" s="922"/>
      <c r="AC31" s="922"/>
      <c r="AD31" s="922"/>
      <c r="AE31" s="922"/>
      <c r="AF31" s="922"/>
      <c r="AG31" s="923">
        <v>2038</v>
      </c>
      <c r="AH31" s="478" t="s">
        <v>38</v>
      </c>
    </row>
    <row r="32" spans="1:34" s="869" customFormat="1" ht="17.649999999999999" customHeight="1">
      <c r="A32" s="480" t="s">
        <v>39</v>
      </c>
      <c r="B32" s="920" t="s">
        <v>40</v>
      </c>
      <c r="C32" s="922"/>
      <c r="D32" s="922"/>
      <c r="E32" s="922"/>
      <c r="F32" s="922"/>
      <c r="G32" s="922"/>
      <c r="H32" s="922"/>
      <c r="I32" s="868" t="s">
        <v>39</v>
      </c>
      <c r="J32" s="923"/>
      <c r="K32" s="923"/>
      <c r="L32" s="923"/>
      <c r="M32" s="923"/>
      <c r="N32" s="923"/>
      <c r="O32" s="923"/>
      <c r="P32" s="923"/>
      <c r="Q32" s="923"/>
      <c r="R32" s="923"/>
      <c r="S32" s="923">
        <v>20</v>
      </c>
      <c r="T32" s="923">
        <v>9450</v>
      </c>
      <c r="U32" s="923">
        <v>102763</v>
      </c>
      <c r="V32" s="478" t="s">
        <v>40</v>
      </c>
      <c r="W32" s="868" t="s">
        <v>39</v>
      </c>
      <c r="X32" s="923"/>
      <c r="Y32" s="923"/>
      <c r="Z32" s="937"/>
      <c r="AA32" s="922">
        <v>1</v>
      </c>
      <c r="AB32" s="922">
        <v>1560</v>
      </c>
      <c r="AC32" s="922">
        <v>11870</v>
      </c>
      <c r="AD32" s="922"/>
      <c r="AE32" s="922"/>
      <c r="AF32" s="922"/>
      <c r="AG32" s="923">
        <v>1490</v>
      </c>
      <c r="AH32" s="478" t="s">
        <v>40</v>
      </c>
    </row>
    <row r="33" spans="1:34" s="869" customFormat="1" ht="17.649999999999999" customHeight="1">
      <c r="A33" s="480" t="s">
        <v>41</v>
      </c>
      <c r="B33" s="920" t="s">
        <v>42</v>
      </c>
      <c r="C33" s="938">
        <v>1</v>
      </c>
      <c r="D33" s="938">
        <v>40</v>
      </c>
      <c r="E33" s="938">
        <v>360</v>
      </c>
      <c r="F33" s="922"/>
      <c r="G33" s="922"/>
      <c r="H33" s="922"/>
      <c r="I33" s="868" t="s">
        <v>41</v>
      </c>
      <c r="J33" s="938">
        <v>1</v>
      </c>
      <c r="K33" s="938">
        <v>390</v>
      </c>
      <c r="L33" s="938">
        <v>7644</v>
      </c>
      <c r="M33" s="923"/>
      <c r="N33" s="923"/>
      <c r="O33" s="923"/>
      <c r="P33" s="923"/>
      <c r="Q33" s="923"/>
      <c r="R33" s="923"/>
      <c r="S33" s="938">
        <v>2</v>
      </c>
      <c r="T33" s="938">
        <v>1450</v>
      </c>
      <c r="U33" s="938">
        <v>16820</v>
      </c>
      <c r="V33" s="478" t="s">
        <v>42</v>
      </c>
      <c r="W33" s="868" t="s">
        <v>41</v>
      </c>
      <c r="X33" s="923"/>
      <c r="Y33" s="923"/>
      <c r="Z33" s="937"/>
      <c r="AA33" s="922"/>
      <c r="AB33" s="922"/>
      <c r="AC33" s="922"/>
      <c r="AD33" s="922"/>
      <c r="AE33" s="922"/>
      <c r="AF33" s="922"/>
      <c r="AG33" s="938">
        <v>9487</v>
      </c>
      <c r="AH33" s="478" t="s">
        <v>42</v>
      </c>
    </row>
    <row r="34" spans="1:34" s="869" customFormat="1" ht="17.649999999999999" customHeight="1">
      <c r="A34" s="480" t="s">
        <v>43</v>
      </c>
      <c r="B34" s="920" t="s">
        <v>44</v>
      </c>
      <c r="C34" s="939">
        <v>4</v>
      </c>
      <c r="D34" s="939">
        <v>198</v>
      </c>
      <c r="E34" s="939">
        <v>657</v>
      </c>
      <c r="F34" s="922"/>
      <c r="G34" s="922"/>
      <c r="H34" s="922"/>
      <c r="I34" s="940" t="s">
        <v>43</v>
      </c>
      <c r="J34" s="941">
        <v>2</v>
      </c>
      <c r="K34" s="941">
        <v>515</v>
      </c>
      <c r="L34" s="941">
        <v>4120</v>
      </c>
      <c r="M34" s="941">
        <v>1</v>
      </c>
      <c r="N34" s="941">
        <v>260</v>
      </c>
      <c r="O34" s="941">
        <v>2600</v>
      </c>
      <c r="P34" s="923"/>
      <c r="Q34" s="923"/>
      <c r="R34" s="923"/>
      <c r="S34" s="941">
        <v>5</v>
      </c>
      <c r="T34" s="941">
        <v>3729</v>
      </c>
      <c r="U34" s="941">
        <v>38440</v>
      </c>
      <c r="V34" s="478" t="s">
        <v>44</v>
      </c>
      <c r="W34" s="940" t="s">
        <v>43</v>
      </c>
      <c r="X34" s="923"/>
      <c r="Y34" s="923"/>
      <c r="Z34" s="937"/>
      <c r="AA34" s="922"/>
      <c r="AB34" s="922"/>
      <c r="AC34" s="922"/>
      <c r="AD34" s="922"/>
      <c r="AE34" s="922"/>
      <c r="AF34" s="922"/>
      <c r="AG34" s="941">
        <v>11859</v>
      </c>
      <c r="AH34" s="478" t="s">
        <v>44</v>
      </c>
    </row>
    <row r="35" spans="1:34" s="869" customFormat="1" ht="17.649999999999999" customHeight="1">
      <c r="A35" s="475" t="s">
        <v>45</v>
      </c>
      <c r="B35" s="924" t="s">
        <v>46</v>
      </c>
      <c r="C35" s="922">
        <v>1</v>
      </c>
      <c r="D35" s="922">
        <v>20</v>
      </c>
      <c r="E35" s="922">
        <v>39</v>
      </c>
      <c r="F35" s="922">
        <v>0</v>
      </c>
      <c r="G35" s="922">
        <v>0</v>
      </c>
      <c r="H35" s="922">
        <v>0</v>
      </c>
      <c r="I35" s="868" t="s">
        <v>45</v>
      </c>
      <c r="J35" s="923"/>
      <c r="K35" s="923"/>
      <c r="L35" s="923"/>
      <c r="M35" s="923"/>
      <c r="N35" s="923"/>
      <c r="O35" s="923"/>
      <c r="P35" s="822">
        <v>0</v>
      </c>
      <c r="Q35" s="822">
        <v>0</v>
      </c>
      <c r="R35" s="822">
        <v>0</v>
      </c>
      <c r="S35" s="823">
        <v>2</v>
      </c>
      <c r="T35" s="823">
        <v>786</v>
      </c>
      <c r="U35" s="823">
        <v>7860</v>
      </c>
      <c r="V35" s="478" t="s">
        <v>46</v>
      </c>
      <c r="W35" s="868" t="s">
        <v>45</v>
      </c>
      <c r="X35" s="923"/>
      <c r="Y35" s="923"/>
      <c r="Z35" s="937"/>
      <c r="AA35" s="922"/>
      <c r="AB35" s="922"/>
      <c r="AC35" s="922"/>
      <c r="AD35" s="922"/>
      <c r="AE35" s="922"/>
      <c r="AF35" s="922"/>
      <c r="AG35" s="923">
        <v>11467</v>
      </c>
      <c r="AH35" s="478" t="s">
        <v>46</v>
      </c>
    </row>
    <row r="36" spans="1:34" s="869" customFormat="1" ht="17.649999999999999" customHeight="1">
      <c r="A36" s="475" t="s">
        <v>47</v>
      </c>
      <c r="B36" s="924" t="s">
        <v>48</v>
      </c>
      <c r="C36" s="922"/>
      <c r="D36" s="922"/>
      <c r="E36" s="922"/>
      <c r="F36" s="922"/>
      <c r="G36" s="922"/>
      <c r="H36" s="922"/>
      <c r="I36" s="868" t="s">
        <v>47</v>
      </c>
      <c r="J36" s="923"/>
      <c r="K36" s="923"/>
      <c r="L36" s="923"/>
      <c r="M36" s="923"/>
      <c r="N36" s="923"/>
      <c r="O36" s="923"/>
      <c r="P36" s="923"/>
      <c r="Q36" s="923"/>
      <c r="R36" s="923"/>
      <c r="S36" s="923">
        <v>9</v>
      </c>
      <c r="T36" s="923">
        <v>6375</v>
      </c>
      <c r="U36" s="923">
        <v>63721.5</v>
      </c>
      <c r="V36" s="478" t="s">
        <v>48</v>
      </c>
      <c r="W36" s="868" t="s">
        <v>47</v>
      </c>
      <c r="X36" s="923"/>
      <c r="Y36" s="923"/>
      <c r="Z36" s="937"/>
      <c r="AA36" s="922"/>
      <c r="AB36" s="922"/>
      <c r="AC36" s="922"/>
      <c r="AD36" s="922"/>
      <c r="AE36" s="922"/>
      <c r="AF36" s="922"/>
      <c r="AG36" s="923">
        <v>6146</v>
      </c>
      <c r="AH36" s="478" t="s">
        <v>48</v>
      </c>
    </row>
    <row r="37" spans="1:34" s="869" customFormat="1" ht="17.649999999999999" customHeight="1">
      <c r="A37" s="475" t="s">
        <v>49</v>
      </c>
      <c r="B37" s="924" t="s">
        <v>50</v>
      </c>
      <c r="C37" s="922"/>
      <c r="D37" s="922"/>
      <c r="E37" s="922"/>
      <c r="F37" s="922"/>
      <c r="G37" s="922"/>
      <c r="H37" s="922"/>
      <c r="I37" s="868" t="s">
        <v>49</v>
      </c>
      <c r="J37" s="923"/>
      <c r="K37" s="923"/>
      <c r="L37" s="923"/>
      <c r="M37" s="923"/>
      <c r="N37" s="923"/>
      <c r="O37" s="923"/>
      <c r="P37" s="923"/>
      <c r="Q37" s="923"/>
      <c r="R37" s="923"/>
      <c r="S37" s="923">
        <v>8</v>
      </c>
      <c r="T37" s="923">
        <v>4018</v>
      </c>
      <c r="U37" s="923">
        <v>34619</v>
      </c>
      <c r="V37" s="478" t="s">
        <v>50</v>
      </c>
      <c r="W37" s="868" t="s">
        <v>49</v>
      </c>
      <c r="X37" s="923"/>
      <c r="Y37" s="923"/>
      <c r="Z37" s="937"/>
      <c r="AA37" s="922"/>
      <c r="AB37" s="922"/>
      <c r="AC37" s="922"/>
      <c r="AD37" s="922"/>
      <c r="AE37" s="922"/>
      <c r="AF37" s="922"/>
      <c r="AG37" s="923">
        <v>9830</v>
      </c>
      <c r="AH37" s="478" t="s">
        <v>50</v>
      </c>
    </row>
    <row r="38" spans="1:34" s="456" customFormat="1" ht="17.649999999999999" customHeight="1" thickBot="1">
      <c r="A38" s="321" t="s">
        <v>51</v>
      </c>
      <c r="B38" s="322" t="s">
        <v>52</v>
      </c>
      <c r="C38" s="811"/>
      <c r="D38" s="820"/>
      <c r="E38" s="820"/>
      <c r="F38" s="820"/>
      <c r="G38" s="820"/>
      <c r="H38" s="807"/>
      <c r="I38" s="184" t="s">
        <v>51</v>
      </c>
      <c r="J38" s="811"/>
      <c r="K38" s="820"/>
      <c r="L38" s="820"/>
      <c r="M38" s="820"/>
      <c r="N38" s="820"/>
      <c r="O38" s="820"/>
      <c r="P38" s="820"/>
      <c r="Q38" s="820"/>
      <c r="R38" s="820"/>
      <c r="S38" s="820">
        <v>10</v>
      </c>
      <c r="T38" s="820">
        <v>2059</v>
      </c>
      <c r="U38" s="820">
        <v>14516</v>
      </c>
      <c r="V38" s="300" t="s">
        <v>52</v>
      </c>
      <c r="W38" s="184" t="s">
        <v>51</v>
      </c>
      <c r="X38" s="820"/>
      <c r="Y38" s="820"/>
      <c r="Z38" s="820"/>
      <c r="AA38" s="820">
        <v>4</v>
      </c>
      <c r="AB38" s="820">
        <v>810</v>
      </c>
      <c r="AC38" s="820">
        <v>2310</v>
      </c>
      <c r="AD38" s="820"/>
      <c r="AE38" s="820"/>
      <c r="AF38" s="820"/>
      <c r="AG38" s="820">
        <v>1802</v>
      </c>
      <c r="AH38" s="300" t="s">
        <v>52</v>
      </c>
    </row>
    <row r="39" spans="1:34" s="72" customFormat="1" ht="11.1" customHeight="1">
      <c r="A39" s="72" t="s">
        <v>609</v>
      </c>
      <c r="D39" s="305"/>
      <c r="H39" s="323" t="s">
        <v>722</v>
      </c>
      <c r="I39" s="72" t="s">
        <v>610</v>
      </c>
      <c r="U39" s="75"/>
      <c r="V39" s="74" t="s">
        <v>722</v>
      </c>
      <c r="W39" s="72" t="s">
        <v>610</v>
      </c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4" t="s">
        <v>722</v>
      </c>
    </row>
    <row r="40" spans="1:34" s="326" customFormat="1" ht="11.1" customHeight="1">
      <c r="A40" s="324" t="s">
        <v>491</v>
      </c>
      <c r="B40" s="325"/>
      <c r="C40" s="325"/>
      <c r="I40" s="324" t="s">
        <v>491</v>
      </c>
      <c r="V40" s="325"/>
      <c r="W40" s="324" t="s">
        <v>491</v>
      </c>
    </row>
    <row r="41" spans="1:34" s="64" customFormat="1" ht="11.1" customHeight="1">
      <c r="A41" s="324" t="s">
        <v>740</v>
      </c>
      <c r="B41" s="99"/>
      <c r="C41" s="99"/>
      <c r="D41" s="306"/>
      <c r="I41" s="324" t="s">
        <v>740</v>
      </c>
      <c r="V41" s="99"/>
      <c r="W41" s="324" t="s">
        <v>740</v>
      </c>
    </row>
    <row r="42" spans="1:34" s="456" customFormat="1" ht="11.25">
      <c r="A42" s="324" t="s">
        <v>741</v>
      </c>
      <c r="B42" s="82"/>
      <c r="C42" s="82"/>
      <c r="D42" s="101"/>
      <c r="I42" s="324" t="s">
        <v>741</v>
      </c>
      <c r="V42" s="82"/>
      <c r="W42" s="324" t="s">
        <v>741</v>
      </c>
    </row>
    <row r="43" spans="1:34" s="456" customFormat="1" ht="11.25">
      <c r="A43" s="82"/>
      <c r="B43" s="82"/>
      <c r="C43" s="82"/>
      <c r="D43" s="101"/>
      <c r="V43" s="82"/>
    </row>
    <row r="44" spans="1:34" s="456" customFormat="1" ht="11.25">
      <c r="A44" s="82"/>
      <c r="B44" s="82"/>
      <c r="C44" s="82"/>
      <c r="D44" s="101"/>
      <c r="V44" s="82"/>
    </row>
    <row r="45" spans="1:34" s="456" customFormat="1" ht="11.25">
      <c r="A45" s="82"/>
      <c r="B45" s="82"/>
      <c r="C45" s="82"/>
      <c r="D45" s="101"/>
      <c r="V45" s="82"/>
    </row>
    <row r="46" spans="1:34" s="456" customFormat="1" ht="11.25">
      <c r="A46" s="82"/>
      <c r="B46" s="82"/>
      <c r="C46" s="82"/>
      <c r="D46" s="101"/>
      <c r="V46" s="82"/>
    </row>
    <row r="47" spans="1:34" s="456" customFormat="1" ht="11.25">
      <c r="A47" s="82"/>
      <c r="B47" s="82"/>
      <c r="C47" s="82"/>
      <c r="D47" s="101"/>
      <c r="V47" s="82"/>
    </row>
    <row r="48" spans="1:34" s="456" customFormat="1" ht="11.25">
      <c r="A48" s="82"/>
      <c r="B48" s="82"/>
      <c r="C48" s="82"/>
      <c r="D48" s="101"/>
      <c r="V48" s="82"/>
    </row>
    <row r="49" spans="1:22" s="456" customFormat="1" ht="11.25">
      <c r="A49" s="82"/>
      <c r="B49" s="82"/>
      <c r="C49" s="82"/>
      <c r="D49" s="101"/>
      <c r="V49" s="82"/>
    </row>
    <row r="50" spans="1:22" s="456" customFormat="1" ht="11.25">
      <c r="A50" s="82"/>
      <c r="B50" s="82"/>
      <c r="C50" s="82"/>
      <c r="D50" s="101"/>
      <c r="V50" s="82"/>
    </row>
    <row r="51" spans="1:22" s="456" customFormat="1" ht="11.25">
      <c r="A51" s="82"/>
      <c r="B51" s="82"/>
      <c r="C51" s="82"/>
      <c r="D51" s="101"/>
      <c r="V51" s="82"/>
    </row>
    <row r="52" spans="1:22" s="456" customFormat="1" ht="11.25">
      <c r="A52" s="82"/>
      <c r="B52" s="82"/>
      <c r="C52" s="82"/>
      <c r="D52" s="101"/>
      <c r="V52" s="82"/>
    </row>
    <row r="53" spans="1:22" s="456" customFormat="1" ht="11.25">
      <c r="A53" s="82"/>
      <c r="B53" s="82"/>
      <c r="C53" s="82"/>
      <c r="D53" s="101"/>
      <c r="V53" s="82"/>
    </row>
    <row r="54" spans="1:22" s="456" customFormat="1" ht="11.25">
      <c r="A54" s="82"/>
      <c r="B54" s="82"/>
      <c r="C54" s="82"/>
      <c r="D54" s="101"/>
      <c r="V54" s="82"/>
    </row>
    <row r="55" spans="1:22" s="456" customFormat="1" ht="11.25">
      <c r="A55" s="82"/>
      <c r="B55" s="82"/>
      <c r="C55" s="82"/>
      <c r="D55" s="101"/>
      <c r="V55" s="82"/>
    </row>
    <row r="56" spans="1:22" s="456" customFormat="1" ht="11.25">
      <c r="A56" s="82"/>
      <c r="B56" s="82"/>
      <c r="C56" s="82"/>
      <c r="D56" s="101"/>
      <c r="V56" s="82"/>
    </row>
    <row r="57" spans="1:22" s="456" customFormat="1" ht="11.25">
      <c r="A57" s="82"/>
      <c r="B57" s="82"/>
      <c r="C57" s="82"/>
      <c r="D57" s="101"/>
      <c r="V57" s="82"/>
    </row>
    <row r="58" spans="1:22" s="456" customFormat="1" ht="11.25">
      <c r="A58" s="82"/>
      <c r="B58" s="82"/>
      <c r="C58" s="82"/>
      <c r="D58" s="101"/>
      <c r="V58" s="82"/>
    </row>
    <row r="59" spans="1:22" s="456" customFormat="1" ht="11.25">
      <c r="A59" s="82"/>
      <c r="B59" s="82"/>
      <c r="C59" s="82"/>
      <c r="D59" s="101"/>
      <c r="V59" s="82"/>
    </row>
    <row r="60" spans="1:22" s="456" customFormat="1" ht="11.25">
      <c r="A60" s="82"/>
      <c r="B60" s="82"/>
      <c r="C60" s="82"/>
      <c r="D60" s="101"/>
      <c r="V60" s="82"/>
    </row>
    <row r="61" spans="1:22" s="456" customFormat="1" ht="11.25">
      <c r="A61" s="82"/>
      <c r="B61" s="82"/>
      <c r="C61" s="82"/>
      <c r="D61" s="101"/>
      <c r="V61" s="82"/>
    </row>
    <row r="62" spans="1:22" s="456" customFormat="1" ht="11.25">
      <c r="A62" s="82"/>
      <c r="B62" s="82"/>
      <c r="C62" s="82"/>
      <c r="D62" s="101"/>
      <c r="V62" s="82"/>
    </row>
    <row r="63" spans="1:22" s="456" customFormat="1" ht="11.25">
      <c r="A63" s="82"/>
      <c r="B63" s="82"/>
      <c r="C63" s="82"/>
      <c r="D63" s="101"/>
      <c r="V63" s="82"/>
    </row>
    <row r="64" spans="1:22" s="456" customFormat="1" ht="11.25">
      <c r="A64" s="82"/>
      <c r="B64" s="82"/>
      <c r="C64" s="82"/>
      <c r="D64" s="101"/>
      <c r="V64" s="82"/>
    </row>
    <row r="65" spans="1:22" s="456" customFormat="1" ht="11.25">
      <c r="A65" s="82"/>
      <c r="B65" s="82"/>
      <c r="C65" s="82"/>
      <c r="D65" s="101"/>
      <c r="V65" s="82"/>
    </row>
    <row r="66" spans="1:22" s="456" customFormat="1" ht="11.25">
      <c r="A66" s="82"/>
      <c r="B66" s="82"/>
      <c r="C66" s="82"/>
      <c r="D66" s="101"/>
      <c r="V66" s="82"/>
    </row>
    <row r="67" spans="1:22" s="456" customFormat="1" ht="11.25">
      <c r="A67" s="82"/>
      <c r="B67" s="82"/>
      <c r="C67" s="82"/>
      <c r="D67" s="101"/>
      <c r="V67" s="82"/>
    </row>
    <row r="68" spans="1:22" s="456" customFormat="1" ht="11.25">
      <c r="A68" s="82"/>
      <c r="B68" s="82"/>
      <c r="C68" s="82"/>
      <c r="D68" s="101"/>
      <c r="V68" s="82"/>
    </row>
    <row r="69" spans="1:22" s="456" customFormat="1" ht="11.25">
      <c r="A69" s="82"/>
      <c r="B69" s="82"/>
      <c r="C69" s="82"/>
      <c r="D69" s="101"/>
      <c r="V69" s="82"/>
    </row>
    <row r="70" spans="1:22" s="456" customFormat="1" ht="11.25">
      <c r="A70" s="82"/>
      <c r="B70" s="82"/>
      <c r="C70" s="82"/>
      <c r="D70" s="101"/>
      <c r="V70" s="82"/>
    </row>
    <row r="71" spans="1:22" s="456" customFormat="1" ht="11.25">
      <c r="A71" s="82"/>
      <c r="B71" s="82"/>
      <c r="C71" s="82"/>
      <c r="D71" s="101"/>
      <c r="V71" s="82"/>
    </row>
    <row r="72" spans="1:22" s="456" customFormat="1" ht="11.25">
      <c r="A72" s="82"/>
      <c r="B72" s="82"/>
      <c r="C72" s="82"/>
      <c r="D72" s="101"/>
      <c r="V72" s="82"/>
    </row>
    <row r="73" spans="1:22" s="456" customFormat="1" ht="11.25">
      <c r="A73" s="82"/>
      <c r="B73" s="82"/>
      <c r="C73" s="82"/>
      <c r="D73" s="101"/>
      <c r="V73" s="82"/>
    </row>
    <row r="74" spans="1:22" s="456" customFormat="1" ht="11.25">
      <c r="A74" s="82"/>
      <c r="B74" s="82"/>
      <c r="C74" s="82"/>
      <c r="D74" s="101"/>
      <c r="V74" s="82"/>
    </row>
    <row r="75" spans="1:22" s="456" customFormat="1" ht="11.25">
      <c r="A75" s="82"/>
      <c r="B75" s="82"/>
      <c r="C75" s="82"/>
      <c r="D75" s="101"/>
      <c r="V75" s="82"/>
    </row>
    <row r="76" spans="1:22" s="456" customFormat="1" ht="11.25">
      <c r="A76" s="82"/>
      <c r="B76" s="82"/>
      <c r="C76" s="82"/>
      <c r="D76" s="101"/>
      <c r="V76" s="82"/>
    </row>
    <row r="77" spans="1:22" s="456" customFormat="1" ht="11.25">
      <c r="A77" s="82"/>
      <c r="B77" s="82"/>
      <c r="C77" s="82"/>
      <c r="D77" s="101"/>
      <c r="V77" s="82"/>
    </row>
    <row r="78" spans="1:22" s="456" customFormat="1" ht="11.25">
      <c r="A78" s="82"/>
      <c r="B78" s="82"/>
      <c r="C78" s="82"/>
      <c r="D78" s="101"/>
      <c r="V78" s="82"/>
    </row>
    <row r="79" spans="1:22" s="456" customFormat="1" ht="11.25">
      <c r="A79" s="82"/>
      <c r="B79" s="82"/>
      <c r="C79" s="82"/>
      <c r="D79" s="101"/>
      <c r="V79" s="82"/>
    </row>
    <row r="80" spans="1:22" s="456" customFormat="1" ht="11.25">
      <c r="A80" s="82"/>
      <c r="B80" s="82"/>
      <c r="C80" s="82"/>
      <c r="D80" s="101"/>
      <c r="V80" s="82"/>
    </row>
    <row r="81" spans="1:22" s="456" customFormat="1" ht="11.25">
      <c r="A81" s="82"/>
      <c r="B81" s="82"/>
      <c r="C81" s="82"/>
      <c r="D81" s="101"/>
      <c r="V81" s="82"/>
    </row>
    <row r="82" spans="1:22" s="456" customFormat="1" ht="11.25">
      <c r="A82" s="82"/>
      <c r="B82" s="82"/>
      <c r="C82" s="82"/>
      <c r="D82" s="101"/>
      <c r="V82" s="82"/>
    </row>
    <row r="83" spans="1:22" s="456" customFormat="1" ht="11.25">
      <c r="A83" s="82"/>
      <c r="B83" s="82"/>
      <c r="C83" s="82"/>
      <c r="D83" s="101"/>
      <c r="V83" s="82"/>
    </row>
    <row r="84" spans="1:22" s="456" customFormat="1" ht="11.25">
      <c r="A84" s="82"/>
      <c r="B84" s="82"/>
      <c r="C84" s="82"/>
      <c r="D84" s="101"/>
      <c r="V84" s="82"/>
    </row>
    <row r="85" spans="1:22" s="456" customFormat="1" ht="11.25">
      <c r="A85" s="82"/>
      <c r="B85" s="82"/>
      <c r="C85" s="82"/>
      <c r="D85" s="101"/>
      <c r="V85" s="82"/>
    </row>
    <row r="86" spans="1:22" s="456" customFormat="1" ht="11.25">
      <c r="A86" s="82"/>
      <c r="B86" s="82"/>
      <c r="C86" s="82"/>
      <c r="D86" s="101"/>
      <c r="V86" s="82"/>
    </row>
    <row r="87" spans="1:22" s="456" customFormat="1" ht="11.25">
      <c r="A87" s="82"/>
      <c r="B87" s="82"/>
      <c r="C87" s="82"/>
      <c r="D87" s="101"/>
      <c r="V87" s="82"/>
    </row>
    <row r="88" spans="1:22" s="456" customFormat="1" ht="11.25">
      <c r="A88" s="82"/>
      <c r="B88" s="82"/>
      <c r="C88" s="82"/>
      <c r="D88" s="101"/>
      <c r="V88" s="82"/>
    </row>
    <row r="89" spans="1:22" s="456" customFormat="1" ht="11.25">
      <c r="A89" s="82"/>
      <c r="B89" s="82"/>
      <c r="C89" s="82"/>
      <c r="D89" s="101"/>
      <c r="V89" s="82"/>
    </row>
    <row r="90" spans="1:22" s="456" customFormat="1" ht="11.25">
      <c r="A90" s="82"/>
      <c r="B90" s="82"/>
      <c r="C90" s="82"/>
      <c r="D90" s="101"/>
      <c r="V90" s="82"/>
    </row>
    <row r="91" spans="1:22" s="456" customFormat="1" ht="11.25">
      <c r="A91" s="82"/>
      <c r="B91" s="82"/>
      <c r="C91" s="82"/>
      <c r="D91" s="101"/>
      <c r="V91" s="82"/>
    </row>
    <row r="92" spans="1:22" s="456" customFormat="1" ht="11.25">
      <c r="A92" s="82"/>
      <c r="B92" s="82"/>
      <c r="C92" s="82"/>
      <c r="D92" s="101"/>
      <c r="V92" s="82"/>
    </row>
    <row r="93" spans="1:22" s="456" customFormat="1" ht="11.25">
      <c r="A93" s="82"/>
      <c r="B93" s="82"/>
      <c r="C93" s="82"/>
      <c r="D93" s="101"/>
      <c r="V93" s="82"/>
    </row>
    <row r="94" spans="1:22" s="456" customFormat="1" ht="11.25">
      <c r="A94" s="82"/>
      <c r="B94" s="82"/>
      <c r="C94" s="82"/>
      <c r="D94" s="101"/>
      <c r="V94" s="82"/>
    </row>
    <row r="95" spans="1:22" s="456" customFormat="1" ht="11.25">
      <c r="A95" s="82"/>
      <c r="B95" s="82"/>
      <c r="C95" s="82"/>
      <c r="D95" s="101"/>
      <c r="V95" s="82"/>
    </row>
    <row r="96" spans="1:22" s="456" customFormat="1" ht="11.25">
      <c r="A96" s="82"/>
      <c r="B96" s="82"/>
      <c r="C96" s="82"/>
      <c r="D96" s="101"/>
      <c r="V96" s="82"/>
    </row>
    <row r="97" spans="1:22" s="456" customFormat="1" ht="11.25">
      <c r="A97" s="82"/>
      <c r="B97" s="82"/>
      <c r="C97" s="82"/>
      <c r="D97" s="101"/>
      <c r="V97" s="82"/>
    </row>
    <row r="98" spans="1:22" s="456" customFormat="1" ht="11.25">
      <c r="A98" s="82"/>
      <c r="B98" s="82"/>
      <c r="C98" s="82"/>
      <c r="D98" s="101"/>
      <c r="V98" s="82"/>
    </row>
    <row r="99" spans="1:22" s="456" customFormat="1" ht="11.25">
      <c r="A99" s="82"/>
      <c r="B99" s="82"/>
      <c r="C99" s="82"/>
      <c r="D99" s="101"/>
      <c r="V99" s="82"/>
    </row>
    <row r="100" spans="1:22" s="456" customFormat="1" ht="11.25">
      <c r="A100" s="82"/>
      <c r="B100" s="82"/>
      <c r="C100" s="82"/>
      <c r="D100" s="101"/>
      <c r="V100" s="82"/>
    </row>
    <row r="101" spans="1:22" s="456" customFormat="1" ht="11.25">
      <c r="A101" s="82"/>
      <c r="B101" s="82"/>
      <c r="C101" s="82"/>
      <c r="D101" s="101"/>
      <c r="V101" s="82"/>
    </row>
    <row r="102" spans="1:22" s="456" customFormat="1" ht="11.25">
      <c r="A102" s="82"/>
      <c r="B102" s="82"/>
      <c r="C102" s="82"/>
      <c r="D102" s="101"/>
      <c r="V102" s="82"/>
    </row>
    <row r="103" spans="1:22" s="456" customFormat="1" ht="11.25">
      <c r="A103" s="82"/>
      <c r="B103" s="82"/>
      <c r="C103" s="82"/>
      <c r="D103" s="101"/>
      <c r="V103" s="82"/>
    </row>
  </sheetData>
  <sheetProtection selectLockedCells="1"/>
  <mergeCells count="54">
    <mergeCell ref="A14:B14"/>
    <mergeCell ref="A6:B9"/>
    <mergeCell ref="I6:I9"/>
    <mergeCell ref="C8:C9"/>
    <mergeCell ref="F8:F9"/>
    <mergeCell ref="H8:H9"/>
    <mergeCell ref="D8:D9"/>
    <mergeCell ref="C6:E7"/>
    <mergeCell ref="A10:B10"/>
    <mergeCell ref="A11:B11"/>
    <mergeCell ref="A12:B12"/>
    <mergeCell ref="A13:B13"/>
    <mergeCell ref="AH6:AH9"/>
    <mergeCell ref="J8:J9"/>
    <mergeCell ref="K8:K9"/>
    <mergeCell ref="L8:L9"/>
    <mergeCell ref="M8:M9"/>
    <mergeCell ref="N8:N9"/>
    <mergeCell ref="AG6:AG7"/>
    <mergeCell ref="AD8:AD9"/>
    <mergeCell ref="R8:R9"/>
    <mergeCell ref="S8:S9"/>
    <mergeCell ref="T8:T9"/>
    <mergeCell ref="U8:U9"/>
    <mergeCell ref="AB8:AB9"/>
    <mergeCell ref="AF8:AF9"/>
    <mergeCell ref="W6:W9"/>
    <mergeCell ref="O8:O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D3:AH3"/>
    <mergeCell ref="W3:AC3"/>
    <mergeCell ref="P3:V3"/>
    <mergeCell ref="E8:E9"/>
    <mergeCell ref="AG8:AG9"/>
    <mergeCell ref="A3:H3"/>
    <mergeCell ref="I3:O3"/>
    <mergeCell ref="AD6:AF7"/>
    <mergeCell ref="A4:H4"/>
    <mergeCell ref="G8:G9"/>
    <mergeCell ref="J6:L7"/>
    <mergeCell ref="P8:P9"/>
    <mergeCell ref="M6:O7"/>
    <mergeCell ref="AE8:AE9"/>
    <mergeCell ref="F6:H7"/>
    <mergeCell ref="Z8:Z9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fitToHeight="4" pageOrder="overThenDown" orientation="portrait" r:id="rId1"/>
  <headerFooter scaleWithDoc="0" alignWithMargins="0"/>
  <colBreaks count="3" manualBreakCount="3">
    <brk id="8" max="41" man="1"/>
    <brk id="15" max="41" man="1"/>
    <brk id="22" max="4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100"/>
  <sheetViews>
    <sheetView view="pageBreakPreview" topLeftCell="A8" zoomScaleNormal="100" zoomScaleSheetLayoutView="100" workbookViewId="0">
      <selection activeCell="K35" sqref="K35"/>
    </sheetView>
  </sheetViews>
  <sheetFormatPr defaultRowHeight="14.25"/>
  <cols>
    <col min="1" max="1" width="13.5" style="85" customWidth="1"/>
    <col min="2" max="2" width="11.5" style="454" customWidth="1"/>
    <col min="3" max="3" width="11.5" style="102" customWidth="1"/>
    <col min="4" max="4" width="11.5" style="57" customWidth="1"/>
    <col min="5" max="5" width="11.5" style="102" customWidth="1"/>
    <col min="6" max="6" width="11.5" style="57" customWidth="1"/>
    <col min="7" max="7" width="11.5" style="102" customWidth="1"/>
    <col min="8" max="8" width="11.5" style="454" customWidth="1"/>
    <col min="9" max="9" width="11.5" style="102" customWidth="1"/>
    <col min="10" max="10" width="11.5" style="57" customWidth="1"/>
    <col min="11" max="11" width="11.625" style="102" customWidth="1"/>
    <col min="12" max="12" width="11.5" style="57" customWidth="1"/>
    <col min="13" max="13" width="11.5" style="102" customWidth="1"/>
    <col min="14" max="14" width="13.25" style="57" customWidth="1"/>
    <col min="15" max="16384" width="9" style="57"/>
  </cols>
  <sheetData>
    <row r="1" spans="1:32" s="559" customFormat="1" ht="14.1" customHeight="1">
      <c r="A1" s="553" t="s">
        <v>716</v>
      </c>
      <c r="C1" s="560"/>
      <c r="D1" s="553"/>
      <c r="E1" s="560"/>
      <c r="G1" s="560"/>
      <c r="I1" s="560"/>
      <c r="K1" s="560"/>
      <c r="M1" s="560"/>
      <c r="N1" s="557" t="s">
        <v>717</v>
      </c>
    </row>
    <row r="2" spans="1:32" s="456" customFormat="1" ht="14.1" customHeight="1">
      <c r="A2" s="55"/>
      <c r="C2" s="101"/>
      <c r="D2" s="55"/>
      <c r="E2" s="101"/>
      <c r="G2" s="101"/>
      <c r="H2" s="55"/>
      <c r="I2" s="101"/>
      <c r="K2" s="101"/>
      <c r="M2" s="101"/>
    </row>
    <row r="3" spans="1:32" s="649" customFormat="1" ht="20.100000000000001" customHeight="1">
      <c r="A3" s="1047" t="s">
        <v>325</v>
      </c>
      <c r="B3" s="1047"/>
      <c r="C3" s="1047"/>
      <c r="D3" s="1047"/>
      <c r="E3" s="1047"/>
      <c r="F3" s="1047"/>
      <c r="G3" s="1047"/>
      <c r="H3" s="1487" t="s">
        <v>326</v>
      </c>
      <c r="I3" s="1487"/>
      <c r="J3" s="1487"/>
      <c r="K3" s="1487"/>
      <c r="L3" s="1487"/>
      <c r="M3" s="1487"/>
      <c r="N3" s="1487"/>
    </row>
    <row r="4" spans="1:32" s="650" customFormat="1" ht="24" customHeight="1">
      <c r="A4" s="1049"/>
      <c r="B4" s="1049"/>
      <c r="C4" s="1049"/>
      <c r="D4" s="965"/>
      <c r="E4" s="965"/>
      <c r="F4" s="965"/>
      <c r="G4" s="965"/>
      <c r="H4" s="1049"/>
      <c r="I4" s="1049"/>
      <c r="J4" s="1497"/>
      <c r="K4" s="1497"/>
      <c r="L4" s="1497"/>
      <c r="M4" s="1497"/>
      <c r="N4" s="287"/>
    </row>
    <row r="5" spans="1:32" s="55" customFormat="1" ht="18" customHeight="1" thickBot="1">
      <c r="A5" s="55" t="s">
        <v>225</v>
      </c>
      <c r="C5" s="288"/>
      <c r="E5" s="288"/>
      <c r="G5" s="288"/>
      <c r="I5" s="288"/>
      <c r="K5" s="288"/>
      <c r="M5" s="288"/>
      <c r="N5" s="58" t="s">
        <v>226</v>
      </c>
    </row>
    <row r="6" spans="1:32" s="456" customFormat="1" ht="13.5" customHeight="1">
      <c r="A6" s="1098" t="s">
        <v>227</v>
      </c>
      <c r="B6" s="1509" t="s">
        <v>228</v>
      </c>
      <c r="C6" s="1445"/>
      <c r="D6" s="1433" t="s">
        <v>248</v>
      </c>
      <c r="E6" s="1138"/>
      <c r="F6" s="1445" t="s">
        <v>229</v>
      </c>
      <c r="G6" s="1488"/>
      <c r="H6" s="1148" t="s">
        <v>230</v>
      </c>
      <c r="I6" s="1445"/>
      <c r="J6" s="1148" t="s">
        <v>231</v>
      </c>
      <c r="K6" s="1445"/>
      <c r="L6" s="1148" t="s">
        <v>249</v>
      </c>
      <c r="M6" s="1445"/>
      <c r="N6" s="1504" t="s">
        <v>190</v>
      </c>
      <c r="AD6" s="658"/>
      <c r="AE6" s="658"/>
      <c r="AF6" s="658"/>
    </row>
    <row r="7" spans="1:32" s="456" customFormat="1" ht="13.5" customHeight="1">
      <c r="A7" s="1498"/>
      <c r="B7" s="1051"/>
      <c r="C7" s="1014"/>
      <c r="D7" s="1432"/>
      <c r="E7" s="1018"/>
      <c r="F7" s="1014"/>
      <c r="G7" s="1016"/>
      <c r="H7" s="1019"/>
      <c r="I7" s="1014"/>
      <c r="J7" s="1019"/>
      <c r="K7" s="1014"/>
      <c r="L7" s="1019"/>
      <c r="M7" s="1014"/>
      <c r="N7" s="1505"/>
    </row>
    <row r="8" spans="1:32" s="456" customFormat="1" ht="13.5" customHeight="1">
      <c r="A8" s="1498"/>
      <c r="B8" s="1510" t="s">
        <v>232</v>
      </c>
      <c r="C8" s="1484" t="s">
        <v>233</v>
      </c>
      <c r="D8" s="1502" t="s">
        <v>232</v>
      </c>
      <c r="E8" s="1500" t="s">
        <v>233</v>
      </c>
      <c r="F8" s="1507" t="s">
        <v>232</v>
      </c>
      <c r="G8" s="1450" t="s">
        <v>233</v>
      </c>
      <c r="H8" s="1502" t="s">
        <v>232</v>
      </c>
      <c r="I8" s="1484" t="s">
        <v>233</v>
      </c>
      <c r="J8" s="1502" t="s">
        <v>232</v>
      </c>
      <c r="K8" s="1484" t="s">
        <v>233</v>
      </c>
      <c r="L8" s="1502" t="s">
        <v>232</v>
      </c>
      <c r="M8" s="1484" t="s">
        <v>233</v>
      </c>
      <c r="N8" s="1505"/>
    </row>
    <row r="9" spans="1:32" s="456" customFormat="1" ht="13.5" customHeight="1">
      <c r="A9" s="1499"/>
      <c r="B9" s="1511"/>
      <c r="C9" s="1485"/>
      <c r="D9" s="1503"/>
      <c r="E9" s="1501"/>
      <c r="F9" s="1508"/>
      <c r="G9" s="1451"/>
      <c r="H9" s="1503"/>
      <c r="I9" s="1485"/>
      <c r="J9" s="1503"/>
      <c r="K9" s="1485"/>
      <c r="L9" s="1503"/>
      <c r="M9" s="1485"/>
      <c r="N9" s="1506"/>
    </row>
    <row r="10" spans="1:32" s="292" customFormat="1" ht="18.95" customHeight="1">
      <c r="A10" s="651" t="s">
        <v>461</v>
      </c>
      <c r="B10" s="453">
        <v>3937</v>
      </c>
      <c r="C10" s="164">
        <v>355164.43000000005</v>
      </c>
      <c r="D10" s="453">
        <v>1036</v>
      </c>
      <c r="E10" s="289">
        <v>137834.20000000001</v>
      </c>
      <c r="F10" s="48">
        <v>1055</v>
      </c>
      <c r="G10" s="289">
        <v>105664.99999999999</v>
      </c>
      <c r="H10" s="453">
        <v>618</v>
      </c>
      <c r="I10" s="290">
        <v>32527.93</v>
      </c>
      <c r="J10" s="453">
        <v>995</v>
      </c>
      <c r="K10" s="290">
        <v>64369.600000000006</v>
      </c>
      <c r="L10" s="453">
        <v>233</v>
      </c>
      <c r="M10" s="290">
        <v>14767.699999999999</v>
      </c>
      <c r="N10" s="291" t="s">
        <v>461</v>
      </c>
    </row>
    <row r="11" spans="1:32" s="292" customFormat="1" ht="18.95" customHeight="1">
      <c r="A11" s="651" t="s">
        <v>585</v>
      </c>
      <c r="B11" s="453">
        <v>4004</v>
      </c>
      <c r="C11" s="164">
        <v>359184.60000000003</v>
      </c>
      <c r="D11" s="453">
        <v>1031</v>
      </c>
      <c r="E11" s="289">
        <v>134801</v>
      </c>
      <c r="F11" s="48">
        <v>1098</v>
      </c>
      <c r="G11" s="289">
        <v>112481.79999999999</v>
      </c>
      <c r="H11" s="453">
        <v>627</v>
      </c>
      <c r="I11" s="290">
        <v>34305.800000000003</v>
      </c>
      <c r="J11" s="453">
        <v>977</v>
      </c>
      <c r="K11" s="290">
        <v>61474.8</v>
      </c>
      <c r="L11" s="453">
        <v>271</v>
      </c>
      <c r="M11" s="290">
        <v>16121.199999999999</v>
      </c>
      <c r="N11" s="291" t="s">
        <v>585</v>
      </c>
    </row>
    <row r="12" spans="1:32" s="292" customFormat="1" ht="18.95" customHeight="1">
      <c r="A12" s="652" t="s">
        <v>657</v>
      </c>
      <c r="B12" s="453">
        <v>4054</v>
      </c>
      <c r="C12" s="164">
        <v>366352.7</v>
      </c>
      <c r="D12" s="453">
        <v>1026</v>
      </c>
      <c r="E12" s="289">
        <v>136662.70000000001</v>
      </c>
      <c r="F12" s="48">
        <v>1098</v>
      </c>
      <c r="G12" s="289">
        <v>112386.1</v>
      </c>
      <c r="H12" s="453">
        <v>652</v>
      </c>
      <c r="I12" s="290">
        <v>35316.400000000001</v>
      </c>
      <c r="J12" s="453">
        <v>1019</v>
      </c>
      <c r="K12" s="290">
        <v>65828.900000000009</v>
      </c>
      <c r="L12" s="453">
        <v>259</v>
      </c>
      <c r="M12" s="290">
        <v>16158.6</v>
      </c>
      <c r="N12" s="291" t="s">
        <v>657</v>
      </c>
    </row>
    <row r="13" spans="1:32" s="292" customFormat="1" ht="18.95" customHeight="1">
      <c r="A13" s="683" t="s">
        <v>658</v>
      </c>
      <c r="B13" s="453">
        <v>4088</v>
      </c>
      <c r="C13" s="164">
        <v>371579.7</v>
      </c>
      <c r="D13" s="453">
        <v>1059</v>
      </c>
      <c r="E13" s="289">
        <v>141184.79999999999</v>
      </c>
      <c r="F13" s="48">
        <v>1097</v>
      </c>
      <c r="G13" s="289">
        <v>112415.90000000001</v>
      </c>
      <c r="H13" s="453">
        <v>652</v>
      </c>
      <c r="I13" s="290">
        <v>35332.700000000004</v>
      </c>
      <c r="J13" s="453">
        <v>1018</v>
      </c>
      <c r="K13" s="290">
        <v>66021.399999999994</v>
      </c>
      <c r="L13" s="453">
        <v>262</v>
      </c>
      <c r="M13" s="290">
        <v>16624.900000000001</v>
      </c>
      <c r="N13" s="780" t="s">
        <v>658</v>
      </c>
    </row>
    <row r="14" spans="1:32" s="292" customFormat="1" ht="18.95" customHeight="1">
      <c r="A14" s="689" t="s">
        <v>732</v>
      </c>
      <c r="B14" s="45">
        <f>SUM(B16:B38)</f>
        <v>4295</v>
      </c>
      <c r="C14" s="173">
        <f t="shared" ref="C14:M14" si="0">SUM(C16:C38)</f>
        <v>395040.13999999996</v>
      </c>
      <c r="D14" s="45">
        <f t="shared" si="0"/>
        <v>1211</v>
      </c>
      <c r="E14" s="173">
        <f t="shared" si="0"/>
        <v>160626.6</v>
      </c>
      <c r="F14" s="45">
        <f t="shared" si="0"/>
        <v>1123</v>
      </c>
      <c r="G14" s="173">
        <f t="shared" si="0"/>
        <v>115340.1</v>
      </c>
      <c r="H14" s="45">
        <f t="shared" si="0"/>
        <v>660</v>
      </c>
      <c r="I14" s="293">
        <f t="shared" si="0"/>
        <v>36762.500000000007</v>
      </c>
      <c r="J14" s="45">
        <f t="shared" si="0"/>
        <v>1039</v>
      </c>
      <c r="K14" s="293">
        <f t="shared" si="0"/>
        <v>65685.840000000011</v>
      </c>
      <c r="L14" s="45">
        <f t="shared" si="0"/>
        <v>262</v>
      </c>
      <c r="M14" s="293">
        <f t="shared" si="0"/>
        <v>16625.099999999999</v>
      </c>
      <c r="N14" s="294" t="s">
        <v>732</v>
      </c>
    </row>
    <row r="15" spans="1:32" s="46" customFormat="1" ht="13.7" customHeight="1">
      <c r="A15" s="455"/>
      <c r="B15" s="453"/>
      <c r="C15" s="164"/>
      <c r="D15" s="453"/>
      <c r="E15" s="295"/>
      <c r="F15" s="453"/>
      <c r="G15" s="295"/>
      <c r="H15" s="453"/>
      <c r="I15" s="295"/>
      <c r="J15" s="453"/>
      <c r="K15" s="295"/>
      <c r="L15" s="453"/>
      <c r="M15" s="295"/>
      <c r="N15" s="296"/>
    </row>
    <row r="16" spans="1:32" s="46" customFormat="1" ht="18" customHeight="1">
      <c r="A16" s="455" t="s">
        <v>77</v>
      </c>
      <c r="B16" s="453">
        <f>SUM(D16,F16,H16,J16,L16)</f>
        <v>261</v>
      </c>
      <c r="C16" s="290">
        <f>SUM(E16,G16,I16,K16,M16)</f>
        <v>26386.499999999996</v>
      </c>
      <c r="D16" s="730">
        <v>38</v>
      </c>
      <c r="E16" s="802">
        <v>7432.9</v>
      </c>
      <c r="F16" s="806">
        <v>92</v>
      </c>
      <c r="G16" s="814">
        <v>9635.2999999999993</v>
      </c>
      <c r="H16" s="806">
        <v>25</v>
      </c>
      <c r="I16" s="814">
        <v>1689</v>
      </c>
      <c r="J16" s="806">
        <v>80</v>
      </c>
      <c r="K16" s="814">
        <v>6550.3</v>
      </c>
      <c r="L16" s="806">
        <v>26</v>
      </c>
      <c r="M16" s="814">
        <v>1079</v>
      </c>
      <c r="N16" s="297" t="s">
        <v>8</v>
      </c>
    </row>
    <row r="17" spans="1:29" s="475" customFormat="1" ht="18" customHeight="1">
      <c r="A17" s="868" t="s">
        <v>9</v>
      </c>
      <c r="B17" s="466">
        <f t="shared" ref="B17:C38" si="1">SUM(D17,F17,H17,J17,L17)</f>
        <v>294</v>
      </c>
      <c r="C17" s="942">
        <f>SUM(E17,G17,I17,K17,M17)</f>
        <v>24875.500000000004</v>
      </c>
      <c r="D17" s="738">
        <v>40</v>
      </c>
      <c r="E17" s="943">
        <v>2679</v>
      </c>
      <c r="F17" s="923">
        <v>98</v>
      </c>
      <c r="G17" s="944">
        <v>11787.1</v>
      </c>
      <c r="H17" s="923">
        <v>37</v>
      </c>
      <c r="I17" s="944">
        <v>1913.2</v>
      </c>
      <c r="J17" s="923">
        <v>95</v>
      </c>
      <c r="K17" s="944">
        <v>6008.5</v>
      </c>
      <c r="L17" s="923">
        <v>24</v>
      </c>
      <c r="M17" s="944">
        <v>2487.6999999999998</v>
      </c>
      <c r="N17" s="478" t="s">
        <v>10</v>
      </c>
    </row>
    <row r="18" spans="1:29" s="475" customFormat="1" ht="18" customHeight="1">
      <c r="A18" s="868" t="s">
        <v>11</v>
      </c>
      <c r="B18" s="466">
        <f t="shared" si="1"/>
        <v>288</v>
      </c>
      <c r="C18" s="942">
        <f t="shared" si="1"/>
        <v>25745</v>
      </c>
      <c r="D18" s="738">
        <v>119</v>
      </c>
      <c r="E18" s="943">
        <v>12150</v>
      </c>
      <c r="F18" s="923">
        <v>85</v>
      </c>
      <c r="G18" s="944">
        <v>7838</v>
      </c>
      <c r="H18" s="923">
        <v>42</v>
      </c>
      <c r="I18" s="944">
        <v>2911</v>
      </c>
      <c r="J18" s="923">
        <v>42</v>
      </c>
      <c r="K18" s="944">
        <v>2846</v>
      </c>
      <c r="L18" s="923"/>
      <c r="M18" s="944"/>
      <c r="N18" s="478" t="s">
        <v>12</v>
      </c>
    </row>
    <row r="19" spans="1:29" s="475" customFormat="1" ht="18" customHeight="1">
      <c r="A19" s="868" t="s">
        <v>13</v>
      </c>
      <c r="B19" s="466">
        <f t="shared" si="1"/>
        <v>252</v>
      </c>
      <c r="C19" s="942">
        <f t="shared" si="1"/>
        <v>30674.1</v>
      </c>
      <c r="D19" s="738">
        <v>80</v>
      </c>
      <c r="E19" s="943">
        <v>9376.5</v>
      </c>
      <c r="F19" s="923">
        <v>90</v>
      </c>
      <c r="G19" s="944">
        <v>12753.3</v>
      </c>
      <c r="H19" s="923">
        <v>48</v>
      </c>
      <c r="I19" s="944">
        <v>3734.3</v>
      </c>
      <c r="J19" s="923">
        <v>33</v>
      </c>
      <c r="K19" s="944">
        <v>4750</v>
      </c>
      <c r="L19" s="923">
        <v>1</v>
      </c>
      <c r="M19" s="944">
        <v>60</v>
      </c>
      <c r="N19" s="478" t="s">
        <v>14</v>
      </c>
    </row>
    <row r="20" spans="1:29" s="475" customFormat="1" ht="18" customHeight="1">
      <c r="A20" s="868" t="s">
        <v>15</v>
      </c>
      <c r="B20" s="466">
        <f t="shared" si="1"/>
        <v>218</v>
      </c>
      <c r="C20" s="942">
        <f t="shared" si="1"/>
        <v>21432.6</v>
      </c>
      <c r="D20" s="738">
        <v>114</v>
      </c>
      <c r="E20" s="943">
        <v>12311.2</v>
      </c>
      <c r="F20" s="923">
        <v>50</v>
      </c>
      <c r="G20" s="944">
        <v>4319.3999999999996</v>
      </c>
      <c r="H20" s="923">
        <v>5</v>
      </c>
      <c r="I20" s="944">
        <v>1544</v>
      </c>
      <c r="J20" s="923">
        <v>44</v>
      </c>
      <c r="K20" s="944">
        <v>3093</v>
      </c>
      <c r="L20" s="923">
        <v>5</v>
      </c>
      <c r="M20" s="944">
        <v>165</v>
      </c>
      <c r="N20" s="478" t="s">
        <v>16</v>
      </c>
    </row>
    <row r="21" spans="1:29" s="475" customFormat="1" ht="18" customHeight="1">
      <c r="A21" s="945" t="s">
        <v>17</v>
      </c>
      <c r="B21" s="946">
        <f t="shared" si="1"/>
        <v>180</v>
      </c>
      <c r="C21" s="942">
        <f t="shared" si="1"/>
        <v>13460.4</v>
      </c>
      <c r="D21" s="738">
        <v>49</v>
      </c>
      <c r="E21" s="943">
        <v>3784</v>
      </c>
      <c r="F21" s="923">
        <v>57</v>
      </c>
      <c r="G21" s="944">
        <v>4732.3999999999996</v>
      </c>
      <c r="H21" s="923">
        <v>5</v>
      </c>
      <c r="I21" s="944">
        <v>219</v>
      </c>
      <c r="J21" s="923">
        <v>58</v>
      </c>
      <c r="K21" s="944">
        <v>4345</v>
      </c>
      <c r="L21" s="923">
        <v>11</v>
      </c>
      <c r="M21" s="944">
        <v>380</v>
      </c>
      <c r="N21" s="478" t="s">
        <v>18</v>
      </c>
      <c r="Z21" s="947"/>
      <c r="AB21" s="480"/>
      <c r="AC21" s="480"/>
    </row>
    <row r="22" spans="1:29" s="475" customFormat="1" ht="18" customHeight="1">
      <c r="A22" s="945" t="s">
        <v>19</v>
      </c>
      <c r="B22" s="946">
        <f t="shared" si="1"/>
        <v>223</v>
      </c>
      <c r="C22" s="942">
        <f t="shared" si="1"/>
        <v>21805.3</v>
      </c>
      <c r="D22" s="738">
        <v>94</v>
      </c>
      <c r="E22" s="943">
        <v>10120</v>
      </c>
      <c r="F22" s="923">
        <v>55</v>
      </c>
      <c r="G22" s="944">
        <v>6357.8</v>
      </c>
      <c r="H22" s="923">
        <v>25</v>
      </c>
      <c r="I22" s="944">
        <v>1377</v>
      </c>
      <c r="J22" s="923">
        <v>44</v>
      </c>
      <c r="K22" s="944">
        <v>3466.5</v>
      </c>
      <c r="L22" s="923">
        <v>5</v>
      </c>
      <c r="M22" s="944">
        <v>484</v>
      </c>
      <c r="N22" s="478" t="s">
        <v>20</v>
      </c>
      <c r="Z22" s="947"/>
      <c r="AB22" s="480"/>
      <c r="AC22" s="480"/>
    </row>
    <row r="23" spans="1:29" s="475" customFormat="1" ht="18" customHeight="1">
      <c r="A23" s="945" t="s">
        <v>21</v>
      </c>
      <c r="B23" s="946">
        <f t="shared" si="1"/>
        <v>371</v>
      </c>
      <c r="C23" s="942">
        <f t="shared" si="1"/>
        <v>36404</v>
      </c>
      <c r="D23" s="738">
        <v>151</v>
      </c>
      <c r="E23" s="943">
        <v>21268</v>
      </c>
      <c r="F23" s="923">
        <v>77</v>
      </c>
      <c r="G23" s="944">
        <v>6198.5</v>
      </c>
      <c r="H23" s="923">
        <v>44</v>
      </c>
      <c r="I23" s="944">
        <v>2823.9</v>
      </c>
      <c r="J23" s="923">
        <v>74</v>
      </c>
      <c r="K23" s="944">
        <v>4862.6000000000004</v>
      </c>
      <c r="L23" s="923">
        <v>25</v>
      </c>
      <c r="M23" s="944">
        <v>1251</v>
      </c>
      <c r="N23" s="478" t="s">
        <v>22</v>
      </c>
      <c r="Z23" s="947"/>
      <c r="AB23" s="480"/>
      <c r="AC23" s="480"/>
    </row>
    <row r="24" spans="1:29" s="475" customFormat="1" ht="18" customHeight="1">
      <c r="A24" s="945" t="s">
        <v>23</v>
      </c>
      <c r="B24" s="946">
        <f t="shared" si="1"/>
        <v>169</v>
      </c>
      <c r="C24" s="942">
        <f t="shared" si="1"/>
        <v>20776.300000000003</v>
      </c>
      <c r="D24" s="738">
        <v>29</v>
      </c>
      <c r="E24" s="943">
        <v>9751.5</v>
      </c>
      <c r="F24" s="923">
        <v>41</v>
      </c>
      <c r="G24" s="944">
        <v>4800.1000000000004</v>
      </c>
      <c r="H24" s="923">
        <v>36</v>
      </c>
      <c r="I24" s="944">
        <v>2162.8000000000002</v>
      </c>
      <c r="J24" s="923">
        <v>57</v>
      </c>
      <c r="K24" s="944">
        <v>3711.9</v>
      </c>
      <c r="L24" s="923">
        <v>6</v>
      </c>
      <c r="M24" s="944">
        <v>350</v>
      </c>
      <c r="N24" s="478" t="s">
        <v>24</v>
      </c>
      <c r="Z24" s="947"/>
      <c r="AB24" s="480"/>
      <c r="AC24" s="480"/>
    </row>
    <row r="25" spans="1:29" s="475" customFormat="1" ht="18" customHeight="1">
      <c r="A25" s="945" t="s">
        <v>25</v>
      </c>
      <c r="B25" s="946">
        <f t="shared" si="1"/>
        <v>165</v>
      </c>
      <c r="C25" s="942">
        <f t="shared" si="1"/>
        <v>18755.5</v>
      </c>
      <c r="D25" s="738">
        <v>66</v>
      </c>
      <c r="E25" s="943">
        <v>12657.8</v>
      </c>
      <c r="F25" s="923">
        <v>17</v>
      </c>
      <c r="G25" s="944">
        <v>1729.3</v>
      </c>
      <c r="H25" s="923">
        <v>11</v>
      </c>
      <c r="I25" s="944">
        <v>745</v>
      </c>
      <c r="J25" s="923">
        <v>60</v>
      </c>
      <c r="K25" s="944">
        <v>2878.4</v>
      </c>
      <c r="L25" s="923">
        <v>11</v>
      </c>
      <c r="M25" s="944">
        <v>745</v>
      </c>
      <c r="N25" s="478" t="s">
        <v>26</v>
      </c>
      <c r="Z25" s="947"/>
      <c r="AB25" s="480"/>
      <c r="AC25" s="480"/>
    </row>
    <row r="26" spans="1:29" s="475" customFormat="1" ht="18" customHeight="1">
      <c r="A26" s="945" t="s">
        <v>27</v>
      </c>
      <c r="B26" s="946">
        <f t="shared" si="1"/>
        <v>109</v>
      </c>
      <c r="C26" s="942">
        <f t="shared" si="1"/>
        <v>6714.2999999999993</v>
      </c>
      <c r="D26" s="824">
        <v>32</v>
      </c>
      <c r="E26" s="825">
        <v>2018.2</v>
      </c>
      <c r="F26" s="823">
        <v>17</v>
      </c>
      <c r="G26" s="826">
        <v>1398.5</v>
      </c>
      <c r="H26" s="823">
        <v>28</v>
      </c>
      <c r="I26" s="826">
        <v>1455.1</v>
      </c>
      <c r="J26" s="823">
        <v>20</v>
      </c>
      <c r="K26" s="826">
        <v>1155.5</v>
      </c>
      <c r="L26" s="823">
        <v>12</v>
      </c>
      <c r="M26" s="826">
        <v>687</v>
      </c>
      <c r="N26" s="478" t="s">
        <v>28</v>
      </c>
      <c r="Z26" s="947"/>
      <c r="AB26" s="480"/>
      <c r="AC26" s="480"/>
    </row>
    <row r="27" spans="1:29" s="475" customFormat="1" ht="17.850000000000001" customHeight="1">
      <c r="A27" s="945" t="s">
        <v>29</v>
      </c>
      <c r="B27" s="946">
        <f t="shared" si="1"/>
        <v>242</v>
      </c>
      <c r="C27" s="942">
        <f t="shared" si="1"/>
        <v>20326</v>
      </c>
      <c r="D27" s="738">
        <v>106</v>
      </c>
      <c r="E27" s="943">
        <v>11881</v>
      </c>
      <c r="F27" s="923">
        <v>44</v>
      </c>
      <c r="G27" s="944">
        <v>3819</v>
      </c>
      <c r="H27" s="923">
        <v>49</v>
      </c>
      <c r="I27" s="944">
        <v>2101</v>
      </c>
      <c r="J27" s="923">
        <v>25</v>
      </c>
      <c r="K27" s="944">
        <v>1715</v>
      </c>
      <c r="L27" s="923">
        <v>18</v>
      </c>
      <c r="M27" s="944">
        <v>810</v>
      </c>
      <c r="N27" s="478" t="s">
        <v>30</v>
      </c>
      <c r="Z27" s="947"/>
      <c r="AB27" s="480"/>
      <c r="AC27" s="480"/>
    </row>
    <row r="28" spans="1:29" s="475" customFormat="1" ht="17.850000000000001" customHeight="1">
      <c r="A28" s="945" t="s">
        <v>31</v>
      </c>
      <c r="B28" s="946">
        <f t="shared" si="1"/>
        <v>138</v>
      </c>
      <c r="C28" s="942">
        <f t="shared" si="1"/>
        <v>11816.300000000003</v>
      </c>
      <c r="D28" s="738">
        <v>21</v>
      </c>
      <c r="E28" s="738">
        <v>3908.8</v>
      </c>
      <c r="F28" s="923">
        <v>19</v>
      </c>
      <c r="G28" s="944">
        <v>1714.9</v>
      </c>
      <c r="H28" s="923">
        <v>47</v>
      </c>
      <c r="I28" s="944">
        <v>3063.7</v>
      </c>
      <c r="J28" s="923">
        <v>39</v>
      </c>
      <c r="K28" s="944">
        <v>2182.1999999999998</v>
      </c>
      <c r="L28" s="923">
        <v>12</v>
      </c>
      <c r="M28" s="944">
        <v>946.7</v>
      </c>
      <c r="N28" s="478" t="s">
        <v>32</v>
      </c>
      <c r="Z28" s="947"/>
      <c r="AB28" s="480"/>
      <c r="AC28" s="480"/>
    </row>
    <row r="29" spans="1:29" s="475" customFormat="1" ht="17.850000000000001" customHeight="1">
      <c r="A29" s="945" t="s">
        <v>33</v>
      </c>
      <c r="B29" s="946">
        <f t="shared" si="1"/>
        <v>163</v>
      </c>
      <c r="C29" s="942">
        <f t="shared" si="1"/>
        <v>7822.2</v>
      </c>
      <c r="D29" s="738"/>
      <c r="E29" s="738"/>
      <c r="F29" s="923">
        <v>23</v>
      </c>
      <c r="G29" s="944">
        <v>2046.9</v>
      </c>
      <c r="H29" s="923">
        <v>87</v>
      </c>
      <c r="I29" s="944">
        <v>3174</v>
      </c>
      <c r="J29" s="923">
        <v>53</v>
      </c>
      <c r="K29" s="944">
        <v>2601.3000000000002</v>
      </c>
      <c r="L29" s="923"/>
      <c r="M29" s="944"/>
      <c r="N29" s="478" t="s">
        <v>34</v>
      </c>
      <c r="Z29" s="947"/>
      <c r="AB29" s="480"/>
      <c r="AC29" s="480"/>
    </row>
    <row r="30" spans="1:29" s="475" customFormat="1" ht="17.850000000000001" customHeight="1">
      <c r="A30" s="945" t="s">
        <v>35</v>
      </c>
      <c r="B30" s="946">
        <f t="shared" si="1"/>
        <v>138</v>
      </c>
      <c r="C30" s="942">
        <f t="shared" si="1"/>
        <v>7210.6</v>
      </c>
      <c r="D30" s="738"/>
      <c r="E30" s="738"/>
      <c r="F30" s="923">
        <v>31</v>
      </c>
      <c r="G30" s="944">
        <v>2546</v>
      </c>
      <c r="H30" s="923">
        <v>21</v>
      </c>
      <c r="I30" s="944">
        <v>599.6</v>
      </c>
      <c r="J30" s="923">
        <v>63</v>
      </c>
      <c r="K30" s="944">
        <v>2960.1</v>
      </c>
      <c r="L30" s="923">
        <v>23</v>
      </c>
      <c r="M30" s="944">
        <v>1104.9000000000001</v>
      </c>
      <c r="N30" s="478" t="s">
        <v>36</v>
      </c>
      <c r="Z30" s="947"/>
      <c r="AB30" s="480"/>
      <c r="AC30" s="480"/>
    </row>
    <row r="31" spans="1:29" s="475" customFormat="1" ht="18" customHeight="1">
      <c r="A31" s="945" t="s">
        <v>37</v>
      </c>
      <c r="B31" s="946">
        <f t="shared" si="1"/>
        <v>127</v>
      </c>
      <c r="C31" s="942">
        <f t="shared" si="1"/>
        <v>17124.2</v>
      </c>
      <c r="D31" s="824">
        <v>29</v>
      </c>
      <c r="E31" s="825">
        <v>10306.6</v>
      </c>
      <c r="F31" s="823">
        <v>35</v>
      </c>
      <c r="G31" s="826">
        <v>3227.4</v>
      </c>
      <c r="H31" s="823">
        <v>18</v>
      </c>
      <c r="I31" s="826">
        <v>898</v>
      </c>
      <c r="J31" s="923">
        <v>26</v>
      </c>
      <c r="K31" s="944">
        <v>1178.3</v>
      </c>
      <c r="L31" s="823">
        <v>19</v>
      </c>
      <c r="M31" s="826">
        <v>1513.9</v>
      </c>
      <c r="N31" s="478" t="s">
        <v>38</v>
      </c>
      <c r="Z31" s="947"/>
      <c r="AB31" s="480"/>
      <c r="AC31" s="480"/>
    </row>
    <row r="32" spans="1:29" s="475" customFormat="1" ht="17.649999999999999" customHeight="1">
      <c r="A32" s="945" t="s">
        <v>39</v>
      </c>
      <c r="B32" s="946">
        <f t="shared" si="1"/>
        <v>127</v>
      </c>
      <c r="C32" s="942">
        <f t="shared" si="1"/>
        <v>19705.5</v>
      </c>
      <c r="D32" s="738">
        <v>70</v>
      </c>
      <c r="E32" s="943">
        <v>11642.9</v>
      </c>
      <c r="F32" s="923">
        <v>29</v>
      </c>
      <c r="G32" s="944">
        <v>3587.3</v>
      </c>
      <c r="H32" s="923">
        <v>5</v>
      </c>
      <c r="I32" s="944">
        <v>229.4</v>
      </c>
      <c r="J32" s="923">
        <v>16</v>
      </c>
      <c r="K32" s="944">
        <v>2622.3</v>
      </c>
      <c r="L32" s="923">
        <v>7</v>
      </c>
      <c r="M32" s="944">
        <v>1623.6</v>
      </c>
      <c r="N32" s="478" t="s">
        <v>40</v>
      </c>
      <c r="Z32" s="947"/>
      <c r="AB32" s="480"/>
      <c r="AC32" s="480"/>
    </row>
    <row r="33" spans="1:29" s="475" customFormat="1" ht="17.649999999999999" customHeight="1">
      <c r="A33" s="945" t="s">
        <v>41</v>
      </c>
      <c r="B33" s="946">
        <f t="shared" si="1"/>
        <v>157</v>
      </c>
      <c r="C33" s="942">
        <f t="shared" si="1"/>
        <v>19768.5</v>
      </c>
      <c r="D33" s="938">
        <v>58</v>
      </c>
      <c r="E33" s="948">
        <v>10965.8</v>
      </c>
      <c r="F33" s="938">
        <v>40</v>
      </c>
      <c r="G33" s="948">
        <v>5006.1000000000004</v>
      </c>
      <c r="H33" s="938">
        <v>17</v>
      </c>
      <c r="I33" s="944">
        <v>934.8</v>
      </c>
      <c r="J33" s="938">
        <v>36</v>
      </c>
      <c r="K33" s="948">
        <v>2075.5</v>
      </c>
      <c r="L33" s="923">
        <v>6</v>
      </c>
      <c r="M33" s="944">
        <v>786.3</v>
      </c>
      <c r="N33" s="478" t="s">
        <v>42</v>
      </c>
      <c r="Z33" s="947"/>
      <c r="AB33" s="480"/>
      <c r="AC33" s="480"/>
    </row>
    <row r="34" spans="1:29" s="475" customFormat="1" ht="17.649999999999999" customHeight="1">
      <c r="A34" s="945" t="s">
        <v>43</v>
      </c>
      <c r="B34" s="946">
        <f t="shared" si="1"/>
        <v>172</v>
      </c>
      <c r="C34" s="942">
        <f t="shared" si="1"/>
        <v>12380.499999999998</v>
      </c>
      <c r="D34" s="738">
        <v>95</v>
      </c>
      <c r="E34" s="943">
        <v>6707.4</v>
      </c>
      <c r="F34" s="923">
        <v>45</v>
      </c>
      <c r="G34" s="944">
        <v>4373.2</v>
      </c>
      <c r="H34" s="923">
        <v>6</v>
      </c>
      <c r="I34" s="944">
        <v>190</v>
      </c>
      <c r="J34" s="923">
        <v>21</v>
      </c>
      <c r="K34" s="944">
        <v>666.9</v>
      </c>
      <c r="L34" s="923">
        <v>5</v>
      </c>
      <c r="M34" s="944">
        <v>443</v>
      </c>
      <c r="N34" s="478" t="s">
        <v>44</v>
      </c>
      <c r="Z34" s="947"/>
      <c r="AB34" s="480"/>
      <c r="AC34" s="480"/>
    </row>
    <row r="35" spans="1:29" s="475" customFormat="1" ht="17.649999999999999" customHeight="1">
      <c r="A35" s="868" t="s">
        <v>45</v>
      </c>
      <c r="B35" s="466">
        <f t="shared" si="1"/>
        <v>133</v>
      </c>
      <c r="C35" s="942">
        <f t="shared" si="1"/>
        <v>10887.14</v>
      </c>
      <c r="D35" s="738">
        <v>20</v>
      </c>
      <c r="E35" s="943">
        <v>1665</v>
      </c>
      <c r="F35" s="923">
        <v>45</v>
      </c>
      <c r="G35" s="944">
        <v>4620.8</v>
      </c>
      <c r="H35" s="923">
        <v>19</v>
      </c>
      <c r="I35" s="944">
        <v>1872.6</v>
      </c>
      <c r="J35" s="923">
        <v>49</v>
      </c>
      <c r="K35" s="944">
        <v>2728.74</v>
      </c>
      <c r="L35" s="923"/>
      <c r="M35" s="944"/>
      <c r="N35" s="478" t="s">
        <v>46</v>
      </c>
    </row>
    <row r="36" spans="1:29" s="475" customFormat="1" ht="17.649999999999999" customHeight="1">
      <c r="A36" s="868" t="s">
        <v>47</v>
      </c>
      <c r="B36" s="466">
        <f t="shared" si="1"/>
        <v>156</v>
      </c>
      <c r="C36" s="942">
        <f t="shared" si="1"/>
        <v>9225.6</v>
      </c>
      <c r="D36" s="738"/>
      <c r="E36" s="738"/>
      <c r="F36" s="923">
        <v>65</v>
      </c>
      <c r="G36" s="944">
        <v>6728.1</v>
      </c>
      <c r="H36" s="923">
        <v>34</v>
      </c>
      <c r="I36" s="944">
        <v>1010.3</v>
      </c>
      <c r="J36" s="923">
        <v>50</v>
      </c>
      <c r="K36" s="944">
        <v>1138.2</v>
      </c>
      <c r="L36" s="923">
        <v>7</v>
      </c>
      <c r="M36" s="944">
        <v>349</v>
      </c>
      <c r="N36" s="478" t="s">
        <v>48</v>
      </c>
    </row>
    <row r="37" spans="1:29" s="475" customFormat="1" ht="17.649999999999999" customHeight="1">
      <c r="A37" s="868" t="s">
        <v>49</v>
      </c>
      <c r="B37" s="466">
        <f t="shared" si="1"/>
        <v>194</v>
      </c>
      <c r="C37" s="942">
        <f t="shared" si="1"/>
        <v>11314.1</v>
      </c>
      <c r="D37" s="738"/>
      <c r="E37" s="738"/>
      <c r="F37" s="923">
        <v>68</v>
      </c>
      <c r="G37" s="944">
        <v>6120.7</v>
      </c>
      <c r="H37" s="923">
        <v>51</v>
      </c>
      <c r="I37" s="944">
        <v>2114.8000000000002</v>
      </c>
      <c r="J37" s="923">
        <v>51</v>
      </c>
      <c r="K37" s="944">
        <v>2101.6</v>
      </c>
      <c r="L37" s="923">
        <v>24</v>
      </c>
      <c r="M37" s="944">
        <v>977</v>
      </c>
      <c r="N37" s="478" t="s">
        <v>50</v>
      </c>
    </row>
    <row r="38" spans="1:29" s="46" customFormat="1" ht="17.649999999999999" customHeight="1" thickBot="1">
      <c r="A38" s="184" t="s">
        <v>51</v>
      </c>
      <c r="B38" s="298">
        <f t="shared" si="1"/>
        <v>18</v>
      </c>
      <c r="C38" s="299">
        <f t="shared" si="1"/>
        <v>430</v>
      </c>
      <c r="D38" s="815"/>
      <c r="E38" s="815"/>
      <c r="F38" s="820"/>
      <c r="G38" s="827"/>
      <c r="H38" s="827"/>
      <c r="I38" s="827"/>
      <c r="J38" s="820">
        <v>3</v>
      </c>
      <c r="K38" s="827">
        <v>48</v>
      </c>
      <c r="L38" s="820">
        <v>15</v>
      </c>
      <c r="M38" s="827">
        <v>382</v>
      </c>
      <c r="N38" s="300" t="s">
        <v>52</v>
      </c>
    </row>
    <row r="39" spans="1:29" s="72" customFormat="1" ht="11.1" customHeight="1">
      <c r="A39" s="72" t="s">
        <v>610</v>
      </c>
      <c r="B39" s="301"/>
      <c r="C39" s="302"/>
      <c r="E39" s="303"/>
      <c r="F39" s="303"/>
      <c r="G39" s="304"/>
      <c r="H39" s="73"/>
      <c r="I39" s="305"/>
      <c r="J39" s="73"/>
      <c r="K39" s="305"/>
      <c r="L39" s="73"/>
      <c r="M39" s="305"/>
      <c r="N39" s="74" t="s">
        <v>723</v>
      </c>
    </row>
    <row r="40" spans="1:29" s="64" customFormat="1" ht="11.1" customHeight="1">
      <c r="A40" s="72" t="s">
        <v>250</v>
      </c>
      <c r="B40" s="99"/>
      <c r="C40" s="306"/>
      <c r="E40" s="306"/>
      <c r="G40" s="306"/>
      <c r="H40" s="99"/>
      <c r="I40" s="306"/>
      <c r="K40" s="306"/>
      <c r="M40" s="306"/>
    </row>
    <row r="41" spans="1:29" s="456" customFormat="1" ht="11.25">
      <c r="A41" s="82"/>
      <c r="B41" s="82"/>
      <c r="C41" s="101"/>
      <c r="E41" s="101"/>
      <c r="G41" s="101"/>
      <c r="H41" s="82"/>
      <c r="I41" s="101"/>
      <c r="K41" s="101"/>
      <c r="M41" s="101"/>
    </row>
    <row r="42" spans="1:29" s="456" customFormat="1" ht="11.25">
      <c r="A42" s="82"/>
      <c r="B42" s="82"/>
      <c r="C42" s="101"/>
      <c r="E42" s="101"/>
      <c r="G42" s="101"/>
      <c r="H42" s="82"/>
      <c r="I42" s="101"/>
      <c r="K42" s="101"/>
      <c r="M42" s="101"/>
    </row>
    <row r="43" spans="1:29" s="456" customFormat="1" ht="11.25">
      <c r="A43" s="82"/>
      <c r="B43" s="82"/>
      <c r="C43" s="101"/>
      <c r="E43" s="101"/>
      <c r="G43" s="101"/>
      <c r="H43" s="82"/>
      <c r="I43" s="101"/>
      <c r="K43" s="101"/>
      <c r="M43" s="101"/>
    </row>
    <row r="44" spans="1:29" s="456" customFormat="1" ht="11.25">
      <c r="A44" s="82"/>
      <c r="B44" s="82"/>
      <c r="C44" s="101"/>
      <c r="E44" s="101"/>
      <c r="G44" s="101"/>
      <c r="H44" s="82"/>
      <c r="I44" s="101"/>
      <c r="K44" s="101"/>
      <c r="M44" s="101"/>
    </row>
    <row r="45" spans="1:29" s="456" customFormat="1" ht="11.25">
      <c r="A45" s="82"/>
      <c r="B45" s="82"/>
      <c r="C45" s="101"/>
      <c r="E45" s="101"/>
      <c r="G45" s="101"/>
      <c r="H45" s="82"/>
      <c r="I45" s="101"/>
      <c r="K45" s="101"/>
      <c r="M45" s="101"/>
    </row>
    <row r="46" spans="1:29" s="456" customFormat="1" ht="11.25">
      <c r="A46" s="82"/>
      <c r="B46" s="82"/>
      <c r="C46" s="101"/>
      <c r="E46" s="101"/>
      <c r="G46" s="101"/>
      <c r="H46" s="82"/>
      <c r="I46" s="101"/>
      <c r="K46" s="101"/>
      <c r="M46" s="101"/>
    </row>
    <row r="47" spans="1:29" s="456" customFormat="1" ht="11.25">
      <c r="A47" s="82"/>
      <c r="B47" s="82"/>
      <c r="C47" s="101"/>
      <c r="E47" s="101"/>
      <c r="G47" s="101"/>
      <c r="H47" s="82"/>
      <c r="I47" s="101"/>
      <c r="K47" s="101"/>
      <c r="M47" s="101"/>
    </row>
    <row r="48" spans="1:29" s="456" customFormat="1" ht="11.25">
      <c r="A48" s="82"/>
      <c r="B48" s="82"/>
      <c r="C48" s="101"/>
      <c r="E48" s="101"/>
      <c r="G48" s="101"/>
      <c r="H48" s="82"/>
      <c r="I48" s="101"/>
      <c r="K48" s="101"/>
      <c r="M48" s="101"/>
    </row>
    <row r="49" spans="1:13" s="456" customFormat="1" ht="11.25">
      <c r="A49" s="82"/>
      <c r="B49" s="82"/>
      <c r="C49" s="101"/>
      <c r="E49" s="101"/>
      <c r="G49" s="101"/>
      <c r="H49" s="82"/>
      <c r="I49" s="101"/>
      <c r="K49" s="101"/>
      <c r="M49" s="101"/>
    </row>
    <row r="50" spans="1:13" s="456" customFormat="1" ht="11.25">
      <c r="A50" s="82"/>
      <c r="B50" s="82"/>
      <c r="C50" s="101"/>
      <c r="E50" s="101"/>
      <c r="G50" s="101"/>
      <c r="H50" s="82"/>
      <c r="I50" s="101"/>
      <c r="K50" s="101"/>
      <c r="M50" s="101"/>
    </row>
    <row r="51" spans="1:13" s="456" customFormat="1" ht="11.25">
      <c r="A51" s="82"/>
      <c r="B51" s="82"/>
      <c r="C51" s="101"/>
      <c r="E51" s="101"/>
      <c r="G51" s="101"/>
      <c r="H51" s="82"/>
      <c r="I51" s="101"/>
      <c r="K51" s="101"/>
      <c r="M51" s="101"/>
    </row>
    <row r="52" spans="1:13" s="456" customFormat="1" ht="11.25">
      <c r="A52" s="82"/>
      <c r="B52" s="82"/>
      <c r="C52" s="101"/>
      <c r="E52" s="101"/>
      <c r="G52" s="101"/>
      <c r="H52" s="82"/>
      <c r="I52" s="101"/>
      <c r="K52" s="101"/>
      <c r="M52" s="101"/>
    </row>
    <row r="53" spans="1:13" s="456" customFormat="1" ht="11.25">
      <c r="A53" s="82"/>
      <c r="B53" s="82"/>
      <c r="C53" s="101"/>
      <c r="E53" s="101"/>
      <c r="G53" s="101"/>
      <c r="H53" s="82"/>
      <c r="I53" s="101"/>
      <c r="K53" s="101"/>
      <c r="M53" s="101"/>
    </row>
    <row r="54" spans="1:13" s="456" customFormat="1" ht="11.25">
      <c r="A54" s="82"/>
      <c r="B54" s="82"/>
      <c r="C54" s="101"/>
      <c r="E54" s="101"/>
      <c r="G54" s="101"/>
      <c r="H54" s="82"/>
      <c r="I54" s="101"/>
      <c r="K54" s="101"/>
      <c r="M54" s="101"/>
    </row>
    <row r="55" spans="1:13" s="456" customFormat="1" ht="11.25">
      <c r="A55" s="82"/>
      <c r="B55" s="82"/>
      <c r="C55" s="101"/>
      <c r="E55" s="101"/>
      <c r="G55" s="101"/>
      <c r="H55" s="82"/>
      <c r="I55" s="101"/>
      <c r="K55" s="101"/>
      <c r="M55" s="101"/>
    </row>
    <row r="56" spans="1:13" s="456" customFormat="1" ht="11.25">
      <c r="A56" s="82"/>
      <c r="B56" s="82"/>
      <c r="C56" s="101"/>
      <c r="E56" s="101"/>
      <c r="G56" s="101"/>
      <c r="H56" s="82"/>
      <c r="I56" s="101"/>
      <c r="K56" s="101"/>
      <c r="M56" s="101"/>
    </row>
    <row r="57" spans="1:13" s="456" customFormat="1" ht="11.25">
      <c r="A57" s="82"/>
      <c r="B57" s="82"/>
      <c r="C57" s="101"/>
      <c r="E57" s="101"/>
      <c r="G57" s="101"/>
      <c r="H57" s="82"/>
      <c r="I57" s="101"/>
      <c r="K57" s="101"/>
      <c r="M57" s="101"/>
    </row>
    <row r="58" spans="1:13" s="456" customFormat="1" ht="11.25">
      <c r="A58" s="82"/>
      <c r="B58" s="82"/>
      <c r="C58" s="101"/>
      <c r="E58" s="101"/>
      <c r="G58" s="101"/>
      <c r="H58" s="82"/>
      <c r="I58" s="101"/>
      <c r="K58" s="101"/>
      <c r="M58" s="101"/>
    </row>
    <row r="59" spans="1:13" s="456" customFormat="1" ht="11.25">
      <c r="A59" s="82"/>
      <c r="B59" s="82"/>
      <c r="C59" s="101"/>
      <c r="E59" s="101"/>
      <c r="G59" s="101"/>
      <c r="H59" s="82"/>
      <c r="I59" s="101"/>
      <c r="K59" s="101"/>
      <c r="M59" s="101"/>
    </row>
    <row r="60" spans="1:13" s="456" customFormat="1" ht="11.25">
      <c r="A60" s="82"/>
      <c r="B60" s="82"/>
      <c r="C60" s="101"/>
      <c r="E60" s="101"/>
      <c r="G60" s="101"/>
      <c r="H60" s="82"/>
      <c r="I60" s="101"/>
      <c r="K60" s="101"/>
      <c r="M60" s="101"/>
    </row>
    <row r="61" spans="1:13" s="456" customFormat="1" ht="11.25">
      <c r="A61" s="82"/>
      <c r="B61" s="82"/>
      <c r="C61" s="101"/>
      <c r="E61" s="101"/>
      <c r="G61" s="101"/>
      <c r="H61" s="82"/>
      <c r="I61" s="101"/>
      <c r="K61" s="101"/>
      <c r="M61" s="101"/>
    </row>
    <row r="62" spans="1:13" s="456" customFormat="1" ht="11.25">
      <c r="A62" s="82"/>
      <c r="B62" s="82"/>
      <c r="C62" s="101"/>
      <c r="E62" s="101"/>
      <c r="G62" s="101"/>
      <c r="H62" s="82"/>
      <c r="I62" s="101"/>
      <c r="K62" s="101"/>
      <c r="M62" s="101"/>
    </row>
    <row r="63" spans="1:13" s="456" customFormat="1" ht="11.25">
      <c r="A63" s="82"/>
      <c r="B63" s="82"/>
      <c r="C63" s="101"/>
      <c r="E63" s="101"/>
      <c r="G63" s="101"/>
      <c r="H63" s="82"/>
      <c r="I63" s="101"/>
      <c r="K63" s="101"/>
      <c r="M63" s="101"/>
    </row>
    <row r="64" spans="1:13" s="456" customFormat="1" ht="11.25">
      <c r="A64" s="82"/>
      <c r="B64" s="82"/>
      <c r="C64" s="101"/>
      <c r="E64" s="101"/>
      <c r="G64" s="101"/>
      <c r="H64" s="82"/>
      <c r="I64" s="101"/>
      <c r="K64" s="101"/>
      <c r="M64" s="101"/>
    </row>
    <row r="65" spans="1:13" s="456" customFormat="1" ht="11.25">
      <c r="A65" s="82"/>
      <c r="B65" s="82"/>
      <c r="C65" s="101"/>
      <c r="E65" s="101"/>
      <c r="G65" s="101"/>
      <c r="H65" s="82"/>
      <c r="I65" s="101"/>
      <c r="K65" s="101"/>
      <c r="M65" s="101"/>
    </row>
    <row r="66" spans="1:13" s="456" customFormat="1" ht="11.25">
      <c r="A66" s="82"/>
      <c r="B66" s="82"/>
      <c r="C66" s="101"/>
      <c r="E66" s="101"/>
      <c r="G66" s="101"/>
      <c r="H66" s="82"/>
      <c r="I66" s="101"/>
      <c r="K66" s="101"/>
      <c r="M66" s="101"/>
    </row>
    <row r="67" spans="1:13" s="456" customFormat="1" ht="11.25">
      <c r="A67" s="82"/>
      <c r="B67" s="82"/>
      <c r="C67" s="101"/>
      <c r="E67" s="101"/>
      <c r="G67" s="101"/>
      <c r="H67" s="82"/>
      <c r="I67" s="101"/>
      <c r="K67" s="101"/>
      <c r="M67" s="101"/>
    </row>
    <row r="68" spans="1:13" s="456" customFormat="1" ht="11.25">
      <c r="A68" s="82"/>
      <c r="B68" s="82"/>
      <c r="C68" s="101"/>
      <c r="E68" s="101"/>
      <c r="G68" s="101"/>
      <c r="H68" s="82"/>
      <c r="I68" s="101"/>
      <c r="K68" s="101"/>
      <c r="M68" s="101"/>
    </row>
    <row r="69" spans="1:13" s="456" customFormat="1" ht="11.25">
      <c r="A69" s="82"/>
      <c r="B69" s="82"/>
      <c r="C69" s="101"/>
      <c r="E69" s="101"/>
      <c r="G69" s="101"/>
      <c r="H69" s="82"/>
      <c r="I69" s="101"/>
      <c r="K69" s="101"/>
      <c r="M69" s="101"/>
    </row>
    <row r="70" spans="1:13" s="456" customFormat="1" ht="11.25">
      <c r="A70" s="82"/>
      <c r="B70" s="82"/>
      <c r="C70" s="101"/>
      <c r="E70" s="101"/>
      <c r="G70" s="101"/>
      <c r="H70" s="82"/>
      <c r="I70" s="101"/>
      <c r="K70" s="101"/>
      <c r="M70" s="101"/>
    </row>
    <row r="71" spans="1:13" s="456" customFormat="1" ht="11.25">
      <c r="A71" s="82"/>
      <c r="B71" s="82"/>
      <c r="C71" s="101"/>
      <c r="E71" s="101"/>
      <c r="G71" s="101"/>
      <c r="H71" s="82"/>
      <c r="I71" s="101"/>
      <c r="K71" s="101"/>
      <c r="M71" s="101"/>
    </row>
    <row r="72" spans="1:13" s="456" customFormat="1" ht="11.25">
      <c r="A72" s="82"/>
      <c r="B72" s="82"/>
      <c r="C72" s="101"/>
      <c r="E72" s="101"/>
      <c r="G72" s="101"/>
      <c r="H72" s="82"/>
      <c r="I72" s="101"/>
      <c r="K72" s="101"/>
      <c r="M72" s="101"/>
    </row>
    <row r="73" spans="1:13" s="456" customFormat="1" ht="11.25">
      <c r="A73" s="82"/>
      <c r="B73" s="82"/>
      <c r="C73" s="101"/>
      <c r="E73" s="101"/>
      <c r="G73" s="101"/>
      <c r="H73" s="82"/>
      <c r="I73" s="101"/>
      <c r="K73" s="101"/>
      <c r="M73" s="101"/>
    </row>
    <row r="74" spans="1:13" s="456" customFormat="1" ht="11.25">
      <c r="A74" s="82"/>
      <c r="B74" s="82"/>
      <c r="C74" s="101"/>
      <c r="E74" s="101"/>
      <c r="G74" s="101"/>
      <c r="H74" s="82"/>
      <c r="I74" s="101"/>
      <c r="K74" s="101"/>
      <c r="M74" s="101"/>
    </row>
    <row r="75" spans="1:13" s="456" customFormat="1" ht="11.25">
      <c r="A75" s="82"/>
      <c r="B75" s="82"/>
      <c r="C75" s="101"/>
      <c r="E75" s="101"/>
      <c r="G75" s="101"/>
      <c r="H75" s="82"/>
      <c r="I75" s="101"/>
      <c r="K75" s="101"/>
      <c r="M75" s="101"/>
    </row>
    <row r="76" spans="1:13" s="456" customFormat="1" ht="11.25">
      <c r="A76" s="82"/>
      <c r="B76" s="82"/>
      <c r="C76" s="101"/>
      <c r="E76" s="101"/>
      <c r="G76" s="101"/>
      <c r="H76" s="82"/>
      <c r="I76" s="101"/>
      <c r="K76" s="101"/>
      <c r="M76" s="101"/>
    </row>
    <row r="77" spans="1:13" s="456" customFormat="1" ht="11.25">
      <c r="A77" s="82"/>
      <c r="B77" s="82"/>
      <c r="C77" s="101"/>
      <c r="E77" s="101"/>
      <c r="G77" s="101"/>
      <c r="H77" s="82"/>
      <c r="I77" s="101"/>
      <c r="K77" s="101"/>
      <c r="M77" s="101"/>
    </row>
    <row r="78" spans="1:13" s="456" customFormat="1" ht="11.25">
      <c r="A78" s="82"/>
      <c r="B78" s="82"/>
      <c r="C78" s="101"/>
      <c r="E78" s="101"/>
      <c r="G78" s="101"/>
      <c r="H78" s="82"/>
      <c r="I78" s="101"/>
      <c r="K78" s="101"/>
      <c r="M78" s="101"/>
    </row>
    <row r="79" spans="1:13" s="456" customFormat="1" ht="11.25">
      <c r="A79" s="82"/>
      <c r="B79" s="82"/>
      <c r="C79" s="101"/>
      <c r="E79" s="101"/>
      <c r="G79" s="101"/>
      <c r="H79" s="82"/>
      <c r="I79" s="101"/>
      <c r="K79" s="101"/>
      <c r="M79" s="101"/>
    </row>
    <row r="80" spans="1:13" s="456" customFormat="1" ht="11.25">
      <c r="A80" s="82"/>
      <c r="B80" s="82"/>
      <c r="C80" s="101"/>
      <c r="E80" s="101"/>
      <c r="G80" s="101"/>
      <c r="H80" s="82"/>
      <c r="I80" s="101"/>
      <c r="K80" s="101"/>
      <c r="M80" s="101"/>
    </row>
    <row r="81" spans="1:13" s="456" customFormat="1" ht="11.25">
      <c r="A81" s="82"/>
      <c r="B81" s="82"/>
      <c r="C81" s="101"/>
      <c r="E81" s="101"/>
      <c r="G81" s="101"/>
      <c r="H81" s="82"/>
      <c r="I81" s="101"/>
      <c r="K81" s="101"/>
      <c r="M81" s="101"/>
    </row>
    <row r="82" spans="1:13" s="456" customFormat="1" ht="11.25">
      <c r="A82" s="82"/>
      <c r="B82" s="82"/>
      <c r="C82" s="101"/>
      <c r="E82" s="101"/>
      <c r="G82" s="101"/>
      <c r="H82" s="82"/>
      <c r="I82" s="101"/>
      <c r="K82" s="101"/>
      <c r="M82" s="101"/>
    </row>
    <row r="83" spans="1:13" s="456" customFormat="1" ht="11.25">
      <c r="A83" s="82"/>
      <c r="B83" s="82"/>
      <c r="C83" s="101"/>
      <c r="E83" s="101"/>
      <c r="G83" s="101"/>
      <c r="H83" s="82"/>
      <c r="I83" s="101"/>
      <c r="K83" s="101"/>
      <c r="M83" s="101"/>
    </row>
    <row r="84" spans="1:13" s="456" customFormat="1" ht="11.25">
      <c r="A84" s="82"/>
      <c r="B84" s="82"/>
      <c r="C84" s="101"/>
      <c r="E84" s="101"/>
      <c r="G84" s="101"/>
      <c r="H84" s="82"/>
      <c r="I84" s="101"/>
      <c r="K84" s="101"/>
      <c r="M84" s="101"/>
    </row>
    <row r="85" spans="1:13" s="456" customFormat="1" ht="11.25">
      <c r="A85" s="82"/>
      <c r="B85" s="82"/>
      <c r="C85" s="101"/>
      <c r="E85" s="101"/>
      <c r="G85" s="101"/>
      <c r="H85" s="82"/>
      <c r="I85" s="101"/>
      <c r="K85" s="101"/>
      <c r="M85" s="101"/>
    </row>
    <row r="86" spans="1:13" s="456" customFormat="1" ht="11.25">
      <c r="A86" s="82"/>
      <c r="B86" s="82"/>
      <c r="C86" s="101"/>
      <c r="E86" s="101"/>
      <c r="G86" s="101"/>
      <c r="H86" s="82"/>
      <c r="I86" s="101"/>
      <c r="K86" s="101"/>
      <c r="M86" s="101"/>
    </row>
    <row r="87" spans="1:13" s="456" customFormat="1" ht="11.25">
      <c r="A87" s="82"/>
      <c r="B87" s="82"/>
      <c r="C87" s="101"/>
      <c r="E87" s="101"/>
      <c r="G87" s="101"/>
      <c r="H87" s="82"/>
      <c r="I87" s="101"/>
      <c r="K87" s="101"/>
      <c r="M87" s="101"/>
    </row>
    <row r="88" spans="1:13" s="456" customFormat="1" ht="11.25">
      <c r="A88" s="82"/>
      <c r="B88" s="82"/>
      <c r="C88" s="101"/>
      <c r="E88" s="101"/>
      <c r="G88" s="101"/>
      <c r="H88" s="82"/>
      <c r="I88" s="101"/>
      <c r="K88" s="101"/>
      <c r="M88" s="101"/>
    </row>
    <row r="89" spans="1:13" s="456" customFormat="1" ht="11.25">
      <c r="A89" s="82"/>
      <c r="B89" s="82"/>
      <c r="C89" s="101"/>
      <c r="E89" s="101"/>
      <c r="G89" s="101"/>
      <c r="H89" s="82"/>
      <c r="I89" s="101"/>
      <c r="K89" s="101"/>
      <c r="M89" s="101"/>
    </row>
    <row r="90" spans="1:13" s="456" customFormat="1" ht="11.25">
      <c r="A90" s="82"/>
      <c r="B90" s="82"/>
      <c r="C90" s="101"/>
      <c r="E90" s="101"/>
      <c r="G90" s="101"/>
      <c r="H90" s="82"/>
      <c r="I90" s="101"/>
      <c r="K90" s="101"/>
      <c r="M90" s="101"/>
    </row>
    <row r="91" spans="1:13" s="456" customFormat="1" ht="11.25">
      <c r="A91" s="82"/>
      <c r="B91" s="82"/>
      <c r="C91" s="101"/>
      <c r="E91" s="101"/>
      <c r="G91" s="101"/>
      <c r="H91" s="82"/>
      <c r="I91" s="101"/>
      <c r="K91" s="101"/>
      <c r="M91" s="101"/>
    </row>
    <row r="92" spans="1:13" s="456" customFormat="1" ht="11.25">
      <c r="A92" s="82"/>
      <c r="B92" s="82"/>
      <c r="C92" s="101"/>
      <c r="E92" s="101"/>
      <c r="G92" s="101"/>
      <c r="H92" s="82"/>
      <c r="I92" s="101"/>
      <c r="K92" s="101"/>
      <c r="M92" s="101"/>
    </row>
    <row r="93" spans="1:13" s="456" customFormat="1" ht="11.25">
      <c r="A93" s="82"/>
      <c r="B93" s="82"/>
      <c r="C93" s="101"/>
      <c r="E93" s="101"/>
      <c r="G93" s="101"/>
      <c r="H93" s="82"/>
      <c r="I93" s="101"/>
      <c r="K93" s="101"/>
      <c r="M93" s="101"/>
    </row>
    <row r="94" spans="1:13" s="456" customFormat="1" ht="11.25">
      <c r="A94" s="82"/>
      <c r="B94" s="82"/>
      <c r="C94" s="101"/>
      <c r="E94" s="101"/>
      <c r="G94" s="101"/>
      <c r="H94" s="82"/>
      <c r="I94" s="101"/>
      <c r="K94" s="101"/>
      <c r="M94" s="101"/>
    </row>
    <row r="95" spans="1:13" s="456" customFormat="1" ht="11.25">
      <c r="A95" s="82"/>
      <c r="B95" s="82"/>
      <c r="C95" s="101"/>
      <c r="E95" s="101"/>
      <c r="G95" s="101"/>
      <c r="H95" s="82"/>
      <c r="I95" s="101"/>
      <c r="K95" s="101"/>
      <c r="M95" s="101"/>
    </row>
    <row r="96" spans="1:13" s="456" customFormat="1" ht="11.25">
      <c r="A96" s="82"/>
      <c r="B96" s="82"/>
      <c r="C96" s="101"/>
      <c r="E96" s="101"/>
      <c r="G96" s="101"/>
      <c r="H96" s="82"/>
      <c r="I96" s="101"/>
      <c r="K96" s="101"/>
      <c r="M96" s="101"/>
    </row>
    <row r="97" spans="1:13" s="456" customFormat="1" ht="11.25">
      <c r="A97" s="82"/>
      <c r="B97" s="82"/>
      <c r="C97" s="101"/>
      <c r="E97" s="101"/>
      <c r="G97" s="101"/>
      <c r="H97" s="82"/>
      <c r="I97" s="101"/>
      <c r="K97" s="101"/>
      <c r="M97" s="101"/>
    </row>
    <row r="98" spans="1:13" s="456" customFormat="1" ht="11.25">
      <c r="A98" s="82"/>
      <c r="B98" s="82"/>
      <c r="C98" s="101"/>
      <c r="E98" s="101"/>
      <c r="G98" s="101"/>
      <c r="H98" s="82"/>
      <c r="I98" s="101"/>
      <c r="K98" s="101"/>
      <c r="M98" s="101"/>
    </row>
    <row r="99" spans="1:13" s="456" customFormat="1" ht="11.25">
      <c r="A99" s="82"/>
      <c r="B99" s="82"/>
      <c r="C99" s="101"/>
      <c r="E99" s="101"/>
      <c r="G99" s="101"/>
      <c r="H99" s="82"/>
      <c r="I99" s="101"/>
      <c r="K99" s="101"/>
      <c r="M99" s="101"/>
    </row>
    <row r="100" spans="1:13" s="456" customFormat="1" ht="11.25">
      <c r="A100" s="82"/>
      <c r="B100" s="82"/>
      <c r="C100" s="101"/>
      <c r="E100" s="101"/>
      <c r="G100" s="101"/>
      <c r="H100" s="82"/>
      <c r="I100" s="101"/>
      <c r="K100" s="101"/>
      <c r="M100" s="101"/>
    </row>
  </sheetData>
  <sheetProtection selectLockedCells="1"/>
  <mergeCells count="27"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zoomScaleNormal="100" zoomScaleSheetLayoutView="100" workbookViewId="0">
      <selection activeCell="F20" sqref="F20"/>
    </sheetView>
  </sheetViews>
  <sheetFormatPr defaultRowHeight="14.25"/>
  <cols>
    <col min="1" max="1" width="12.5" style="286" customWidth="1"/>
    <col min="2" max="2" width="10" style="454" customWidth="1"/>
    <col min="3" max="8" width="10" style="266" customWidth="1"/>
    <col min="9" max="9" width="12.5" style="266" customWidth="1"/>
    <col min="10" max="16" width="10" style="266" customWidth="1"/>
    <col min="17" max="16384" width="9" style="266"/>
  </cols>
  <sheetData>
    <row r="1" spans="1:32" s="558" customFormat="1" ht="14.1" customHeight="1">
      <c r="A1" s="553" t="s">
        <v>718</v>
      </c>
      <c r="B1" s="556"/>
      <c r="I1" s="553"/>
      <c r="P1" s="557" t="s">
        <v>719</v>
      </c>
    </row>
    <row r="2" spans="1:32" ht="14.1" customHeight="1">
      <c r="A2" s="55"/>
      <c r="B2" s="57"/>
      <c r="I2" s="55"/>
      <c r="P2" s="58"/>
    </row>
    <row r="3" spans="1:32" s="680" customFormat="1" ht="20.100000000000001" customHeight="1">
      <c r="A3" s="1526" t="s">
        <v>327</v>
      </c>
      <c r="B3" s="1526"/>
      <c r="C3" s="1526"/>
      <c r="D3" s="1526"/>
      <c r="E3" s="1526"/>
      <c r="F3" s="1526"/>
      <c r="G3" s="1526"/>
      <c r="H3" s="1526"/>
      <c r="I3" s="1526" t="s">
        <v>328</v>
      </c>
      <c r="J3" s="1526"/>
      <c r="K3" s="1526"/>
      <c r="L3" s="1526"/>
      <c r="M3" s="1526"/>
      <c r="N3" s="1526"/>
      <c r="O3" s="1526"/>
      <c r="P3" s="1526"/>
    </row>
    <row r="4" spans="1:32" s="681" customFormat="1" ht="24" customHeight="1">
      <c r="A4" s="1527"/>
      <c r="B4" s="1527"/>
      <c r="C4" s="1527"/>
      <c r="D4" s="1527"/>
      <c r="E4" s="1527"/>
      <c r="F4" s="1527"/>
      <c r="G4" s="1527"/>
      <c r="H4" s="1527"/>
      <c r="I4" s="1527"/>
      <c r="J4" s="1527"/>
      <c r="K4" s="1527"/>
      <c r="L4" s="1527"/>
      <c r="M4" s="1527"/>
      <c r="N4" s="1527"/>
      <c r="O4" s="1527"/>
      <c r="P4" s="1527"/>
    </row>
    <row r="5" spans="1:32" s="267" customFormat="1" ht="18" customHeight="1" thickBot="1">
      <c r="A5" s="267" t="s">
        <v>234</v>
      </c>
      <c r="B5" s="55"/>
      <c r="H5" s="268"/>
      <c r="P5" s="268" t="s">
        <v>235</v>
      </c>
    </row>
    <row r="6" spans="1:32" s="269" customFormat="1" ht="16.350000000000001" customHeight="1">
      <c r="A6" s="1517" t="s">
        <v>492</v>
      </c>
      <c r="B6" s="1152" t="s">
        <v>493</v>
      </c>
      <c r="C6" s="1531"/>
      <c r="D6" s="1512" t="s">
        <v>494</v>
      </c>
      <c r="E6" s="1528" t="s">
        <v>495</v>
      </c>
      <c r="F6" s="1528" t="s">
        <v>496</v>
      </c>
      <c r="G6" s="1528" t="s">
        <v>497</v>
      </c>
      <c r="H6" s="1534" t="s">
        <v>498</v>
      </c>
      <c r="I6" s="1517" t="s">
        <v>499</v>
      </c>
      <c r="J6" s="1541" t="s">
        <v>500</v>
      </c>
      <c r="K6" s="1528" t="s">
        <v>501</v>
      </c>
      <c r="L6" s="1528" t="s">
        <v>502</v>
      </c>
      <c r="M6" s="1528" t="s">
        <v>503</v>
      </c>
      <c r="N6" s="1537" t="s">
        <v>504</v>
      </c>
      <c r="O6" s="1538"/>
      <c r="P6" s="1538"/>
      <c r="AD6" s="270"/>
      <c r="AE6" s="270"/>
      <c r="AF6" s="270"/>
    </row>
    <row r="7" spans="1:32" s="269" customFormat="1" ht="14.1" customHeight="1">
      <c r="A7" s="1518"/>
      <c r="B7" s="1490"/>
      <c r="C7" s="1532"/>
      <c r="D7" s="1544"/>
      <c r="E7" s="1529"/>
      <c r="F7" s="1529"/>
      <c r="G7" s="1529"/>
      <c r="H7" s="1535"/>
      <c r="I7" s="1518"/>
      <c r="J7" s="1542"/>
      <c r="K7" s="1529"/>
      <c r="L7" s="1549"/>
      <c r="M7" s="1549"/>
      <c r="N7" s="1546" t="s">
        <v>505</v>
      </c>
      <c r="O7" s="1513" t="s">
        <v>506</v>
      </c>
      <c r="P7" s="1524" t="s">
        <v>507</v>
      </c>
    </row>
    <row r="8" spans="1:32" s="269" customFormat="1" ht="14.1" customHeight="1">
      <c r="A8" s="1518"/>
      <c r="B8" s="1490"/>
      <c r="C8" s="1532"/>
      <c r="D8" s="1544"/>
      <c r="E8" s="1529"/>
      <c r="F8" s="1529"/>
      <c r="G8" s="1529"/>
      <c r="H8" s="1535"/>
      <c r="I8" s="1518"/>
      <c r="J8" s="1542"/>
      <c r="K8" s="1529"/>
      <c r="L8" s="1549"/>
      <c r="M8" s="1549"/>
      <c r="N8" s="1547"/>
      <c r="O8" s="1513"/>
      <c r="P8" s="1524"/>
    </row>
    <row r="9" spans="1:32" s="269" customFormat="1" ht="14.1" customHeight="1">
      <c r="A9" s="1519"/>
      <c r="B9" s="1491"/>
      <c r="C9" s="1533"/>
      <c r="D9" s="1545"/>
      <c r="E9" s="1530"/>
      <c r="F9" s="1530"/>
      <c r="G9" s="1530"/>
      <c r="H9" s="1536"/>
      <c r="I9" s="1519"/>
      <c r="J9" s="1543"/>
      <c r="K9" s="1530"/>
      <c r="L9" s="1550"/>
      <c r="M9" s="1550"/>
      <c r="N9" s="1548"/>
      <c r="O9" s="1514"/>
      <c r="P9" s="1525"/>
    </row>
    <row r="10" spans="1:32" s="269" customFormat="1" ht="44.25" customHeight="1">
      <c r="A10" s="677" t="s">
        <v>461</v>
      </c>
      <c r="B10" s="1539">
        <v>35165</v>
      </c>
      <c r="C10" s="1540"/>
      <c r="D10" s="271">
        <v>132</v>
      </c>
      <c r="E10" s="271">
        <v>13127</v>
      </c>
      <c r="F10" s="271">
        <v>1776</v>
      </c>
      <c r="G10" s="271">
        <v>11937</v>
      </c>
      <c r="H10" s="271">
        <v>14</v>
      </c>
      <c r="I10" s="677" t="s">
        <v>461</v>
      </c>
      <c r="J10" s="271">
        <v>4970</v>
      </c>
      <c r="K10" s="271">
        <v>529</v>
      </c>
      <c r="L10" s="271">
        <v>47</v>
      </c>
      <c r="M10" s="271">
        <v>369</v>
      </c>
      <c r="N10" s="271">
        <v>1</v>
      </c>
      <c r="O10" s="271">
        <v>0</v>
      </c>
      <c r="P10" s="271">
        <v>0</v>
      </c>
    </row>
    <row r="11" spans="1:32" s="269" customFormat="1" ht="44.25" customHeight="1">
      <c r="A11" s="677" t="s">
        <v>585</v>
      </c>
      <c r="B11" s="1539">
        <v>37426</v>
      </c>
      <c r="C11" s="1540"/>
      <c r="D11" s="271">
        <v>139</v>
      </c>
      <c r="E11" s="271">
        <v>14089</v>
      </c>
      <c r="F11" s="271">
        <v>1918</v>
      </c>
      <c r="G11" s="271">
        <v>12687</v>
      </c>
      <c r="H11" s="271">
        <v>12</v>
      </c>
      <c r="I11" s="677" t="s">
        <v>585</v>
      </c>
      <c r="J11" s="271">
        <v>5191</v>
      </c>
      <c r="K11" s="271">
        <v>546</v>
      </c>
      <c r="L11" s="271">
        <v>50</v>
      </c>
      <c r="M11" s="271">
        <v>383</v>
      </c>
      <c r="N11" s="271">
        <v>1</v>
      </c>
      <c r="O11" s="271">
        <v>0</v>
      </c>
      <c r="P11" s="271">
        <v>0</v>
      </c>
    </row>
    <row r="12" spans="1:32" s="269" customFormat="1" ht="44.25" customHeight="1">
      <c r="A12" s="678" t="s">
        <v>657</v>
      </c>
      <c r="B12" s="1539">
        <v>39484</v>
      </c>
      <c r="C12" s="1540"/>
      <c r="D12" s="271">
        <v>141</v>
      </c>
      <c r="E12" s="271">
        <v>14901</v>
      </c>
      <c r="F12" s="271">
        <v>2108</v>
      </c>
      <c r="G12" s="271">
        <v>13440</v>
      </c>
      <c r="H12" s="271">
        <v>11</v>
      </c>
      <c r="I12" s="678" t="s">
        <v>657</v>
      </c>
      <c r="J12" s="271">
        <v>5283</v>
      </c>
      <c r="K12" s="271">
        <v>567</v>
      </c>
      <c r="L12" s="271">
        <v>60</v>
      </c>
      <c r="M12" s="271">
        <v>397</v>
      </c>
      <c r="N12" s="271">
        <v>1</v>
      </c>
      <c r="O12" s="271">
        <v>0</v>
      </c>
      <c r="P12" s="271">
        <v>0</v>
      </c>
    </row>
    <row r="13" spans="1:32" s="269" customFormat="1" ht="44.25" customHeight="1">
      <c r="A13" s="690" t="s">
        <v>658</v>
      </c>
      <c r="B13" s="1551">
        <v>41567</v>
      </c>
      <c r="C13" s="1540"/>
      <c r="D13" s="271">
        <v>153</v>
      </c>
      <c r="E13" s="271">
        <v>15663</v>
      </c>
      <c r="F13" s="271">
        <v>2292</v>
      </c>
      <c r="G13" s="271">
        <v>14180</v>
      </c>
      <c r="H13" s="271">
        <v>11</v>
      </c>
      <c r="I13" s="690" t="s">
        <v>658</v>
      </c>
      <c r="J13" s="271">
        <v>5532</v>
      </c>
      <c r="K13" s="271">
        <v>584</v>
      </c>
      <c r="L13" s="271">
        <v>61</v>
      </c>
      <c r="M13" s="271">
        <v>423</v>
      </c>
      <c r="N13" s="271">
        <v>1</v>
      </c>
      <c r="O13" s="271">
        <v>0</v>
      </c>
      <c r="P13" s="271">
        <v>0</v>
      </c>
    </row>
    <row r="14" spans="1:32" s="273" customFormat="1" ht="44.25" customHeight="1" thickBot="1">
      <c r="A14" s="272" t="s">
        <v>735</v>
      </c>
      <c r="B14" s="1552">
        <f>SUM(D14:H14,J14:P14,B24:H24,J24:P24)</f>
        <v>43782</v>
      </c>
      <c r="C14" s="1553"/>
      <c r="D14" s="828">
        <v>150</v>
      </c>
      <c r="E14" s="828">
        <v>16475</v>
      </c>
      <c r="F14" s="828">
        <v>2482</v>
      </c>
      <c r="G14" s="828">
        <v>14829</v>
      </c>
      <c r="H14" s="828">
        <v>11</v>
      </c>
      <c r="I14" s="272" t="s">
        <v>735</v>
      </c>
      <c r="J14" s="828">
        <v>5934</v>
      </c>
      <c r="K14" s="828">
        <v>583</v>
      </c>
      <c r="L14" s="828">
        <v>63</v>
      </c>
      <c r="M14" s="828">
        <v>440</v>
      </c>
      <c r="N14" s="828">
        <v>1</v>
      </c>
      <c r="O14" s="828">
        <v>0</v>
      </c>
      <c r="P14" s="828">
        <v>0</v>
      </c>
    </row>
    <row r="15" spans="1:32" s="269" customFormat="1" ht="25.7" customHeight="1" thickBot="1">
      <c r="A15" s="1515"/>
      <c r="B15" s="1516"/>
      <c r="C15" s="1516"/>
      <c r="D15" s="1516"/>
      <c r="E15" s="1516"/>
      <c r="F15" s="1516"/>
      <c r="G15" s="1516"/>
      <c r="H15" s="1516"/>
      <c r="I15" s="1515"/>
      <c r="J15" s="1516"/>
      <c r="K15" s="1516"/>
      <c r="L15" s="1516"/>
      <c r="M15" s="1516"/>
      <c r="N15" s="1516"/>
      <c r="O15" s="1516"/>
      <c r="P15" s="1516"/>
    </row>
    <row r="16" spans="1:32" s="269" customFormat="1" ht="16.350000000000001" customHeight="1">
      <c r="A16" s="1517" t="s">
        <v>499</v>
      </c>
      <c r="B16" s="1436" t="s">
        <v>504</v>
      </c>
      <c r="C16" s="1033"/>
      <c r="D16" s="1033" t="s">
        <v>236</v>
      </c>
      <c r="E16" s="1033"/>
      <c r="F16" s="1033"/>
      <c r="G16" s="1512" t="s">
        <v>508</v>
      </c>
      <c r="H16" s="1523" t="s">
        <v>509</v>
      </c>
      <c r="I16" s="1517" t="s">
        <v>499</v>
      </c>
      <c r="J16" s="1520" t="s">
        <v>510</v>
      </c>
      <c r="K16" s="1512" t="s">
        <v>511</v>
      </c>
      <c r="L16" s="1512" t="s">
        <v>512</v>
      </c>
      <c r="M16" s="1512" t="s">
        <v>513</v>
      </c>
      <c r="N16" s="1512" t="s">
        <v>514</v>
      </c>
      <c r="O16" s="1512" t="s">
        <v>515</v>
      </c>
      <c r="P16" s="1523" t="s">
        <v>237</v>
      </c>
    </row>
    <row r="17" spans="1:29" s="269" customFormat="1" ht="14.1" customHeight="1">
      <c r="A17" s="1518"/>
      <c r="B17" s="1521" t="s">
        <v>516</v>
      </c>
      <c r="C17" s="1014" t="s">
        <v>238</v>
      </c>
      <c r="D17" s="1014" t="s">
        <v>517</v>
      </c>
      <c r="E17" s="1513" t="s">
        <v>518</v>
      </c>
      <c r="F17" s="1513" t="s">
        <v>507</v>
      </c>
      <c r="G17" s="1513"/>
      <c r="H17" s="1524"/>
      <c r="I17" s="1518"/>
      <c r="J17" s="1521"/>
      <c r="K17" s="1513"/>
      <c r="L17" s="1513"/>
      <c r="M17" s="1513"/>
      <c r="N17" s="1513"/>
      <c r="O17" s="1513"/>
      <c r="P17" s="1524"/>
    </row>
    <row r="18" spans="1:29" s="269" customFormat="1" ht="14.1" customHeight="1">
      <c r="A18" s="1518"/>
      <c r="B18" s="1521"/>
      <c r="C18" s="1446"/>
      <c r="D18" s="1014"/>
      <c r="E18" s="1513"/>
      <c r="F18" s="1513"/>
      <c r="G18" s="1513"/>
      <c r="H18" s="1524"/>
      <c r="I18" s="1518"/>
      <c r="J18" s="1521"/>
      <c r="K18" s="1513"/>
      <c r="L18" s="1513"/>
      <c r="M18" s="1513"/>
      <c r="N18" s="1513"/>
      <c r="O18" s="1513"/>
      <c r="P18" s="1524"/>
    </row>
    <row r="19" spans="1:29" s="269" customFormat="1" ht="14.1" customHeight="1">
      <c r="A19" s="1519"/>
      <c r="B19" s="1522"/>
      <c r="C19" s="1447"/>
      <c r="D19" s="1015"/>
      <c r="E19" s="1514"/>
      <c r="F19" s="1514"/>
      <c r="G19" s="1514"/>
      <c r="H19" s="1525"/>
      <c r="I19" s="1519"/>
      <c r="J19" s="1522"/>
      <c r="K19" s="1514"/>
      <c r="L19" s="1514"/>
      <c r="M19" s="1514"/>
      <c r="N19" s="1514"/>
      <c r="O19" s="1514"/>
      <c r="P19" s="1525"/>
    </row>
    <row r="20" spans="1:29" s="269" customFormat="1" ht="44.25" customHeight="1">
      <c r="A20" s="274" t="s">
        <v>461</v>
      </c>
      <c r="B20" s="275">
        <v>1464</v>
      </c>
      <c r="C20" s="271">
        <v>297</v>
      </c>
      <c r="D20" s="271">
        <v>0</v>
      </c>
      <c r="E20" s="271">
        <v>58</v>
      </c>
      <c r="F20" s="271">
        <v>16</v>
      </c>
      <c r="G20" s="271">
        <v>0</v>
      </c>
      <c r="H20" s="271">
        <v>22</v>
      </c>
      <c r="I20" s="88" t="s">
        <v>461</v>
      </c>
      <c r="J20" s="271">
        <v>170</v>
      </c>
      <c r="K20" s="271">
        <v>121</v>
      </c>
      <c r="L20" s="271">
        <v>2</v>
      </c>
      <c r="M20" s="271">
        <v>32</v>
      </c>
      <c r="N20" s="276">
        <v>0</v>
      </c>
      <c r="O20" s="271">
        <v>6</v>
      </c>
      <c r="P20" s="271">
        <v>75</v>
      </c>
      <c r="Z20" s="277"/>
      <c r="AB20" s="278"/>
      <c r="AC20" s="278"/>
    </row>
    <row r="21" spans="1:29" s="269" customFormat="1" ht="44.25" customHeight="1">
      <c r="A21" s="274" t="s">
        <v>585</v>
      </c>
      <c r="B21" s="275">
        <v>1530</v>
      </c>
      <c r="C21" s="271">
        <v>316</v>
      </c>
      <c r="D21" s="271">
        <v>0</v>
      </c>
      <c r="E21" s="271">
        <v>58</v>
      </c>
      <c r="F21" s="271">
        <v>15</v>
      </c>
      <c r="G21" s="271">
        <v>0</v>
      </c>
      <c r="H21" s="271">
        <v>23</v>
      </c>
      <c r="I21" s="88" t="s">
        <v>585</v>
      </c>
      <c r="J21" s="271">
        <v>169</v>
      </c>
      <c r="K21" s="271">
        <v>199</v>
      </c>
      <c r="L21" s="271">
        <v>0</v>
      </c>
      <c r="M21" s="271">
        <v>17</v>
      </c>
      <c r="N21" s="276">
        <v>0</v>
      </c>
      <c r="O21" s="271">
        <v>3</v>
      </c>
      <c r="P21" s="271">
        <v>80</v>
      </c>
      <c r="Z21" s="277"/>
      <c r="AB21" s="278"/>
      <c r="AC21" s="278"/>
    </row>
    <row r="22" spans="1:29" s="269" customFormat="1" ht="44.25" customHeight="1">
      <c r="A22" s="445" t="s">
        <v>657</v>
      </c>
      <c r="B22" s="275">
        <v>1631</v>
      </c>
      <c r="C22" s="271">
        <v>344</v>
      </c>
      <c r="D22" s="271">
        <v>0</v>
      </c>
      <c r="E22" s="271">
        <v>66</v>
      </c>
      <c r="F22" s="271">
        <v>15</v>
      </c>
      <c r="G22" s="271">
        <v>0</v>
      </c>
      <c r="H22" s="271">
        <v>21</v>
      </c>
      <c r="I22" s="440" t="s">
        <v>657</v>
      </c>
      <c r="J22" s="271">
        <v>168</v>
      </c>
      <c r="K22" s="271">
        <v>210</v>
      </c>
      <c r="L22" s="271">
        <v>5</v>
      </c>
      <c r="M22" s="271">
        <v>23</v>
      </c>
      <c r="N22" s="276">
        <v>0</v>
      </c>
      <c r="O22" s="271">
        <v>3</v>
      </c>
      <c r="P22" s="271">
        <v>89</v>
      </c>
      <c r="Z22" s="277"/>
      <c r="AB22" s="278"/>
      <c r="AC22" s="278"/>
    </row>
    <row r="23" spans="1:29" s="269" customFormat="1" ht="44.25" customHeight="1">
      <c r="A23" s="445" t="s">
        <v>658</v>
      </c>
      <c r="B23" s="275">
        <v>1693</v>
      </c>
      <c r="C23" s="271">
        <v>372</v>
      </c>
      <c r="D23" s="271">
        <v>0</v>
      </c>
      <c r="E23" s="271">
        <v>68</v>
      </c>
      <c r="F23" s="271">
        <v>13</v>
      </c>
      <c r="G23" s="271">
        <v>0</v>
      </c>
      <c r="H23" s="271">
        <v>20</v>
      </c>
      <c r="I23" s="440" t="s">
        <v>658</v>
      </c>
      <c r="J23" s="271">
        <v>166</v>
      </c>
      <c r="K23" s="271">
        <v>213</v>
      </c>
      <c r="L23" s="271">
        <v>4</v>
      </c>
      <c r="M23" s="271">
        <v>24</v>
      </c>
      <c r="N23" s="276">
        <v>0</v>
      </c>
      <c r="O23" s="271">
        <v>3</v>
      </c>
      <c r="P23" s="271">
        <v>91</v>
      </c>
      <c r="Z23" s="277"/>
      <c r="AB23" s="278"/>
      <c r="AC23" s="278"/>
    </row>
    <row r="24" spans="1:29" s="273" customFormat="1" ht="44.25" customHeight="1" thickBot="1">
      <c r="A24" s="272" t="s">
        <v>735</v>
      </c>
      <c r="B24" s="829">
        <v>1723</v>
      </c>
      <c r="C24" s="828">
        <v>384</v>
      </c>
      <c r="D24" s="828">
        <v>0</v>
      </c>
      <c r="E24" s="828">
        <v>71</v>
      </c>
      <c r="F24" s="828">
        <v>13</v>
      </c>
      <c r="G24" s="828">
        <v>0</v>
      </c>
      <c r="H24" s="828">
        <v>31</v>
      </c>
      <c r="I24" s="272" t="s">
        <v>735</v>
      </c>
      <c r="J24" s="828">
        <v>170</v>
      </c>
      <c r="K24" s="828">
        <v>228</v>
      </c>
      <c r="L24" s="828">
        <v>4</v>
      </c>
      <c r="M24" s="828">
        <v>25</v>
      </c>
      <c r="N24" s="828">
        <v>0</v>
      </c>
      <c r="O24" s="828">
        <v>4</v>
      </c>
      <c r="P24" s="828">
        <v>161</v>
      </c>
      <c r="Z24" s="279"/>
      <c r="AB24" s="280"/>
      <c r="AC24" s="280"/>
    </row>
    <row r="25" spans="1:29" s="281" customFormat="1" ht="11.1" customHeight="1">
      <c r="A25" s="281" t="s">
        <v>610</v>
      </c>
      <c r="B25" s="73"/>
      <c r="C25" s="73"/>
      <c r="D25" s="282"/>
      <c r="E25" s="282"/>
      <c r="F25" s="282"/>
      <c r="G25" s="282"/>
      <c r="H25" s="74"/>
      <c r="J25" s="282"/>
      <c r="K25" s="282"/>
      <c r="L25" s="282"/>
      <c r="M25" s="282"/>
      <c r="N25" s="282"/>
      <c r="P25" s="74" t="s">
        <v>723</v>
      </c>
      <c r="Z25" s="283"/>
    </row>
    <row r="26" spans="1:29" s="269" customFormat="1" ht="11.25">
      <c r="A26" s="284"/>
      <c r="B26" s="99"/>
      <c r="Z26" s="277"/>
      <c r="AB26" s="278"/>
      <c r="AC26" s="278"/>
    </row>
    <row r="27" spans="1:29" s="269" customFormat="1" ht="11.25">
      <c r="A27" s="284"/>
      <c r="B27" s="99"/>
      <c r="Z27" s="277"/>
      <c r="AB27" s="278"/>
      <c r="AC27" s="278"/>
    </row>
    <row r="28" spans="1:29" s="269" customFormat="1" ht="11.25">
      <c r="A28" s="284"/>
      <c r="B28" s="99"/>
      <c r="Z28" s="277"/>
      <c r="AB28" s="278"/>
      <c r="AC28" s="278"/>
    </row>
    <row r="29" spans="1:29" s="269" customFormat="1" ht="11.25">
      <c r="A29" s="284"/>
      <c r="B29" s="99"/>
      <c r="Z29" s="277"/>
      <c r="AB29" s="278"/>
      <c r="AC29" s="278"/>
    </row>
    <row r="30" spans="1:29" s="269" customFormat="1" ht="11.25">
      <c r="A30" s="284"/>
      <c r="B30" s="99"/>
      <c r="Z30" s="277"/>
      <c r="AB30" s="278"/>
      <c r="AC30" s="278"/>
    </row>
    <row r="31" spans="1:29" s="269" customFormat="1" ht="11.25">
      <c r="A31" s="284"/>
      <c r="B31" s="99"/>
      <c r="Z31" s="277"/>
      <c r="AB31" s="278"/>
      <c r="AC31" s="278"/>
    </row>
    <row r="32" spans="1:29" s="269" customFormat="1" ht="11.25">
      <c r="A32" s="284"/>
      <c r="B32" s="99"/>
      <c r="Z32" s="277"/>
      <c r="AB32" s="278"/>
      <c r="AC32" s="278"/>
    </row>
    <row r="33" spans="1:29" s="269" customFormat="1" ht="11.25">
      <c r="A33" s="284"/>
      <c r="B33" s="99"/>
      <c r="Z33" s="277"/>
      <c r="AB33" s="278"/>
      <c r="AC33" s="278"/>
    </row>
    <row r="34" spans="1:29" s="269" customFormat="1" ht="11.25">
      <c r="A34" s="284"/>
      <c r="B34" s="99"/>
      <c r="Z34" s="277"/>
      <c r="AB34" s="278"/>
      <c r="AC34" s="278"/>
    </row>
    <row r="35" spans="1:29" s="269" customFormat="1" ht="11.25">
      <c r="A35" s="285"/>
      <c r="B35" s="82"/>
    </row>
    <row r="36" spans="1:29" s="269" customFormat="1" ht="11.25">
      <c r="A36" s="285"/>
      <c r="B36" s="82"/>
    </row>
    <row r="37" spans="1:29" s="269" customFormat="1" ht="11.25">
      <c r="A37" s="285"/>
      <c r="B37" s="82"/>
    </row>
    <row r="38" spans="1:29" s="269" customFormat="1" ht="11.25">
      <c r="A38" s="285"/>
      <c r="B38" s="82"/>
    </row>
    <row r="39" spans="1:29" s="269" customFormat="1" ht="11.25">
      <c r="A39" s="285"/>
      <c r="B39" s="82"/>
    </row>
    <row r="40" spans="1:29" s="269" customFormat="1" ht="11.25">
      <c r="A40" s="285"/>
      <c r="B40" s="82"/>
    </row>
    <row r="41" spans="1:29" s="269" customFormat="1" ht="11.25">
      <c r="A41" s="285"/>
      <c r="B41" s="82"/>
    </row>
    <row r="42" spans="1:29" s="269" customFormat="1" ht="11.25">
      <c r="A42" s="285"/>
      <c r="B42" s="82"/>
    </row>
    <row r="43" spans="1:29" s="269" customFormat="1" ht="11.25">
      <c r="A43" s="285"/>
      <c r="B43" s="82"/>
    </row>
    <row r="44" spans="1:29" s="269" customFormat="1" ht="11.25">
      <c r="A44" s="285"/>
      <c r="B44" s="82"/>
    </row>
    <row r="45" spans="1:29" s="269" customFormat="1" ht="11.25">
      <c r="A45" s="285"/>
      <c r="B45" s="82"/>
    </row>
    <row r="46" spans="1:29" s="269" customFormat="1" ht="11.25">
      <c r="A46" s="285"/>
      <c r="B46" s="82"/>
    </row>
    <row r="47" spans="1:29" s="269" customFormat="1" ht="11.25">
      <c r="A47" s="285"/>
      <c r="B47" s="82"/>
    </row>
    <row r="48" spans="1:29" s="269" customFormat="1" ht="11.25">
      <c r="A48" s="285"/>
      <c r="B48" s="82"/>
    </row>
    <row r="49" spans="1:2" s="269" customFormat="1" ht="11.25">
      <c r="A49" s="285"/>
      <c r="B49" s="82"/>
    </row>
    <row r="50" spans="1:2" s="269" customFormat="1" ht="11.25">
      <c r="A50" s="285"/>
      <c r="B50" s="82"/>
    </row>
    <row r="51" spans="1:2" s="269" customFormat="1" ht="11.25">
      <c r="A51" s="285"/>
      <c r="B51" s="82"/>
    </row>
    <row r="52" spans="1:2" s="269" customFormat="1" ht="11.25">
      <c r="A52" s="285"/>
      <c r="B52" s="82"/>
    </row>
    <row r="53" spans="1:2" s="269" customFormat="1" ht="11.25">
      <c r="A53" s="285"/>
      <c r="B53" s="82"/>
    </row>
    <row r="54" spans="1:2" s="269" customFormat="1" ht="11.25">
      <c r="A54" s="285"/>
      <c r="B54" s="82"/>
    </row>
    <row r="55" spans="1:2" s="269" customFormat="1" ht="11.25">
      <c r="A55" s="285"/>
      <c r="B55" s="82"/>
    </row>
    <row r="56" spans="1:2" s="269" customFormat="1" ht="11.25">
      <c r="A56" s="285"/>
      <c r="B56" s="82"/>
    </row>
    <row r="57" spans="1:2" s="269" customFormat="1" ht="11.25">
      <c r="A57" s="285"/>
      <c r="B57" s="82"/>
    </row>
    <row r="58" spans="1:2" s="269" customFormat="1" ht="11.25">
      <c r="A58" s="285"/>
      <c r="B58" s="82"/>
    </row>
    <row r="59" spans="1:2" s="269" customFormat="1" ht="11.25">
      <c r="A59" s="285"/>
      <c r="B59" s="82"/>
    </row>
    <row r="60" spans="1:2" s="269" customFormat="1" ht="11.25">
      <c r="A60" s="285"/>
      <c r="B60" s="82"/>
    </row>
    <row r="61" spans="1:2" s="269" customFormat="1" ht="11.25">
      <c r="A61" s="285"/>
      <c r="B61" s="82"/>
    </row>
    <row r="62" spans="1:2" s="269" customFormat="1" ht="11.25">
      <c r="A62" s="285"/>
      <c r="B62" s="82"/>
    </row>
    <row r="63" spans="1:2" s="269" customFormat="1" ht="11.25">
      <c r="A63" s="285"/>
      <c r="B63" s="82"/>
    </row>
    <row r="64" spans="1:2" s="269" customFormat="1" ht="11.25">
      <c r="A64" s="285"/>
      <c r="B64" s="82"/>
    </row>
    <row r="65" spans="1:2" s="269" customFormat="1" ht="11.25">
      <c r="A65" s="285"/>
      <c r="B65" s="82"/>
    </row>
    <row r="66" spans="1:2" s="269" customFormat="1" ht="11.25">
      <c r="A66" s="285"/>
      <c r="B66" s="82"/>
    </row>
    <row r="67" spans="1:2" s="269" customFormat="1" ht="11.25">
      <c r="A67" s="285"/>
      <c r="B67" s="82"/>
    </row>
    <row r="68" spans="1:2" s="269" customFormat="1" ht="11.25">
      <c r="A68" s="285"/>
      <c r="B68" s="82"/>
    </row>
    <row r="69" spans="1:2" s="269" customFormat="1" ht="11.25">
      <c r="A69" s="285"/>
      <c r="B69" s="82"/>
    </row>
    <row r="70" spans="1:2" s="269" customFormat="1" ht="11.25">
      <c r="A70" s="285"/>
      <c r="B70" s="82"/>
    </row>
    <row r="71" spans="1:2" s="269" customFormat="1" ht="11.25">
      <c r="A71" s="285"/>
      <c r="B71" s="82"/>
    </row>
    <row r="72" spans="1:2" s="269" customFormat="1" ht="11.25">
      <c r="A72" s="285"/>
      <c r="B72" s="82"/>
    </row>
    <row r="73" spans="1:2" s="269" customFormat="1" ht="11.25">
      <c r="A73" s="285"/>
      <c r="B73" s="82"/>
    </row>
    <row r="74" spans="1:2" s="269" customFormat="1" ht="11.25">
      <c r="A74" s="285"/>
      <c r="B74" s="82"/>
    </row>
    <row r="75" spans="1:2" s="269" customFormat="1" ht="11.25">
      <c r="A75" s="285"/>
      <c r="B75" s="82"/>
    </row>
    <row r="76" spans="1:2" s="269" customFormat="1" ht="11.25">
      <c r="A76" s="285"/>
      <c r="B76" s="82"/>
    </row>
    <row r="77" spans="1:2" s="269" customFormat="1" ht="11.25">
      <c r="A77" s="285"/>
      <c r="B77" s="82"/>
    </row>
    <row r="78" spans="1:2" s="269" customFormat="1" ht="11.25">
      <c r="A78" s="285"/>
      <c r="B78" s="82"/>
    </row>
    <row r="79" spans="1:2" s="269" customFormat="1" ht="11.25">
      <c r="A79" s="285"/>
      <c r="B79" s="82"/>
    </row>
    <row r="80" spans="1:2" s="269" customFormat="1" ht="11.25">
      <c r="A80" s="285"/>
      <c r="B80" s="82"/>
    </row>
    <row r="81" spans="1:2" s="269" customFormat="1" ht="11.25">
      <c r="A81" s="285"/>
      <c r="B81" s="82"/>
    </row>
    <row r="82" spans="1:2" s="269" customFormat="1" ht="11.25">
      <c r="A82" s="285"/>
      <c r="B82" s="82"/>
    </row>
    <row r="83" spans="1:2" s="269" customFormat="1" ht="11.25">
      <c r="A83" s="285"/>
      <c r="B83" s="82"/>
    </row>
    <row r="84" spans="1:2" s="269" customFormat="1" ht="11.25">
      <c r="A84" s="285"/>
      <c r="B84" s="82"/>
    </row>
    <row r="85" spans="1:2" s="269" customFormat="1" ht="11.25">
      <c r="A85" s="285"/>
      <c r="B85" s="82"/>
    </row>
    <row r="86" spans="1:2" s="269" customFormat="1" ht="11.25">
      <c r="A86" s="285"/>
      <c r="B86" s="82"/>
    </row>
    <row r="87" spans="1:2" s="269" customFormat="1" ht="11.25">
      <c r="A87" s="285"/>
      <c r="B87" s="82"/>
    </row>
    <row r="88" spans="1:2" s="269" customFormat="1" ht="11.25">
      <c r="A88" s="285"/>
      <c r="B88" s="82"/>
    </row>
    <row r="89" spans="1:2" s="269" customFormat="1" ht="11.25">
      <c r="A89" s="285"/>
      <c r="B89" s="82"/>
    </row>
    <row r="90" spans="1:2" s="269" customFormat="1" ht="11.25">
      <c r="A90" s="285"/>
      <c r="B90" s="82"/>
    </row>
    <row r="91" spans="1:2" s="269" customFormat="1" ht="11.25">
      <c r="A91" s="285"/>
      <c r="B91" s="82"/>
    </row>
    <row r="92" spans="1:2" s="269" customFormat="1" ht="11.25">
      <c r="A92" s="285"/>
      <c r="B92" s="82"/>
    </row>
    <row r="93" spans="1:2" s="269" customFormat="1" ht="11.25">
      <c r="A93" s="285"/>
      <c r="B93" s="82"/>
    </row>
    <row r="94" spans="1:2" s="269" customFormat="1" ht="11.25">
      <c r="A94" s="285"/>
      <c r="B94" s="82"/>
    </row>
    <row r="95" spans="1:2" s="269" customFormat="1" ht="11.25">
      <c r="A95" s="285"/>
      <c r="B95" s="82"/>
    </row>
    <row r="96" spans="1:2" s="269" customFormat="1" ht="11.25">
      <c r="A96" s="285"/>
      <c r="B96" s="82"/>
    </row>
    <row r="97" spans="1:2" s="269" customFormat="1" ht="11.25">
      <c r="A97" s="285"/>
      <c r="B97" s="82"/>
    </row>
    <row r="98" spans="1:2" s="269" customFormat="1" ht="11.25">
      <c r="A98" s="285"/>
      <c r="B98" s="82"/>
    </row>
    <row r="99" spans="1:2" s="269" customFormat="1" ht="11.25">
      <c r="A99" s="285"/>
      <c r="B99" s="82"/>
    </row>
    <row r="100" spans="1:2" s="269" customFormat="1" ht="11.25">
      <c r="A100" s="285"/>
      <c r="B100" s="82"/>
    </row>
    <row r="101" spans="1:2" s="269" customFormat="1" ht="11.25">
      <c r="A101" s="285"/>
      <c r="B101" s="82"/>
    </row>
    <row r="102" spans="1:2" s="269" customFormat="1" ht="11.25">
      <c r="A102" s="285"/>
      <c r="B102" s="82"/>
    </row>
    <row r="103" spans="1:2" s="269" customFormat="1" ht="11.25">
      <c r="A103" s="285"/>
      <c r="B103" s="82"/>
    </row>
    <row r="104" spans="1:2" s="269" customFormat="1" ht="11.25">
      <c r="A104" s="285"/>
      <c r="B104" s="82"/>
    </row>
  </sheetData>
  <sheetProtection selectLockedCells="1"/>
  <mergeCells count="45">
    <mergeCell ref="B13:C13"/>
    <mergeCell ref="B14:C14"/>
    <mergeCell ref="M16:M19"/>
    <mergeCell ref="G16:G19"/>
    <mergeCell ref="H16:H19"/>
    <mergeCell ref="B16:C16"/>
    <mergeCell ref="C17:C19"/>
    <mergeCell ref="D16:F16"/>
    <mergeCell ref="A15:H15"/>
    <mergeCell ref="A16:A19"/>
    <mergeCell ref="B17:B19"/>
    <mergeCell ref="D17:D19"/>
    <mergeCell ref="E17:E19"/>
    <mergeCell ref="F17:F19"/>
    <mergeCell ref="B12:C12"/>
    <mergeCell ref="J6:J9"/>
    <mergeCell ref="D6:D9"/>
    <mergeCell ref="N7:N9"/>
    <mergeCell ref="E6:E9"/>
    <mergeCell ref="M6:M9"/>
    <mergeCell ref="L6:L9"/>
    <mergeCell ref="B11:C11"/>
    <mergeCell ref="B10:C10"/>
    <mergeCell ref="I3:P3"/>
    <mergeCell ref="I4:P4"/>
    <mergeCell ref="A4:H4"/>
    <mergeCell ref="A3:H3"/>
    <mergeCell ref="A6:A9"/>
    <mergeCell ref="F6:F9"/>
    <mergeCell ref="I6:I9"/>
    <mergeCell ref="G6:G9"/>
    <mergeCell ref="B6:C9"/>
    <mergeCell ref="H6:H9"/>
    <mergeCell ref="P7:P9"/>
    <mergeCell ref="O7:O9"/>
    <mergeCell ref="K6:K9"/>
    <mergeCell ref="N6:P6"/>
    <mergeCell ref="O16:O19"/>
    <mergeCell ref="I15:P15"/>
    <mergeCell ref="I16:I19"/>
    <mergeCell ref="L16:L19"/>
    <mergeCell ref="K16:K19"/>
    <mergeCell ref="J16:J19"/>
    <mergeCell ref="N16:N19"/>
    <mergeCell ref="P16:P1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23</vt:i4>
      </vt:variant>
    </vt:vector>
  </HeadingPairs>
  <TitlesOfParts>
    <vt:vector size="47" baseType="lpstr">
      <vt:lpstr>0.간지</vt:lpstr>
      <vt:lpstr>0-1.이면</vt:lpstr>
      <vt:lpstr>1.주택현황및보급률</vt:lpstr>
      <vt:lpstr>2.건축연도별주택</vt:lpstr>
      <vt:lpstr>3.연면적별주택</vt:lpstr>
      <vt:lpstr>4.건축허가</vt:lpstr>
      <vt:lpstr>5.시군별건축허가</vt:lpstr>
      <vt:lpstr>6.아파트건립</vt:lpstr>
      <vt:lpstr>Sheet1</vt:lpstr>
      <vt:lpstr>7.무허가건축물</vt:lpstr>
      <vt:lpstr>8.토지거래허가</vt:lpstr>
      <vt:lpstr>9.지가변동률</vt:lpstr>
      <vt:lpstr>10.토지거래현황</vt:lpstr>
      <vt:lpstr>11.용도지역</vt:lpstr>
      <vt:lpstr>12.용도지구</vt:lpstr>
      <vt:lpstr>13.개발제한구역</vt:lpstr>
      <vt:lpstr>14.공원(주1조성기준 삭제)</vt:lpstr>
      <vt:lpstr>15.하천</vt:lpstr>
      <vt:lpstr>16.하천부지점용</vt:lpstr>
      <vt:lpstr>17.댐현황</vt:lpstr>
      <vt:lpstr>18.도로</vt:lpstr>
      <vt:lpstr>19.도로시설물</vt:lpstr>
      <vt:lpstr>20.교량</vt:lpstr>
      <vt:lpstr>21.건설장비</vt:lpstr>
      <vt:lpstr>'0.간지'!Print_Area</vt:lpstr>
      <vt:lpstr>'0-1.이면'!Print_Area</vt:lpstr>
      <vt:lpstr>'1.주택현황및보급률'!Print_Area</vt:lpstr>
      <vt:lpstr>'10.토지거래현황'!Print_Area</vt:lpstr>
      <vt:lpstr>'11.용도지역'!Print_Area</vt:lpstr>
      <vt:lpstr>'12.용도지구'!Print_Area</vt:lpstr>
      <vt:lpstr>'13.개발제한구역'!Print_Area</vt:lpstr>
      <vt:lpstr>'14.공원(주1조성기준 삭제)'!Print_Area</vt:lpstr>
      <vt:lpstr>'15.하천'!Print_Area</vt:lpstr>
      <vt:lpstr>'16.하천부지점용'!Print_Area</vt:lpstr>
      <vt:lpstr>'17.댐현황'!Print_Area</vt:lpstr>
      <vt:lpstr>'18.도로'!Print_Area</vt:lpstr>
      <vt:lpstr>'19.도로시설물'!Print_Area</vt:lpstr>
      <vt:lpstr>'2.건축연도별주택'!Print_Area</vt:lpstr>
      <vt:lpstr>'20.교량'!Print_Area</vt:lpstr>
      <vt:lpstr>'21.건설장비'!Print_Area</vt:lpstr>
      <vt:lpstr>'3.연면적별주택'!Print_Area</vt:lpstr>
      <vt:lpstr>'4.건축허가'!Print_Area</vt:lpstr>
      <vt:lpstr>'5.시군별건축허가'!Print_Area</vt:lpstr>
      <vt:lpstr>'6.아파트건립'!Print_Area</vt:lpstr>
      <vt:lpstr>'7.무허가건축물'!Print_Area</vt:lpstr>
      <vt:lpstr>'8.토지거래허가'!Print_Area</vt:lpstr>
      <vt:lpstr>'9.지가변동률'!Print_Area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2017-05-15T04:53:12Z</cp:lastPrinted>
  <dcterms:created xsi:type="dcterms:W3CDTF">2011-12-22T04:15:14Z</dcterms:created>
  <dcterms:modified xsi:type="dcterms:W3CDTF">2018-05-30T05:15:04Z</dcterms:modified>
</cp:coreProperties>
</file>