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45" yWindow="45" windowWidth="19440" windowHeight="12180" tabRatio="792"/>
  </bookViews>
  <sheets>
    <sheet name="0.간지" sheetId="1" r:id="rId1"/>
    <sheet name="0-1.이면" sheetId="2" r:id="rId2"/>
    <sheet name="1.유통업체현황" sheetId="3" r:id="rId3"/>
    <sheet name="2.금융기관" sheetId="4" r:id="rId4"/>
    <sheet name="3.금융기관예금,대출 및 어음" sheetId="5" r:id="rId5"/>
    <sheet name="4.가계대출규모" sheetId="18" r:id="rId6"/>
    <sheet name="5.새마을금고및신용협동조합" sheetId="6" r:id="rId7"/>
    <sheet name="6.소비자물가지수(기준년도 2010=100)" sheetId="9" r:id="rId8"/>
    <sheet name="6-1.주요품목 소비자물가지수" sheetId="8" r:id="rId9"/>
    <sheet name="7.농수산물도매시장별유통량" sheetId="11" r:id="rId10"/>
    <sheet name="8.수출입통관실적 " sheetId="12" r:id="rId11"/>
    <sheet name="8-1.수출실적" sheetId="13" r:id="rId12"/>
    <sheet name="8-2.수입실적" sheetId="14" r:id="rId13"/>
    <sheet name="9. 농림수산물 수출입실적" sheetId="15" r:id="rId14"/>
    <sheet name="10.상공회의소현황" sheetId="16" r:id="rId15"/>
    <sheet name="11.해외시장개척추진실적" sheetId="17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a" localSheetId="2">{"Book1"}</definedName>
    <definedName name="a" localSheetId="14">{"Book1"}</definedName>
    <definedName name="a" localSheetId="15">{"Book1"}</definedName>
    <definedName name="a" localSheetId="3">{"Book1"}</definedName>
    <definedName name="a" localSheetId="4">{"Book1"}</definedName>
    <definedName name="a" localSheetId="5">{"Book1"}</definedName>
    <definedName name="a" localSheetId="6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4">'[3]18.농업용기계보유 '!$A$18:$K$1275</definedName>
    <definedName name="AAA" localSheetId="15">'[4]18.농업용기계보유 '!$A$18:$K$1275</definedName>
    <definedName name="AAA" localSheetId="3">'[5]18.농업용기계보유 '!$A$18:$K$1275</definedName>
    <definedName name="AAA" localSheetId="4">'[5]18.농업용기계보유 '!$A$18:$K$1275</definedName>
    <definedName name="AAA" localSheetId="5">'[6]18.농업용기계보유 '!$A$18:$K$1275</definedName>
    <definedName name="AAA" localSheetId="6">'[6]18.농업용기계보유 '!$A$18:$K$1275</definedName>
    <definedName name="AAA" localSheetId="8">'[7]18.농업용기계보유 '!$A$18:$K$1275</definedName>
    <definedName name="AAA" localSheetId="9">'[8]18.농업용기계보유 '!$A$18:$K$1275</definedName>
    <definedName name="AAA" localSheetId="10">'[4]18.농업용기계보유 '!$A$18:$K$1275</definedName>
    <definedName name="AAA" localSheetId="11">'[4]18.농업용기계보유 '!$A$18:$K$1275</definedName>
    <definedName name="AAA" localSheetId="12">'[4]18.농업용기계보유 '!$A$18:$K$1275</definedName>
    <definedName name="AAA" localSheetId="13">'[4]18.농업용기계보유 '!$A$18:$K$1275</definedName>
    <definedName name="AAA">'[9]18.농업용기계보유 '!$A$18:$K$1275</definedName>
    <definedName name="Document_array" localSheetId="2">{"Book1"}</definedName>
    <definedName name="Document_array" localSheetId="14">{"Book1"}</definedName>
    <definedName name="Document_array" localSheetId="15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'0-1.이면'!$A$1:$I$31</definedName>
    <definedName name="_xlnm.Print_Area" localSheetId="2">'1.유통업체현황'!$A$1:$AG$45</definedName>
    <definedName name="_xlnm.Print_Area" localSheetId="14">'10.상공회의소현황'!$A$1:$G$26</definedName>
    <definedName name="_xlnm.Print_Area" localSheetId="15">'11.해외시장개척추진실적'!$A$1:$I$14</definedName>
    <definedName name="_xlnm.Print_Area" localSheetId="3">'2.금융기관'!$A$1:$T$16</definedName>
    <definedName name="_xlnm.Print_Area" localSheetId="4">'3.금융기관예금,대출 및 어음'!$A$1:$O$32</definedName>
    <definedName name="_xlnm.Print_Area" localSheetId="5">'4.가계대출규모'!$A$1:$L$42</definedName>
    <definedName name="_xlnm.Print_Area" localSheetId="6">'5.새마을금고및신용협동조합'!$A$1:$L$40</definedName>
    <definedName name="_xlnm.Print_Area" localSheetId="7">'6.소비자물가지수(기준년도 2010=100)'!$A$1:$BI$34</definedName>
    <definedName name="_xlnm.Print_Area" localSheetId="8">'6-1.주요품목 소비자물가지수'!$A$1:$AN$27</definedName>
    <definedName name="_xlnm.Print_Area" localSheetId="9">'7.농수산물도매시장별유통량'!$A$1:$K$31</definedName>
    <definedName name="_xlnm.Print_Area" localSheetId="10">'8.수출입통관실적 '!$A$1:$E$42</definedName>
    <definedName name="_xlnm.Print_Area" localSheetId="11">'8-1.수출실적'!$A$1:$N$29</definedName>
    <definedName name="_xlnm.Print_Area" localSheetId="12">'8-2.수입실적'!$A$1:$N$29</definedName>
    <definedName name="_xlnm.Print_Area" localSheetId="13">'9. 농림수산물 수출입실적'!$A$1:$K$15</definedName>
    <definedName name="qqq" localSheetId="2">'[2]18.농업용기계보유 '!$A$18:$K$1275</definedName>
    <definedName name="qqq" localSheetId="14">'[3]18.농업용기계보유 '!$A$18:$K$1275</definedName>
    <definedName name="qqq" localSheetId="15">'[4]18.농업용기계보유 '!$A$18:$K$1275</definedName>
    <definedName name="qqq" localSheetId="3">'[5]18.농업용기계보유 '!$A$18:$K$1275</definedName>
    <definedName name="qqq" localSheetId="4">'[5]18.농업용기계보유 '!$A$18:$K$1275</definedName>
    <definedName name="qqq" localSheetId="5">'[6]18.농업용기계보유 '!$A$18:$K$1275</definedName>
    <definedName name="qqq" localSheetId="6">'[6]18.농업용기계보유 '!$A$18:$K$1275</definedName>
    <definedName name="qqq" localSheetId="8">'[7]18.농업용기계보유 '!$A$18:$K$1275</definedName>
    <definedName name="qqq" localSheetId="9">'[8]18.농업용기계보유 '!$A$18:$K$1275</definedName>
    <definedName name="qqq" localSheetId="10">'[4]18.농업용기계보유 '!$A$18:$K$1275</definedName>
    <definedName name="qqq" localSheetId="11">'[4]18.농업용기계보유 '!$A$18:$K$1275</definedName>
    <definedName name="qqq" localSheetId="12">'[4]18.농업용기계보유 '!$A$18:$K$1275</definedName>
    <definedName name="qqq" localSheetId="13">'[4]18.농업용기계보유 '!$A$18:$K$1275</definedName>
    <definedName name="qqq">'[9]18.농업용기계보유 '!$A$18:$K$1275</definedName>
    <definedName name="sss" localSheetId="2">{"Book1"}</definedName>
    <definedName name="sss" localSheetId="14">{"Book1"}</definedName>
    <definedName name="sss" localSheetId="15">{"Book1"}</definedName>
    <definedName name="sss" localSheetId="3">{"Book1"}</definedName>
    <definedName name="sss" localSheetId="4">{"Book1"}</definedName>
    <definedName name="sss" localSheetId="5">{"Book1"}</definedName>
    <definedName name="sss" localSheetId="6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>{"Book1"}</definedName>
    <definedName name="가중치" localSheetId="5">#REF!</definedName>
    <definedName name="가중치">#REF!</definedName>
    <definedName name="공공">'[10]15.농업용기계보유 '!$A$19:$K$1279</definedName>
    <definedName name="ㅁ" localSheetId="5">#REF!</definedName>
    <definedName name="ㅁ">#REF!</definedName>
    <definedName name="ㅁ1" localSheetId="3">#REF!</definedName>
    <definedName name="ㅁ1" localSheetId="4">#REF!</definedName>
    <definedName name="ㅁ1" localSheetId="5">#REF!</definedName>
    <definedName name="ㅁ1">#REF!</definedName>
    <definedName name="무" hidden="1">{"'6.강수량'!$A$1:$O$37","'6.강수량'!$A$1:$C$1"}</definedName>
    <definedName name="번호" localSheetId="5">#REF!</definedName>
    <definedName name="번호">#REF!</definedName>
    <definedName name="토" hidden="1">{"'6.강수량'!$A$1:$O$37","'6.강수량'!$A$1:$C$1"}</definedName>
    <definedName name="품목" localSheetId="5">#REF!</definedName>
    <definedName name="품목">#REF!</definedName>
  </definedNames>
  <calcPr calcId="152511"/>
</workbook>
</file>

<file path=xl/calcChain.xml><?xml version="1.0" encoding="utf-8"?>
<calcChain xmlns="http://schemas.openxmlformats.org/spreadsheetml/2006/main">
  <c r="B14" i="12" l="1"/>
  <c r="E14" i="12"/>
  <c r="N12" i="5" l="1"/>
  <c r="N13" i="5"/>
  <c r="E13" i="12" l="1"/>
  <c r="B13" i="12"/>
  <c r="B17" i="13" l="1"/>
  <c r="B18" i="13"/>
  <c r="B19" i="13"/>
  <c r="B20" i="13"/>
  <c r="B21" i="13"/>
  <c r="B22" i="13"/>
  <c r="B23" i="13"/>
  <c r="B24" i="13"/>
  <c r="B25" i="13"/>
  <c r="B26" i="13"/>
  <c r="B27" i="13"/>
  <c r="B16" i="13"/>
  <c r="D15" i="18"/>
  <c r="C15" i="18" l="1"/>
  <c r="B15" i="18" s="1"/>
  <c r="C17" i="5" l="1"/>
  <c r="C18" i="5"/>
  <c r="C19" i="5"/>
  <c r="C20" i="5"/>
  <c r="C21" i="5"/>
  <c r="C22" i="5"/>
  <c r="C23" i="5"/>
  <c r="C24" i="5"/>
  <c r="C25" i="5"/>
  <c r="C26" i="5"/>
  <c r="C27" i="5"/>
  <c r="C16" i="5"/>
  <c r="U20" i="3"/>
  <c r="D20" i="3" s="1"/>
  <c r="T20" i="3"/>
  <c r="S20" i="3"/>
  <c r="E20" i="3"/>
  <c r="C20" i="3"/>
  <c r="S21" i="3" l="1"/>
  <c r="E13" i="18" l="1"/>
  <c r="B13" i="18" s="1"/>
  <c r="M14" i="14"/>
  <c r="C14" i="14"/>
  <c r="D14" i="14"/>
  <c r="E14" i="14"/>
  <c r="F14" i="14"/>
  <c r="G14" i="14"/>
  <c r="H14" i="14"/>
  <c r="I14" i="14"/>
  <c r="J14" i="14"/>
  <c r="K14" i="14"/>
  <c r="L14" i="14"/>
  <c r="B27" i="14"/>
  <c r="B26" i="14"/>
  <c r="B17" i="14"/>
  <c r="B18" i="14"/>
  <c r="B19" i="14"/>
  <c r="B20" i="14"/>
  <c r="B21" i="14"/>
  <c r="B22" i="14"/>
  <c r="B23" i="14"/>
  <c r="B24" i="14"/>
  <c r="B25" i="14"/>
  <c r="B16" i="14"/>
  <c r="M14" i="13"/>
  <c r="K14" i="13"/>
  <c r="L14" i="13"/>
  <c r="C14" i="13"/>
  <c r="D14" i="13"/>
  <c r="E14" i="13"/>
  <c r="F14" i="13"/>
  <c r="G14" i="13"/>
  <c r="H14" i="13"/>
  <c r="I14" i="13"/>
  <c r="J14" i="13"/>
  <c r="E39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17" i="12"/>
  <c r="B39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17" i="12"/>
  <c r="D15" i="12"/>
  <c r="C15" i="12"/>
  <c r="S23" i="3"/>
  <c r="T23" i="3"/>
  <c r="U23" i="3"/>
  <c r="M14" i="5"/>
  <c r="K14" i="5"/>
  <c r="J14" i="5"/>
  <c r="I14" i="5"/>
  <c r="H14" i="5"/>
  <c r="G14" i="5"/>
  <c r="F14" i="5"/>
  <c r="E14" i="5"/>
  <c r="D14" i="5"/>
  <c r="C14" i="5"/>
  <c r="B14" i="5"/>
  <c r="N14" i="5" l="1"/>
  <c r="L14" i="5"/>
  <c r="B14" i="14"/>
  <c r="B14" i="13"/>
  <c r="E15" i="12" l="1"/>
  <c r="B15" i="12"/>
  <c r="B14" i="15" l="1"/>
  <c r="G14" i="15"/>
  <c r="C23" i="3" l="1"/>
  <c r="A29" i="8"/>
  <c r="C8" i="8" s="1"/>
  <c r="S27" i="3"/>
  <c r="C27" i="3" s="1"/>
  <c r="T27" i="3"/>
  <c r="U27" i="3"/>
  <c r="D27" i="3" s="1"/>
  <c r="C14" i="16"/>
  <c r="D14" i="16"/>
  <c r="E14" i="16"/>
  <c r="F14" i="16"/>
  <c r="G14" i="16"/>
  <c r="B17" i="11"/>
  <c r="C17" i="11"/>
  <c r="H30" i="11"/>
  <c r="I30" i="11"/>
  <c r="B15" i="6"/>
  <c r="C15" i="6"/>
  <c r="D15" i="6"/>
  <c r="E15" i="6"/>
  <c r="F15" i="6"/>
  <c r="G15" i="6"/>
  <c r="H15" i="6"/>
  <c r="I15" i="6"/>
  <c r="J15" i="6"/>
  <c r="K15" i="6"/>
  <c r="L10" i="5"/>
  <c r="N10" i="5"/>
  <c r="B35" i="5"/>
  <c r="L16" i="5"/>
  <c r="N16" i="5"/>
  <c r="L17" i="5"/>
  <c r="N17" i="5"/>
  <c r="L18" i="5"/>
  <c r="N18" i="5"/>
  <c r="L19" i="5"/>
  <c r="N19" i="5"/>
  <c r="L20" i="5"/>
  <c r="N20" i="5"/>
  <c r="L21" i="5"/>
  <c r="N21" i="5"/>
  <c r="L22" i="5"/>
  <c r="N22" i="5"/>
  <c r="L23" i="5"/>
  <c r="N23" i="5"/>
  <c r="L24" i="5"/>
  <c r="N24" i="5"/>
  <c r="L25" i="5"/>
  <c r="N25" i="5"/>
  <c r="L26" i="5"/>
  <c r="N26" i="5"/>
  <c r="L27" i="5"/>
  <c r="N27" i="5"/>
  <c r="B14" i="4"/>
  <c r="F15" i="3"/>
  <c r="G15" i="3"/>
  <c r="H15" i="3"/>
  <c r="J15" i="3"/>
  <c r="K15" i="3"/>
  <c r="L15" i="3"/>
  <c r="M15" i="3"/>
  <c r="N15" i="3"/>
  <c r="O15" i="3"/>
  <c r="P15" i="3"/>
  <c r="Q15" i="3"/>
  <c r="R15" i="3"/>
  <c r="X15" i="3"/>
  <c r="Y15" i="3"/>
  <c r="Z15" i="3"/>
  <c r="AA15" i="3"/>
  <c r="AB15" i="3"/>
  <c r="AC15" i="3"/>
  <c r="AD15" i="3"/>
  <c r="AE15" i="3"/>
  <c r="AF15" i="3"/>
  <c r="E17" i="3"/>
  <c r="S17" i="3"/>
  <c r="C17" i="3" s="1"/>
  <c r="T17" i="3"/>
  <c r="U17" i="3"/>
  <c r="D17" i="3" s="1"/>
  <c r="E18" i="3"/>
  <c r="S18" i="3"/>
  <c r="C18" i="3" s="1"/>
  <c r="T18" i="3"/>
  <c r="U18" i="3"/>
  <c r="D18" i="3" s="1"/>
  <c r="E19" i="3"/>
  <c r="S19" i="3"/>
  <c r="C19" i="3" s="1"/>
  <c r="T19" i="3"/>
  <c r="U19" i="3"/>
  <c r="D19" i="3" s="1"/>
  <c r="E21" i="3"/>
  <c r="C21" i="3"/>
  <c r="T21" i="3"/>
  <c r="U21" i="3"/>
  <c r="D21" i="3" s="1"/>
  <c r="E22" i="3"/>
  <c r="S22" i="3"/>
  <c r="C22" i="3" s="1"/>
  <c r="T22" i="3"/>
  <c r="U22" i="3"/>
  <c r="D22" i="3" s="1"/>
  <c r="D23" i="3"/>
  <c r="E23" i="3"/>
  <c r="E24" i="3"/>
  <c r="S24" i="3"/>
  <c r="C24" i="3" s="1"/>
  <c r="T24" i="3"/>
  <c r="U24" i="3"/>
  <c r="D24" i="3" s="1"/>
  <c r="E25" i="3"/>
  <c r="S25" i="3"/>
  <c r="C25" i="3" s="1"/>
  <c r="T25" i="3"/>
  <c r="U25" i="3"/>
  <c r="D25" i="3" s="1"/>
  <c r="E26" i="3"/>
  <c r="S26" i="3"/>
  <c r="C26" i="3" s="1"/>
  <c r="T26" i="3"/>
  <c r="U26" i="3"/>
  <c r="D26" i="3" s="1"/>
  <c r="E27" i="3"/>
  <c r="E28" i="3"/>
  <c r="S28" i="3"/>
  <c r="C28" i="3" s="1"/>
  <c r="T28" i="3"/>
  <c r="U28" i="3"/>
  <c r="D28" i="3" s="1"/>
  <c r="E29" i="3"/>
  <c r="S29" i="3"/>
  <c r="C29" i="3" s="1"/>
  <c r="T29" i="3"/>
  <c r="U29" i="3"/>
  <c r="D29" i="3" s="1"/>
  <c r="E30" i="3"/>
  <c r="S30" i="3"/>
  <c r="C30" i="3" s="1"/>
  <c r="T30" i="3"/>
  <c r="U30" i="3"/>
  <c r="D30" i="3" s="1"/>
  <c r="E31" i="3"/>
  <c r="S31" i="3"/>
  <c r="C31" i="3" s="1"/>
  <c r="T31" i="3"/>
  <c r="U31" i="3"/>
  <c r="D31" i="3" s="1"/>
  <c r="E32" i="3"/>
  <c r="S32" i="3"/>
  <c r="C32" i="3" s="1"/>
  <c r="T32" i="3"/>
  <c r="U32" i="3"/>
  <c r="D32" i="3" s="1"/>
  <c r="E33" i="3"/>
  <c r="S33" i="3"/>
  <c r="C33" i="3" s="1"/>
  <c r="T33" i="3"/>
  <c r="U33" i="3"/>
  <c r="D33" i="3" s="1"/>
  <c r="E34" i="3"/>
  <c r="S34" i="3"/>
  <c r="C34" i="3" s="1"/>
  <c r="T34" i="3"/>
  <c r="U34" i="3"/>
  <c r="D34" i="3" s="1"/>
  <c r="E35" i="3"/>
  <c r="S35" i="3"/>
  <c r="C35" i="3" s="1"/>
  <c r="T35" i="3"/>
  <c r="U35" i="3"/>
  <c r="D35" i="3" s="1"/>
  <c r="E36" i="3"/>
  <c r="S36" i="3"/>
  <c r="C36" i="3" s="1"/>
  <c r="T36" i="3"/>
  <c r="U36" i="3"/>
  <c r="D36" i="3" s="1"/>
  <c r="E37" i="3"/>
  <c r="S37" i="3"/>
  <c r="C37" i="3" s="1"/>
  <c r="T37" i="3"/>
  <c r="U37" i="3"/>
  <c r="D37" i="3" s="1"/>
  <c r="E38" i="3"/>
  <c r="S38" i="3"/>
  <c r="C38" i="3" s="1"/>
  <c r="T38" i="3"/>
  <c r="U38" i="3"/>
  <c r="D38" i="3" s="1"/>
  <c r="E39" i="3"/>
  <c r="S39" i="3"/>
  <c r="C39" i="3" s="1"/>
  <c r="T39" i="3"/>
  <c r="U39" i="3"/>
  <c r="D39" i="3" s="1"/>
  <c r="A35" i="5" l="1"/>
  <c r="O8" i="8"/>
  <c r="K8" i="8"/>
  <c r="G8" i="8"/>
  <c r="S8" i="8"/>
  <c r="AA8" i="8"/>
  <c r="AE8" i="8"/>
  <c r="AI8" i="8"/>
  <c r="AM8" i="8"/>
  <c r="B8" i="8"/>
  <c r="R8" i="8"/>
  <c r="N8" i="8"/>
  <c r="J8" i="8"/>
  <c r="F8" i="8"/>
  <c r="X8" i="8"/>
  <c r="AB8" i="8"/>
  <c r="AF8" i="8"/>
  <c r="AJ8" i="8"/>
  <c r="V8" i="8"/>
  <c r="Q8" i="8"/>
  <c r="M8" i="8"/>
  <c r="I8" i="8"/>
  <c r="E8" i="8"/>
  <c r="Y8" i="8"/>
  <c r="AC8" i="8"/>
  <c r="AG8" i="8"/>
  <c r="AK8" i="8"/>
  <c r="W8" i="8"/>
  <c r="P8" i="8"/>
  <c r="L8" i="8"/>
  <c r="H8" i="8"/>
  <c r="D8" i="8"/>
  <c r="Z8" i="8"/>
  <c r="AD8" i="8"/>
  <c r="AH8" i="8"/>
  <c r="AL8" i="8"/>
  <c r="T15" i="3"/>
  <c r="D15" i="3"/>
  <c r="E15" i="3"/>
  <c r="C15" i="3"/>
  <c r="U15" i="3"/>
  <c r="S15" i="3"/>
</calcChain>
</file>

<file path=xl/sharedStrings.xml><?xml version="1.0" encoding="utf-8"?>
<sst xmlns="http://schemas.openxmlformats.org/spreadsheetml/2006/main" count="1455" uniqueCount="558">
  <si>
    <t>가구, 가사비품 및 
카페트
Furniture and furnishings, carpets and other floor coverings</t>
    <phoneticPr fontId="55" type="noConversion"/>
  </si>
  <si>
    <t>외래환자 
서비스
Outpatient services</t>
    <phoneticPr fontId="55" type="noConversion"/>
  </si>
  <si>
    <t>전화 및 팩스장비
Telephone and telefax equipment</t>
    <phoneticPr fontId="55" type="noConversion"/>
  </si>
  <si>
    <t>전화 및 팩스 
서비스
Telephone and telefax services</t>
    <phoneticPr fontId="55" type="noConversion"/>
  </si>
  <si>
    <t>오락 및 문화 
서비스
Recreational and cultural services</t>
    <phoneticPr fontId="59" type="noConversion"/>
  </si>
  <si>
    <t>신문, 서적 및 
문방구
Books , newspapers &amp; stationery</t>
    <phoneticPr fontId="59" type="noConversion"/>
  </si>
  <si>
    <t>기타 오락용품, 
조경용품 및 애완동물
Other recreational items and equipment, gardens and pets</t>
    <phoneticPr fontId="59" type="noConversion"/>
  </si>
  <si>
    <t>기타 오락 및 문화용 
주요 내구재
Other major durables for recreation and culture</t>
    <phoneticPr fontId="59" type="noConversion"/>
  </si>
  <si>
    <t>미용용품 및 
미용 서비스
Personal care</t>
    <phoneticPr fontId="55" type="noConversion"/>
  </si>
  <si>
    <t>오락 및 문화
Recreation and culture</t>
    <phoneticPr fontId="59" type="noConversion"/>
  </si>
  <si>
    <t>단위 : 천불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</si>
  <si>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</si>
  <si>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경주도매시장
Gyeongju Wholesale Market</t>
  </si>
  <si>
    <t>김천도매시장
Gimcheon Wholesale Market</t>
  </si>
  <si>
    <t xml:space="preserve">구미도매시장
Gumi
 Wholesale Market </t>
  </si>
  <si>
    <t xml:space="preserve">영천도매시장
Yeongcheon
 Wholesale Market </t>
  </si>
  <si>
    <t xml:space="preserve"> </t>
    <phoneticPr fontId="55" type="noConversion"/>
  </si>
  <si>
    <t>1. 유통업체 현황</t>
    <phoneticPr fontId="55" type="noConversion"/>
  </si>
  <si>
    <t>2. 금융기관</t>
    <phoneticPr fontId="55" type="noConversion"/>
  </si>
  <si>
    <t>3. 금융기관예금, 대출 및 어음</t>
    <phoneticPr fontId="55" type="noConversion"/>
  </si>
  <si>
    <t>단위 : 개소, ㎡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</si>
  <si>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</si>
  <si>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</si>
  <si>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</si>
  <si>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</si>
  <si>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</si>
  <si>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</si>
  <si>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</si>
  <si>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</si>
  <si>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</si>
  <si>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</si>
  <si>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</si>
  <si>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</si>
  <si>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</si>
  <si>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</si>
  <si>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</si>
  <si>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</si>
  <si>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</si>
  <si>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</si>
  <si>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</si>
  <si>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</si>
  <si>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</si>
  <si>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</si>
  <si>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</si>
  <si>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</si>
  <si>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</si>
  <si>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</si>
  <si>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</si>
  <si>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</si>
  <si>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</si>
  <si>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</si>
  <si>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</si>
  <si>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</si>
  <si>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</si>
  <si>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</si>
  <si>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</si>
  <si>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</si>
  <si>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</si>
  <si>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</si>
  <si>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</si>
  <si>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</si>
  <si>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</si>
  <si>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</si>
  <si>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울릉군</t>
  </si>
  <si>
    <t>Ulleung</t>
  </si>
  <si>
    <t>1. 유통업체 현황</t>
    <phoneticPr fontId="55" type="noConversion"/>
  </si>
  <si>
    <t>1. 유통업체 현황(계속)</t>
    <phoneticPr fontId="55" type="noConversion"/>
  </si>
  <si>
    <t>1. Distribution Stores(Cont'd)</t>
    <phoneticPr fontId="55" type="noConversion"/>
  </si>
  <si>
    <t>1. Distribution Stores</t>
    <phoneticPr fontId="55" type="noConversion"/>
  </si>
  <si>
    <t>Unit : place, ㎡</t>
    <phoneticPr fontId="55" type="noConversion"/>
  </si>
  <si>
    <t>연별 및 시군별
Year &amp; Si, Gun</t>
    <phoneticPr fontId="55" type="noConversion"/>
  </si>
  <si>
    <t>합 계
Total</t>
    <phoneticPr fontId="55" type="noConversion"/>
  </si>
  <si>
    <t>대 형 마 트 (할 인 점)
Discount store</t>
    <phoneticPr fontId="55" type="noConversion"/>
  </si>
  <si>
    <t>연별 및
시군별</t>
    <phoneticPr fontId="55" type="noConversion"/>
  </si>
  <si>
    <t>전 문 점
Specialty store</t>
    <phoneticPr fontId="55" type="noConversion"/>
  </si>
  <si>
    <t>백 화 점
Department store</t>
    <phoneticPr fontId="55" type="noConversion"/>
  </si>
  <si>
    <t>시     장  Market</t>
    <phoneticPr fontId="55" type="noConversion"/>
  </si>
  <si>
    <t>Year &amp;
Si, Gun</t>
    <phoneticPr fontId="55" type="noConversion"/>
  </si>
  <si>
    <t>기 타 대 규 모 점 포
Large scale stores</t>
    <phoneticPr fontId="55" type="noConversion"/>
  </si>
  <si>
    <t>개소
Number</t>
    <phoneticPr fontId="55" type="noConversion"/>
  </si>
  <si>
    <t xml:space="preserve"> 면 적 Floor space</t>
    <phoneticPr fontId="55" type="noConversion"/>
  </si>
  <si>
    <t>개소
Places</t>
    <phoneticPr fontId="55" type="noConversion"/>
  </si>
  <si>
    <t xml:space="preserve"> 면 적 space</t>
    <phoneticPr fontId="55" type="noConversion"/>
  </si>
  <si>
    <t>건물연면적
Establishment</t>
    <phoneticPr fontId="55" type="noConversion"/>
  </si>
  <si>
    <t xml:space="preserve">자료 : 시, 군, </t>
    <phoneticPr fontId="55" type="noConversion"/>
  </si>
  <si>
    <t xml:space="preserve"> Source : Si &amp; Gun</t>
    <phoneticPr fontId="55" type="noConversion"/>
  </si>
  <si>
    <t>자료 : 시, 군,</t>
    <phoneticPr fontId="55" type="noConversion"/>
  </si>
  <si>
    <t>주 : 2010년 자료부터 서식 변경 - "상점가" 항목 추가</t>
    <phoneticPr fontId="55" type="noConversion"/>
  </si>
  <si>
    <t xml:space="preserve">     '기타'는 농수산물센터, 도매시장 등임.</t>
    <phoneticPr fontId="55" type="noConversion"/>
  </si>
  <si>
    <t>2. 금융기관</t>
  </si>
  <si>
    <t>단위 : 개소</t>
  </si>
  <si>
    <t>농협중앙회</t>
  </si>
  <si>
    <t>수협중앙회</t>
  </si>
  <si>
    <t>3. Deposits, Loans and Bills of Financial Institutions</t>
  </si>
  <si>
    <t>단위 : 10억원</t>
  </si>
  <si>
    <t>1월</t>
  </si>
  <si>
    <t>Jan.</t>
  </si>
  <si>
    <t>2월</t>
  </si>
  <si>
    <t>Feb.</t>
  </si>
  <si>
    <t>3월</t>
  </si>
  <si>
    <t>Mar.</t>
  </si>
  <si>
    <t>4월</t>
  </si>
  <si>
    <t>Apr.</t>
  </si>
  <si>
    <t>5월</t>
  </si>
  <si>
    <t>6월</t>
  </si>
  <si>
    <t>7월</t>
  </si>
  <si>
    <t>8월</t>
  </si>
  <si>
    <t>Aug.</t>
  </si>
  <si>
    <t>9월</t>
  </si>
  <si>
    <t>10월</t>
  </si>
  <si>
    <t>Oct.</t>
  </si>
  <si>
    <t>11월</t>
  </si>
  <si>
    <t>Nov.</t>
  </si>
  <si>
    <t>12월</t>
  </si>
  <si>
    <t>Dec.</t>
  </si>
  <si>
    <t>Year &amp;
Month</t>
    <phoneticPr fontId="55" type="noConversion"/>
  </si>
  <si>
    <t>단위 : 개, 백만원</t>
  </si>
  <si>
    <t>금고수
Numbers of
 S.funds</t>
  </si>
  <si>
    <t>Unit : number, Million won</t>
    <phoneticPr fontId="55" type="noConversion"/>
  </si>
  <si>
    <t>Year &amp; Si, Gun</t>
    <phoneticPr fontId="55" type="noConversion"/>
  </si>
  <si>
    <t>Source : Saemaeul Voluntary Division,  Credit Union</t>
    <phoneticPr fontId="55" type="noConversion"/>
  </si>
  <si>
    <t>가중치</t>
  </si>
  <si>
    <t>Jun.</t>
  </si>
  <si>
    <t>May.</t>
  </si>
  <si>
    <t>Jul.</t>
  </si>
  <si>
    <t>Sep.</t>
  </si>
  <si>
    <t xml:space="preserve">식료품·비주류음료
Food &amp; Non-alcoholic beverages    </t>
    <phoneticPr fontId="55" type="noConversion"/>
  </si>
  <si>
    <t>교통
Transportation</t>
    <phoneticPr fontId="55" type="noConversion"/>
  </si>
  <si>
    <t>통신
Communication</t>
    <phoneticPr fontId="55" type="noConversion"/>
  </si>
  <si>
    <t>교육
Education</t>
    <phoneticPr fontId="55" type="noConversion"/>
  </si>
  <si>
    <t>주류
Alcoholic beverage</t>
    <phoneticPr fontId="55" type="noConversion"/>
  </si>
  <si>
    <t>담배
 cigarettes</t>
    <phoneticPr fontId="55" type="noConversion"/>
  </si>
  <si>
    <t>의류
Clothing</t>
    <phoneticPr fontId="55" type="noConversion"/>
  </si>
  <si>
    <t>신발
footwear</t>
    <phoneticPr fontId="55" type="noConversion"/>
  </si>
  <si>
    <t>유치원·초등교육
Pre-primary &amp; primary education</t>
    <phoneticPr fontId="55" type="noConversion"/>
  </si>
  <si>
    <t>중등교육
Secondary education</t>
    <phoneticPr fontId="55" type="noConversion"/>
  </si>
  <si>
    <t>고등교육
Tertiary education</t>
    <phoneticPr fontId="55" type="noConversion"/>
  </si>
  <si>
    <t>기타서비스
Other services</t>
    <phoneticPr fontId="55" type="noConversion"/>
  </si>
  <si>
    <t xml:space="preserve"> </t>
    <phoneticPr fontId="31" type="noConversion"/>
  </si>
  <si>
    <t>Weight</t>
  </si>
  <si>
    <t>2010=100</t>
    <phoneticPr fontId="59" type="noConversion"/>
  </si>
  <si>
    <t>연별 
및
월별</t>
    <phoneticPr fontId="59" type="noConversion"/>
  </si>
  <si>
    <t xml:space="preserve">   총지수
All items</t>
    <phoneticPr fontId="59" type="noConversion"/>
  </si>
  <si>
    <t>주류·담배
Alcoholic beverage &amp; cigarettes</t>
    <phoneticPr fontId="59" type="noConversion"/>
  </si>
  <si>
    <t>의류 및 신발
Clothing and footwear</t>
    <phoneticPr fontId="55" type="noConversion"/>
  </si>
  <si>
    <t>주택, 수도, 전기 및 연료
Housing, water, electricity, gas and other fuels</t>
    <phoneticPr fontId="55" type="noConversion"/>
  </si>
  <si>
    <t>가정용품 및 가사 서비스
Furnishings, household equipment and routine household maintenance</t>
    <phoneticPr fontId="59" type="noConversion"/>
  </si>
  <si>
    <t>보건
Health</t>
    <phoneticPr fontId="55" type="noConversion"/>
  </si>
  <si>
    <t>음식 및 숙박
Restaurants and hotels</t>
    <phoneticPr fontId="55" type="noConversion"/>
  </si>
  <si>
    <t>기타 상품 및 서비스
Miscellaneous goods and services</t>
    <phoneticPr fontId="55" type="noConversion"/>
  </si>
  <si>
    <t xml:space="preserve"> </t>
    <phoneticPr fontId="59" type="noConversion"/>
  </si>
  <si>
    <t>식료품
Food</t>
    <phoneticPr fontId="59" type="noConversion"/>
  </si>
  <si>
    <t xml:space="preserve"> 비주류 음료
Non-alcoholic beverages    </t>
    <phoneticPr fontId="59" type="noConversion"/>
  </si>
  <si>
    <t>주택임차료
Rentals for housing</t>
    <phoneticPr fontId="55" type="noConversion"/>
  </si>
  <si>
    <t>전기, 가스 및 기타연료
Electricity, gas and other fuels</t>
    <phoneticPr fontId="55" type="noConversion"/>
  </si>
  <si>
    <t>가정용 섬유제품
Household textiles</t>
    <phoneticPr fontId="55" type="noConversion"/>
  </si>
  <si>
    <t>가정용 기기
Household appliances</t>
    <phoneticPr fontId="55" type="noConversion"/>
  </si>
  <si>
    <t>주방용품 및 가정용품
Glassware, tableware and household ustensils</t>
    <phoneticPr fontId="55" type="noConversion"/>
  </si>
  <si>
    <t>가정 · 정원용 공구 및 장비
Tools and equipment for house and garden</t>
    <phoneticPr fontId="59" type="noConversion"/>
  </si>
  <si>
    <t>일상 생활용품 및 가사 서비스
Goods and services for routine household maintenance</t>
    <phoneticPr fontId="59" type="noConversion"/>
  </si>
  <si>
    <t>의료용품 및 장비
Medical products, appliances and equipment</t>
    <phoneticPr fontId="55" type="noConversion"/>
  </si>
  <si>
    <t>병원 서비스
Hospital services</t>
    <phoneticPr fontId="55" type="noConversion"/>
  </si>
  <si>
    <t>운송장비
Purchase of vehicles</t>
    <phoneticPr fontId="55" type="noConversion"/>
  </si>
  <si>
    <t>개인운송장비 운영
Operation of personal transport equipment</t>
    <phoneticPr fontId="55" type="noConversion"/>
  </si>
  <si>
    <t>운송 서비스
Transport services</t>
    <phoneticPr fontId="55" type="noConversion"/>
  </si>
  <si>
    <t>우편서비스
Postal services</t>
    <phoneticPr fontId="55" type="noConversion"/>
  </si>
  <si>
    <t>음향, 영상, 사진 및 정보처리 장비
Audio-visual, photographic and information processing equipment</t>
    <phoneticPr fontId="59" type="noConversion"/>
  </si>
  <si>
    <t>단체여행
Package holidays</t>
    <phoneticPr fontId="59" type="noConversion"/>
  </si>
  <si>
    <t>기타교육
Education not definable by level</t>
    <phoneticPr fontId="55" type="noConversion"/>
  </si>
  <si>
    <t>음식 서비스
Catering services</t>
    <phoneticPr fontId="55" type="noConversion"/>
  </si>
  <si>
    <t>숙박 서비스
Accommodation services</t>
    <phoneticPr fontId="55" type="noConversion"/>
  </si>
  <si>
    <t>기타 개인용품
Personal effects n.e.c.</t>
    <phoneticPr fontId="55" type="noConversion"/>
  </si>
  <si>
    <t>Source : Statistics Korea</t>
  </si>
  <si>
    <t>자료 : 통계청,「소비자물가조사」</t>
  </si>
  <si>
    <t>수도 및 주거관련 
서비스
Water supply and miscellaneous services relating to rhe dwelling</t>
    <phoneticPr fontId="55" type="noConversion"/>
  </si>
  <si>
    <t>주거시설 
유지 · 보수
Maintenance and repair of the dwelling</t>
    <phoneticPr fontId="55" type="noConversion"/>
  </si>
  <si>
    <t>2011</t>
  </si>
  <si>
    <t>주 : 2011년 자료부터 서식 변경 - 합계, 시장 소계 "점포수" 항목 추가</t>
    <phoneticPr fontId="55" type="noConversion"/>
  </si>
  <si>
    <t>단위 : 명,  천원</t>
    <phoneticPr fontId="55" type="noConversion"/>
  </si>
  <si>
    <t>Unit : Person, 1,000 won</t>
    <phoneticPr fontId="55" type="noConversion"/>
  </si>
  <si>
    <t>계
Total</t>
    <phoneticPr fontId="55" type="noConversion"/>
  </si>
  <si>
    <t xml:space="preserve"> </t>
    <phoneticPr fontId="55" type="noConversion"/>
  </si>
  <si>
    <t>연별 및 시군별</t>
    <phoneticPr fontId="55" type="noConversion"/>
  </si>
  <si>
    <t>2. Financial Institutions(Cont'd)</t>
    <phoneticPr fontId="55" type="noConversion"/>
  </si>
  <si>
    <t>Unit : number</t>
    <phoneticPr fontId="55" type="noConversion"/>
  </si>
  <si>
    <t>한국은행
Bank of
Korea</t>
    <phoneticPr fontId="55" type="noConversion"/>
  </si>
  <si>
    <t>지방은행
Local bank</t>
    <phoneticPr fontId="55" type="noConversion"/>
  </si>
  <si>
    <t>특수은행
Chartered banks</t>
    <phoneticPr fontId="55" type="noConversion"/>
  </si>
  <si>
    <t>기타
Others banks</t>
    <phoneticPr fontId="55" type="noConversion"/>
  </si>
  <si>
    <t>우리은행
Woori</t>
    <phoneticPr fontId="55" type="noConversion"/>
  </si>
  <si>
    <t>외환은행
exchange</t>
    <phoneticPr fontId="55" type="noConversion"/>
  </si>
  <si>
    <t>국민은행
Kukmin</t>
    <phoneticPr fontId="55" type="noConversion"/>
  </si>
  <si>
    <t>신한은행
Sinhan</t>
    <phoneticPr fontId="55" type="noConversion"/>
  </si>
  <si>
    <t>대구은행
Taegu</t>
    <phoneticPr fontId="55" type="noConversion"/>
  </si>
  <si>
    <t>부산은행
Pusan</t>
    <phoneticPr fontId="55" type="noConversion"/>
  </si>
  <si>
    <t>기업은행
Industrial bank 
of Korea</t>
    <phoneticPr fontId="55" type="noConversion"/>
  </si>
  <si>
    <t>외국은행</t>
    <phoneticPr fontId="55" type="noConversion"/>
  </si>
  <si>
    <t>Agricultural</t>
    <phoneticPr fontId="55" type="noConversion"/>
  </si>
  <si>
    <t>Marine</t>
    <phoneticPr fontId="55" type="noConversion"/>
  </si>
  <si>
    <t>Union</t>
    <phoneticPr fontId="55" type="noConversion"/>
  </si>
  <si>
    <t>in korea</t>
    <phoneticPr fontId="55" type="noConversion"/>
  </si>
  <si>
    <t>단위 : 천불</t>
    <phoneticPr fontId="55" type="noConversion"/>
  </si>
  <si>
    <t>Unit : USD 1,000</t>
    <phoneticPr fontId="55" type="noConversion"/>
  </si>
  <si>
    <t>연별 및 시군별
Year &amp; Si, Gun</t>
    <phoneticPr fontId="60" type="noConversion"/>
  </si>
  <si>
    <t>합 계
Total</t>
    <phoneticPr fontId="60" type="noConversion"/>
  </si>
  <si>
    <t>총 액(A+B)
Total amount</t>
    <phoneticPr fontId="60" type="noConversion"/>
  </si>
  <si>
    <t>수 출(A)
Export</t>
    <phoneticPr fontId="60" type="noConversion"/>
  </si>
  <si>
    <t>수 입(B)
Import</t>
    <phoneticPr fontId="60" type="noConversion"/>
  </si>
  <si>
    <t>수출입초과(A-B)
Excess of Export &amp; Import</t>
    <phoneticPr fontId="60" type="noConversion"/>
  </si>
  <si>
    <t>402 / Ⅸ. 유통, 금융, 보험 및 기타 서비스</t>
    <phoneticPr fontId="55" type="noConversion"/>
  </si>
  <si>
    <t>연별 및 월별</t>
    <phoneticPr fontId="55" type="noConversion"/>
  </si>
  <si>
    <t>식품 및 산동물
Foods and live animals</t>
    <phoneticPr fontId="55" type="noConversion"/>
  </si>
  <si>
    <t>음료 및 담배
Beverage and tabacco</t>
    <phoneticPr fontId="55" type="noConversion"/>
  </si>
  <si>
    <t>비식용원재료
(연료제외)
Crude materials inedible except fuels</t>
    <phoneticPr fontId="55" type="noConversion"/>
  </si>
  <si>
    <t>광물성연료,
윤활유 및 관련물질
Mineral fuels, lubricant &amp; related materials</t>
    <phoneticPr fontId="55" type="noConversion"/>
  </si>
  <si>
    <t>동식물성
유지 및 왁스
Animal and vegetable oils &amp; fats and waxes</t>
    <phoneticPr fontId="55" type="noConversion"/>
  </si>
  <si>
    <t>연별 및 월별
Year &amp; Month</t>
    <phoneticPr fontId="55" type="noConversion"/>
  </si>
  <si>
    <t>화학물 및 
관련제품
Chemicals &amp;
related products</t>
    <phoneticPr fontId="55" type="noConversion"/>
  </si>
  <si>
    <t>재료별
제조제품
Manufactured goods classified chiefly by material</t>
    <phoneticPr fontId="55" type="noConversion"/>
  </si>
  <si>
    <t>기계 및 운수장비
Machinery and
transport equipment</t>
    <phoneticPr fontId="55" type="noConversion"/>
  </si>
  <si>
    <t>기타제조제품
Miscellaneous manufactured articles</t>
    <phoneticPr fontId="55" type="noConversion"/>
  </si>
  <si>
    <t>달리 분류되지 않은
상품 및 취급물
Commodities &amp; transactions n.e.c</t>
    <phoneticPr fontId="55" type="noConversion"/>
  </si>
  <si>
    <t>Year &amp; Month</t>
    <phoneticPr fontId="55" type="noConversion"/>
  </si>
  <si>
    <t>연  별
year</t>
    <phoneticPr fontId="31" type="noConversion"/>
  </si>
  <si>
    <t>수           출       Exports</t>
    <phoneticPr fontId="31" type="noConversion"/>
  </si>
  <si>
    <t>수           입       Imports</t>
    <phoneticPr fontId="31" type="noConversion"/>
  </si>
  <si>
    <t>농산물
Agricul
tural products</t>
    <phoneticPr fontId="31" type="noConversion"/>
  </si>
  <si>
    <t>축산물
Livestock products</t>
    <phoneticPr fontId="31" type="noConversion"/>
  </si>
  <si>
    <t>임산물
Forestry products</t>
    <phoneticPr fontId="31" type="noConversion"/>
  </si>
  <si>
    <t>수산물
Fishery products</t>
    <phoneticPr fontId="31" type="noConversion"/>
  </si>
  <si>
    <t>농산물
Agricultural products</t>
    <phoneticPr fontId="31" type="noConversion"/>
  </si>
  <si>
    <t>연  별
Year</t>
    <phoneticPr fontId="31" type="noConversion"/>
  </si>
  <si>
    <t>통상·투자사절단 파견
Commerce investment</t>
    <phoneticPr fontId="31" type="noConversion"/>
  </si>
  <si>
    <t>전시·박람회 참가
Exhibition</t>
    <phoneticPr fontId="31" type="noConversion"/>
  </si>
  <si>
    <t>횟  수
Figure</t>
    <phoneticPr fontId="31" type="noConversion"/>
  </si>
  <si>
    <t>참가업체
Participate</t>
    <phoneticPr fontId="31" type="noConversion"/>
  </si>
  <si>
    <t>실  적
Resules</t>
    <phoneticPr fontId="31" type="noConversion"/>
  </si>
  <si>
    <t>참가업체
Paticipate</t>
    <phoneticPr fontId="31" type="noConversion"/>
  </si>
  <si>
    <t>실  적
Results</t>
    <phoneticPr fontId="31" type="noConversion"/>
  </si>
  <si>
    <t>상담액
Consult</t>
    <phoneticPr fontId="31" type="noConversion"/>
  </si>
  <si>
    <t>계약액
Contract</t>
    <phoneticPr fontId="31" type="noConversion"/>
  </si>
  <si>
    <t>기타 
Others</t>
    <phoneticPr fontId="55" type="noConversion"/>
  </si>
  <si>
    <t xml:space="preserve">  Pohang</t>
    <phoneticPr fontId="55" type="noConversion"/>
  </si>
  <si>
    <t xml:space="preserve">  Gyeongju</t>
    <phoneticPr fontId="55" type="noConversion"/>
  </si>
  <si>
    <t xml:space="preserve">  Gimcheon</t>
    <phoneticPr fontId="55" type="noConversion"/>
  </si>
  <si>
    <t xml:space="preserve">  Andong</t>
    <phoneticPr fontId="55" type="noConversion"/>
  </si>
  <si>
    <t xml:space="preserve">  Yeongju</t>
    <phoneticPr fontId="55" type="noConversion"/>
  </si>
  <si>
    <t xml:space="preserve">  Yeongcheon</t>
    <phoneticPr fontId="55" type="noConversion"/>
  </si>
  <si>
    <t xml:space="preserve">  Sangju</t>
    <phoneticPr fontId="55" type="noConversion"/>
  </si>
  <si>
    <t xml:space="preserve">  Mungyeong</t>
    <phoneticPr fontId="55" type="noConversion"/>
  </si>
  <si>
    <t xml:space="preserve">  Gyeongsan</t>
    <phoneticPr fontId="55" type="noConversion"/>
  </si>
  <si>
    <t xml:space="preserve">  Gunwi</t>
    <phoneticPr fontId="55" type="noConversion"/>
  </si>
  <si>
    <t xml:space="preserve">  Uiseong</t>
    <phoneticPr fontId="55" type="noConversion"/>
  </si>
  <si>
    <t xml:space="preserve">  Cheongsong</t>
    <phoneticPr fontId="55" type="noConversion"/>
  </si>
  <si>
    <t xml:space="preserve">  Yeongyang</t>
    <phoneticPr fontId="55" type="noConversion"/>
  </si>
  <si>
    <t xml:space="preserve">  Yeongdeok</t>
    <phoneticPr fontId="55" type="noConversion"/>
  </si>
  <si>
    <t xml:space="preserve">  Cheongdo</t>
    <phoneticPr fontId="55" type="noConversion"/>
  </si>
  <si>
    <t xml:space="preserve">  Goryeong</t>
    <phoneticPr fontId="55" type="noConversion"/>
  </si>
  <si>
    <t xml:space="preserve">  Seongju</t>
    <phoneticPr fontId="55" type="noConversion"/>
  </si>
  <si>
    <t xml:space="preserve">  Chilgok</t>
    <phoneticPr fontId="55" type="noConversion"/>
  </si>
  <si>
    <t xml:space="preserve">  Yecheon</t>
    <phoneticPr fontId="55" type="noConversion"/>
  </si>
  <si>
    <t xml:space="preserve">  Bonghwa</t>
    <phoneticPr fontId="55" type="noConversion"/>
  </si>
  <si>
    <t xml:space="preserve">  Uljin</t>
    <phoneticPr fontId="55" type="noConversion"/>
  </si>
  <si>
    <t xml:space="preserve">  Ulleung</t>
    <phoneticPr fontId="55" type="noConversion"/>
  </si>
  <si>
    <t>연별 및 시군별</t>
    <phoneticPr fontId="55" type="noConversion"/>
  </si>
  <si>
    <t>새마을금고  Sammaeul funds</t>
    <phoneticPr fontId="55" type="noConversion"/>
  </si>
  <si>
    <t>신용협동조합  Credit union federations</t>
    <phoneticPr fontId="55" type="noConversion"/>
  </si>
  <si>
    <t>Year &amp; Si, Gun</t>
    <phoneticPr fontId="55" type="noConversion"/>
  </si>
  <si>
    <t>자산액
Amount of 
assets</t>
    <phoneticPr fontId="55" type="noConversion"/>
  </si>
  <si>
    <t>예금액
Amount of 
deposits</t>
    <phoneticPr fontId="55" type="noConversion"/>
  </si>
  <si>
    <t>대출액
Amount of 
loans</t>
    <phoneticPr fontId="55" type="noConversion"/>
  </si>
  <si>
    <t>회원수(명)
Number of
members</t>
    <phoneticPr fontId="55" type="noConversion"/>
  </si>
  <si>
    <t>조합수
Numbers of
 C.U.federation</t>
    <phoneticPr fontId="55" type="noConversion"/>
  </si>
  <si>
    <t>예금액
Amount of deposits</t>
    <phoneticPr fontId="55" type="noConversion"/>
  </si>
  <si>
    <t>조합원수(명)
Number of
members</t>
    <phoneticPr fontId="55" type="noConversion"/>
  </si>
  <si>
    <t>자료 : 통계청,「소비자물가조사」</t>
    <phoneticPr fontId="55" type="noConversion"/>
  </si>
  <si>
    <t>Source : Statistics Korea</t>
    <phoneticPr fontId="55" type="noConversion"/>
  </si>
  <si>
    <t xml:space="preserve">      2009년 이전 지수는 3자리, 2010년 이후 지수는 1자리로 지수 작성</t>
    <phoneticPr fontId="59" type="noConversion"/>
  </si>
  <si>
    <t>주)  기준연도 : 2010=100</t>
    <phoneticPr fontId="59" type="noConversion"/>
  </si>
  <si>
    <t>합  계
Total</t>
    <phoneticPr fontId="55" type="noConversion"/>
  </si>
  <si>
    <t>2012</t>
  </si>
  <si>
    <t xml:space="preserve"> 청송군 </t>
  </si>
  <si>
    <t xml:space="preserve"> Cheongsong </t>
  </si>
  <si>
    <t>단위 : 톤, 백만원</t>
  </si>
  <si>
    <t>Unit : ton, million won</t>
  </si>
  <si>
    <t>연별
Year</t>
  </si>
  <si>
    <t>도매시장별 By wholesale market</t>
  </si>
  <si>
    <t>계
Total</t>
  </si>
  <si>
    <t>포항도매시장
Pohang
Wholesale Market</t>
  </si>
  <si>
    <t>안동도매시장
Andong
Wholesale Market</t>
  </si>
  <si>
    <t>유통량
Trading 
volume</t>
  </si>
  <si>
    <t>금액
Value</t>
  </si>
  <si>
    <t xml:space="preserve">상주도매시장
Sangiu
 Wholesale Market </t>
  </si>
  <si>
    <t>포항수산시장
Pohang Marine</t>
  </si>
  <si>
    <t xml:space="preserve"> 울진군 </t>
  </si>
  <si>
    <t xml:space="preserve"> Uljin </t>
  </si>
  <si>
    <t>1월  Jan.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</si>
  <si>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</si>
  <si>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</si>
  <si>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</si>
  <si>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</si>
  <si>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</si>
  <si>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</si>
  <si>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</si>
  <si>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</si>
  <si>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</si>
  <si>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Dec.</t>
  </si>
  <si>
    <t>자료 : 국제비즈니스과</t>
  </si>
  <si>
    <t>주 : 품목은 SITC 기준, 분류단위는 제1단위</t>
  </si>
  <si>
    <t xml:space="preserve"> Mar.</t>
  </si>
  <si>
    <t xml:space="preserve">10월 </t>
  </si>
  <si>
    <t>12월  Dec.</t>
  </si>
  <si>
    <t>포항시     Pohang</t>
  </si>
  <si>
    <t>경주시     Gyeongju</t>
  </si>
  <si>
    <t>김천시     Gimcheon</t>
  </si>
  <si>
    <t>안동시     Andong</t>
  </si>
  <si>
    <t>구미시     Gumi</t>
  </si>
  <si>
    <t>영주시     Yeongju</t>
  </si>
  <si>
    <t>영천시     Yeongcheon</t>
  </si>
  <si>
    <t>상주시     Sangju</t>
  </si>
  <si>
    <t>문경시     Mungyeong</t>
  </si>
  <si>
    <t>경산시     Gyeongsan</t>
  </si>
  <si>
    <t>군위군     Gunwi</t>
  </si>
  <si>
    <t>의성군     Uiseong</t>
  </si>
  <si>
    <t>청송군     Cheongsong</t>
  </si>
  <si>
    <t>영양군     Yeongyang</t>
  </si>
  <si>
    <t>영덕군     Yeongdeok</t>
  </si>
  <si>
    <t>청도군     Cheongdo</t>
  </si>
  <si>
    <t>고령군     Goryeong</t>
  </si>
  <si>
    <t>성주군     Seongju</t>
  </si>
  <si>
    <t>칠곡군     Chilgok</t>
  </si>
  <si>
    <t>예천군     Yecheon</t>
  </si>
  <si>
    <t>봉화군     Bonghwa</t>
  </si>
  <si>
    <t>울진군     Uljin</t>
  </si>
  <si>
    <t>울릉군     Ulleung</t>
  </si>
  <si>
    <t>주 : 1) 통관기준  Based on customs clearance, 사업체소재지 기준임.</t>
  </si>
  <si>
    <t>2010=100</t>
  </si>
  <si>
    <t xml:space="preserve"> </t>
  </si>
  <si>
    <t>연별 및
월별</t>
  </si>
  <si>
    <t>쌀
Rice</t>
  </si>
  <si>
    <t>돼지고기
Pork</t>
  </si>
  <si>
    <t>쇠고기
(국산)
Beef
(domestic)</t>
  </si>
  <si>
    <t>우유
Milk</t>
  </si>
  <si>
    <t>라면
Instant noodlses</t>
  </si>
  <si>
    <t>스낵과자
snack food</t>
  </si>
  <si>
    <t>달걀
Eggs</t>
  </si>
  <si>
    <t>닭고기
Chicken</t>
  </si>
  <si>
    <t>두부
Bean curd</t>
  </si>
  <si>
    <t>마른멸치
Dried anchovies</t>
  </si>
  <si>
    <t>고등어
Mackerel</t>
  </si>
  <si>
    <t>파
Leek
(welsh onion)</t>
  </si>
  <si>
    <t>참기름
Sesa
meoil</t>
  </si>
  <si>
    <t>맛김
Seasoned laver</t>
  </si>
  <si>
    <t>탄산음료
Soda</t>
  </si>
  <si>
    <t>담배
(국산)
Cigaretts
(domestic)</t>
  </si>
  <si>
    <t>맥주
Beer</t>
  </si>
  <si>
    <t>Year &amp; Month</t>
  </si>
  <si>
    <t>소주
Korean spirits
(soju)</t>
  </si>
  <si>
    <t>세탁료
Laundry charge</t>
  </si>
  <si>
    <t>전기료
Electric charges</t>
  </si>
  <si>
    <t>도시가스
City gas</t>
  </si>
  <si>
    <t>상수도료
Water chrge</t>
  </si>
  <si>
    <t>세탁세제
Laundry detergent</t>
  </si>
  <si>
    <t>외래
진료비
Out-patients treatment fee</t>
  </si>
  <si>
    <t>치과
진료비
Dental treatment fee</t>
  </si>
  <si>
    <t>감기약
Cild remedies</t>
  </si>
  <si>
    <t>휘발유
Gasoline</t>
  </si>
  <si>
    <t>시내
버스료
Local bus fare</t>
  </si>
  <si>
    <t>이동전화료
Mobile phone charge</t>
  </si>
  <si>
    <t>영화
관람료
Admission fee to theater</t>
  </si>
  <si>
    <t>삼겹살
(외식)
Samgyeopsal</t>
  </si>
  <si>
    <t>설렁탕
Seoleong
tang</t>
  </si>
  <si>
    <t>미용료
Beauty parlor charge</t>
  </si>
  <si>
    <t>목욕료
Public bath fee</t>
  </si>
  <si>
    <t xml:space="preserve">3월 </t>
  </si>
  <si>
    <t>자료 : 통계청,「소비자물가조사」주) 2006년 자료부터 수록</t>
  </si>
  <si>
    <t xml:space="preserve">Source : Statistics Korea </t>
  </si>
  <si>
    <t>연별 및 회의소별
Year &amp; Chamber</t>
  </si>
  <si>
    <t>임직원수
Number of staffs</t>
  </si>
  <si>
    <t>의 원 수
Number of commissioners</t>
  </si>
  <si>
    <t>특별의원수
Number of special commissioners</t>
  </si>
  <si>
    <t>회   원   수
Number of members</t>
  </si>
  <si>
    <t>예산액(천원)
Budget</t>
  </si>
  <si>
    <t>포항상공회의소</t>
  </si>
  <si>
    <t>경주상공회의소</t>
  </si>
  <si>
    <t>상주상공회의소</t>
  </si>
  <si>
    <t>김천상공회의소</t>
  </si>
  <si>
    <t>안동상공회의소</t>
  </si>
  <si>
    <t>구미상공회의소</t>
  </si>
  <si>
    <t>영주상공회의소</t>
  </si>
  <si>
    <t>영천상공회의소</t>
  </si>
  <si>
    <t>경산상공회의소</t>
  </si>
  <si>
    <t>칠곡상공회의소</t>
  </si>
  <si>
    <t>Unit : billion won</t>
  </si>
  <si>
    <t xml:space="preserve"> 저축성 예금
Time and Savings deposits</t>
  </si>
  <si>
    <t>요구불예금
Demand
deposits</t>
  </si>
  <si>
    <t>대출
Lending</t>
  </si>
  <si>
    <t>Year &amp;
Month</t>
  </si>
  <si>
    <t>정기예금
Time</t>
  </si>
  <si>
    <t>정기적금
Installment 
savings</t>
  </si>
  <si>
    <t>기타
Others</t>
  </si>
  <si>
    <t>장수(천장)
Number of bills</t>
  </si>
  <si>
    <t>금액
Amount</t>
  </si>
  <si>
    <t>장당평균
금액(천원)
Average value per bill</t>
  </si>
  <si>
    <t>부도액
Dishonored amount</t>
  </si>
  <si>
    <t>자료 : 한국은행 대구경북본부</t>
  </si>
  <si>
    <t>Source : The Bank of Korea, Daegu Branch</t>
  </si>
  <si>
    <t xml:space="preserve">주 : 1) 예금 취급점포 기준  </t>
  </si>
  <si>
    <t>1) Based on the banking operations</t>
  </si>
  <si>
    <t xml:space="preserve">      2) 외화예금 및 동업자예금 제외  </t>
  </si>
  <si>
    <t>2) Excluding foreign currency and inter bank deposits</t>
  </si>
  <si>
    <t xml:space="preserve">      3) 전자결제액 제외, 전자어음포함</t>
    <phoneticPr fontId="31" type="noConversion"/>
  </si>
  <si>
    <t>3) Including Preferential savings(since June 1997)</t>
  </si>
  <si>
    <t xml:space="preserve">      4) 부도금액기준  </t>
    <phoneticPr fontId="31" type="noConversion"/>
  </si>
  <si>
    <t xml:space="preserve">4) On the basis of Dishonored value </t>
  </si>
  <si>
    <t>자료 : 전국은행연합회</t>
  </si>
  <si>
    <t>Source : Korea Federation of Banks</t>
  </si>
  <si>
    <t>주) 2012년 자료 부터 서식변경(시군분류 삭제)</t>
    <phoneticPr fontId="31" type="noConversion"/>
  </si>
  <si>
    <t>…</t>
    <phoneticPr fontId="55" type="noConversion"/>
  </si>
  <si>
    <t>저축성</t>
    <phoneticPr fontId="31" type="noConversion"/>
  </si>
  <si>
    <t>요규불</t>
    <phoneticPr fontId="31" type="noConversion"/>
  </si>
  <si>
    <t>시중은행
Nation-wide commercial banks</t>
    <phoneticPr fontId="31" type="noConversion"/>
  </si>
  <si>
    <t>2013</t>
  </si>
  <si>
    <t>전통시장 Traditional market</t>
    <phoneticPr fontId="55" type="noConversion"/>
  </si>
  <si>
    <t>점포수
No. of stores</t>
    <phoneticPr fontId="55" type="noConversion"/>
  </si>
  <si>
    <t>소   계   Total</t>
    <phoneticPr fontId="55" type="noConversion"/>
  </si>
  <si>
    <t>4. 가계대출규모</t>
    <phoneticPr fontId="55" type="noConversion"/>
  </si>
  <si>
    <t>4. Volume of house loan</t>
    <phoneticPr fontId="55" type="noConversion"/>
  </si>
  <si>
    <t>단위 : 십억원</t>
    <phoneticPr fontId="31" type="noConversion"/>
  </si>
  <si>
    <t>…</t>
    <phoneticPr fontId="31" type="noConversion"/>
  </si>
  <si>
    <t>예금은행
Deposit money bank</t>
    <phoneticPr fontId="31" type="noConversion"/>
  </si>
  <si>
    <t>소계
Sub Total</t>
    <phoneticPr fontId="31" type="noConversion"/>
  </si>
  <si>
    <t>합계
Total</t>
    <phoneticPr fontId="31" type="noConversion"/>
  </si>
  <si>
    <t>(주택대출)
(Mortgageloan)</t>
    <phoneticPr fontId="31" type="noConversion"/>
  </si>
  <si>
    <t>상호저축은행
Mutual saving bank</t>
    <phoneticPr fontId="31" type="noConversion"/>
  </si>
  <si>
    <t>신용협동조합
Credit union federations</t>
    <phoneticPr fontId="31" type="noConversion"/>
  </si>
  <si>
    <t>상호금융
Mutual finance</t>
    <phoneticPr fontId="31" type="noConversion"/>
  </si>
  <si>
    <t>새마을금고
Saemaeul 
funds</t>
    <phoneticPr fontId="31" type="noConversion"/>
  </si>
  <si>
    <t>기타
 others</t>
    <phoneticPr fontId="31" type="noConversion"/>
  </si>
  <si>
    <t>예금취급기관 Deposit money handling institutes</t>
    <phoneticPr fontId="55" type="noConversion"/>
  </si>
  <si>
    <t>자료 : 한국은행 경제통계시스템</t>
    <phoneticPr fontId="55" type="noConversion"/>
  </si>
  <si>
    <t>주 : 2013년부터 작성</t>
    <phoneticPr fontId="31" type="noConversion"/>
  </si>
  <si>
    <t>5. 새마을금고 및 신용협동조합</t>
    <phoneticPr fontId="55" type="noConversion"/>
  </si>
  <si>
    <t>5. Sammaeul funds and Credit union federations</t>
    <phoneticPr fontId="55" type="noConversion"/>
  </si>
  <si>
    <t>6. 소비자물가지수</t>
    <phoneticPr fontId="55" type="noConversion"/>
  </si>
  <si>
    <t>6. Consumer Price Indexes</t>
  </si>
  <si>
    <t>6. 소비자물가지수(계속)</t>
  </si>
  <si>
    <t>6. Consumer Price Indexes(Cont'd)</t>
  </si>
  <si>
    <t>6-1. 주요품목 소비자물가지수</t>
    <phoneticPr fontId="31" type="noConversion"/>
  </si>
  <si>
    <t>6-1. 주요품목 소비자물가지수(계속)</t>
    <phoneticPr fontId="31" type="noConversion"/>
  </si>
  <si>
    <t>11. 해외시장개척 추진실적</t>
    <phoneticPr fontId="55" type="noConversion"/>
  </si>
  <si>
    <t>11. Overseas Market Development</t>
    <phoneticPr fontId="31" type="noConversion"/>
  </si>
  <si>
    <t>10. Chamber of Commerce and Industry</t>
    <phoneticPr fontId="55" type="noConversion"/>
  </si>
  <si>
    <t>10. 상공회의소 현황</t>
    <phoneticPr fontId="55" type="noConversion"/>
  </si>
  <si>
    <t>9. 농림수산물 수출입 실적</t>
    <phoneticPr fontId="55" type="noConversion"/>
  </si>
  <si>
    <t>9. Exports and Imports of Agricultural, Forestry &amp; Fishery products</t>
    <phoneticPr fontId="31" type="noConversion"/>
  </si>
  <si>
    <t>8-2. 수입실적</t>
    <phoneticPr fontId="55" type="noConversion"/>
  </si>
  <si>
    <t>8-2. Imports</t>
    <phoneticPr fontId="55" type="noConversion"/>
  </si>
  <si>
    <t>8-1. 수출실적</t>
    <phoneticPr fontId="55" type="noConversion"/>
  </si>
  <si>
    <t>8-1. Exports</t>
    <phoneticPr fontId="55" type="noConversion"/>
  </si>
  <si>
    <t>8. Exports and Imports Cleared</t>
    <phoneticPr fontId="60" type="noConversion"/>
  </si>
  <si>
    <t>7. 농·수산물 도매시장별 유통량</t>
    <phoneticPr fontId="55" type="noConversion"/>
  </si>
  <si>
    <t>4. 가계대출규모</t>
    <phoneticPr fontId="55" type="noConversion"/>
  </si>
  <si>
    <t>6-1. 주요품목 소비자물가지수</t>
    <phoneticPr fontId="55" type="noConversion"/>
  </si>
  <si>
    <t>7. 농·수산물 도매시장별 유통량</t>
    <phoneticPr fontId="55" type="noConversion"/>
  </si>
  <si>
    <t>8. 수출입통관실적</t>
    <phoneticPr fontId="55" type="noConversion"/>
  </si>
  <si>
    <t>9. 농림수산물 수출입실적</t>
    <phoneticPr fontId="55" type="noConversion"/>
  </si>
  <si>
    <t>10. 상공회의소현황</t>
    <phoneticPr fontId="55" type="noConversion"/>
  </si>
  <si>
    <t>11. 해외시장개척추진실적</t>
    <phoneticPr fontId="55" type="noConversion"/>
  </si>
  <si>
    <t>청송군</t>
    <phoneticPr fontId="55" type="noConversion"/>
  </si>
  <si>
    <t xml:space="preserve">울진군 </t>
    <phoneticPr fontId="55" type="noConversion"/>
  </si>
  <si>
    <t>자료 : 새마을금고 대구경북본부, 신협중앙회대구경북지역본부. 2006년 자료부터 수록</t>
    <phoneticPr fontId="55" type="noConversion"/>
  </si>
  <si>
    <t>자료 : FTA농식품유통대책단</t>
    <phoneticPr fontId="55" type="noConversion"/>
  </si>
  <si>
    <t>자료 : 글로벌통상협력과</t>
    <phoneticPr fontId="60" type="noConversion"/>
  </si>
  <si>
    <t>자료 : 글로벌통상협력과</t>
    <phoneticPr fontId="55" type="noConversion"/>
  </si>
  <si>
    <t>자료 : 글로벌통상협력과, 2006년 자료부터 수록</t>
    <phoneticPr fontId="31" type="noConversion"/>
  </si>
  <si>
    <t>자료 : 글로벌통상협력과, 2007년 자료부터 수록</t>
    <phoneticPr fontId="31" type="noConversion"/>
  </si>
  <si>
    <t xml:space="preserve">Cheongsong </t>
    <phoneticPr fontId="55" type="noConversion"/>
  </si>
  <si>
    <t xml:space="preserve">     2013년 자료부터 서식 변경 - 시장 "소계" 추가, "점포수" 항목추가, "등록시장" 항목삭제 </t>
    <phoneticPr fontId="55" type="noConversion"/>
  </si>
  <si>
    <t>연별 및 
시군별</t>
    <phoneticPr fontId="55" type="noConversion"/>
  </si>
  <si>
    <t>한국산업
은행
Korea develop ment bank</t>
    <phoneticPr fontId="55" type="noConversion"/>
  </si>
  <si>
    <t>Foreign 
bank</t>
    <phoneticPr fontId="55" type="noConversion"/>
  </si>
  <si>
    <t>Year &amp; 
Si, Gun</t>
    <phoneticPr fontId="55" type="noConversion"/>
  </si>
  <si>
    <t>한국
씨티
은행
City</t>
    <phoneticPr fontId="55" type="noConversion"/>
  </si>
  <si>
    <t>하나
은행
Hana</t>
    <phoneticPr fontId="55" type="noConversion"/>
  </si>
  <si>
    <t>제일은행
Korea First Bank</t>
    <phoneticPr fontId="55" type="noConversion"/>
  </si>
  <si>
    <t>경남은행
Kyongnam</t>
    <phoneticPr fontId="55" type="noConversion"/>
  </si>
  <si>
    <t>시     장  Market</t>
    <phoneticPr fontId="55" type="noConversion"/>
  </si>
  <si>
    <t>건물연면적
Establishment</t>
    <phoneticPr fontId="55" type="noConversion"/>
  </si>
  <si>
    <t xml:space="preserve">Uljin </t>
    <phoneticPr fontId="55" type="noConversion"/>
  </si>
  <si>
    <t xml:space="preserve">Cheongsong </t>
    <phoneticPr fontId="55" type="noConversion"/>
  </si>
  <si>
    <t>6-1. Consumer Price Indexes of Major Commodities</t>
    <phoneticPr fontId="31" type="noConversion"/>
  </si>
  <si>
    <t>6-1. Consumer Price Indexes of Major Commodities(cont'd)</t>
    <phoneticPr fontId="31" type="noConversion"/>
  </si>
  <si>
    <t xml:space="preserve">     2) 2009년 자료부터 구분 변경( "연별 및 월별" → "연별 및 시군별" ), 소수점 반올림으로 합계값 상이할 수 있음.</t>
    <phoneticPr fontId="60" type="noConversion"/>
  </si>
  <si>
    <t>주 : 품목은 SITC 기준, 분류단위는 제1단위, 소수점 반올림으로 합계값 상이할 수 있음.</t>
    <phoneticPr fontId="55" type="noConversion"/>
  </si>
  <si>
    <t>2013</t>
    <phoneticPr fontId="55" type="noConversion"/>
  </si>
  <si>
    <t xml:space="preserve">     2014년 자료부터 항목 삭제("대지면적",합계-"점포수(시장)")</t>
    <phoneticPr fontId="55" type="noConversion"/>
  </si>
  <si>
    <t>상  점  가 Shopping street</t>
    <phoneticPr fontId="55" type="noConversion"/>
  </si>
  <si>
    <r>
      <t xml:space="preserve">매장면적
</t>
    </r>
    <r>
      <rPr>
        <sz val="8"/>
        <color theme="1"/>
        <rFont val="돋움"/>
        <family val="3"/>
        <charset val="129"/>
      </rPr>
      <t>Floor space</t>
    </r>
    <phoneticPr fontId="55" type="noConversion"/>
  </si>
  <si>
    <r>
      <t xml:space="preserve">개소
</t>
    </r>
    <r>
      <rPr>
        <sz val="8"/>
        <color theme="1"/>
        <rFont val="돋움"/>
        <family val="3"/>
        <charset val="129"/>
      </rPr>
      <t>Number</t>
    </r>
    <phoneticPr fontId="55" type="noConversion"/>
  </si>
  <si>
    <r>
      <t xml:space="preserve">건물연면적
</t>
    </r>
    <r>
      <rPr>
        <sz val="7"/>
        <color theme="1"/>
        <rFont val="돋움"/>
        <family val="3"/>
        <charset val="129"/>
      </rPr>
      <t>Establishment</t>
    </r>
    <phoneticPr fontId="55" type="noConversion"/>
  </si>
  <si>
    <r>
      <t xml:space="preserve">매장면적
</t>
    </r>
    <r>
      <rPr>
        <sz val="7"/>
        <color theme="1"/>
        <rFont val="돋움"/>
        <family val="3"/>
        <charset val="129"/>
      </rPr>
      <t>Floor space</t>
    </r>
    <phoneticPr fontId="55" type="noConversion"/>
  </si>
  <si>
    <r>
      <t>3. 금융기관예금, 대출 및 어음</t>
    </r>
    <r>
      <rPr>
        <b/>
        <vertAlign val="superscript"/>
        <sz val="17"/>
        <color theme="1"/>
        <rFont val="굴림"/>
        <family val="3"/>
        <charset val="129"/>
      </rPr>
      <t>1)</t>
    </r>
  </si>
  <si>
    <r>
      <t>예금총계</t>
    </r>
    <r>
      <rPr>
        <vertAlign val="superscript"/>
        <sz val="9"/>
        <color theme="1"/>
        <rFont val="돋움"/>
        <family val="3"/>
        <charset val="129"/>
      </rPr>
      <t>2)</t>
    </r>
    <r>
      <rPr>
        <sz val="9"/>
        <color theme="1"/>
        <rFont val="돋움"/>
        <family val="3"/>
        <charset val="129"/>
      </rPr>
      <t xml:space="preserve">
Grand total</t>
    </r>
  </si>
  <si>
    <r>
      <t>어음교환</t>
    </r>
    <r>
      <rPr>
        <vertAlign val="superscript"/>
        <sz val="9"/>
        <color theme="1"/>
        <rFont val="돋움"/>
        <family val="3"/>
        <charset val="129"/>
      </rPr>
      <t>3)</t>
    </r>
    <r>
      <rPr>
        <sz val="9"/>
        <color theme="1"/>
        <rFont val="돋움"/>
        <family val="3"/>
        <charset val="129"/>
      </rPr>
      <t xml:space="preserve">
Bill clearing</t>
    </r>
    <phoneticPr fontId="31" type="noConversion"/>
  </si>
  <si>
    <t>저축예금
Savings</t>
    <phoneticPr fontId="31" type="noConversion"/>
  </si>
  <si>
    <r>
      <t>부도율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Dishonored rate</t>
    </r>
    <phoneticPr fontId="31" type="noConversion"/>
  </si>
  <si>
    <t>386 / Ⅸ. 유통, 금융, 보험 및 기타 서비스</t>
    <phoneticPr fontId="55" type="noConversion"/>
  </si>
  <si>
    <t>7. Trading Volume of Agricultural and Fishery Products, by Wholesale Markets</t>
    <phoneticPr fontId="55" type="noConversion"/>
  </si>
  <si>
    <t>2014</t>
  </si>
  <si>
    <t>2015</t>
  </si>
  <si>
    <t>-</t>
  </si>
  <si>
    <t>전세
Deposit money for the lease of a house
(room)</t>
    <phoneticPr fontId="31" type="noConversion"/>
  </si>
  <si>
    <t>…</t>
    <phoneticPr fontId="31" type="noConversion"/>
  </si>
  <si>
    <t>주 : "비은행예금취급기관"항목 시군자료 안나옴</t>
    <phoneticPr fontId="31" type="noConversion"/>
  </si>
  <si>
    <t>…</t>
    <phoneticPr fontId="31" type="noConversion"/>
  </si>
  <si>
    <t>384</t>
    <phoneticPr fontId="55" type="noConversion"/>
  </si>
  <si>
    <t>Ⅸ. Trade, Banking, Insurance and Other services / 385</t>
    <phoneticPr fontId="55" type="noConversion"/>
  </si>
  <si>
    <t>Ⅸ. Trade, Banking, Insurance and Other services / 387</t>
    <phoneticPr fontId="55" type="noConversion"/>
  </si>
  <si>
    <t>388 / Ⅸ. 유통, 금융, 보험 및 기타 서비스</t>
    <phoneticPr fontId="55" type="noConversion"/>
  </si>
  <si>
    <t>Ⅸ. Trade, Banking, Insurance and Other services / 389</t>
    <phoneticPr fontId="55" type="noConversion"/>
  </si>
  <si>
    <t>390 / Ⅸ. 유통, 금융, 보험 및 기타 서비스</t>
    <phoneticPr fontId="55" type="noConversion"/>
  </si>
  <si>
    <t>Ⅸ. Trade, Banking, Insurance and Other services / 391</t>
    <phoneticPr fontId="55" type="noConversion"/>
  </si>
  <si>
    <t>392 / Ⅸ. 유통, 금융, 보험 및 기타 서비스</t>
    <phoneticPr fontId="55" type="noConversion"/>
  </si>
  <si>
    <t>Ⅸ. Trade, Banking, Insurance and Other services / 393</t>
    <phoneticPr fontId="55" type="noConversion"/>
  </si>
  <si>
    <t>394 / Ⅸ. 유통, 금융, 보험 및 기타 서비스</t>
    <phoneticPr fontId="55" type="noConversion"/>
  </si>
  <si>
    <t>Ⅸ. Trade, Banking, Insurance and Other services / 395</t>
    <phoneticPr fontId="55" type="noConversion"/>
  </si>
  <si>
    <t>396 / Ⅸ. 유통, 금융, 보험 및 기타 서비스</t>
    <phoneticPr fontId="55" type="noConversion"/>
  </si>
  <si>
    <t>Ⅸ. Trade, Banking, Insurance and Other services / 397</t>
    <phoneticPr fontId="55" type="noConversion"/>
  </si>
  <si>
    <t>398 / Ⅸ. 유통, 금융, 보험 및 기타 서비스</t>
    <phoneticPr fontId="55" type="noConversion"/>
  </si>
  <si>
    <t>Ⅸ. Trade, Banking, Insurance and Other services / 399</t>
    <phoneticPr fontId="55" type="noConversion"/>
  </si>
  <si>
    <t>400 / Ⅸ. 유통, 금융, 보험 및 기타 서비스</t>
    <phoneticPr fontId="55" type="noConversion"/>
  </si>
  <si>
    <t>Ⅸ. Trade, Banking, Insurance and Other services / 401</t>
    <phoneticPr fontId="55" type="noConversion"/>
  </si>
  <si>
    <t>402 / Ⅸ. 유통, 금융, 보험 및 기타 서비스</t>
    <phoneticPr fontId="55" type="noConversion"/>
  </si>
  <si>
    <t>Ⅸ. Trade, Banking, Insurance and Other services / 403</t>
    <phoneticPr fontId="55" type="noConversion"/>
  </si>
  <si>
    <t>404 / Ⅸ. 유통, 금융, 보험 및 기타 서비스</t>
    <phoneticPr fontId="55" type="noConversion"/>
  </si>
  <si>
    <t>Ⅸ. Trade, Banking, Insurance and Other services / 405</t>
    <phoneticPr fontId="55" type="noConversion"/>
  </si>
  <si>
    <t>406 / Ⅸ. 유통, 금융, 보험 및 기타 서비스</t>
    <phoneticPr fontId="31" type="noConversion"/>
  </si>
  <si>
    <t>Ⅸ. Trade, Banking, Insurance and Other services / 407</t>
    <phoneticPr fontId="31" type="noConversion"/>
  </si>
  <si>
    <t>408 / Ⅸ. 유통, 금융, 보험 및 기타 서비스</t>
    <phoneticPr fontId="31" type="noConversion"/>
  </si>
  <si>
    <t>Ⅸ. Trade, Banking, Insurance and Other services / 409</t>
    <phoneticPr fontId="31" type="noConversion"/>
  </si>
  <si>
    <t>410 / Ⅸ. 유통, 금융, 보험 및 기타 서비스</t>
    <phoneticPr fontId="55" type="noConversion"/>
  </si>
  <si>
    <t>Ⅸ. Trade, Banking, Insurance and Other services / 411</t>
    <phoneticPr fontId="60" type="noConversion"/>
  </si>
  <si>
    <t>412 / Ⅸ. 유통, 금융, 보험 및 기타 서비스</t>
    <phoneticPr fontId="55" type="noConversion"/>
  </si>
  <si>
    <t>Ⅸ. Trade, Banking, Insurance and Other services / 413</t>
    <phoneticPr fontId="55" type="noConversion"/>
  </si>
  <si>
    <t>414 / Ⅸ. 유통, 금융, 보험 및 기타 서비스</t>
    <phoneticPr fontId="55" type="noConversion"/>
  </si>
  <si>
    <t>Ⅸ. Trade, Banking, Insurance and Other services / 415</t>
    <phoneticPr fontId="55" type="noConversion"/>
  </si>
  <si>
    <t>416 / Ⅸ. 유통, 금융, 보험 및 기타 서비스</t>
    <phoneticPr fontId="31" type="noConversion"/>
  </si>
  <si>
    <t>Ⅸ. Trade, Banking, Insurance and Other services / 417</t>
    <phoneticPr fontId="55" type="noConversion"/>
  </si>
  <si>
    <t>418 / Ⅸ. 유통, 금융, 보험 및 기타 서비스</t>
    <phoneticPr fontId="31" type="noConversion"/>
  </si>
  <si>
    <t>비은행예금취급기관 
Institution handling non bank deposit</t>
    <phoneticPr fontId="31" type="noConversion"/>
  </si>
  <si>
    <r>
      <t>8. 수출입 통관실적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60" type="noConversion"/>
  </si>
  <si>
    <t>자료 : 일자리경제교통단, 2007년 자료부터 수록</t>
    <phoneticPr fontId="55" type="noConversion"/>
  </si>
  <si>
    <t>Source : FTA Agricultural Food Distribution Planning Division</t>
    <phoneticPr fontId="55" type="noConversion"/>
  </si>
  <si>
    <t>Source : Global Trade Cooperation Division</t>
    <phoneticPr fontId="60" type="noConversion"/>
  </si>
  <si>
    <t>Source : Civil Economy &amp; Transportation Division</t>
    <phoneticPr fontId="55" type="noConversion"/>
  </si>
  <si>
    <t>쇼핑센터 Shopping Center</t>
    <phoneticPr fontId="55" type="noConversion"/>
  </si>
  <si>
    <t>Source : Statistics Korea</t>
    <phoneticPr fontId="5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</si>
</sst>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7">
    <numFmt numFmtId="42" formatCode="_-&quot;₩&quot;* #,##0_-;\-&quot;₩&quot;* #,##0_-;_-&quot;₩&quot;* &quot;-&quot;_-;_-@_-"/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#,##0.0"/>
    <numFmt numFmtId="181" formatCode="0,000"/>
    <numFmt numFmtId="182" formatCode="#,##0_);[Red]\(#,##0\)"/>
    <numFmt numFmtId="183" formatCode="#,##0.0_);[Red]\(#,##0.0\)"/>
    <numFmt numFmtId="184" formatCode="#,##0.00_);[Red]\(#,##0.00\)"/>
    <numFmt numFmtId="185" formatCode="#,##0_ "/>
    <numFmt numFmtId="186" formatCode="#,##0.0_ "/>
    <numFmt numFmtId="187" formatCode="#,##0.00_ "/>
    <numFmt numFmtId="188" formatCode="_-* #,##0.0_-;\-* #,##0.0_-;_-* &quot;-&quot;?_-;_-@_-"/>
    <numFmt numFmtId="189" formatCode="_ * #,##0.0_ ;_ * \-#,##0.0_ ;_ * &quot;-&quot;_ ;_ @_ "/>
    <numFmt numFmtId="190" formatCode="_ * #,##0.00_ ;_ * \-#,##0.00_ ;_ * &quot;-&quot;_ ;_ @_ "/>
    <numFmt numFmtId="191" formatCode="&quot;₩&quot;#,##0;&quot;₩&quot;&quot;₩&quot;\-#,##0"/>
    <numFmt numFmtId="192" formatCode="&quot;₩&quot;#,##0.00;&quot;₩&quot;\-#,##0.00"/>
    <numFmt numFmtId="193" formatCode="_-[$€-2]* #,##0.00_-;\-[$€-2]* #,##0.00_-;_-[$€-2]* &quot;-&quot;??_-"/>
    <numFmt numFmtId="194" formatCode="&quot;₩&quot;#,##0;[Red]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&quot;₩&quot;#,##0.00;[Red]&quot;₩&quot;\-#,##0.00"/>
    <numFmt numFmtId="201" formatCode="&quot;$&quot;#,##0_);[Red]\(&quot;$&quot;#,##0\)"/>
    <numFmt numFmtId="202" formatCode="&quot;₩&quot;#,##0;[Red]&quot;₩&quot;\-#,##0"/>
    <numFmt numFmtId="203" formatCode="&quot;$&quot;#,##0.00_);[Red]\(&quot;$&quot;#,##0.00\)"/>
    <numFmt numFmtId="204" formatCode="#,##0;[Red]&quot;-&quot;#,##0"/>
    <numFmt numFmtId="205" formatCode="#,##0.00;[Red]&quot;-&quot;#,##0.00"/>
    <numFmt numFmtId="206" formatCode="_-* #,##0.0_-;\-* #,##0.0_-;_-* &quot;-&quot;_-;_-@_-"/>
    <numFmt numFmtId="207" formatCode="_-* #,##0.000_-;\-* #,##0.000_-;_-* &quot;-&quot;_-;_-@_-"/>
    <numFmt numFmtId="208" formatCode="_(* #,##0_);_(* \(#,##0\);_(* &quot;-&quot;_);_(@_)"/>
    <numFmt numFmtId="209" formatCode="_-* #,##0.0_-;\-* #,##0.000_-;_-* &quot;-&quot;_-;_-@_-"/>
    <numFmt numFmtId="210" formatCode="_ * #,##0_ ;_ * &quot;₩&quot;&quot;₩&quot;\-#,##0_ ;_ * &quot;-&quot;_ ;_ @_ "/>
    <numFmt numFmtId="211" formatCode="_ &quot;₩&quot;* #,##0.00_ ;_ &quot;₩&quot;* &quot;₩&quot;&quot;₩&quot;\-#,##0.00_ ;_ &quot;₩&quot;* &quot;-&quot;??_ ;_ @_ "/>
    <numFmt numFmtId="212" formatCode="_ &quot;₩&quot;* #,##0_ ;_ &quot;₩&quot;* &quot;₩&quot;&quot;₩&quot;\-#,##0_ ;_ &quot;₩&quot;* &quot;-&quot;_ ;_ @_ "/>
    <numFmt numFmtId="213" formatCode="&quot;₩&quot;#,##0.00;[Red]&quot;₩&quot;&quot;₩&quot;&quot;₩&quot;\-#,##0.00"/>
    <numFmt numFmtId="214" formatCode="_ * #,##0.00_ ;_ * &quot;₩&quot;&quot;₩&quot;\-#,##0.00_ ;_ * &quot;-&quot;??_ ;_ @_ "/>
    <numFmt numFmtId="215" formatCode="&quot;R$&quot;#,##0_);[Red]\(&quot;R$&quot;#,##0\)"/>
    <numFmt numFmtId="216" formatCode="_ * #,##0_ ;_ * \!\-#,##0_ ;_ * &quot;-&quot;_ ;_ @_ "/>
    <numFmt numFmtId="217" formatCode="0.0%"/>
    <numFmt numFmtId="218" formatCode="#,##0;\-#,##0;&quot;-&quot;;@"/>
    <numFmt numFmtId="219" formatCode="#,##0\ \ ;\-#,##0\ \ ;&quot;-&quot;\ \ ;@\ \ "/>
    <numFmt numFmtId="220" formatCode="#,##0.0_-;\-#,##0.0_-;&quot;-&quot;_-;@_-"/>
    <numFmt numFmtId="221" formatCode="_ &quot;₩&quot;* #,##0.00_ ;_ &quot;₩&quot;* &quot;₩&quot;\-#,##0.00_ ;_ &quot;₩&quot;* &quot;-&quot;??_ ;_ @_ "/>
    <numFmt numFmtId="222" formatCode="&quot;₩&quot;#,##0;&quot;₩&quot;&quot;₩&quot;&quot;₩&quot;\-#,##0"/>
    <numFmt numFmtId="223" formatCode="&quot;₩&quot;#,##0.00;&quot;₩&quot;&quot;₩&quot;&quot;₩&quot;&quot;₩&quot;&quot;₩&quot;&quot;₩&quot;\-#,##0.00"/>
    <numFmt numFmtId="224" formatCode="_-* #,##0_-;\!\-* #,##0_-;_-* &quot;-&quot;_-;_-@_-"/>
    <numFmt numFmtId="225" formatCode="_-* #,##0.0_-;&quot;₩&quot;\!\-* #,##0.0_-;_-* &quot;-&quot;_-;_-@_-"/>
    <numFmt numFmtId="226" formatCode="&quot;R$&quot;#,##0_);\(&quot;R$&quot;#,##0\)"/>
    <numFmt numFmtId="227" formatCode="&quot;Ⅵ. Agriculture, Forestry and Fishing / &quot;#,##0"/>
    <numFmt numFmtId="228" formatCode="#,##0&quot; / XⅡ. 보건 및 사회보장&quot;"/>
    <numFmt numFmtId="229" formatCode="_-&quot;₩&quot;* #,##0_-;\!\-&quot;₩&quot;* #,##0_-;_-&quot;₩&quot;* &quot;-&quot;_-;_-@_-"/>
    <numFmt numFmtId="230" formatCode="0_);[Red]\(0\)"/>
  </numFmts>
  <fonts count="175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u/>
      <sz val="12"/>
      <color indexed="12"/>
      <name val="바탕체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9"/>
      <name val="바탕체"/>
      <family val="1"/>
      <charset val="129"/>
    </font>
    <font>
      <sz val="9"/>
      <name val="굴림체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name val="Helv"/>
      <family val="2"/>
    </font>
    <font>
      <sz val="11"/>
      <color indexed="8"/>
      <name val="Calibri"/>
      <family val="2"/>
    </font>
    <font>
      <sz val="10"/>
      <color indexed="8"/>
      <name val="돋움"/>
      <family val="3"/>
      <charset val="129"/>
    </font>
    <font>
      <sz val="11"/>
      <color indexed="9"/>
      <name val="Calibri"/>
      <family val="2"/>
    </font>
    <font>
      <sz val="11"/>
      <color indexed="9"/>
      <name val="맑은 고딕"/>
      <family val="3"/>
      <charset val="129"/>
    </font>
    <font>
      <sz val="10"/>
      <color indexed="9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0"/>
      <name val="MS Sans Serif"/>
      <family val="2"/>
    </font>
    <font>
      <sz val="11"/>
      <color indexed="20"/>
      <name val="Calibri"/>
      <family val="2"/>
    </font>
    <font>
      <sz val="11"/>
      <color indexed="20"/>
      <name val="맑은 고딕"/>
      <family val="3"/>
      <charset val="129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1"/>
      <color indexed="52"/>
      <name val="맑은 고딕"/>
      <family val="3"/>
      <charset val="129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b/>
      <sz val="11"/>
      <color indexed="9"/>
      <name val="맑은 고딕"/>
      <family val="3"/>
      <charset val="129"/>
    </font>
    <font>
      <sz val="10"/>
      <color indexed="8"/>
      <name val="Arial"/>
      <family val="2"/>
    </font>
    <font>
      <sz val="10"/>
      <name val="Times New Roman"/>
      <family val="1"/>
    </font>
    <font>
      <i/>
      <sz val="11"/>
      <color indexed="23"/>
      <name val="Calibri"/>
      <family val="2"/>
    </font>
    <font>
      <i/>
      <sz val="11"/>
      <color indexed="23"/>
      <name val="맑은 고딕"/>
      <family val="3"/>
      <charset val="129"/>
    </font>
    <font>
      <sz val="11"/>
      <color indexed="17"/>
      <name val="Calibri"/>
      <family val="2"/>
    </font>
    <font>
      <sz val="11"/>
      <color indexed="17"/>
      <name val="맑은 고딕"/>
      <family val="3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Calibri"/>
      <family val="2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color indexed="62"/>
      <name val="맑은 고딕"/>
      <family val="3"/>
      <charset val="129"/>
    </font>
    <font>
      <sz val="11"/>
      <color indexed="52"/>
      <name val="Calibri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sz val="11"/>
      <color indexed="60"/>
      <name val="맑은 고딕"/>
      <family val="3"/>
      <charset val="129"/>
    </font>
    <font>
      <b/>
      <sz val="11"/>
      <color indexed="63"/>
      <name val="Calibri"/>
      <family val="2"/>
    </font>
    <font>
      <b/>
      <sz val="11"/>
      <color indexed="63"/>
      <name val="맑은 고딕"/>
      <family val="3"/>
      <charset val="129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1"/>
      <color indexed="10"/>
      <name val="맑은 고딕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u/>
      <sz val="11"/>
      <color indexed="36"/>
      <name val="돋움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0"/>
      <color indexed="60"/>
      <name val="돋움"/>
      <family val="3"/>
      <charset val="129"/>
    </font>
    <font>
      <b/>
      <sz val="1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name val="굴림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name val="바탕체"/>
      <family val="1"/>
      <charset val="129"/>
    </font>
    <font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바탕"/>
      <family val="1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b/>
      <vertAlign val="superscript"/>
      <sz val="17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8.5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vertAlign val="superscript"/>
      <sz val="9"/>
      <color theme="1"/>
      <name val="돋움"/>
      <family val="3"/>
      <charset val="129"/>
    </font>
  </fonts>
  <fills count="6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10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</borders>
  <cellStyleXfs count="4791">
    <xf numFmtId="0" fontId="0" fillId="0" borderId="0"/>
    <xf numFmtId="0" fontId="7" fillId="0" borderId="0" applyFont="0" applyFill="0" applyBorder="0" applyAlignment="0" applyProtection="0"/>
    <xf numFmtId="0" fontId="25" fillId="0" borderId="0"/>
    <xf numFmtId="0" fontId="62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7" fillId="3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200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6" fillId="0" borderId="0" applyFont="0" applyFill="0" applyBorder="0" applyAlignment="0" applyProtection="0"/>
    <xf numFmtId="201" fontId="17" fillId="0" borderId="0" applyFont="0" applyFill="0" applyBorder="0" applyAlignment="0" applyProtection="0"/>
    <xf numFmtId="201" fontId="17" fillId="0" borderId="0" applyFont="0" applyFill="0" applyBorder="0" applyAlignment="0" applyProtection="0"/>
    <xf numFmtId="201" fontId="17" fillId="0" borderId="0" applyFont="0" applyFill="0" applyBorder="0" applyAlignment="0" applyProtection="0"/>
    <xf numFmtId="20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2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204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205" fontId="12" fillId="0" borderId="0" applyFont="0" applyFill="0" applyBorder="0" applyAlignment="0" applyProtection="0"/>
    <xf numFmtId="205" fontId="13" fillId="0" borderId="0" applyFont="0" applyFill="0" applyBorder="0" applyAlignment="0" applyProtection="0"/>
    <xf numFmtId="179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179" fontId="1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8" fillId="0" borderId="0"/>
    <xf numFmtId="0" fontId="12" fillId="0" borderId="0"/>
    <xf numFmtId="0" fontId="13" fillId="0" borderId="0"/>
    <xf numFmtId="0" fontId="14" fillId="0" borderId="0"/>
    <xf numFmtId="0" fontId="13" fillId="0" borderId="0"/>
    <xf numFmtId="0" fontId="16" fillId="0" borderId="0"/>
    <xf numFmtId="0" fontId="19" fillId="0" borderId="0"/>
    <xf numFmtId="0" fontId="14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9" fillId="0" borderId="0"/>
    <xf numFmtId="0" fontId="14" fillId="0" borderId="0"/>
    <xf numFmtId="0" fontId="20" fillId="0" borderId="0"/>
    <xf numFmtId="0" fontId="21" fillId="0" borderId="0"/>
    <xf numFmtId="0" fontId="17" fillId="0" borderId="0"/>
    <xf numFmtId="0" fontId="17" fillId="0" borderId="0"/>
    <xf numFmtId="0" fontId="20" fillId="0" borderId="0"/>
    <xf numFmtId="0" fontId="21" fillId="0" borderId="0"/>
    <xf numFmtId="0" fontId="15" fillId="0" borderId="0"/>
    <xf numFmtId="0" fontId="16" fillId="0" borderId="0"/>
    <xf numFmtId="0" fontId="22" fillId="0" borderId="0"/>
    <xf numFmtId="177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0" fontId="7" fillId="0" borderId="0" applyFont="0" applyFill="0" applyBorder="0" applyAlignment="0" applyProtection="0"/>
    <xf numFmtId="191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2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193" fontId="25" fillId="0" borderId="0" applyFont="0" applyFill="0" applyBorder="0" applyAlignment="0" applyProtection="0"/>
    <xf numFmtId="2" fontId="23" fillId="0" borderId="0" applyFont="0" applyFill="0" applyBorder="0" applyAlignment="0" applyProtection="0"/>
    <xf numFmtId="38" fontId="26" fillId="16" borderId="0" applyNumberFormat="0" applyBorder="0" applyAlignment="0" applyProtection="0"/>
    <xf numFmtId="0" fontId="27" fillId="0" borderId="0">
      <alignment horizontal="left"/>
    </xf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0" fontId="28" fillId="0" borderId="2">
      <alignment horizontal="left" vertical="center"/>
    </xf>
    <xf numFmtId="0" fontId="28" fillId="0" borderId="2">
      <alignment horizontal="left" vertical="center"/>
    </xf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6" fillId="16" borderId="3" applyNumberFormat="0" applyBorder="0" applyAlignment="0" applyProtection="0"/>
    <xf numFmtId="10" fontId="26" fillId="16" borderId="3" applyNumberFormat="0" applyBorder="0" applyAlignment="0" applyProtection="0"/>
    <xf numFmtId="10" fontId="26" fillId="16" borderId="3" applyNumberFormat="0" applyBorder="0" applyAlignment="0" applyProtection="0"/>
    <xf numFmtId="10" fontId="26" fillId="16" borderId="3" applyNumberFormat="0" applyBorder="0" applyAlignment="0" applyProtection="0"/>
    <xf numFmtId="0" fontId="30" fillId="0" borderId="4"/>
    <xf numFmtId="0" fontId="25" fillId="0" borderId="0"/>
    <xf numFmtId="0" fontId="23" fillId="0" borderId="0"/>
    <xf numFmtId="10" fontId="23" fillId="0" borderId="0" applyFont="0" applyFill="0" applyBorder="0" applyAlignment="0" applyProtection="0"/>
    <xf numFmtId="0" fontId="30" fillId="0" borderId="0"/>
    <xf numFmtId="0" fontId="63" fillId="0" borderId="0" applyFill="0" applyBorder="0" applyProtection="0">
      <alignment horizontal="centerContinuous" vertical="center"/>
    </xf>
    <xf numFmtId="0" fontId="64" fillId="16" borderId="0" applyFill="0" applyBorder="0" applyProtection="0">
      <alignment horizontal="center" vertical="center"/>
    </xf>
    <xf numFmtId="0" fontId="23" fillId="0" borderId="5" applyNumberFormat="0" applyFont="0" applyFill="0" applyAlignment="0" applyProtection="0"/>
    <xf numFmtId="0" fontId="31" fillId="0" borderId="6">
      <alignment horizontal="left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69" fillId="49" borderId="92" applyNumberFormat="0" applyAlignment="0" applyProtection="0">
      <alignment vertical="center"/>
    </xf>
    <xf numFmtId="197" fontId="25" fillId="0" borderId="0">
      <protection locked="0"/>
    </xf>
    <xf numFmtId="210" fontId="2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36" fillId="0" borderId="0">
      <protection locked="0"/>
    </xf>
    <xf numFmtId="0" fontId="36" fillId="0" borderId="0">
      <protection locked="0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6" fillId="51" borderId="93" applyNumberFormat="0" applyFont="0" applyAlignment="0" applyProtection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>
      <alignment vertical="center"/>
    </xf>
    <xf numFmtId="9" fontId="65" fillId="16" borderId="0" applyFill="0" applyBorder="0" applyProtection="0">
      <alignment horizontal="right"/>
    </xf>
    <xf numFmtId="10" fontId="65" fillId="0" borderId="0" applyFill="0" applyBorder="0" applyProtection="0">
      <alignment horizontal="right"/>
    </xf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73" fillId="53" borderId="94" applyNumberFormat="0" applyAlignment="0" applyProtection="0">
      <alignment vertical="center"/>
    </xf>
    <xf numFmtId="194" fontId="23" fillId="0" borderId="0">
      <alignment vertical="center"/>
    </xf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7" fontId="25" fillId="0" borderId="0" applyProtection="0"/>
    <xf numFmtId="41" fontId="24" fillId="0" borderId="0" applyFont="0" applyFill="0" applyBorder="0" applyAlignment="0" applyProtection="0"/>
    <xf numFmtId="0" fontId="25" fillId="0" borderId="0" applyProtection="0"/>
    <xf numFmtId="178" fontId="25" fillId="0" borderId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Protection="0"/>
    <xf numFmtId="177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43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74" fillId="0" borderId="95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75" fillId="0" borderId="96" applyNumberFormat="0" applyFill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76" fillId="54" borderId="92" applyNumberFormat="0" applyAlignment="0" applyProtection="0">
      <alignment vertical="center"/>
    </xf>
    <xf numFmtId="4" fontId="36" fillId="0" borderId="0">
      <protection locked="0"/>
    </xf>
    <xf numFmtId="198" fontId="25" fillId="0" borderId="0">
      <protection locked="0"/>
    </xf>
    <xf numFmtId="211" fontId="24" fillId="0" borderId="0">
      <protection locked="0"/>
    </xf>
    <xf numFmtId="0" fontId="4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77" fillId="0" borderId="97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78" fillId="0" borderId="98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79" fillId="0" borderId="99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82" fillId="49" borderId="100" applyNumberFormat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Protection="0"/>
    <xf numFmtId="216" fontId="25" fillId="0" borderId="0" applyProtection="0"/>
    <xf numFmtId="177" fontId="25" fillId="0" borderId="0" applyProtection="0"/>
    <xf numFmtId="215" fontId="24" fillId="16" borderId="0" applyFill="0" applyBorder="0" applyProtection="0">
      <alignment horizontal="right"/>
    </xf>
    <xf numFmtId="0" fontId="53" fillId="0" borderId="0">
      <alignment vertical="center"/>
    </xf>
    <xf numFmtId="176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196" fontId="25" fillId="0" borderId="0">
      <protection locked="0"/>
    </xf>
    <xf numFmtId="212" fontId="24" fillId="0" borderId="0">
      <protection locked="0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25" fillId="0" borderId="0"/>
    <xf numFmtId="0" fontId="24" fillId="0" borderId="0"/>
    <xf numFmtId="0" fontId="25" fillId="0" borderId="0"/>
    <xf numFmtId="0" fontId="24" fillId="0" borderId="0"/>
    <xf numFmtId="0" fontId="6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24" fillId="0" borderId="0"/>
    <xf numFmtId="0" fontId="66" fillId="0" borderId="0">
      <alignment vertical="center"/>
    </xf>
    <xf numFmtId="0" fontId="24" fillId="0" borderId="0">
      <alignment vertical="center"/>
    </xf>
    <xf numFmtId="0" fontId="23" fillId="0" borderId="0"/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3" fillId="0" borderId="0"/>
    <xf numFmtId="0" fontId="24" fillId="0" borderId="0"/>
    <xf numFmtId="0" fontId="25" fillId="0" borderId="0"/>
    <xf numFmtId="0" fontId="24" fillId="0" borderId="0"/>
    <xf numFmtId="0" fontId="66" fillId="0" borderId="0">
      <alignment vertical="center"/>
    </xf>
    <xf numFmtId="0" fontId="25" fillId="0" borderId="0" applyProtection="0"/>
    <xf numFmtId="0" fontId="23" fillId="0" borderId="0"/>
    <xf numFmtId="0" fontId="66" fillId="0" borderId="0">
      <alignment vertical="center"/>
    </xf>
    <xf numFmtId="0" fontId="66" fillId="0" borderId="0">
      <alignment vertical="center"/>
    </xf>
    <xf numFmtId="0" fontId="25" fillId="0" borderId="0"/>
    <xf numFmtId="0" fontId="25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61" fillId="0" borderId="0"/>
    <xf numFmtId="0" fontId="61" fillId="0" borderId="0"/>
    <xf numFmtId="0" fontId="24" fillId="0" borderId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36" fillId="0" borderId="5">
      <protection locked="0"/>
    </xf>
    <xf numFmtId="195" fontId="25" fillId="0" borderId="0">
      <protection locked="0"/>
    </xf>
    <xf numFmtId="213" fontId="24" fillId="0" borderId="0">
      <protection locked="0"/>
    </xf>
    <xf numFmtId="199" fontId="25" fillId="0" borderId="0">
      <protection locked="0"/>
    </xf>
    <xf numFmtId="214" fontId="24" fillId="0" borderId="0">
      <protection locked="0"/>
    </xf>
    <xf numFmtId="0" fontId="8" fillId="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208" fontId="23" fillId="0" borderId="0" applyFont="0" applyFill="0" applyBorder="0" applyAlignment="0" applyProtection="0"/>
    <xf numFmtId="0" fontId="23" fillId="0" borderId="0"/>
    <xf numFmtId="0" fontId="66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7" fillId="3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73" fillId="53" borderId="94" applyNumberFormat="0" applyAlignment="0" applyProtection="0">
      <alignment vertical="center"/>
    </xf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7" fontId="25" fillId="0" borderId="0" applyProtection="0"/>
    <xf numFmtId="0" fontId="43" fillId="0" borderId="10" applyNumberFormat="0" applyFill="0" applyAlignment="0" applyProtection="0">
      <alignment vertical="center"/>
    </xf>
    <xf numFmtId="0" fontId="74" fillId="0" borderId="95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77" fillId="0" borderId="97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78" fillId="0" borderId="98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79" fillId="0" borderId="99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/>
    <xf numFmtId="0" fontId="25" fillId="0" borderId="0"/>
    <xf numFmtId="0" fontId="23" fillId="0" borderId="0"/>
    <xf numFmtId="208" fontId="23" fillId="0" borderId="0" applyFont="0" applyFill="0" applyBorder="0" applyAlignment="0" applyProtection="0"/>
    <xf numFmtId="0" fontId="5" fillId="0" borderId="0">
      <alignment vertical="center"/>
    </xf>
    <xf numFmtId="0" fontId="84" fillId="0" borderId="0" applyFont="0" applyFill="0" applyBorder="0" applyAlignment="0" applyProtection="0"/>
    <xf numFmtId="0" fontId="25" fillId="0" borderId="0"/>
    <xf numFmtId="0" fontId="25" fillId="0" borderId="0"/>
    <xf numFmtId="0" fontId="85" fillId="0" borderId="0"/>
    <xf numFmtId="0" fontId="85" fillId="0" borderId="0"/>
    <xf numFmtId="0" fontId="23" fillId="0" borderId="0" applyNumberFormat="0" applyFill="0" applyBorder="0" applyAlignment="0" applyProtection="0"/>
    <xf numFmtId="0" fontId="25" fillId="0" borderId="0"/>
    <xf numFmtId="0" fontId="25" fillId="0" borderId="0"/>
    <xf numFmtId="0" fontId="86" fillId="2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86" fillId="3" borderId="0" applyNumberFormat="0" applyBorder="0" applyAlignment="0" applyProtection="0"/>
    <xf numFmtId="0" fontId="6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/>
    <xf numFmtId="0" fontId="6" fillId="3" borderId="0" applyNumberFormat="0" applyBorder="0" applyAlignment="0" applyProtection="0">
      <alignment vertical="center"/>
    </xf>
    <xf numFmtId="0" fontId="86" fillId="4" borderId="0" applyNumberFormat="0" applyBorder="0" applyAlignment="0" applyProtection="0"/>
    <xf numFmtId="0" fontId="6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/>
    <xf numFmtId="0" fontId="6" fillId="4" borderId="0" applyNumberFormat="0" applyBorder="0" applyAlignment="0" applyProtection="0">
      <alignment vertical="center"/>
    </xf>
    <xf numFmtId="0" fontId="86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86" fillId="6" borderId="0" applyNumberFormat="0" applyBorder="0" applyAlignment="0" applyProtection="0"/>
    <xf numFmtId="0" fontId="6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/>
    <xf numFmtId="0" fontId="6" fillId="6" borderId="0" applyNumberFormat="0" applyBorder="0" applyAlignment="0" applyProtection="0">
      <alignment vertical="center"/>
    </xf>
    <xf numFmtId="0" fontId="86" fillId="7" borderId="0" applyNumberFormat="0" applyBorder="0" applyAlignment="0" applyProtection="0"/>
    <xf numFmtId="0" fontId="6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/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7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7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7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7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6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86" fillId="9" borderId="0" applyNumberFormat="0" applyBorder="0" applyAlignment="0" applyProtection="0"/>
    <xf numFmtId="0" fontId="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/>
    <xf numFmtId="0" fontId="6" fillId="9" borderId="0" applyNumberFormat="0" applyBorder="0" applyAlignment="0" applyProtection="0">
      <alignment vertical="center"/>
    </xf>
    <xf numFmtId="0" fontId="86" fillId="10" borderId="0" applyNumberFormat="0" applyBorder="0" applyAlignment="0" applyProtection="0"/>
    <xf numFmtId="0" fontId="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/>
    <xf numFmtId="0" fontId="6" fillId="10" borderId="0" applyNumberFormat="0" applyBorder="0" applyAlignment="0" applyProtection="0">
      <alignment vertical="center"/>
    </xf>
    <xf numFmtId="0" fontId="86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86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86" fillId="11" borderId="0" applyNumberFormat="0" applyBorder="0" applyAlignment="0" applyProtection="0"/>
    <xf numFmtId="0" fontId="6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/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7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7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7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8" fillId="12" borderId="0" applyNumberFormat="0" applyBorder="0" applyAlignment="0" applyProtection="0"/>
    <xf numFmtId="0" fontId="89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/>
    <xf numFmtId="0" fontId="89" fillId="12" borderId="0" applyNumberFormat="0" applyBorder="0" applyAlignment="0" applyProtection="0">
      <alignment vertical="center"/>
    </xf>
    <xf numFmtId="0" fontId="88" fillId="9" borderId="0" applyNumberFormat="0" applyBorder="0" applyAlignment="0" applyProtection="0"/>
    <xf numFmtId="0" fontId="89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/>
    <xf numFmtId="0" fontId="89" fillId="9" borderId="0" applyNumberFormat="0" applyBorder="0" applyAlignment="0" applyProtection="0">
      <alignment vertical="center"/>
    </xf>
    <xf numFmtId="0" fontId="88" fillId="10" borderId="0" applyNumberFormat="0" applyBorder="0" applyAlignment="0" applyProtection="0"/>
    <xf numFmtId="0" fontId="89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/>
    <xf numFmtId="0" fontId="89" fillId="10" borderId="0" applyNumberFormat="0" applyBorder="0" applyAlignment="0" applyProtection="0">
      <alignment vertical="center"/>
    </xf>
    <xf numFmtId="0" fontId="88" fillId="13" borderId="0" applyNumberFormat="0" applyBorder="0" applyAlignment="0" applyProtection="0"/>
    <xf numFmtId="0" fontId="89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/>
    <xf numFmtId="0" fontId="89" fillId="13" borderId="0" applyNumberFormat="0" applyBorder="0" applyAlignment="0" applyProtection="0">
      <alignment vertical="center"/>
    </xf>
    <xf numFmtId="0" fontId="88" fillId="14" borderId="0" applyNumberFormat="0" applyBorder="0" applyAlignment="0" applyProtection="0"/>
    <xf numFmtId="0" fontId="89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/>
    <xf numFmtId="0" fontId="89" fillId="14" borderId="0" applyNumberFormat="0" applyBorder="0" applyAlignment="0" applyProtection="0">
      <alignment vertical="center"/>
    </xf>
    <xf numFmtId="0" fontId="88" fillId="15" borderId="0" applyNumberFormat="0" applyBorder="0" applyAlignment="0" applyProtection="0"/>
    <xf numFmtId="0" fontId="89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/>
    <xf numFmtId="0" fontId="89" fillId="15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67" fillId="39" borderId="0" applyNumberFormat="0" applyBorder="0" applyAlignment="0" applyProtection="0">
      <alignment vertical="center"/>
    </xf>
    <xf numFmtId="0" fontId="67" fillId="39" borderId="0" applyNumberFormat="0" applyBorder="0" applyAlignment="0" applyProtection="0">
      <alignment vertical="center"/>
    </xf>
    <xf numFmtId="0" fontId="67" fillId="3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0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90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8" fillId="17" borderId="0" applyNumberFormat="0" applyBorder="0" applyAlignment="0" applyProtection="0"/>
    <xf numFmtId="0" fontId="89" fillId="17" borderId="0" applyNumberFormat="0" applyBorder="0" applyAlignment="0" applyProtection="0">
      <alignment vertical="center"/>
    </xf>
    <xf numFmtId="0" fontId="88" fillId="17" borderId="0" applyNumberFormat="0" applyBorder="0" applyAlignment="0" applyProtection="0"/>
    <xf numFmtId="0" fontId="89" fillId="17" borderId="0" applyNumberFormat="0" applyBorder="0" applyAlignment="0" applyProtection="0">
      <alignment vertical="center"/>
    </xf>
    <xf numFmtId="0" fontId="88" fillId="18" borderId="0" applyNumberFormat="0" applyBorder="0" applyAlignment="0" applyProtection="0"/>
    <xf numFmtId="0" fontId="89" fillId="18" borderId="0" applyNumberFormat="0" applyBorder="0" applyAlignment="0" applyProtection="0">
      <alignment vertical="center"/>
    </xf>
    <xf numFmtId="0" fontId="88" fillId="18" borderId="0" applyNumberFormat="0" applyBorder="0" applyAlignment="0" applyProtection="0"/>
    <xf numFmtId="0" fontId="89" fillId="18" borderId="0" applyNumberFormat="0" applyBorder="0" applyAlignment="0" applyProtection="0">
      <alignment vertical="center"/>
    </xf>
    <xf numFmtId="0" fontId="88" fillId="19" borderId="0" applyNumberFormat="0" applyBorder="0" applyAlignment="0" applyProtection="0"/>
    <xf numFmtId="0" fontId="89" fillId="19" borderId="0" applyNumberFormat="0" applyBorder="0" applyAlignment="0" applyProtection="0">
      <alignment vertical="center"/>
    </xf>
    <xf numFmtId="0" fontId="88" fillId="19" borderId="0" applyNumberFormat="0" applyBorder="0" applyAlignment="0" applyProtection="0"/>
    <xf numFmtId="0" fontId="89" fillId="19" borderId="0" applyNumberFormat="0" applyBorder="0" applyAlignment="0" applyProtection="0">
      <alignment vertical="center"/>
    </xf>
    <xf numFmtId="0" fontId="88" fillId="13" borderId="0" applyNumberFormat="0" applyBorder="0" applyAlignment="0" applyProtection="0"/>
    <xf numFmtId="0" fontId="89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/>
    <xf numFmtId="0" fontId="89" fillId="13" borderId="0" applyNumberFormat="0" applyBorder="0" applyAlignment="0" applyProtection="0">
      <alignment vertical="center"/>
    </xf>
    <xf numFmtId="0" fontId="88" fillId="14" borderId="0" applyNumberFormat="0" applyBorder="0" applyAlignment="0" applyProtection="0"/>
    <xf numFmtId="0" fontId="89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/>
    <xf numFmtId="0" fontId="89" fillId="14" borderId="0" applyNumberFormat="0" applyBorder="0" applyAlignment="0" applyProtection="0">
      <alignment vertical="center"/>
    </xf>
    <xf numFmtId="0" fontId="88" fillId="20" borderId="0" applyNumberFormat="0" applyBorder="0" applyAlignment="0" applyProtection="0"/>
    <xf numFmtId="0" fontId="89" fillId="20" borderId="0" applyNumberFormat="0" applyBorder="0" applyAlignment="0" applyProtection="0">
      <alignment vertical="center"/>
    </xf>
    <xf numFmtId="0" fontId="88" fillId="20" borderId="0" applyNumberFormat="0" applyBorder="0" applyAlignment="0" applyProtection="0"/>
    <xf numFmtId="0" fontId="89" fillId="20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0" fontId="19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3" fillId="0" borderId="0"/>
    <xf numFmtId="0" fontId="19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0" fontId="19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4" fillId="3" borderId="0" applyNumberFormat="0" applyBorder="0" applyAlignment="0" applyProtection="0"/>
    <xf numFmtId="0" fontId="95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/>
    <xf numFmtId="0" fontId="95" fillId="3" borderId="0" applyNumberFormat="0" applyBorder="0" applyAlignment="0" applyProtection="0">
      <alignment vertical="center"/>
    </xf>
    <xf numFmtId="0" fontId="20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" fillId="0" borderId="0"/>
    <xf numFmtId="0" fontId="91" fillId="0" borderId="0"/>
    <xf numFmtId="0" fontId="15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" fillId="0" borderId="0"/>
    <xf numFmtId="0" fontId="91" fillId="0" borderId="0"/>
    <xf numFmtId="0" fontId="15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" fillId="0" borderId="0"/>
    <xf numFmtId="0" fontId="91" fillId="0" borderId="0"/>
    <xf numFmtId="0" fontId="15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7" fillId="21" borderId="7" applyNumberFormat="0" applyAlignment="0" applyProtection="0"/>
    <xf numFmtId="0" fontId="98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97" fillId="21" borderId="7" applyNumberFormat="0" applyAlignment="0" applyProtection="0"/>
    <xf numFmtId="0" fontId="98" fillId="21" borderId="7" applyNumberFormat="0" applyAlignment="0" applyProtection="0">
      <alignment vertical="center"/>
    </xf>
    <xf numFmtId="0" fontId="99" fillId="0" borderId="0"/>
    <xf numFmtId="0" fontId="100" fillId="24" borderId="9" applyNumberFormat="0" applyAlignment="0" applyProtection="0"/>
    <xf numFmtId="0" fontId="101" fillId="24" borderId="9" applyNumberFormat="0" applyAlignment="0" applyProtection="0">
      <alignment vertical="center"/>
    </xf>
    <xf numFmtId="0" fontId="100" fillId="24" borderId="9" applyNumberFormat="0" applyAlignment="0" applyProtection="0"/>
    <xf numFmtId="0" fontId="101" fillId="24" borderId="9" applyNumberFormat="0" applyAlignment="0" applyProtection="0">
      <alignment vertical="center"/>
    </xf>
    <xf numFmtId="0" fontId="24" fillId="0" borderId="0"/>
    <xf numFmtId="3" fontId="102" fillId="0" borderId="0" applyFont="0" applyFill="0" applyBorder="0" applyAlignment="0" applyProtection="0"/>
    <xf numFmtId="0" fontId="84" fillId="0" borderId="0" applyFont="0" applyFill="0" applyBorder="0" applyAlignment="0" applyProtection="0"/>
    <xf numFmtId="192" fontId="8" fillId="0" borderId="0" applyFont="0" applyFill="0" applyBorder="0" applyAlignment="0" applyProtection="0"/>
    <xf numFmtId="192" fontId="24" fillId="0" borderId="0" applyFont="0" applyFill="0" applyBorder="0" applyAlignment="0" applyProtection="0"/>
    <xf numFmtId="0" fontId="103" fillId="0" borderId="0"/>
    <xf numFmtId="0" fontId="102" fillId="0" borderId="0" applyFont="0" applyFill="0" applyBorder="0" applyAlignment="0" applyProtection="0"/>
    <xf numFmtId="0" fontId="103" fillId="0" borderId="0"/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>
      <alignment vertical="center"/>
    </xf>
    <xf numFmtId="2" fontId="102" fillId="0" borderId="0" applyFont="0" applyFill="0" applyBorder="0" applyAlignment="0" applyProtection="0"/>
    <xf numFmtId="0" fontId="106" fillId="4" borderId="0" applyNumberFormat="0" applyBorder="0" applyAlignment="0" applyProtection="0"/>
    <xf numFmtId="0" fontId="107" fillId="4" borderId="0" applyNumberFormat="0" applyBorder="0" applyAlignment="0" applyProtection="0">
      <alignment vertical="center"/>
    </xf>
    <xf numFmtId="0" fontId="106" fillId="4" borderId="0" applyNumberFormat="0" applyBorder="0" applyAlignment="0" applyProtection="0"/>
    <xf numFmtId="0" fontId="107" fillId="4" borderId="0" applyNumberFormat="0" applyBorder="0" applyAlignment="0" applyProtection="0">
      <alignment vertical="center"/>
    </xf>
    <xf numFmtId="38" fontId="108" fillId="16" borderId="0" applyNumberFormat="0" applyBorder="0" applyAlignment="0" applyProtection="0"/>
    <xf numFmtId="38" fontId="26" fillId="16" borderId="0" applyNumberFormat="0" applyBorder="0" applyAlignment="0" applyProtection="0"/>
    <xf numFmtId="38" fontId="108" fillId="16" borderId="0" applyNumberFormat="0" applyBorder="0" applyAlignment="0" applyProtection="0"/>
    <xf numFmtId="38" fontId="26" fillId="57" borderId="0" applyNumberFormat="0" applyBorder="0" applyAlignment="0" applyProtection="0"/>
    <xf numFmtId="0" fontId="109" fillId="0" borderId="0">
      <alignment horizontal="left"/>
    </xf>
    <xf numFmtId="0" fontId="110" fillId="0" borderId="1" applyNumberFormat="0" applyAlignment="0" applyProtection="0">
      <alignment horizontal="left" vertical="center"/>
    </xf>
    <xf numFmtId="0" fontId="110" fillId="0" borderId="2">
      <alignment horizontal="left" vertical="center"/>
    </xf>
    <xf numFmtId="0" fontId="110" fillId="0" borderId="2">
      <alignment horizontal="left" vertical="center"/>
    </xf>
    <xf numFmtId="0" fontId="28" fillId="0" borderId="2">
      <alignment horizontal="left" vertical="center"/>
    </xf>
    <xf numFmtId="0" fontId="110" fillId="0" borderId="2">
      <alignment horizontal="left" vertical="center"/>
    </xf>
    <xf numFmtId="0" fontId="110" fillId="0" borderId="2">
      <alignment horizontal="left" vertical="center"/>
    </xf>
    <xf numFmtId="0" fontId="28" fillId="0" borderId="2">
      <alignment horizontal="left" vertical="center"/>
    </xf>
    <xf numFmtId="0" fontId="110" fillId="0" borderId="2">
      <alignment horizontal="left" vertical="center"/>
    </xf>
    <xf numFmtId="0" fontId="110" fillId="0" borderId="2">
      <alignment horizontal="left" vertical="center"/>
    </xf>
    <xf numFmtId="0" fontId="28" fillId="0" borderId="2">
      <alignment horizontal="left" vertical="center"/>
    </xf>
    <xf numFmtId="0" fontId="111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2" fillId="0" borderId="12" applyNumberFormat="0" applyFill="0" applyAlignment="0" applyProtection="0">
      <alignment vertical="center"/>
    </xf>
    <xf numFmtId="0" fontId="11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3" fillId="0" borderId="13" applyNumberFormat="0" applyFill="0" applyAlignment="0" applyProtection="0">
      <alignment vertical="center"/>
    </xf>
    <xf numFmtId="0" fontId="114" fillId="0" borderId="14" applyNumberFormat="0" applyFill="0" applyAlignment="0" applyProtection="0"/>
    <xf numFmtId="0" fontId="115" fillId="0" borderId="14" applyNumberFormat="0" applyFill="0" applyAlignment="0" applyProtection="0">
      <alignment vertical="center"/>
    </xf>
    <xf numFmtId="0" fontId="114" fillId="0" borderId="14" applyNumberFormat="0" applyFill="0" applyAlignment="0" applyProtection="0"/>
    <xf numFmtId="0" fontId="115" fillId="0" borderId="14" applyNumberFormat="0" applyFill="0" applyAlignment="0" applyProtection="0">
      <alignment vertical="center"/>
    </xf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6" fillId="0" borderId="0" applyNumberFormat="0" applyFill="0" applyBorder="0" applyAlignment="0" applyProtection="0">
      <alignment vertical="top"/>
      <protection locked="0"/>
    </xf>
    <xf numFmtId="0" fontId="117" fillId="7" borderId="7" applyNumberFormat="0" applyAlignment="0" applyProtection="0"/>
    <xf numFmtId="10" fontId="108" fillId="16" borderId="3" applyNumberFormat="0" applyBorder="0" applyAlignment="0" applyProtection="0"/>
    <xf numFmtId="10" fontId="108" fillId="16" borderId="3" applyNumberFormat="0" applyBorder="0" applyAlignment="0" applyProtection="0"/>
    <xf numFmtId="10" fontId="26" fillId="58" borderId="3" applyNumberFormat="0" applyBorder="0" applyAlignment="0" applyProtection="0"/>
    <xf numFmtId="10" fontId="108" fillId="16" borderId="3" applyNumberFormat="0" applyBorder="0" applyAlignment="0" applyProtection="0"/>
    <xf numFmtId="10" fontId="108" fillId="16" borderId="3" applyNumberFormat="0" applyBorder="0" applyAlignment="0" applyProtection="0"/>
    <xf numFmtId="10" fontId="26" fillId="58" borderId="3" applyNumberFormat="0" applyBorder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17" fillId="7" borderId="7" applyNumberFormat="0" applyAlignment="0" applyProtection="0"/>
    <xf numFmtId="0" fontId="117" fillId="7" borderId="7" applyNumberFormat="0" applyAlignment="0" applyProtection="0"/>
    <xf numFmtId="0" fontId="118" fillId="7" borderId="7" applyNumberFormat="0" applyAlignment="0" applyProtection="0">
      <alignment vertical="center"/>
    </xf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8" fillId="7" borderId="7" applyNumberFormat="0" applyAlignment="0" applyProtection="0">
      <alignment vertical="center"/>
    </xf>
    <xf numFmtId="0" fontId="119" fillId="0" borderId="10" applyNumberFormat="0" applyFill="0" applyAlignment="0" applyProtection="0"/>
    <xf numFmtId="0" fontId="120" fillId="0" borderId="10" applyNumberFormat="0" applyFill="0" applyAlignment="0" applyProtection="0">
      <alignment vertical="center"/>
    </xf>
    <xf numFmtId="0" fontId="119" fillId="0" borderId="10" applyNumberFormat="0" applyFill="0" applyAlignment="0" applyProtection="0"/>
    <xf numFmtId="0" fontId="120" fillId="0" borderId="10" applyNumberFormat="0" applyFill="0" applyAlignment="0" applyProtection="0">
      <alignment vertical="center"/>
    </xf>
    <xf numFmtId="177" fontId="23" fillId="0" borderId="0" applyFont="0" applyFill="0" applyBorder="0" applyAlignment="0" applyProtection="0"/>
    <xf numFmtId="221" fontId="24" fillId="0" borderId="0" applyFont="0" applyFill="0" applyBorder="0" applyAlignment="0" applyProtection="0"/>
    <xf numFmtId="222" fontId="24" fillId="0" borderId="0" applyFont="0" applyFill="0" applyBorder="0" applyAlignment="0" applyProtection="0"/>
    <xf numFmtId="0" fontId="121" fillId="0" borderId="4"/>
    <xf numFmtId="0" fontId="121" fillId="0" borderId="4"/>
    <xf numFmtId="0" fontId="30" fillId="0" borderId="4"/>
    <xf numFmtId="0" fontId="30" fillId="0" borderId="4"/>
    <xf numFmtId="0" fontId="30" fillId="0" borderId="4"/>
    <xf numFmtId="0" fontId="121" fillId="0" borderId="4"/>
    <xf numFmtId="0" fontId="121" fillId="0" borderId="4"/>
    <xf numFmtId="0" fontId="121" fillId="0" borderId="4"/>
    <xf numFmtId="0" fontId="30" fillId="0" borderId="4"/>
    <xf numFmtId="0" fontId="121" fillId="0" borderId="4"/>
    <xf numFmtId="0" fontId="121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2" fillId="23" borderId="0" applyNumberFormat="0" applyBorder="0" applyAlignment="0" applyProtection="0"/>
    <xf numFmtId="0" fontId="123" fillId="23" borderId="0" applyNumberFormat="0" applyBorder="0" applyAlignment="0" applyProtection="0">
      <alignment vertical="center"/>
    </xf>
    <xf numFmtId="0" fontId="122" fillId="23" borderId="0" applyNumberFormat="0" applyBorder="0" applyAlignment="0" applyProtection="0"/>
    <xf numFmtId="0" fontId="123" fillId="23" borderId="0" applyNumberFormat="0" applyBorder="0" applyAlignment="0" applyProtection="0">
      <alignment vertical="center"/>
    </xf>
    <xf numFmtId="0" fontId="25" fillId="0" borderId="0"/>
    <xf numFmtId="223" fontId="25" fillId="0" borderId="0"/>
    <xf numFmtId="0" fontId="24" fillId="22" borderId="8" applyNumberFormat="0" applyFont="0" applyAlignment="0" applyProtection="0"/>
    <xf numFmtId="0" fontId="24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/>
    <xf numFmtId="0" fontId="124" fillId="21" borderId="15" applyNumberFormat="0" applyAlignment="0" applyProtection="0"/>
    <xf numFmtId="0" fontId="125" fillId="21" borderId="15" applyNumberFormat="0" applyAlignment="0" applyProtection="0">
      <alignment vertical="center"/>
    </xf>
    <xf numFmtId="0" fontId="124" fillId="21" borderId="15" applyNumberFormat="0" applyAlignment="0" applyProtection="0"/>
    <xf numFmtId="0" fontId="125" fillId="21" borderId="15" applyNumberFormat="0" applyAlignment="0" applyProtection="0">
      <alignment vertical="center"/>
    </xf>
    <xf numFmtId="10" fontId="102" fillId="0" borderId="0" applyFont="0" applyFill="0" applyBorder="0" applyAlignment="0" applyProtection="0"/>
    <xf numFmtId="0" fontId="121" fillId="0" borderId="0"/>
    <xf numFmtId="0" fontId="126" fillId="0" borderId="0" applyNumberFormat="0" applyFill="0" applyBorder="0" applyAlignment="0" applyProtection="0"/>
    <xf numFmtId="0" fontId="127" fillId="0" borderId="0" applyFill="0" applyBorder="0" applyProtection="0">
      <alignment horizontal="centerContinuous" vertical="center"/>
    </xf>
    <xf numFmtId="0" fontId="128" fillId="16" borderId="0" applyFill="0" applyBorder="0" applyProtection="0">
      <alignment horizontal="center"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02" fillId="0" borderId="5" applyNumberFormat="0" applyFont="0" applyFill="0" applyAlignment="0" applyProtection="0"/>
    <xf numFmtId="0" fontId="23" fillId="0" borderId="5" applyNumberFormat="0" applyFont="0" applyFill="0" applyAlignment="0" applyProtection="0"/>
    <xf numFmtId="0" fontId="102" fillId="0" borderId="5" applyNumberFormat="0" applyFont="0" applyFill="0" applyAlignment="0" applyProtection="0"/>
    <xf numFmtId="0" fontId="129" fillId="0" borderId="11" applyNumberFormat="0" applyFill="0" applyAlignment="0" applyProtection="0">
      <alignment vertical="center"/>
    </xf>
    <xf numFmtId="0" fontId="130" fillId="0" borderId="6">
      <alignment horizontal="left"/>
    </xf>
    <xf numFmtId="0" fontId="131" fillId="0" borderId="0" applyNumberForma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0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90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0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90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0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90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57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33" fillId="57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57" borderId="7" applyNumberFormat="0" applyAlignment="0" applyProtection="0">
      <alignment vertical="center"/>
    </xf>
    <xf numFmtId="0" fontId="33" fillId="57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69" fillId="49" borderId="92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210" fontId="8" fillId="0" borderId="0">
      <protection locked="0"/>
    </xf>
    <xf numFmtId="0" fontId="135" fillId="0" borderId="0">
      <protection locked="0"/>
    </xf>
    <xf numFmtId="0" fontId="135" fillId="0" borderId="0">
      <protection locked="0"/>
    </xf>
    <xf numFmtId="0" fontId="9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36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136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37" fillId="0" borderId="0">
      <protection locked="0"/>
    </xf>
    <xf numFmtId="0" fontId="137" fillId="0" borderId="0">
      <protection locked="0"/>
    </xf>
    <xf numFmtId="0" fontId="138" fillId="0" borderId="0" applyNumberFormat="0" applyFill="0" applyBorder="0" applyAlignment="0" applyProtection="0">
      <alignment vertical="top"/>
      <protection locked="0"/>
    </xf>
    <xf numFmtId="0" fontId="25" fillId="58" borderId="8" applyNumberFormat="0" applyFont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58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6" fillId="51" borderId="93" applyNumberFormat="0" applyFont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58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58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139" fillId="0" borderId="0">
      <alignment vertical="center"/>
    </xf>
    <xf numFmtId="0" fontId="38" fillId="0" borderId="0">
      <alignment vertical="center"/>
    </xf>
    <xf numFmtId="9" fontId="140" fillId="16" borderId="0" applyFill="0" applyBorder="0" applyProtection="0">
      <alignment horizontal="right"/>
    </xf>
    <xf numFmtId="10" fontId="140" fillId="0" borderId="0" applyFill="0" applyBorder="0" applyProtection="0">
      <alignment horizontal="right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23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41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41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58" fillId="0" borderId="0">
      <alignment horizontal="center" vertical="center"/>
    </xf>
    <xf numFmtId="0" fontId="142" fillId="0" borderId="0">
      <alignment horizontal="center"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73" fillId="53" borderId="94" applyNumberFormat="0" applyAlignment="0" applyProtection="0">
      <alignment vertical="center"/>
    </xf>
    <xf numFmtId="0" fontId="73" fillId="53" borderId="94" applyNumberFormat="0" applyAlignment="0" applyProtection="0">
      <alignment vertical="center"/>
    </xf>
    <xf numFmtId="0" fontId="73" fillId="53" borderId="94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144" fillId="24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144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194" fontId="102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0" applyProtection="0"/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177" fontId="25" fillId="0" borderId="0" applyProtection="0"/>
    <xf numFmtId="177" fontId="25" fillId="0" borderId="0" applyProtection="0"/>
    <xf numFmtId="41" fontId="6" fillId="0" borderId="0" applyFont="0" applyFill="0" applyBorder="0" applyAlignment="0" applyProtection="0">
      <alignment vertical="center"/>
    </xf>
    <xf numFmtId="225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/>
    <xf numFmtId="0" fontId="25" fillId="0" borderId="0" applyProtection="0"/>
    <xf numFmtId="226" fontId="25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22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145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0" fontId="25" fillId="0" borderId="0" applyProtection="0"/>
    <xf numFmtId="177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0" applyProtection="0"/>
    <xf numFmtId="0" fontId="25" fillId="0" borderId="0" applyProtection="0"/>
    <xf numFmtId="0" fontId="25" fillId="0" borderId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25" fillId="0" borderId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25" fillId="0" borderId="0" applyProtection="0"/>
    <xf numFmtId="177" fontId="25" fillId="0" borderId="0" applyProtection="0"/>
    <xf numFmtId="177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8" fontId="25" fillId="0" borderId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178" fontId="25" fillId="0" borderId="0" applyProtection="0"/>
    <xf numFmtId="224" fontId="25" fillId="0" borderId="0" applyFont="0" applyFill="0" applyBorder="0" applyAlignment="0" applyProtection="0"/>
    <xf numFmtId="178" fontId="25" fillId="0" borderId="0" applyProtection="0"/>
    <xf numFmtId="41" fontId="6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8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5" fillId="0" borderId="0" applyProtection="0"/>
    <xf numFmtId="0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27" fontId="25" fillId="0" borderId="0" applyFont="0" applyFill="0" applyBorder="0" applyAlignment="0" applyProtection="0"/>
    <xf numFmtId="177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24" fontId="25" fillId="0" borderId="0" applyFont="0" applyFill="0" applyBorder="0" applyAlignment="0" applyProtection="0"/>
    <xf numFmtId="228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224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0" fontId="8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23" fillId="0" borderId="0"/>
    <xf numFmtId="0" fontId="120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74" fillId="0" borderId="95" applyNumberFormat="0" applyFill="0" applyAlignment="0" applyProtection="0">
      <alignment vertical="center"/>
    </xf>
    <xf numFmtId="0" fontId="74" fillId="0" borderId="95" applyNumberFormat="0" applyFill="0" applyAlignment="0" applyProtection="0">
      <alignment vertical="center"/>
    </xf>
    <xf numFmtId="0" fontId="74" fillId="0" borderId="95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146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146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75" fillId="0" borderId="96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147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47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5" fillId="59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5" fillId="59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59" borderId="7" applyNumberFormat="0" applyAlignment="0" applyProtection="0">
      <alignment vertical="center"/>
    </xf>
    <xf numFmtId="0" fontId="45" fillId="59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76" fillId="54" borderId="92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4" fontId="137" fillId="0" borderId="0">
      <protection locked="0"/>
    </xf>
    <xf numFmtId="211" fontId="8" fillId="0" borderId="0">
      <protection locked="0"/>
    </xf>
    <xf numFmtId="0" fontId="149" fillId="0" borderId="0">
      <alignment vertical="center"/>
    </xf>
    <xf numFmtId="0" fontId="46" fillId="0" borderId="0">
      <alignment vertical="center"/>
    </xf>
    <xf numFmtId="0" fontId="112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77" fillId="0" borderId="97" applyNumberFormat="0" applyFill="0" applyAlignment="0" applyProtection="0">
      <alignment vertical="center"/>
    </xf>
    <xf numFmtId="0" fontId="77" fillId="0" borderId="97" applyNumberFormat="0" applyFill="0" applyAlignment="0" applyProtection="0">
      <alignment vertical="center"/>
    </xf>
    <xf numFmtId="0" fontId="77" fillId="0" borderId="97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78" fillId="0" borderId="98" applyNumberFormat="0" applyFill="0" applyAlignment="0" applyProtection="0">
      <alignment vertical="center"/>
    </xf>
    <xf numFmtId="0" fontId="78" fillId="0" borderId="98" applyNumberFormat="0" applyFill="0" applyAlignment="0" applyProtection="0">
      <alignment vertical="center"/>
    </xf>
    <xf numFmtId="0" fontId="78" fillId="0" borderId="98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79" fillId="0" borderId="99" applyNumberFormat="0" applyFill="0" applyAlignment="0" applyProtection="0">
      <alignment vertical="center"/>
    </xf>
    <xf numFmtId="0" fontId="79" fillId="0" borderId="99" applyNumberFormat="0" applyFill="0" applyAlignment="0" applyProtection="0">
      <alignment vertical="center"/>
    </xf>
    <xf numFmtId="0" fontId="79" fillId="0" borderId="99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2" fillId="57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57" borderId="15" applyNumberFormat="0" applyAlignment="0" applyProtection="0">
      <alignment vertical="center"/>
    </xf>
    <xf numFmtId="0" fontId="82" fillId="49" borderId="100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151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51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224" fontId="25" fillId="0" borderId="0" applyFont="0" applyFill="0" applyBorder="0" applyAlignment="0" applyProtection="0"/>
    <xf numFmtId="215" fontId="8" fillId="16" borderId="0" applyFill="0" applyBorder="0" applyProtection="0">
      <alignment horizontal="right"/>
    </xf>
    <xf numFmtId="0" fontId="25" fillId="0" borderId="0" applyFont="0" applyFill="0" applyBorder="0" applyAlignment="0" applyProtection="0"/>
    <xf numFmtId="0" fontId="152" fillId="0" borderId="0">
      <alignment vertical="center"/>
    </xf>
    <xf numFmtId="0" fontId="53" fillId="0" borderId="0">
      <alignment vertical="center"/>
    </xf>
    <xf numFmtId="0" fontId="152" fillId="0" borderId="0">
      <alignment vertical="center"/>
    </xf>
    <xf numFmtId="0" fontId="153" fillId="0" borderId="0"/>
    <xf numFmtId="0" fontId="53" fillId="0" borderId="0">
      <alignment vertical="center"/>
    </xf>
    <xf numFmtId="42" fontId="24" fillId="0" borderId="0" applyFont="0" applyFill="0" applyBorder="0" applyAlignment="0" applyProtection="0"/>
    <xf numFmtId="229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42" fontId="24" fillId="0" borderId="0" applyFont="0" applyFill="0" applyBorder="0" applyAlignment="0" applyProtection="0"/>
    <xf numFmtId="229" fontId="25" fillId="0" borderId="0" applyFont="0" applyFill="0" applyBorder="0" applyAlignment="0" applyProtection="0"/>
    <xf numFmtId="212" fontId="8" fillId="0" borderId="0">
      <protection locked="0"/>
    </xf>
    <xf numFmtId="0" fontId="25" fillId="0" borderId="0"/>
    <xf numFmtId="0" fontId="6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25" fillId="0" borderId="0"/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66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/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66" fillId="0" borderId="0">
      <alignment vertical="center"/>
    </xf>
    <xf numFmtId="0" fontId="24" fillId="0" borderId="0">
      <alignment vertical="center"/>
    </xf>
    <xf numFmtId="0" fontId="24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/>
    <xf numFmtId="0" fontId="25" fillId="0" borderId="0"/>
    <xf numFmtId="0" fontId="66" fillId="0" borderId="0">
      <alignment vertical="center"/>
    </xf>
    <xf numFmtId="0" fontId="24" fillId="0" borderId="0"/>
    <xf numFmtId="0" fontId="24" fillId="0" borderId="0"/>
    <xf numFmtId="0" fontId="6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65" fillId="0" borderId="0"/>
    <xf numFmtId="0" fontId="24" fillId="0" borderId="0"/>
    <xf numFmtId="0" fontId="24" fillId="0" borderId="0"/>
    <xf numFmtId="0" fontId="38" fillId="0" borderId="0"/>
    <xf numFmtId="0" fontId="145" fillId="0" borderId="0"/>
    <xf numFmtId="0" fontId="145" fillId="0" borderId="0"/>
    <xf numFmtId="0" fontId="24" fillId="0" borderId="0"/>
    <xf numFmtId="0" fontId="38" fillId="0" borderId="0"/>
    <xf numFmtId="0" fontId="65" fillId="0" borderId="0"/>
    <xf numFmtId="0" fontId="38" fillId="0" borderId="0"/>
    <xf numFmtId="0" fontId="38" fillId="0" borderId="0"/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54" fillId="0" borderId="0"/>
    <xf numFmtId="0" fontId="25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>
      <alignment vertical="center"/>
    </xf>
    <xf numFmtId="0" fontId="15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23" fillId="0" borderId="0"/>
    <xf numFmtId="0" fontId="6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25" fillId="0" borderId="0"/>
    <xf numFmtId="0" fontId="6" fillId="0" borderId="0">
      <alignment vertical="center"/>
    </xf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/>
    <xf numFmtId="0" fontId="25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5" fillId="0" borderId="0"/>
    <xf numFmtId="0" fontId="25" fillId="0" borderId="0"/>
    <xf numFmtId="0" fontId="24" fillId="0" borderId="0"/>
    <xf numFmtId="0" fontId="66" fillId="0" borderId="0">
      <alignment vertical="center"/>
    </xf>
    <xf numFmtId="0" fontId="6" fillId="0" borderId="0">
      <alignment vertical="center"/>
    </xf>
    <xf numFmtId="0" fontId="25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0" applyProtection="0"/>
    <xf numFmtId="0" fontId="25" fillId="0" borderId="0"/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25" fillId="0" borderId="0" applyProtection="0"/>
    <xf numFmtId="0" fontId="25" fillId="0" borderId="0" applyProtection="0"/>
    <xf numFmtId="0" fontId="6" fillId="0" borderId="0">
      <alignment vertical="center"/>
    </xf>
    <xf numFmtId="0" fontId="66" fillId="0" borderId="0">
      <alignment vertical="center"/>
    </xf>
    <xf numFmtId="0" fontId="25" fillId="0" borderId="0" applyProtection="0"/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25" fillId="0" borderId="0"/>
    <xf numFmtId="0" fontId="25" fillId="0" borderId="0" applyProtection="0"/>
    <xf numFmtId="0" fontId="6" fillId="0" borderId="0">
      <alignment vertical="center"/>
    </xf>
    <xf numFmtId="0" fontId="25" fillId="0" borderId="0" applyProtection="0"/>
    <xf numFmtId="0" fontId="24" fillId="0" borderId="0">
      <alignment vertical="center"/>
    </xf>
    <xf numFmtId="0" fontId="66" fillId="0" borderId="0">
      <alignment vertical="center"/>
    </xf>
    <xf numFmtId="0" fontId="25" fillId="0" borderId="0" applyProtection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5" fillId="0" borderId="0">
      <alignment vertical="center"/>
    </xf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3" fillId="0" borderId="0"/>
    <xf numFmtId="0" fontId="24" fillId="0" borderId="0"/>
    <xf numFmtId="0" fontId="24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5" fillId="0" borderId="0"/>
    <xf numFmtId="0" fontId="24" fillId="0" borderId="0">
      <alignment vertical="center"/>
    </xf>
    <xf numFmtId="0" fontId="66" fillId="0" borderId="0">
      <alignment vertical="center"/>
    </xf>
    <xf numFmtId="0" fontId="25" fillId="0" borderId="0"/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55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0" fontId="137" fillId="0" borderId="5">
      <protection locked="0"/>
    </xf>
    <xf numFmtId="213" fontId="8" fillId="0" borderId="0">
      <protection locked="0"/>
    </xf>
    <xf numFmtId="0" fontId="5" fillId="0" borderId="0">
      <alignment vertical="center"/>
    </xf>
    <xf numFmtId="214" fontId="8" fillId="0" borderId="0">
      <protection locked="0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1" fillId="0" borderId="101"/>
    <xf numFmtId="0" fontId="30" fillId="0" borderId="101"/>
    <xf numFmtId="0" fontId="30" fillId="0" borderId="101"/>
    <xf numFmtId="0" fontId="30" fillId="0" borderId="101"/>
    <xf numFmtId="0" fontId="121" fillId="0" borderId="101"/>
    <xf numFmtId="0" fontId="121" fillId="0" borderId="101"/>
    <xf numFmtId="0" fontId="121" fillId="0" borderId="101"/>
    <xf numFmtId="0" fontId="121" fillId="0" borderId="101"/>
    <xf numFmtId="0" fontId="30" fillId="0" borderId="101"/>
    <xf numFmtId="0" fontId="30" fillId="0" borderId="101"/>
    <xf numFmtId="0" fontId="30" fillId="0" borderId="101"/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30" fillId="0" borderId="101"/>
    <xf numFmtId="0" fontId="121" fillId="0" borderId="101"/>
    <xf numFmtId="0" fontId="30" fillId="0" borderId="101"/>
    <xf numFmtId="0" fontId="30" fillId="0" borderId="101"/>
    <xf numFmtId="0" fontId="30" fillId="0" borderId="101"/>
    <xf numFmtId="0" fontId="30" fillId="0" borderId="101"/>
    <xf numFmtId="0" fontId="30" fillId="0" borderId="101"/>
    <xf numFmtId="0" fontId="6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30" fillId="0" borderId="101"/>
    <xf numFmtId="0" fontId="121" fillId="0" borderId="101"/>
    <xf numFmtId="0" fontId="89" fillId="15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41" fontId="157" fillId="0" borderId="0" applyFont="0" applyFill="0" applyBorder="0" applyAlignment="0" applyProtection="0"/>
    <xf numFmtId="0" fontId="6" fillId="11" borderId="0" applyNumberFormat="0" applyBorder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7" fillId="0" borderId="0"/>
    <xf numFmtId="0" fontId="157" fillId="0" borderId="0"/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1" fillId="24" borderId="9" applyNumberFormat="0" applyAlignment="0" applyProtection="0">
      <alignment vertical="center"/>
    </xf>
    <xf numFmtId="41" fontId="157" fillId="0" borderId="0" applyFont="0" applyFill="0" applyBorder="0" applyAlignment="0" applyProtection="0"/>
    <xf numFmtId="0" fontId="120" fillId="0" borderId="10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157" fillId="0" borderId="0"/>
    <xf numFmtId="0" fontId="157" fillId="0" borderId="0"/>
    <xf numFmtId="0" fontId="89" fillId="9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1" fillId="24" borderId="9" applyNumberFormat="0" applyAlignment="0" applyProtection="0">
      <alignment vertical="center"/>
    </xf>
    <xf numFmtId="41" fontId="157" fillId="0" borderId="0" applyFont="0" applyFill="0" applyBorder="0" applyAlignment="0" applyProtection="0"/>
    <xf numFmtId="0" fontId="120" fillId="0" borderId="10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5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68">
    <xf numFmtId="0" fontId="0" fillId="0" borderId="0" xfId="0"/>
    <xf numFmtId="49" fontId="56" fillId="16" borderId="0" xfId="0" applyNumberFormat="1" applyFont="1" applyFill="1" applyBorder="1" applyAlignment="1" applyProtection="1">
      <alignment horizontal="center" vertical="center"/>
      <protection hidden="1"/>
    </xf>
    <xf numFmtId="0" fontId="56" fillId="16" borderId="0" xfId="0" applyFont="1" applyFill="1" applyBorder="1" applyAlignment="1" applyProtection="1">
      <alignment horizontal="center" vertical="center"/>
      <protection hidden="1"/>
    </xf>
    <xf numFmtId="0" fontId="56" fillId="16" borderId="0" xfId="0" applyFont="1" applyFill="1" applyBorder="1" applyAlignment="1" applyProtection="1">
      <alignment horizontal="right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57" fillId="16" borderId="0" xfId="0" applyNumberFormat="1" applyFont="1" applyFill="1" applyBorder="1" applyAlignment="1" applyProtection="1">
      <alignment horizontal="left" vertical="center"/>
      <protection hidden="1"/>
    </xf>
    <xf numFmtId="49" fontId="57" fillId="16" borderId="0" xfId="0" applyNumberFormat="1" applyFont="1" applyFill="1" applyBorder="1" applyAlignment="1" applyProtection="1">
      <alignment horizontal="center" vertical="center"/>
      <protection hidden="1"/>
    </xf>
    <xf numFmtId="0" fontId="57" fillId="16" borderId="0" xfId="0" applyFont="1" applyFill="1" applyBorder="1" applyAlignment="1" applyProtection="1">
      <alignment horizontal="center" vertical="center"/>
      <protection hidden="1"/>
    </xf>
    <xf numFmtId="188" fontId="83" fillId="56" borderId="26" xfId="357" quotePrefix="1" applyNumberFormat="1" applyFont="1" applyFill="1" applyBorder="1" applyAlignment="1" applyProtection="1">
      <alignment horizontal="center" vertical="center"/>
      <protection hidden="1"/>
    </xf>
    <xf numFmtId="206" fontId="83" fillId="56" borderId="0" xfId="357" applyNumberFormat="1" applyFont="1" applyFill="1" applyAlignment="1" applyProtection="1">
      <alignment horizontal="right" vertical="center"/>
      <protection hidden="1"/>
    </xf>
    <xf numFmtId="206" fontId="83" fillId="56" borderId="17" xfId="357" quotePrefix="1" applyNumberFormat="1" applyFont="1" applyFill="1" applyBorder="1" applyAlignment="1" applyProtection="1">
      <alignment horizontal="center" vertical="center" wrapText="1"/>
      <protection hidden="1"/>
    </xf>
    <xf numFmtId="0" fontId="158" fillId="56" borderId="0" xfId="353" applyFont="1" applyFill="1" applyAlignment="1" applyProtection="1">
      <alignment horizontal="center" vertical="center"/>
      <protection hidden="1"/>
    </xf>
    <xf numFmtId="0" fontId="158" fillId="56" borderId="0" xfId="353" applyFont="1" applyFill="1" applyBorder="1" applyAlignment="1" applyProtection="1">
      <alignment horizontal="center" vertical="center"/>
      <protection hidden="1"/>
    </xf>
    <xf numFmtId="0" fontId="158" fillId="56" borderId="0" xfId="353" applyFont="1" applyFill="1" applyBorder="1" applyAlignment="1" applyProtection="1">
      <alignment horizontal="right" vertical="center"/>
      <protection hidden="1"/>
    </xf>
    <xf numFmtId="0" fontId="158" fillId="56" borderId="0" xfId="353" applyFont="1" applyFill="1" applyBorder="1" applyAlignment="1" applyProtection="1">
      <alignment horizontal="left" vertical="center"/>
      <protection hidden="1"/>
    </xf>
    <xf numFmtId="218" fontId="158" fillId="56" borderId="0" xfId="353" applyNumberFormat="1" applyFont="1" applyFill="1" applyAlignment="1" applyProtection="1">
      <alignment horizontal="right" vertical="center"/>
      <protection hidden="1"/>
    </xf>
    <xf numFmtId="41" fontId="158" fillId="56" borderId="0" xfId="353" applyNumberFormat="1" applyFont="1" applyFill="1" applyAlignment="1" applyProtection="1">
      <alignment horizontal="right" vertical="center"/>
      <protection hidden="1"/>
    </xf>
    <xf numFmtId="41" fontId="158" fillId="56" borderId="26" xfId="353" quotePrefix="1" applyNumberFormat="1" applyFont="1" applyFill="1" applyBorder="1" applyAlignment="1" applyProtection="1">
      <alignment horizontal="center" vertical="center"/>
      <protection hidden="1"/>
    </xf>
    <xf numFmtId="219" fontId="158" fillId="56" borderId="0" xfId="353" applyNumberFormat="1" applyFont="1" applyFill="1" applyAlignment="1" applyProtection="1">
      <alignment horizontal="right" vertical="center"/>
      <protection hidden="1"/>
    </xf>
    <xf numFmtId="41" fontId="158" fillId="56" borderId="0" xfId="353" applyNumberFormat="1" applyFont="1" applyFill="1" applyBorder="1" applyAlignment="1" applyProtection="1">
      <alignment horizontal="center" vertical="center"/>
      <protection hidden="1"/>
    </xf>
    <xf numFmtId="218" fontId="83" fillId="56" borderId="0" xfId="353" applyNumberFormat="1" applyFont="1" applyFill="1" applyAlignment="1" applyProtection="1">
      <alignment horizontal="right" vertical="center"/>
      <protection hidden="1"/>
    </xf>
    <xf numFmtId="41" fontId="83" fillId="56" borderId="0" xfId="353" applyNumberFormat="1" applyFont="1" applyFill="1" applyAlignment="1" applyProtection="1">
      <alignment horizontal="right" vertical="center"/>
      <protection hidden="1"/>
    </xf>
    <xf numFmtId="41" fontId="83" fillId="56" borderId="26" xfId="353" quotePrefix="1" applyNumberFormat="1" applyFont="1" applyFill="1" applyBorder="1" applyAlignment="1" applyProtection="1">
      <alignment horizontal="center" vertical="center"/>
      <protection hidden="1"/>
    </xf>
    <xf numFmtId="219" fontId="83" fillId="56" borderId="0" xfId="353" applyNumberFormat="1" applyFont="1" applyFill="1" applyAlignment="1" applyProtection="1">
      <alignment horizontal="right" vertical="center"/>
      <protection hidden="1"/>
    </xf>
    <xf numFmtId="41" fontId="83" fillId="56" borderId="0" xfId="353" applyNumberFormat="1" applyFont="1" applyFill="1" applyBorder="1" applyAlignment="1" applyProtection="1">
      <alignment horizontal="center" vertical="center"/>
      <protection hidden="1"/>
    </xf>
    <xf numFmtId="41" fontId="158" fillId="56" borderId="17" xfId="353" applyNumberFormat="1" applyFont="1" applyFill="1" applyBorder="1" applyAlignment="1" applyProtection="1">
      <alignment horizontal="center" vertical="center"/>
      <protection hidden="1"/>
    </xf>
    <xf numFmtId="41" fontId="158" fillId="56" borderId="26" xfId="300" applyNumberFormat="1" applyFont="1" applyFill="1" applyBorder="1" applyAlignment="1" applyProtection="1">
      <alignment horizontal="center" vertical="center"/>
      <protection hidden="1"/>
    </xf>
    <xf numFmtId="177" fontId="158" fillId="56" borderId="17" xfId="300" applyFont="1" applyFill="1" applyBorder="1" applyAlignment="1" applyProtection="1">
      <alignment horizontal="center" vertical="center"/>
      <protection hidden="1"/>
    </xf>
    <xf numFmtId="219" fontId="158" fillId="56" borderId="0" xfId="353" applyNumberFormat="1" applyFont="1" applyFill="1" applyBorder="1" applyAlignment="1" applyProtection="1">
      <alignment horizontal="center" vertical="center"/>
      <protection hidden="1"/>
    </xf>
    <xf numFmtId="41" fontId="158" fillId="56" borderId="0" xfId="353" applyNumberFormat="1" applyFont="1" applyFill="1" applyBorder="1" applyAlignment="1" applyProtection="1">
      <alignment horizontal="left" vertical="center"/>
      <protection hidden="1"/>
    </xf>
    <xf numFmtId="41" fontId="158" fillId="56" borderId="17" xfId="353" applyNumberFormat="1" applyFont="1" applyFill="1" applyBorder="1" applyAlignment="1" applyProtection="1">
      <alignment horizontal="left" vertical="center"/>
      <protection hidden="1"/>
    </xf>
    <xf numFmtId="41" fontId="158" fillId="56" borderId="26" xfId="353" applyNumberFormat="1" applyFont="1" applyFill="1" applyBorder="1" applyAlignment="1" applyProtection="1">
      <alignment horizontal="left" vertical="center"/>
      <protection hidden="1"/>
    </xf>
    <xf numFmtId="41" fontId="158" fillId="56" borderId="17" xfId="349" applyNumberFormat="1" applyFont="1" applyFill="1" applyBorder="1" applyAlignment="1" applyProtection="1">
      <alignment horizontal="center" vertical="center"/>
      <protection hidden="1"/>
    </xf>
    <xf numFmtId="41" fontId="158" fillId="56" borderId="26" xfId="349" applyNumberFormat="1" applyFont="1" applyFill="1" applyBorder="1" applyAlignment="1" applyProtection="1">
      <alignment horizontal="left" vertical="center"/>
      <protection hidden="1"/>
    </xf>
    <xf numFmtId="41" fontId="158" fillId="56" borderId="17" xfId="350" applyNumberFormat="1" applyFont="1" applyFill="1" applyBorder="1" applyAlignment="1" applyProtection="1">
      <alignment horizontal="center" vertical="center"/>
      <protection hidden="1"/>
    </xf>
    <xf numFmtId="41" fontId="158" fillId="56" borderId="26" xfId="350" applyNumberFormat="1" applyFont="1" applyFill="1" applyBorder="1" applyAlignment="1" applyProtection="1">
      <alignment horizontal="left" vertical="center"/>
      <protection hidden="1"/>
    </xf>
    <xf numFmtId="41" fontId="158" fillId="56" borderId="28" xfId="353" applyNumberFormat="1" applyFont="1" applyFill="1" applyBorder="1" applyAlignment="1" applyProtection="1">
      <alignment horizontal="left" vertical="center"/>
      <protection hidden="1"/>
    </xf>
    <xf numFmtId="0" fontId="161" fillId="56" borderId="35" xfId="353" applyFont="1" applyFill="1" applyBorder="1" applyAlignment="1" applyProtection="1">
      <alignment horizontal="left"/>
      <protection hidden="1"/>
    </xf>
    <xf numFmtId="182" fontId="161" fillId="56" borderId="35" xfId="353" applyNumberFormat="1" applyFont="1" applyFill="1" applyBorder="1" applyAlignment="1" applyProtection="1">
      <alignment horizontal="left"/>
      <protection hidden="1"/>
    </xf>
    <xf numFmtId="0" fontId="161" fillId="56" borderId="35" xfId="353" applyFont="1" applyFill="1" applyBorder="1" applyAlignment="1" applyProtection="1">
      <alignment horizontal="right"/>
      <protection hidden="1"/>
    </xf>
    <xf numFmtId="0" fontId="161" fillId="56" borderId="0" xfId="353" applyFont="1" applyFill="1" applyBorder="1" applyAlignment="1" applyProtection="1">
      <alignment horizontal="left"/>
      <protection hidden="1"/>
    </xf>
    <xf numFmtId="0" fontId="161" fillId="56" borderId="0" xfId="353" applyFont="1" applyFill="1" applyAlignment="1" applyProtection="1">
      <alignment horizontal="left"/>
      <protection hidden="1"/>
    </xf>
    <xf numFmtId="182" fontId="161" fillId="56" borderId="0" xfId="353" applyNumberFormat="1" applyFont="1" applyFill="1" applyAlignment="1" applyProtection="1">
      <alignment horizontal="center"/>
      <protection hidden="1"/>
    </xf>
    <xf numFmtId="182" fontId="161" fillId="56" borderId="0" xfId="353" applyNumberFormat="1" applyFont="1" applyFill="1" applyBorder="1" applyAlignment="1" applyProtection="1">
      <alignment horizontal="center"/>
      <protection hidden="1"/>
    </xf>
    <xf numFmtId="0" fontId="161" fillId="56" borderId="0" xfId="353" applyFont="1" applyFill="1" applyBorder="1" applyAlignment="1" applyProtection="1">
      <alignment horizontal="center"/>
      <protection hidden="1"/>
    </xf>
    <xf numFmtId="0" fontId="161" fillId="56" borderId="0" xfId="353" applyFont="1" applyFill="1" applyAlignment="1" applyProtection="1">
      <alignment horizontal="center"/>
      <protection hidden="1"/>
    </xf>
    <xf numFmtId="0" fontId="158" fillId="56" borderId="0" xfId="353" applyFont="1" applyFill="1" applyAlignment="1" applyProtection="1">
      <alignment horizontal="left" vertical="center"/>
      <protection hidden="1"/>
    </xf>
    <xf numFmtId="0" fontId="165" fillId="56" borderId="0" xfId="353" applyFont="1" applyFill="1" applyAlignment="1" applyProtection="1">
      <alignment horizontal="center" vertical="center"/>
      <protection hidden="1"/>
    </xf>
    <xf numFmtId="0" fontId="166" fillId="56" borderId="0" xfId="353" applyFont="1" applyFill="1" applyBorder="1" applyAlignment="1" applyProtection="1">
      <alignment horizontal="center" vertical="center"/>
      <protection hidden="1"/>
    </xf>
    <xf numFmtId="0" fontId="166" fillId="56" borderId="0" xfId="353" applyFont="1" applyFill="1" applyAlignment="1" applyProtection="1">
      <alignment horizontal="center" vertical="center"/>
      <protection hidden="1"/>
    </xf>
    <xf numFmtId="0" fontId="165" fillId="56" borderId="0" xfId="353" applyFont="1" applyFill="1" applyBorder="1" applyAlignment="1" applyProtection="1">
      <alignment horizontal="center" vertical="center"/>
      <protection hidden="1"/>
    </xf>
    <xf numFmtId="41" fontId="158" fillId="56" borderId="0" xfId="352" applyNumberFormat="1" applyFont="1" applyFill="1" applyAlignment="1" applyProtection="1">
      <alignment horizontal="right" vertical="center"/>
      <protection hidden="1"/>
    </xf>
    <xf numFmtId="41" fontId="158" fillId="56" borderId="4" xfId="0" applyNumberFormat="1" applyFont="1" applyFill="1" applyBorder="1" applyAlignment="1" applyProtection="1">
      <alignment horizontal="right" vertical="center"/>
      <protection hidden="1"/>
    </xf>
    <xf numFmtId="41" fontId="158" fillId="56" borderId="28" xfId="352" applyNumberFormat="1" applyFont="1" applyFill="1" applyBorder="1" applyAlignment="1" applyProtection="1">
      <alignment horizontal="right" vertical="center"/>
      <protection hidden="1"/>
    </xf>
    <xf numFmtId="181" fontId="158" fillId="56" borderId="0" xfId="0" applyNumberFormat="1" applyFont="1" applyFill="1" applyAlignment="1" applyProtection="1">
      <alignment horizontal="center" vertical="center"/>
      <protection hidden="1"/>
    </xf>
    <xf numFmtId="181" fontId="166" fillId="56" borderId="0" xfId="0" applyNumberFormat="1" applyFont="1" applyFill="1" applyAlignment="1" applyProtection="1">
      <alignment horizontal="center" vertical="center"/>
      <protection hidden="1"/>
    </xf>
    <xf numFmtId="188" fontId="83" fillId="56" borderId="0" xfId="0" quotePrefix="1" applyNumberFormat="1" applyFont="1" applyFill="1" applyBorder="1" applyAlignment="1" applyProtection="1">
      <alignment horizontal="center" vertical="center"/>
      <protection hidden="1"/>
    </xf>
    <xf numFmtId="0" fontId="158" fillId="56" borderId="0" xfId="357" applyFont="1" applyFill="1" applyProtection="1">
      <alignment vertical="center"/>
      <protection hidden="1"/>
    </xf>
    <xf numFmtId="0" fontId="158" fillId="56" borderId="0" xfId="357" applyFont="1" applyFill="1" applyBorder="1" applyAlignment="1" applyProtection="1">
      <alignment horizontal="right" vertical="center"/>
      <protection hidden="1"/>
    </xf>
    <xf numFmtId="206" fontId="158" fillId="56" borderId="0" xfId="357" applyNumberFormat="1" applyFont="1" applyFill="1" applyProtection="1">
      <alignment vertical="center"/>
      <protection hidden="1"/>
    </xf>
    <xf numFmtId="0" fontId="172" fillId="56" borderId="0" xfId="357" applyFont="1" applyFill="1" applyProtection="1">
      <alignment vertical="center"/>
      <protection hidden="1"/>
    </xf>
    <xf numFmtId="0" fontId="159" fillId="56" borderId="0" xfId="357" applyFont="1" applyFill="1" applyProtection="1">
      <alignment vertical="center"/>
      <protection hidden="1"/>
    </xf>
    <xf numFmtId="49" fontId="158" fillId="56" borderId="0" xfId="357" quotePrefix="1" applyNumberFormat="1" applyFont="1" applyFill="1" applyBorder="1" applyAlignment="1" applyProtection="1">
      <alignment horizontal="left" vertical="center"/>
      <protection hidden="1"/>
    </xf>
    <xf numFmtId="49" fontId="83" fillId="56" borderId="0" xfId="354" applyNumberFormat="1" applyFont="1" applyFill="1" applyAlignment="1" applyProtection="1">
      <alignment horizontal="center" vertical="center"/>
      <protection hidden="1"/>
    </xf>
    <xf numFmtId="49" fontId="158" fillId="56" borderId="0" xfId="357" quotePrefix="1" applyNumberFormat="1" applyFont="1" applyFill="1" applyBorder="1" applyAlignment="1" applyProtection="1">
      <alignment horizontal="right" vertical="center"/>
      <protection hidden="1"/>
    </xf>
    <xf numFmtId="0" fontId="158" fillId="56" borderId="29" xfId="354" applyFont="1" applyFill="1" applyBorder="1" applyAlignment="1" applyProtection="1">
      <alignment horizontal="center" vertical="center" wrapText="1"/>
      <protection hidden="1"/>
    </xf>
    <xf numFmtId="0" fontId="158" fillId="56" borderId="30" xfId="354" applyFont="1" applyFill="1" applyBorder="1" applyAlignment="1" applyProtection="1">
      <alignment horizontal="center" vertical="center" wrapText="1"/>
      <protection hidden="1"/>
    </xf>
    <xf numFmtId="206" fontId="83" fillId="56" borderId="17" xfId="357" applyNumberFormat="1" applyFont="1" applyFill="1" applyBorder="1" applyAlignment="1" applyProtection="1">
      <alignment horizontal="center" vertical="center" wrapText="1"/>
      <protection hidden="1"/>
    </xf>
    <xf numFmtId="220" fontId="83" fillId="56" borderId="0" xfId="357" applyNumberFormat="1" applyFont="1" applyFill="1" applyBorder="1" applyAlignment="1" applyProtection="1">
      <alignment horizontal="right" vertical="center"/>
      <protection hidden="1"/>
    </xf>
    <xf numFmtId="188" fontId="83" fillId="56" borderId="26" xfId="357" applyNumberFormat="1" applyFont="1" applyFill="1" applyBorder="1" applyAlignment="1" applyProtection="1">
      <alignment horizontal="center" vertical="center"/>
      <protection hidden="1"/>
    </xf>
    <xf numFmtId="220" fontId="173" fillId="56" borderId="33" xfId="357" applyNumberFormat="1" applyFont="1" applyFill="1" applyBorder="1" applyAlignment="1" applyProtection="1">
      <alignment horizontal="right" vertical="center"/>
      <protection hidden="1"/>
    </xf>
    <xf numFmtId="206" fontId="83" fillId="56" borderId="0" xfId="357" applyNumberFormat="1" applyFont="1" applyFill="1" applyBorder="1" applyAlignment="1" applyProtection="1">
      <alignment horizontal="right" vertical="center" wrapText="1"/>
      <protection hidden="1"/>
    </xf>
    <xf numFmtId="41" fontId="158" fillId="56" borderId="17" xfId="357" applyNumberFormat="1" applyFont="1" applyFill="1" applyBorder="1" applyAlignment="1" applyProtection="1">
      <alignment horizontal="center" vertical="center" wrapText="1"/>
      <protection hidden="1"/>
    </xf>
    <xf numFmtId="220" fontId="158" fillId="56" borderId="0" xfId="357" applyNumberFormat="1" applyFont="1" applyFill="1" applyBorder="1" applyAlignment="1" applyProtection="1">
      <alignment horizontal="right" vertical="center"/>
      <protection hidden="1"/>
    </xf>
    <xf numFmtId="188" fontId="158" fillId="56" borderId="26" xfId="357" quotePrefix="1" applyNumberFormat="1" applyFont="1" applyFill="1" applyBorder="1" applyAlignment="1" applyProtection="1">
      <alignment horizontal="center" vertical="center"/>
      <protection hidden="1"/>
    </xf>
    <xf numFmtId="41" fontId="158" fillId="56" borderId="0" xfId="357" applyNumberFormat="1" applyFont="1" applyFill="1" applyBorder="1" applyAlignment="1" applyProtection="1">
      <alignment vertical="center" wrapText="1"/>
      <protection hidden="1"/>
    </xf>
    <xf numFmtId="41" fontId="158" fillId="56" borderId="0" xfId="357" applyNumberFormat="1" applyFont="1" applyFill="1" applyBorder="1" applyAlignment="1" applyProtection="1">
      <alignment horizontal="right" vertical="center" wrapText="1"/>
      <protection hidden="1"/>
    </xf>
    <xf numFmtId="41" fontId="158" fillId="56" borderId="0" xfId="357" applyNumberFormat="1" applyFont="1" applyFill="1" applyAlignment="1" applyProtection="1">
      <alignment horizontal="right" vertical="center"/>
      <protection hidden="1"/>
    </xf>
    <xf numFmtId="207" fontId="158" fillId="56" borderId="17" xfId="357" applyNumberFormat="1" applyFont="1" applyFill="1" applyBorder="1" applyAlignment="1" applyProtection="1">
      <alignment horizontal="center" vertical="center" wrapText="1"/>
      <protection hidden="1"/>
    </xf>
    <xf numFmtId="220" fontId="158" fillId="56" borderId="0" xfId="357" applyNumberFormat="1" applyFont="1" applyFill="1" applyBorder="1" applyAlignment="1" applyProtection="1">
      <alignment horizontal="right" vertical="center" wrapText="1"/>
      <protection hidden="1"/>
    </xf>
    <xf numFmtId="209" fontId="158" fillId="56" borderId="0" xfId="357" applyNumberFormat="1" applyFont="1" applyFill="1" applyBorder="1" applyAlignment="1" applyProtection="1">
      <alignment horizontal="right" vertical="center" wrapText="1"/>
      <protection hidden="1"/>
    </xf>
    <xf numFmtId="207" fontId="158" fillId="56" borderId="0" xfId="357" applyNumberFormat="1" applyFont="1" applyFill="1" applyAlignment="1" applyProtection="1">
      <alignment horizontal="right" vertical="center"/>
      <protection hidden="1"/>
    </xf>
    <xf numFmtId="41" fontId="83" fillId="56" borderId="17" xfId="357" quotePrefix="1" applyNumberFormat="1" applyFont="1" applyFill="1" applyBorder="1" applyAlignment="1" applyProtection="1">
      <alignment horizontal="center" vertical="center" wrapText="1"/>
      <protection hidden="1"/>
    </xf>
    <xf numFmtId="41" fontId="158" fillId="56" borderId="17" xfId="357" applyNumberFormat="1" applyFont="1" applyFill="1" applyBorder="1" applyAlignment="1" applyProtection="1">
      <alignment horizontal="center" vertical="center"/>
      <protection hidden="1"/>
    </xf>
    <xf numFmtId="41" fontId="158" fillId="56" borderId="0" xfId="357" applyNumberFormat="1" applyFont="1" applyFill="1" applyBorder="1" applyAlignment="1" applyProtection="1">
      <alignment horizontal="right" vertical="center"/>
      <protection hidden="1"/>
    </xf>
    <xf numFmtId="206" fontId="158" fillId="56" borderId="17" xfId="357" applyNumberFormat="1" applyFont="1" applyFill="1" applyBorder="1" applyAlignment="1" applyProtection="1">
      <alignment horizontal="center" vertical="center" wrapText="1"/>
      <protection hidden="1"/>
    </xf>
    <xf numFmtId="0" fontId="158" fillId="56" borderId="26" xfId="357" applyFont="1" applyFill="1" applyBorder="1" applyAlignment="1" applyProtection="1">
      <alignment horizontal="center" vertical="center"/>
      <protection hidden="1"/>
    </xf>
    <xf numFmtId="206" fontId="158" fillId="56" borderId="0" xfId="357" applyNumberFormat="1" applyFont="1" applyFill="1" applyAlignment="1" applyProtection="1">
      <alignment horizontal="right" vertical="center"/>
      <protection hidden="1"/>
    </xf>
    <xf numFmtId="206" fontId="158" fillId="56" borderId="27" xfId="357" applyNumberFormat="1" applyFont="1" applyFill="1" applyBorder="1" applyAlignment="1" applyProtection="1">
      <alignment horizontal="center" vertical="center" wrapText="1"/>
      <protection hidden="1"/>
    </xf>
    <xf numFmtId="0" fontId="158" fillId="56" borderId="28" xfId="357" applyFont="1" applyFill="1" applyBorder="1" applyAlignment="1" applyProtection="1">
      <alignment horizontal="center" vertical="center"/>
      <protection hidden="1"/>
    </xf>
    <xf numFmtId="180" fontId="161" fillId="56" borderId="35" xfId="354" applyNumberFormat="1" applyFont="1" applyFill="1" applyBorder="1" applyAlignment="1" applyProtection="1">
      <protection hidden="1"/>
    </xf>
    <xf numFmtId="180" fontId="161" fillId="56" borderId="35" xfId="354" applyNumberFormat="1" applyFont="1" applyFill="1" applyBorder="1" applyAlignment="1" applyProtection="1">
      <alignment horizontal="right"/>
      <protection hidden="1"/>
    </xf>
    <xf numFmtId="49" fontId="161" fillId="56" borderId="35" xfId="357" applyNumberFormat="1" applyFont="1" applyFill="1" applyBorder="1" applyAlignment="1" applyProtection="1">
      <alignment horizontal="right"/>
      <protection hidden="1"/>
    </xf>
    <xf numFmtId="49" fontId="161" fillId="56" borderId="35" xfId="354" applyNumberFormat="1" applyFont="1" applyFill="1" applyBorder="1" applyAlignment="1" applyProtection="1">
      <alignment horizontal="right"/>
      <protection hidden="1"/>
    </xf>
    <xf numFmtId="49" fontId="161" fillId="56" borderId="35" xfId="354" applyNumberFormat="1" applyFont="1" applyFill="1" applyBorder="1" applyAlignment="1" applyProtection="1">
      <protection hidden="1"/>
    </xf>
    <xf numFmtId="3" fontId="161" fillId="56" borderId="35" xfId="354" applyNumberFormat="1" applyFont="1" applyFill="1" applyBorder="1" applyAlignment="1" applyProtection="1">
      <protection hidden="1"/>
    </xf>
    <xf numFmtId="0" fontId="161" fillId="56" borderId="0" xfId="354" applyFont="1" applyFill="1" applyProtection="1">
      <protection hidden="1"/>
    </xf>
    <xf numFmtId="0" fontId="161" fillId="56" borderId="0" xfId="357" applyFont="1" applyFill="1" applyProtection="1">
      <alignment vertical="center"/>
      <protection hidden="1"/>
    </xf>
    <xf numFmtId="49" fontId="161" fillId="56" borderId="0" xfId="357" applyNumberFormat="1" applyFont="1" applyFill="1" applyBorder="1" applyAlignment="1" applyProtection="1">
      <alignment horizontal="left" vertical="center"/>
      <protection hidden="1"/>
    </xf>
    <xf numFmtId="49" fontId="161" fillId="56" borderId="0" xfId="357" applyNumberFormat="1" applyFont="1" applyFill="1" applyAlignment="1" applyProtection="1">
      <alignment horizontal="center" vertical="center"/>
      <protection hidden="1"/>
    </xf>
    <xf numFmtId="49" fontId="165" fillId="56" borderId="0" xfId="357" applyNumberFormat="1" applyFont="1" applyFill="1" applyAlignment="1" applyProtection="1">
      <alignment horizontal="center" vertical="center"/>
      <protection hidden="1"/>
    </xf>
    <xf numFmtId="181" fontId="158" fillId="56" borderId="0" xfId="0" applyNumberFormat="1" applyFont="1" applyFill="1" applyBorder="1" applyAlignment="1" applyProtection="1">
      <alignment horizontal="left" vertical="center"/>
      <protection hidden="1"/>
    </xf>
    <xf numFmtId="177" fontId="158" fillId="56" borderId="0" xfId="0" applyNumberFormat="1" applyFont="1" applyFill="1" applyAlignment="1" applyProtection="1">
      <alignment horizontal="right" vertical="center"/>
      <protection hidden="1"/>
    </xf>
    <xf numFmtId="177" fontId="83" fillId="56" borderId="0" xfId="247" applyFont="1" applyFill="1" applyAlignment="1" applyProtection="1">
      <alignment horizontal="right" vertical="center"/>
      <protection hidden="1"/>
    </xf>
    <xf numFmtId="185" fontId="158" fillId="56" borderId="0" xfId="0" applyNumberFormat="1" applyFont="1" applyFill="1" applyAlignment="1" applyProtection="1">
      <alignment horizontal="right" vertical="center"/>
      <protection hidden="1"/>
    </xf>
    <xf numFmtId="181" fontId="161" fillId="56" borderId="0" xfId="0" applyNumberFormat="1" applyFont="1" applyFill="1" applyBorder="1" applyAlignment="1" applyProtection="1">
      <alignment horizontal="left"/>
      <protection hidden="1"/>
    </xf>
    <xf numFmtId="189" fontId="83" fillId="56" borderId="0" xfId="247" applyNumberFormat="1" applyFont="1" applyFill="1" applyAlignment="1" applyProtection="1">
      <alignment horizontal="right" vertical="center"/>
      <protection hidden="1"/>
    </xf>
    <xf numFmtId="186" fontId="83" fillId="56" borderId="0" xfId="0" applyNumberFormat="1" applyFont="1" applyFill="1" applyAlignment="1" applyProtection="1">
      <alignment horizontal="right" vertical="center"/>
      <protection hidden="1"/>
    </xf>
    <xf numFmtId="187" fontId="83" fillId="56" borderId="0" xfId="0" applyNumberFormat="1" applyFont="1" applyFill="1" applyAlignment="1" applyProtection="1">
      <alignment horizontal="right" vertical="center"/>
      <protection hidden="1"/>
    </xf>
    <xf numFmtId="41" fontId="158" fillId="56" borderId="17" xfId="351" applyNumberFormat="1" applyFont="1" applyFill="1" applyBorder="1" applyAlignment="1" applyProtection="1">
      <alignment horizontal="center" vertical="center"/>
      <protection hidden="1"/>
    </xf>
    <xf numFmtId="41" fontId="158" fillId="56" borderId="26" xfId="351" applyNumberFormat="1" applyFont="1" applyFill="1" applyBorder="1" applyAlignment="1" applyProtection="1">
      <alignment horizontal="left" vertical="center"/>
      <protection hidden="1"/>
    </xf>
    <xf numFmtId="0" fontId="158" fillId="56" borderId="0" xfId="0" applyFont="1" applyFill="1" applyAlignment="1" applyProtection="1">
      <alignment horizontal="left" vertical="center"/>
      <protection hidden="1"/>
    </xf>
    <xf numFmtId="0" fontId="158" fillId="56" borderId="0" xfId="0" applyFont="1" applyFill="1" applyBorder="1" applyAlignment="1" applyProtection="1">
      <alignment horizontal="right" vertical="center"/>
      <protection hidden="1"/>
    </xf>
    <xf numFmtId="0" fontId="158" fillId="56" borderId="0" xfId="0" applyFont="1" applyFill="1" applyAlignment="1" applyProtection="1">
      <alignment horizontal="center" vertical="center"/>
      <protection hidden="1"/>
    </xf>
    <xf numFmtId="0" fontId="158" fillId="56" borderId="32" xfId="0" applyFont="1" applyFill="1" applyBorder="1" applyAlignment="1" applyProtection="1">
      <alignment horizontal="center" vertical="center" wrapText="1"/>
      <protection hidden="1"/>
    </xf>
    <xf numFmtId="0" fontId="158" fillId="56" borderId="17" xfId="0" quotePrefix="1" applyFont="1" applyFill="1" applyBorder="1" applyAlignment="1" applyProtection="1">
      <alignment horizontal="center" vertical="center"/>
      <protection hidden="1"/>
    </xf>
    <xf numFmtId="41" fontId="158" fillId="56" borderId="0" xfId="0" applyNumberFormat="1" applyFont="1" applyFill="1" applyAlignment="1" applyProtection="1">
      <alignment horizontal="center" vertical="center"/>
      <protection hidden="1"/>
    </xf>
    <xf numFmtId="0" fontId="166" fillId="56" borderId="0" xfId="0" applyFont="1" applyFill="1" applyBorder="1" applyAlignment="1" applyProtection="1">
      <alignment vertical="center"/>
      <protection hidden="1"/>
    </xf>
    <xf numFmtId="0" fontId="83" fillId="56" borderId="27" xfId="0" quotePrefix="1" applyFont="1" applyFill="1" applyBorder="1" applyAlignment="1" applyProtection="1">
      <alignment horizontal="center" vertical="center"/>
      <protection hidden="1"/>
    </xf>
    <xf numFmtId="0" fontId="161" fillId="56" borderId="35" xfId="0" applyFont="1" applyFill="1" applyBorder="1" applyAlignment="1" applyProtection="1">
      <protection hidden="1"/>
    </xf>
    <xf numFmtId="3" fontId="161" fillId="56" borderId="0" xfId="0" applyNumberFormat="1" applyFont="1" applyFill="1" applyBorder="1" applyAlignment="1" applyProtection="1">
      <alignment horizontal="right"/>
      <protection hidden="1"/>
    </xf>
    <xf numFmtId="0" fontId="166" fillId="56" borderId="0" xfId="0" applyFont="1" applyFill="1" applyBorder="1" applyAlignment="1" applyProtection="1">
      <protection hidden="1"/>
    </xf>
    <xf numFmtId="0" fontId="166" fillId="56" borderId="0" xfId="0" applyFont="1" applyFill="1" applyProtection="1">
      <protection hidden="1"/>
    </xf>
    <xf numFmtId="0" fontId="166" fillId="56" borderId="0" xfId="0" applyFont="1" applyFill="1" applyBorder="1" applyAlignment="1" applyProtection="1">
      <alignment horizontal="center" vertical="center"/>
      <protection hidden="1"/>
    </xf>
    <xf numFmtId="0" fontId="166" fillId="56" borderId="0" xfId="0" applyFont="1" applyFill="1" applyAlignment="1" applyProtection="1">
      <alignment horizontal="center" vertical="center"/>
      <protection hidden="1"/>
    </xf>
    <xf numFmtId="41" fontId="158" fillId="56" borderId="0" xfId="0" applyNumberFormat="1" applyFont="1" applyFill="1" applyAlignment="1" applyProtection="1">
      <alignment horizontal="right" vertical="center"/>
      <protection hidden="1"/>
    </xf>
    <xf numFmtId="41" fontId="158" fillId="56" borderId="0" xfId="0" applyNumberFormat="1" applyFont="1" applyFill="1" applyBorder="1" applyAlignment="1" applyProtection="1">
      <alignment horizontal="right" vertical="center"/>
      <protection hidden="1"/>
    </xf>
    <xf numFmtId="41" fontId="83" fillId="56" borderId="0" xfId="0" applyNumberFormat="1" applyFont="1" applyFill="1" applyBorder="1" applyAlignment="1" applyProtection="1">
      <alignment horizontal="center" vertical="center"/>
      <protection hidden="1"/>
    </xf>
    <xf numFmtId="41" fontId="83" fillId="56" borderId="0" xfId="0" applyNumberFormat="1" applyFont="1" applyFill="1" applyAlignment="1" applyProtection="1">
      <alignment horizontal="right" vertical="center"/>
      <protection hidden="1"/>
    </xf>
    <xf numFmtId="0" fontId="161" fillId="56" borderId="0" xfId="0" applyFont="1" applyFill="1" applyBorder="1" applyAlignment="1" applyProtection="1">
      <alignment horizontal="left" vertical="center"/>
      <protection hidden="1"/>
    </xf>
    <xf numFmtId="182" fontId="161" fillId="56" borderId="0" xfId="0" applyNumberFormat="1" applyFont="1" applyFill="1" applyBorder="1" applyAlignment="1" applyProtection="1">
      <alignment horizontal="left" vertical="center"/>
      <protection hidden="1"/>
    </xf>
    <xf numFmtId="0" fontId="161" fillId="56" borderId="0" xfId="358" applyFont="1" applyFill="1" applyAlignment="1" applyProtection="1">
      <alignment horizontal="right" vertical="center"/>
      <protection hidden="1"/>
    </xf>
    <xf numFmtId="0" fontId="165" fillId="56" borderId="0" xfId="0" applyFont="1" applyFill="1" applyAlignment="1" applyProtection="1">
      <alignment horizontal="center" vertical="center"/>
      <protection hidden="1"/>
    </xf>
    <xf numFmtId="177" fontId="158" fillId="56" borderId="0" xfId="0" applyNumberFormat="1" applyFont="1" applyFill="1" applyAlignment="1" applyProtection="1">
      <alignment horizontal="center" vertical="center"/>
      <protection hidden="1"/>
    </xf>
    <xf numFmtId="177" fontId="83" fillId="56" borderId="4" xfId="247" applyFont="1" applyFill="1" applyBorder="1" applyAlignment="1" applyProtection="1">
      <alignment horizontal="center" vertical="center"/>
      <protection hidden="1"/>
    </xf>
    <xf numFmtId="3" fontId="161" fillId="56" borderId="35" xfId="0" applyNumberFormat="1" applyFont="1" applyFill="1" applyBorder="1" applyAlignment="1" applyProtection="1">
      <protection hidden="1"/>
    </xf>
    <xf numFmtId="3" fontId="161" fillId="56" borderId="35" xfId="0" applyNumberFormat="1" applyFont="1" applyFill="1" applyBorder="1" applyAlignment="1" applyProtection="1">
      <alignment horizontal="right"/>
      <protection hidden="1"/>
    </xf>
    <xf numFmtId="0" fontId="158" fillId="56" borderId="26" xfId="0" quotePrefix="1" applyFont="1" applyFill="1" applyBorder="1" applyAlignment="1" applyProtection="1">
      <alignment horizontal="center" vertical="center"/>
      <protection hidden="1"/>
    </xf>
    <xf numFmtId="0" fontId="83" fillId="56" borderId="0" xfId="0" applyFont="1" applyFill="1" applyBorder="1" applyAlignment="1" applyProtection="1">
      <alignment horizontal="center" vertical="center"/>
      <protection hidden="1"/>
    </xf>
    <xf numFmtId="0" fontId="158" fillId="56" borderId="0" xfId="0" quotePrefix="1" applyFont="1" applyFill="1" applyBorder="1" applyAlignment="1" applyProtection="1">
      <alignment horizontal="center" vertical="center"/>
      <protection hidden="1"/>
    </xf>
    <xf numFmtId="0" fontId="83" fillId="56" borderId="17" xfId="0" quotePrefix="1" applyNumberFormat="1" applyFont="1" applyFill="1" applyBorder="1" applyAlignment="1" applyProtection="1">
      <alignment horizontal="center" vertical="center"/>
      <protection hidden="1"/>
    </xf>
    <xf numFmtId="41" fontId="83" fillId="56" borderId="0" xfId="352" applyNumberFormat="1" applyFont="1" applyFill="1" applyAlignment="1" applyProtection="1">
      <alignment horizontal="right" vertical="center"/>
      <protection hidden="1"/>
    </xf>
    <xf numFmtId="0" fontId="83" fillId="56" borderId="26" xfId="0" quotePrefix="1" applyNumberFormat="1" applyFont="1" applyFill="1" applyBorder="1" applyAlignment="1" applyProtection="1">
      <alignment horizontal="center" vertical="center"/>
      <protection hidden="1"/>
    </xf>
    <xf numFmtId="49" fontId="158" fillId="56" borderId="17" xfId="0" applyNumberFormat="1" applyFont="1" applyFill="1" applyBorder="1" applyAlignment="1" applyProtection="1">
      <alignment horizontal="center" vertical="center"/>
      <protection hidden="1"/>
    </xf>
    <xf numFmtId="0" fontId="158" fillId="56" borderId="17" xfId="0" applyFont="1" applyFill="1" applyBorder="1" applyAlignment="1" applyProtection="1">
      <alignment horizontal="center" vertical="center"/>
      <protection hidden="1"/>
    </xf>
    <xf numFmtId="0" fontId="158" fillId="56" borderId="26" xfId="0" applyFont="1" applyFill="1" applyBorder="1" applyAlignment="1" applyProtection="1">
      <alignment horizontal="center" vertical="center"/>
      <protection hidden="1"/>
    </xf>
    <xf numFmtId="16" fontId="158" fillId="56" borderId="26" xfId="0" applyNumberFormat="1" applyFont="1" applyFill="1" applyBorder="1" applyAlignment="1" applyProtection="1">
      <alignment horizontal="center" vertical="center"/>
      <protection hidden="1"/>
    </xf>
    <xf numFmtId="49" fontId="158" fillId="56" borderId="27" xfId="0" applyNumberFormat="1" applyFont="1" applyFill="1" applyBorder="1" applyAlignment="1" applyProtection="1">
      <alignment horizontal="center" vertical="center"/>
      <protection hidden="1"/>
    </xf>
    <xf numFmtId="0" fontId="158" fillId="56" borderId="28" xfId="0" applyFont="1" applyFill="1" applyBorder="1" applyAlignment="1" applyProtection="1">
      <alignment horizontal="center" vertical="center"/>
      <protection hidden="1"/>
    </xf>
    <xf numFmtId="41" fontId="158" fillId="56" borderId="26" xfId="352" applyNumberFormat="1" applyFont="1" applyFill="1" applyBorder="1" applyAlignment="1" applyProtection="1">
      <alignment horizontal="right" vertical="center"/>
      <protection hidden="1"/>
    </xf>
    <xf numFmtId="0" fontId="161" fillId="56" borderId="0" xfId="0" applyFont="1" applyFill="1" applyBorder="1" applyAlignment="1" applyProtection="1">
      <alignment horizontal="left"/>
      <protection hidden="1"/>
    </xf>
    <xf numFmtId="3" fontId="161" fillId="56" borderId="0" xfId="0" applyNumberFormat="1" applyFont="1" applyFill="1" applyAlignment="1" applyProtection="1">
      <alignment horizontal="center"/>
      <protection hidden="1"/>
    </xf>
    <xf numFmtId="3" fontId="161" fillId="56" borderId="0" xfId="0" applyNumberFormat="1" applyFont="1" applyFill="1" applyBorder="1" applyAlignment="1" applyProtection="1">
      <alignment horizontal="center"/>
      <protection hidden="1"/>
    </xf>
    <xf numFmtId="0" fontId="161" fillId="56" borderId="0" xfId="0" applyFont="1" applyFill="1" applyBorder="1" applyAlignment="1" applyProtection="1">
      <alignment horizontal="center"/>
      <protection hidden="1"/>
    </xf>
    <xf numFmtId="182" fontId="158" fillId="56" borderId="0" xfId="0" applyNumberFormat="1" applyFont="1" applyFill="1" applyAlignment="1" applyProtection="1">
      <alignment horizontal="center" vertical="center"/>
      <protection hidden="1"/>
    </xf>
    <xf numFmtId="182" fontId="158" fillId="56" borderId="0" xfId="0" applyNumberFormat="1" applyFont="1" applyFill="1" applyBorder="1" applyAlignment="1" applyProtection="1">
      <alignment horizontal="center" vertical="center"/>
      <protection hidden="1"/>
    </xf>
    <xf numFmtId="0" fontId="83" fillId="56" borderId="17" xfId="352" quotePrefix="1" applyNumberFormat="1" applyFont="1" applyFill="1" applyBorder="1" applyAlignment="1" applyProtection="1">
      <alignment horizontal="center" vertical="center"/>
      <protection hidden="1"/>
    </xf>
    <xf numFmtId="0" fontId="83" fillId="56" borderId="26" xfId="352" quotePrefix="1" applyNumberFormat="1" applyFont="1" applyFill="1" applyBorder="1" applyAlignment="1" applyProtection="1">
      <alignment horizontal="center" vertical="center"/>
      <protection hidden="1"/>
    </xf>
    <xf numFmtId="49" fontId="158" fillId="56" borderId="26" xfId="0" applyNumberFormat="1" applyFont="1" applyFill="1" applyBorder="1" applyAlignment="1" applyProtection="1">
      <alignment horizontal="center" vertical="center"/>
      <protection hidden="1"/>
    </xf>
    <xf numFmtId="41" fontId="166" fillId="56" borderId="0" xfId="0" applyNumberFormat="1" applyFont="1" applyFill="1" applyProtection="1">
      <protection hidden="1"/>
    </xf>
    <xf numFmtId="49" fontId="158" fillId="56" borderId="28" xfId="0" applyNumberFormat="1" applyFont="1" applyFill="1" applyBorder="1" applyAlignment="1" applyProtection="1">
      <alignment horizontal="center" vertical="center"/>
      <protection hidden="1"/>
    </xf>
    <xf numFmtId="3" fontId="161" fillId="56" borderId="0" xfId="0" applyNumberFormat="1" applyFont="1" applyFill="1" applyAlignment="1" applyProtection="1">
      <alignment horizontal="left"/>
      <protection hidden="1"/>
    </xf>
    <xf numFmtId="3" fontId="161" fillId="56" borderId="0" xfId="0" applyNumberFormat="1" applyFont="1" applyFill="1" applyAlignment="1" applyProtection="1">
      <alignment horizontal="right"/>
      <protection hidden="1"/>
    </xf>
    <xf numFmtId="3" fontId="161" fillId="56" borderId="0" xfId="0" applyNumberFormat="1" applyFont="1" applyFill="1" applyBorder="1" applyAlignment="1" applyProtection="1">
      <alignment horizontal="left"/>
      <protection hidden="1"/>
    </xf>
    <xf numFmtId="49" fontId="158" fillId="56" borderId="0" xfId="0" applyNumberFormat="1" applyFont="1" applyFill="1" applyBorder="1" applyAlignment="1" applyProtection="1">
      <alignment horizontal="left" vertical="center"/>
      <protection hidden="1"/>
    </xf>
    <xf numFmtId="182" fontId="158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158" fillId="56" borderId="0" xfId="0" applyNumberFormat="1" applyFont="1" applyFill="1" applyBorder="1" applyAlignment="1" applyProtection="1">
      <alignment vertical="center"/>
      <protection hidden="1"/>
    </xf>
    <xf numFmtId="182" fontId="83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83" fillId="56" borderId="0" xfId="247" applyFont="1" applyFill="1" applyBorder="1" applyAlignment="1" applyProtection="1">
      <alignment vertical="center"/>
      <protection hidden="1"/>
    </xf>
    <xf numFmtId="182" fontId="158" fillId="56" borderId="17" xfId="0" applyNumberFormat="1" applyFont="1" applyFill="1" applyBorder="1" applyAlignment="1" applyProtection="1">
      <alignment horizontal="center" vertical="center"/>
      <protection hidden="1"/>
    </xf>
    <xf numFmtId="185" fontId="158" fillId="56" borderId="0" xfId="0" applyNumberFormat="1" applyFont="1" applyFill="1" applyBorder="1" applyAlignment="1" applyProtection="1">
      <alignment vertical="center"/>
      <protection hidden="1"/>
    </xf>
    <xf numFmtId="41" fontId="158" fillId="56" borderId="17" xfId="0" applyNumberFormat="1" applyFont="1" applyFill="1" applyBorder="1" applyAlignment="1" applyProtection="1">
      <alignment horizontal="left" vertical="center" indent="1"/>
      <protection hidden="1"/>
    </xf>
    <xf numFmtId="177" fontId="158" fillId="56" borderId="0" xfId="247" applyFont="1" applyFill="1" applyBorder="1" applyAlignment="1" applyProtection="1">
      <alignment vertical="center"/>
      <protection hidden="1"/>
    </xf>
    <xf numFmtId="41" fontId="158" fillId="56" borderId="27" xfId="0" applyNumberFormat="1" applyFont="1" applyFill="1" applyBorder="1" applyAlignment="1" applyProtection="1">
      <alignment horizontal="left" vertical="center" indent="1"/>
      <protection hidden="1"/>
    </xf>
    <xf numFmtId="177" fontId="158" fillId="56" borderId="4" xfId="247" applyFont="1" applyFill="1" applyBorder="1" applyAlignment="1" applyProtection="1">
      <alignment vertical="center"/>
      <protection hidden="1"/>
    </xf>
    <xf numFmtId="0" fontId="161" fillId="56" borderId="35" xfId="0" applyNumberFormat="1" applyFont="1" applyFill="1" applyBorder="1" applyAlignment="1" applyProtection="1">
      <alignment horizontal="left"/>
      <protection hidden="1"/>
    </xf>
    <xf numFmtId="0" fontId="161" fillId="56" borderId="35" xfId="0" applyNumberFormat="1" applyFont="1" applyFill="1" applyBorder="1" applyAlignment="1" applyProtection="1">
      <alignment horizontal="right"/>
      <protection hidden="1"/>
    </xf>
    <xf numFmtId="0" fontId="161" fillId="56" borderId="0" xfId="0" applyNumberFormat="1" applyFont="1" applyFill="1" applyBorder="1" applyAlignment="1" applyProtection="1">
      <alignment horizontal="left"/>
      <protection hidden="1"/>
    </xf>
    <xf numFmtId="3" fontId="158" fillId="56" borderId="0" xfId="0" applyNumberFormat="1" applyFont="1" applyFill="1" applyAlignment="1" applyProtection="1">
      <alignment horizontal="center" vertical="center"/>
      <protection hidden="1"/>
    </xf>
    <xf numFmtId="182" fontId="159" fillId="56" borderId="0" xfId="0" applyNumberFormat="1" applyFont="1" applyFill="1" applyBorder="1" applyAlignment="1" applyProtection="1">
      <alignment horizontal="center" vertical="center"/>
      <protection hidden="1"/>
    </xf>
    <xf numFmtId="182" fontId="160" fillId="56" borderId="0" xfId="0" applyNumberFormat="1" applyFont="1" applyFill="1" applyBorder="1" applyAlignment="1" applyProtection="1">
      <alignment horizontal="center" vertical="center"/>
      <protection hidden="1"/>
    </xf>
    <xf numFmtId="182" fontId="158" fillId="56" borderId="0" xfId="0" applyNumberFormat="1" applyFont="1" applyFill="1" applyBorder="1" applyAlignment="1" applyProtection="1">
      <alignment horizontal="right" vertical="center"/>
      <protection hidden="1"/>
    </xf>
    <xf numFmtId="41" fontId="169" fillId="56" borderId="0" xfId="0" applyNumberFormat="1" applyFont="1" applyFill="1" applyBorder="1" applyAlignment="1" applyProtection="1">
      <alignment horizontal="right" vertical="center"/>
      <protection hidden="1"/>
    </xf>
    <xf numFmtId="41" fontId="83" fillId="56" borderId="27" xfId="0" quotePrefix="1" applyNumberFormat="1" applyFont="1" applyFill="1" applyBorder="1" applyAlignment="1" applyProtection="1">
      <alignment horizontal="center" vertical="center"/>
      <protection hidden="1"/>
    </xf>
    <xf numFmtId="182" fontId="83" fillId="56" borderId="0" xfId="0" applyNumberFormat="1" applyFont="1" applyFill="1" applyBorder="1" applyAlignment="1" applyProtection="1">
      <alignment horizontal="center" vertical="center"/>
      <protection hidden="1"/>
    </xf>
    <xf numFmtId="41" fontId="169" fillId="56" borderId="0" xfId="0" applyNumberFormat="1" applyFont="1" applyFill="1" applyBorder="1" applyAlignment="1" applyProtection="1">
      <alignment horizontal="center" vertical="center"/>
      <protection hidden="1"/>
    </xf>
    <xf numFmtId="182" fontId="161" fillId="56" borderId="0" xfId="0" applyNumberFormat="1" applyFont="1" applyFill="1" applyAlignment="1" applyProtection="1">
      <alignment horizontal="left" vertical="center"/>
      <protection hidden="1"/>
    </xf>
    <xf numFmtId="182" fontId="161" fillId="56" borderId="0" xfId="0" applyNumberFormat="1" applyFont="1" applyFill="1" applyAlignment="1" applyProtection="1">
      <alignment horizontal="left"/>
      <protection hidden="1"/>
    </xf>
    <xf numFmtId="182" fontId="161" fillId="56" borderId="0" xfId="0" applyNumberFormat="1" applyFont="1" applyFill="1" applyBorder="1" applyAlignment="1" applyProtection="1">
      <alignment horizontal="left"/>
      <protection hidden="1"/>
    </xf>
    <xf numFmtId="182" fontId="161" fillId="56" borderId="0" xfId="0" applyNumberFormat="1" applyFont="1" applyFill="1" applyAlignment="1" applyProtection="1">
      <alignment horizontal="right" vertical="center"/>
      <protection hidden="1"/>
    </xf>
    <xf numFmtId="182" fontId="158" fillId="56" borderId="0" xfId="0" applyNumberFormat="1" applyFont="1" applyFill="1" applyAlignment="1" applyProtection="1">
      <alignment horizontal="right" vertical="center"/>
      <protection hidden="1"/>
    </xf>
    <xf numFmtId="0" fontId="161" fillId="56" borderId="0" xfId="355" applyFont="1" applyFill="1" applyAlignment="1" applyProtection="1">
      <alignment horizontal="left"/>
      <protection hidden="1"/>
    </xf>
    <xf numFmtId="0" fontId="161" fillId="56" borderId="0" xfId="355" applyFont="1" applyFill="1" applyBorder="1" applyAlignment="1" applyProtection="1">
      <alignment horizontal="left"/>
      <protection hidden="1"/>
    </xf>
    <xf numFmtId="1" fontId="161" fillId="56" borderId="0" xfId="356" applyNumberFormat="1" applyFont="1" applyFill="1" applyBorder="1" applyAlignment="1" applyProtection="1">
      <alignment horizontal="right"/>
      <protection hidden="1"/>
    </xf>
    <xf numFmtId="182" fontId="165" fillId="56" borderId="0" xfId="0" applyNumberFormat="1" applyFont="1" applyFill="1" applyAlignment="1" applyProtection="1">
      <alignment horizontal="center" vertical="center"/>
      <protection hidden="1"/>
    </xf>
    <xf numFmtId="182" fontId="166" fillId="56" borderId="0" xfId="0" applyNumberFormat="1" applyFont="1" applyFill="1" applyAlignment="1" applyProtection="1">
      <alignment horizontal="center" vertical="center"/>
      <protection hidden="1"/>
    </xf>
    <xf numFmtId="182" fontId="166" fillId="56" borderId="0" xfId="0" applyNumberFormat="1" applyFont="1" applyFill="1" applyBorder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vertical="center"/>
      <protection hidden="1"/>
    </xf>
    <xf numFmtId="49" fontId="158" fillId="56" borderId="0" xfId="0" quotePrefix="1" applyNumberFormat="1" applyFont="1" applyFill="1" applyBorder="1" applyAlignment="1" applyProtection="1">
      <alignment vertical="center"/>
      <protection hidden="1"/>
    </xf>
    <xf numFmtId="49" fontId="158" fillId="56" borderId="0" xfId="0" quotePrefix="1" applyNumberFormat="1" applyFont="1" applyFill="1" applyBorder="1" applyAlignment="1" applyProtection="1">
      <alignment horizontal="right" vertical="center"/>
      <protection hidden="1"/>
    </xf>
    <xf numFmtId="0" fontId="158" fillId="56" borderId="0" xfId="0" quotePrefix="1" applyFont="1" applyFill="1" applyBorder="1" applyAlignment="1" applyProtection="1">
      <alignment horizontal="right" vertical="center"/>
      <protection hidden="1"/>
    </xf>
    <xf numFmtId="49" fontId="158" fillId="56" borderId="0" xfId="0" applyNumberFormat="1" applyFont="1" applyFill="1" applyBorder="1" applyAlignment="1" applyProtection="1">
      <alignment vertical="center"/>
      <protection hidden="1"/>
    </xf>
    <xf numFmtId="0" fontId="83" fillId="56" borderId="33" xfId="0" applyFont="1" applyFill="1" applyBorder="1" applyAlignment="1" applyProtection="1">
      <alignment horizontal="center" vertical="center" wrapText="1"/>
      <protection hidden="1"/>
    </xf>
    <xf numFmtId="188" fontId="83" fillId="56" borderId="0" xfId="0" applyNumberFormat="1" applyFont="1" applyFill="1" applyAlignment="1" applyProtection="1">
      <alignment horizontal="right" vertical="center"/>
      <protection hidden="1"/>
    </xf>
    <xf numFmtId="0" fontId="83" fillId="56" borderId="34" xfId="0" applyFont="1" applyFill="1" applyBorder="1" applyAlignment="1" applyProtection="1">
      <alignment horizontal="center" vertical="center" wrapText="1"/>
      <protection hidden="1"/>
    </xf>
    <xf numFmtId="0" fontId="158" fillId="56" borderId="0" xfId="0" applyFont="1" applyFill="1" applyBorder="1" applyProtection="1">
      <protection hidden="1"/>
    </xf>
    <xf numFmtId="188" fontId="158" fillId="56" borderId="17" xfId="0" quotePrefix="1" applyNumberFormat="1" applyFont="1" applyFill="1" applyBorder="1" applyAlignment="1" applyProtection="1">
      <alignment horizontal="center" vertical="center"/>
      <protection hidden="1"/>
    </xf>
    <xf numFmtId="188" fontId="158" fillId="56" borderId="0" xfId="0" applyNumberFormat="1" applyFont="1" applyFill="1" applyAlignment="1" applyProtection="1">
      <alignment horizontal="right" vertical="center"/>
      <protection hidden="1"/>
    </xf>
    <xf numFmtId="188" fontId="158" fillId="56" borderId="26" xfId="0" quotePrefix="1" applyNumberFormat="1" applyFont="1" applyFill="1" applyBorder="1" applyAlignment="1" applyProtection="1">
      <alignment horizontal="center" vertical="center"/>
      <protection hidden="1"/>
    </xf>
    <xf numFmtId="188" fontId="158" fillId="56" borderId="0" xfId="0" applyNumberFormat="1" applyFont="1" applyFill="1" applyBorder="1" applyAlignment="1" applyProtection="1">
      <alignment horizontal="right" vertical="center"/>
      <protection hidden="1"/>
    </xf>
    <xf numFmtId="188" fontId="83" fillId="56" borderId="17" xfId="0" quotePrefix="1" applyNumberFormat="1" applyFont="1" applyFill="1" applyBorder="1" applyAlignment="1" applyProtection="1">
      <alignment horizontal="center" vertical="center"/>
      <protection hidden="1"/>
    </xf>
    <xf numFmtId="188" fontId="83" fillId="56" borderId="26" xfId="0" quotePrefix="1" applyNumberFormat="1" applyFont="1" applyFill="1" applyBorder="1" applyAlignment="1" applyProtection="1">
      <alignment horizontal="center" vertical="center"/>
      <protection hidden="1"/>
    </xf>
    <xf numFmtId="0" fontId="158" fillId="56" borderId="17" xfId="0" applyFont="1" applyFill="1" applyBorder="1" applyProtection="1">
      <protection hidden="1"/>
    </xf>
    <xf numFmtId="189" fontId="158" fillId="56" borderId="0" xfId="0" applyNumberFormat="1" applyFont="1" applyFill="1" applyProtection="1">
      <protection hidden="1"/>
    </xf>
    <xf numFmtId="188" fontId="158" fillId="56" borderId="17" xfId="0" applyNumberFormat="1" applyFont="1" applyFill="1" applyBorder="1" applyAlignment="1" applyProtection="1">
      <alignment horizontal="center" vertical="center"/>
      <protection hidden="1"/>
    </xf>
    <xf numFmtId="188" fontId="158" fillId="56" borderId="26" xfId="0" applyNumberFormat="1" applyFont="1" applyFill="1" applyBorder="1" applyAlignment="1" applyProtection="1">
      <alignment horizontal="center" vertical="center"/>
      <protection hidden="1"/>
    </xf>
    <xf numFmtId="188" fontId="158" fillId="56" borderId="27" xfId="0" applyNumberFormat="1" applyFont="1" applyFill="1" applyBorder="1" applyAlignment="1" applyProtection="1">
      <alignment horizontal="center" vertical="center"/>
      <protection hidden="1"/>
    </xf>
    <xf numFmtId="188" fontId="158" fillId="56" borderId="28" xfId="0" applyNumberFormat="1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Alignment="1" applyProtection="1">
      <protection hidden="1"/>
    </xf>
    <xf numFmtId="49" fontId="161" fillId="56" borderId="0" xfId="0" applyNumberFormat="1" applyFont="1" applyFill="1" applyBorder="1" applyAlignment="1" applyProtection="1">
      <alignment horizontal="right"/>
      <protection hidden="1"/>
    </xf>
    <xf numFmtId="0" fontId="161" fillId="56" borderId="0" xfId="0" applyFont="1" applyFill="1" applyAlignment="1" applyProtection="1">
      <alignment horizontal="left"/>
      <protection hidden="1"/>
    </xf>
    <xf numFmtId="0" fontId="161" fillId="56" borderId="0" xfId="0" applyFont="1" applyFill="1" applyBorder="1" applyAlignment="1" applyProtection="1">
      <protection hidden="1"/>
    </xf>
    <xf numFmtId="0" fontId="161" fillId="56" borderId="0" xfId="0" applyFont="1" applyFill="1" applyAlignment="1" applyProtection="1">
      <alignment horizontal="right"/>
      <protection hidden="1"/>
    </xf>
    <xf numFmtId="0" fontId="158" fillId="56" borderId="0" xfId="0" applyFont="1" applyFill="1" applyAlignment="1" applyProtection="1">
      <alignment vertical="center"/>
      <protection hidden="1"/>
    </xf>
    <xf numFmtId="0" fontId="158" fillId="56" borderId="0" xfId="0" applyFont="1" applyFill="1" applyProtection="1">
      <protection hidden="1"/>
    </xf>
    <xf numFmtId="0" fontId="166" fillId="56" borderId="0" xfId="0" applyFont="1" applyFill="1" applyBorder="1" applyProtection="1">
      <protection hidden="1"/>
    </xf>
    <xf numFmtId="1" fontId="158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158" fillId="56" borderId="17" xfId="0" applyNumberFormat="1" applyFont="1" applyFill="1" applyBorder="1" applyAlignment="1" applyProtection="1">
      <alignment horizontal="right" vertical="center"/>
      <protection hidden="1"/>
    </xf>
    <xf numFmtId="1" fontId="158" fillId="56" borderId="26" xfId="0" quotePrefix="1" applyNumberFormat="1" applyFont="1" applyFill="1" applyBorder="1" applyAlignment="1" applyProtection="1">
      <alignment horizontal="center" vertical="center"/>
      <protection hidden="1"/>
    </xf>
    <xf numFmtId="1" fontId="83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83" fillId="56" borderId="17" xfId="247" applyFont="1" applyFill="1" applyBorder="1" applyAlignment="1" applyProtection="1">
      <alignment horizontal="right" vertical="center"/>
      <protection hidden="1"/>
    </xf>
    <xf numFmtId="1" fontId="83" fillId="56" borderId="26" xfId="0" quotePrefix="1" applyNumberFormat="1" applyFont="1" applyFill="1" applyBorder="1" applyAlignment="1" applyProtection="1">
      <alignment horizontal="center" vertical="center"/>
      <protection hidden="1"/>
    </xf>
    <xf numFmtId="185" fontId="83" fillId="56" borderId="0" xfId="0" applyNumberFormat="1" applyFont="1" applyFill="1" applyAlignment="1" applyProtection="1">
      <alignment horizontal="right" vertical="center"/>
      <protection hidden="1"/>
    </xf>
    <xf numFmtId="185" fontId="158" fillId="56" borderId="17" xfId="0" applyNumberFormat="1" applyFont="1" applyFill="1" applyBorder="1" applyAlignment="1" applyProtection="1">
      <alignment horizontal="right" vertical="center"/>
      <protection hidden="1"/>
    </xf>
    <xf numFmtId="182" fontId="158" fillId="56" borderId="27" xfId="0" applyNumberFormat="1" applyFont="1" applyFill="1" applyBorder="1" applyAlignment="1" applyProtection="1">
      <alignment horizontal="center" vertical="center"/>
      <protection hidden="1"/>
    </xf>
    <xf numFmtId="0" fontId="158" fillId="56" borderId="4" xfId="0" applyFont="1" applyFill="1" applyBorder="1" applyAlignment="1" applyProtection="1">
      <alignment horizontal="left" vertical="center"/>
      <protection hidden="1"/>
    </xf>
    <xf numFmtId="181" fontId="161" fillId="56" borderId="0" xfId="0" applyNumberFormat="1" applyFont="1" applyFill="1" applyAlignment="1" applyProtection="1">
      <alignment horizontal="left"/>
      <protection hidden="1"/>
    </xf>
    <xf numFmtId="1" fontId="158" fillId="56" borderId="0" xfId="0" applyNumberFormat="1" applyFont="1" applyFill="1" applyBorder="1" applyAlignment="1" applyProtection="1">
      <alignment horizontal="right" vertical="center"/>
      <protection hidden="1"/>
    </xf>
    <xf numFmtId="177" fontId="158" fillId="56" borderId="0" xfId="247" applyFont="1" applyFill="1" applyAlignment="1" applyProtection="1">
      <alignment horizontal="right" vertical="center"/>
      <protection hidden="1"/>
    </xf>
    <xf numFmtId="208" fontId="158" fillId="56" borderId="0" xfId="247" applyNumberFormat="1" applyFont="1" applyFill="1" applyBorder="1" applyAlignment="1" applyProtection="1">
      <alignment horizontal="right" vertical="center"/>
      <protection hidden="1"/>
    </xf>
    <xf numFmtId="0" fontId="158" fillId="56" borderId="26" xfId="0" applyFont="1" applyFill="1" applyBorder="1" applyAlignment="1" applyProtection="1">
      <alignment horizontal="left" vertical="center"/>
      <protection hidden="1"/>
    </xf>
    <xf numFmtId="0" fontId="158" fillId="56" borderId="28" xfId="0" applyFont="1" applyFill="1" applyBorder="1" applyAlignment="1" applyProtection="1">
      <alignment horizontal="left" vertical="center"/>
      <protection hidden="1"/>
    </xf>
    <xf numFmtId="177" fontId="158" fillId="56" borderId="0" xfId="247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Alignment="1" applyProtection="1">
      <alignment horizontal="left" vertical="center"/>
      <protection hidden="1"/>
    </xf>
    <xf numFmtId="184" fontId="158" fillId="56" borderId="0" xfId="0" applyNumberFormat="1" applyFont="1" applyFill="1" applyBorder="1" applyAlignment="1" applyProtection="1">
      <alignment horizontal="center" vertical="center"/>
      <protection hidden="1"/>
    </xf>
    <xf numFmtId="184" fontId="158" fillId="56" borderId="0" xfId="0" applyNumberFormat="1" applyFont="1" applyFill="1" applyBorder="1" applyAlignment="1" applyProtection="1">
      <alignment horizontal="left" vertical="center"/>
      <protection hidden="1"/>
    </xf>
    <xf numFmtId="189" fontId="158" fillId="56" borderId="0" xfId="0" applyNumberFormat="1" applyFont="1" applyFill="1" applyAlignment="1" applyProtection="1">
      <alignment horizontal="right" vertical="center"/>
      <protection hidden="1"/>
    </xf>
    <xf numFmtId="186" fontId="158" fillId="56" borderId="0" xfId="0" applyNumberFormat="1" applyFont="1" applyFill="1" applyAlignment="1" applyProtection="1">
      <alignment horizontal="right" vertical="center"/>
      <protection hidden="1"/>
    </xf>
    <xf numFmtId="187" fontId="158" fillId="56" borderId="0" xfId="0" applyNumberFormat="1" applyFont="1" applyFill="1" applyAlignment="1" applyProtection="1">
      <alignment horizontal="right" vertical="center"/>
      <protection hidden="1"/>
    </xf>
    <xf numFmtId="217" fontId="158" fillId="56" borderId="0" xfId="0" applyNumberFormat="1" applyFont="1" applyFill="1" applyAlignment="1" applyProtection="1">
      <alignment horizontal="right" vertical="center" shrinkToFit="1"/>
      <protection hidden="1"/>
    </xf>
    <xf numFmtId="182" fontId="158" fillId="56" borderId="26" xfId="0" applyNumberFormat="1" applyFont="1" applyFill="1" applyBorder="1" applyAlignment="1" applyProtection="1">
      <alignment horizontal="center" vertical="center"/>
      <protection hidden="1"/>
    </xf>
    <xf numFmtId="189" fontId="158" fillId="56" borderId="4" xfId="247" applyNumberFormat="1" applyFont="1" applyFill="1" applyBorder="1" applyAlignment="1" applyProtection="1">
      <alignment horizontal="right" vertical="center"/>
      <protection hidden="1"/>
    </xf>
    <xf numFmtId="190" fontId="158" fillId="56" borderId="4" xfId="247" applyNumberFormat="1" applyFont="1" applyFill="1" applyBorder="1" applyAlignment="1" applyProtection="1">
      <alignment horizontal="right" vertical="center"/>
      <protection hidden="1"/>
    </xf>
    <xf numFmtId="177" fontId="161" fillId="56" borderId="0" xfId="304" applyFont="1" applyFill="1" applyAlignment="1" applyProtection="1">
      <alignment horizontal="left"/>
      <protection hidden="1"/>
    </xf>
    <xf numFmtId="183" fontId="161" fillId="56" borderId="0" xfId="0" applyNumberFormat="1" applyFont="1" applyFill="1" applyBorder="1" applyAlignment="1" applyProtection="1">
      <alignment horizontal="left"/>
      <protection hidden="1"/>
    </xf>
    <xf numFmtId="183" fontId="161" fillId="56" borderId="0" xfId="0" applyNumberFormat="1" applyFont="1" applyFill="1" applyAlignment="1" applyProtection="1">
      <alignment horizontal="center"/>
      <protection hidden="1"/>
    </xf>
    <xf numFmtId="183" fontId="161" fillId="56" borderId="0" xfId="0" applyNumberFormat="1" applyFont="1" applyFill="1" applyBorder="1" applyAlignment="1" applyProtection="1">
      <alignment horizontal="center"/>
      <protection hidden="1"/>
    </xf>
    <xf numFmtId="184" fontId="161" fillId="56" borderId="0" xfId="0" applyNumberFormat="1" applyFont="1" applyFill="1" applyBorder="1" applyAlignment="1" applyProtection="1">
      <alignment horizontal="center"/>
      <protection hidden="1"/>
    </xf>
    <xf numFmtId="0" fontId="161" fillId="56" borderId="0" xfId="0" applyFont="1" applyFill="1" applyAlignment="1" applyProtection="1">
      <alignment horizontal="center"/>
      <protection hidden="1"/>
    </xf>
    <xf numFmtId="217" fontId="158" fillId="56" borderId="0" xfId="0" applyNumberFormat="1" applyFont="1" applyFill="1" applyBorder="1" applyAlignment="1" applyProtection="1">
      <alignment horizontal="center" vertical="center"/>
      <protection hidden="1"/>
    </xf>
    <xf numFmtId="3" fontId="158" fillId="56" borderId="0" xfId="0" applyNumberFormat="1" applyFont="1" applyFill="1" applyBorder="1" applyAlignment="1" applyProtection="1">
      <alignment horizontal="center" vertical="center"/>
      <protection hidden="1"/>
    </xf>
    <xf numFmtId="217" fontId="158" fillId="56" borderId="0" xfId="0" applyNumberFormat="1" applyFont="1" applyFill="1" applyAlignment="1" applyProtection="1">
      <alignment horizontal="center" vertical="center"/>
      <protection hidden="1"/>
    </xf>
    <xf numFmtId="184" fontId="166" fillId="56" borderId="0" xfId="0" applyNumberFormat="1" applyFont="1" applyFill="1" applyBorder="1" applyAlignment="1" applyProtection="1">
      <alignment horizontal="center" vertical="center"/>
      <protection hidden="1"/>
    </xf>
    <xf numFmtId="49" fontId="158" fillId="56" borderId="18" xfId="0" applyNumberFormat="1" applyFont="1" applyFill="1" applyBorder="1" applyAlignment="1" applyProtection="1">
      <alignment horizontal="center" vertical="center"/>
      <protection hidden="1"/>
    </xf>
    <xf numFmtId="49" fontId="158" fillId="56" borderId="19" xfId="0" applyNumberFormat="1" applyFont="1" applyFill="1" applyBorder="1" applyAlignment="1" applyProtection="1">
      <alignment horizontal="center" vertical="center"/>
      <protection hidden="1"/>
    </xf>
    <xf numFmtId="49" fontId="158" fillId="56" borderId="22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5" xfId="0" applyNumberFormat="1" applyFont="1" applyFill="1" applyBorder="1" applyAlignment="1" applyProtection="1">
      <alignment horizontal="center" vertical="center"/>
      <protection hidden="1"/>
    </xf>
    <xf numFmtId="41" fontId="158" fillId="56" borderId="26" xfId="0" applyNumberFormat="1" applyFont="1" applyFill="1" applyBorder="1" applyAlignment="1" applyProtection="1">
      <alignment horizontal="right" vertical="center"/>
      <protection hidden="1"/>
    </xf>
    <xf numFmtId="41" fontId="158" fillId="56" borderId="17" xfId="0" applyNumberFormat="1" applyFont="1" applyFill="1" applyBorder="1" applyAlignment="1" applyProtection="1">
      <alignment horizontal="right" vertical="center"/>
      <protection hidden="1"/>
    </xf>
    <xf numFmtId="177" fontId="158" fillId="56" borderId="0" xfId="300" quotePrefix="1" applyFont="1" applyFill="1" applyBorder="1" applyAlignment="1" applyProtection="1">
      <alignment horizontal="center" vertical="center"/>
      <protection hidden="1"/>
    </xf>
    <xf numFmtId="182" fontId="83" fillId="56" borderId="27" xfId="0" quotePrefix="1" applyNumberFormat="1" applyFont="1" applyFill="1" applyBorder="1" applyAlignment="1" applyProtection="1">
      <alignment horizontal="center" vertical="center"/>
      <protection hidden="1"/>
    </xf>
    <xf numFmtId="41" fontId="83" fillId="56" borderId="28" xfId="0" applyNumberFormat="1" applyFont="1" applyFill="1" applyBorder="1" applyAlignment="1" applyProtection="1">
      <alignment horizontal="right" vertical="center"/>
      <protection hidden="1"/>
    </xf>
    <xf numFmtId="182" fontId="83" fillId="56" borderId="4" xfId="0" quotePrefix="1" applyNumberFormat="1" applyFont="1" applyFill="1" applyBorder="1" applyAlignment="1" applyProtection="1">
      <alignment horizontal="center" vertical="center"/>
      <protection hidden="1"/>
    </xf>
    <xf numFmtId="0" fontId="165" fillId="56" borderId="0" xfId="0" applyFont="1" applyFill="1" applyBorder="1" applyAlignment="1" applyProtection="1">
      <alignment horizontal="center" vertical="center"/>
      <protection hidden="1"/>
    </xf>
    <xf numFmtId="3" fontId="169" fillId="56" borderId="0" xfId="0" applyNumberFormat="1" applyFont="1" applyFill="1" applyBorder="1" applyAlignment="1" applyProtection="1">
      <alignment horizontal="right" vertical="center"/>
      <protection hidden="1"/>
    </xf>
    <xf numFmtId="3" fontId="169" fillId="56" borderId="26" xfId="0" applyNumberFormat="1" applyFont="1" applyFill="1" applyBorder="1" applyAlignment="1" applyProtection="1">
      <alignment horizontal="right" vertical="center"/>
      <protection hidden="1"/>
    </xf>
    <xf numFmtId="0" fontId="160" fillId="56" borderId="0" xfId="353" applyFont="1" applyFill="1" applyBorder="1" applyAlignment="1" applyProtection="1">
      <alignment horizontal="center" vertical="top"/>
      <protection hidden="1"/>
    </xf>
    <xf numFmtId="41" fontId="83" fillId="56" borderId="17" xfId="353" quotePrefix="1" applyNumberFormat="1" applyFont="1" applyFill="1" applyBorder="1" applyAlignment="1" applyProtection="1">
      <alignment horizontal="center" vertical="center"/>
      <protection hidden="1"/>
    </xf>
    <xf numFmtId="41" fontId="158" fillId="56" borderId="17" xfId="353" quotePrefix="1" applyNumberFormat="1" applyFont="1" applyFill="1" applyBorder="1" applyAlignment="1" applyProtection="1">
      <alignment horizontal="center" vertical="center"/>
      <protection hidden="1"/>
    </xf>
    <xf numFmtId="0" fontId="159" fillId="56" borderId="0" xfId="353" applyFont="1" applyFill="1" applyBorder="1" applyAlignment="1" applyProtection="1">
      <alignment horizontal="center" vertical="center"/>
      <protection hidden="1"/>
    </xf>
    <xf numFmtId="49" fontId="158" fillId="56" borderId="21" xfId="0" applyNumberFormat="1" applyFont="1" applyFill="1" applyBorder="1" applyAlignment="1" applyProtection="1">
      <alignment horizontal="center" vertical="center"/>
      <protection hidden="1"/>
    </xf>
    <xf numFmtId="49" fontId="158" fillId="56" borderId="24" xfId="0" applyNumberFormat="1" applyFont="1" applyFill="1" applyBorder="1" applyAlignment="1" applyProtection="1">
      <alignment horizontal="center" vertical="center"/>
      <protection hidden="1"/>
    </xf>
    <xf numFmtId="0" fontId="158" fillId="56" borderId="31" xfId="0" applyFont="1" applyFill="1" applyBorder="1" applyAlignment="1" applyProtection="1">
      <alignment horizontal="center" vertical="center" wrapText="1"/>
      <protection hidden="1"/>
    </xf>
    <xf numFmtId="0" fontId="159" fillId="56" borderId="0" xfId="0" applyFont="1" applyFill="1" applyBorder="1" applyAlignment="1" applyProtection="1">
      <alignment horizontal="center" vertical="center"/>
      <protection hidden="1"/>
    </xf>
    <xf numFmtId="181" fontId="160" fillId="56" borderId="0" xfId="0" applyNumberFormat="1" applyFont="1" applyFill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horizontal="right"/>
      <protection hidden="1"/>
    </xf>
    <xf numFmtId="49" fontId="159" fillId="56" borderId="0" xfId="354" applyNumberFormat="1" applyFont="1" applyFill="1" applyAlignment="1" applyProtection="1">
      <alignment horizontal="center" vertical="center"/>
      <protection hidden="1"/>
    </xf>
    <xf numFmtId="49" fontId="160" fillId="56" borderId="0" xfId="0" applyNumberFormat="1" applyFont="1" applyFill="1" applyAlignment="1" applyProtection="1">
      <alignment horizontal="center" vertical="center"/>
      <protection hidden="1"/>
    </xf>
    <xf numFmtId="182" fontId="158" fillId="56" borderId="0" xfId="0" applyNumberFormat="1" applyFont="1" applyFill="1" applyBorder="1" applyAlignment="1" applyProtection="1">
      <alignment horizontal="left" vertical="center"/>
      <protection hidden="1"/>
    </xf>
    <xf numFmtId="0" fontId="160" fillId="56" borderId="0" xfId="0" applyFont="1" applyFill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horizontal="left" vertical="center"/>
      <protection hidden="1"/>
    </xf>
    <xf numFmtId="0" fontId="160" fillId="56" borderId="0" xfId="0" applyFont="1" applyFill="1" applyBorder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horizontal="center" vertical="center"/>
      <protection hidden="1"/>
    </xf>
    <xf numFmtId="0" fontId="158" fillId="56" borderId="20" xfId="0" applyFont="1" applyFill="1" applyBorder="1" applyAlignment="1" applyProtection="1">
      <alignment horizontal="center" vertical="center" wrapText="1"/>
      <protection hidden="1"/>
    </xf>
    <xf numFmtId="0" fontId="158" fillId="56" borderId="23" xfId="0" applyFont="1" applyFill="1" applyBorder="1" applyAlignment="1" applyProtection="1">
      <alignment horizontal="center" vertical="center" wrapText="1"/>
      <protection hidden="1"/>
    </xf>
    <xf numFmtId="41" fontId="158" fillId="56" borderId="17" xfId="0" quotePrefix="1" applyNumberFormat="1" applyFont="1" applyFill="1" applyBorder="1" applyAlignment="1" applyProtection="1">
      <alignment horizontal="center" vertical="center"/>
      <protection hidden="1"/>
    </xf>
    <xf numFmtId="41" fontId="158" fillId="56" borderId="0" xfId="0" applyNumberFormat="1" applyFont="1" applyFill="1" applyBorder="1" applyAlignment="1" applyProtection="1">
      <alignment horizontal="center" vertical="center"/>
      <protection hidden="1"/>
    </xf>
    <xf numFmtId="41" fontId="158" fillId="56" borderId="17" xfId="0" applyNumberFormat="1" applyFont="1" applyFill="1" applyBorder="1" applyAlignment="1" applyProtection="1">
      <alignment horizontal="center" vertical="center"/>
      <protection hidden="1"/>
    </xf>
    <xf numFmtId="0" fontId="158" fillId="56" borderId="29" xfId="0" applyFont="1" applyFill="1" applyBorder="1" applyAlignment="1" applyProtection="1">
      <alignment horizontal="center" vertical="center" wrapText="1"/>
      <protection hidden="1"/>
    </xf>
    <xf numFmtId="0" fontId="158" fillId="56" borderId="30" xfId="0" applyFont="1" applyFill="1" applyBorder="1" applyAlignment="1" applyProtection="1">
      <alignment horizontal="center" vertical="center" wrapText="1"/>
      <protection hidden="1"/>
    </xf>
    <xf numFmtId="188" fontId="83" fillId="56" borderId="0" xfId="247" applyNumberFormat="1" applyFont="1" applyFill="1" applyAlignment="1" applyProtection="1">
      <alignment horizontal="right" vertical="center"/>
      <protection hidden="1"/>
    </xf>
    <xf numFmtId="188" fontId="158" fillId="56" borderId="0" xfId="0" applyNumberFormat="1" applyFont="1" applyFill="1" applyBorder="1" applyAlignment="1" applyProtection="1">
      <alignment horizontal="center" vertical="center"/>
      <protection hidden="1"/>
    </xf>
    <xf numFmtId="188" fontId="158" fillId="56" borderId="28" xfId="0" applyNumberFormat="1" applyFont="1" applyFill="1" applyBorder="1" applyAlignment="1" applyProtection="1">
      <alignment horizontal="right" vertical="center"/>
      <protection hidden="1"/>
    </xf>
    <xf numFmtId="188" fontId="158" fillId="56" borderId="4" xfId="0" applyNumberFormat="1" applyFont="1" applyFill="1" applyBorder="1" applyAlignment="1" applyProtection="1">
      <alignment horizontal="right" vertical="center"/>
      <protection hidden="1"/>
    </xf>
    <xf numFmtId="188" fontId="158" fillId="56" borderId="4" xfId="0" applyNumberFormat="1" applyFont="1" applyFill="1" applyBorder="1" applyAlignment="1" applyProtection="1">
      <alignment horizontal="center" vertical="center"/>
      <protection hidden="1"/>
    </xf>
    <xf numFmtId="220" fontId="83" fillId="56" borderId="0" xfId="357" applyNumberFormat="1" applyFont="1" applyFill="1" applyBorder="1" applyAlignment="1" applyProtection="1">
      <alignment horizontal="right" vertical="center" wrapText="1"/>
      <protection hidden="1"/>
    </xf>
    <xf numFmtId="206" fontId="158" fillId="56" borderId="0" xfId="357" applyNumberFormat="1" applyFont="1" applyFill="1" applyBorder="1" applyAlignment="1" applyProtection="1">
      <alignment horizontal="right" vertical="center" wrapText="1"/>
      <protection hidden="1"/>
    </xf>
    <xf numFmtId="220" fontId="158" fillId="56" borderId="38" xfId="357" applyNumberFormat="1" applyFont="1" applyFill="1" applyBorder="1" applyAlignment="1" applyProtection="1">
      <alignment horizontal="right" vertical="center"/>
      <protection hidden="1"/>
    </xf>
    <xf numFmtId="220" fontId="158" fillId="56" borderId="38" xfId="357" applyNumberFormat="1" applyFont="1" applyFill="1" applyBorder="1" applyAlignment="1" applyProtection="1">
      <alignment horizontal="right" vertical="center" wrapText="1"/>
      <protection hidden="1"/>
    </xf>
    <xf numFmtId="206" fontId="158" fillId="56" borderId="38" xfId="357" applyNumberFormat="1" applyFont="1" applyFill="1" applyBorder="1" applyAlignment="1" applyProtection="1">
      <alignment horizontal="right" vertical="center" wrapText="1"/>
      <protection hidden="1"/>
    </xf>
    <xf numFmtId="208" fontId="158" fillId="56" borderId="0" xfId="247" applyNumberFormat="1" applyFont="1" applyFill="1" applyAlignment="1" applyProtection="1">
      <alignment horizontal="right" vertical="center"/>
      <protection hidden="1"/>
    </xf>
    <xf numFmtId="177" fontId="158" fillId="56" borderId="17" xfId="247" applyFont="1" applyFill="1" applyBorder="1" applyAlignment="1" applyProtection="1">
      <alignment horizontal="right" vertical="center"/>
      <protection hidden="1"/>
    </xf>
    <xf numFmtId="177" fontId="158" fillId="56" borderId="101" xfId="247" applyFont="1" applyFill="1" applyBorder="1" applyAlignment="1" applyProtection="1">
      <alignment horizontal="right" vertical="center"/>
      <protection hidden="1"/>
    </xf>
    <xf numFmtId="189" fontId="158" fillId="56" borderId="0" xfId="247" applyNumberFormat="1" applyFont="1" applyFill="1" applyAlignment="1" applyProtection="1">
      <alignment horizontal="right" vertical="center"/>
      <protection hidden="1"/>
    </xf>
    <xf numFmtId="218" fontId="158" fillId="56" borderId="0" xfId="353" applyNumberFormat="1" applyFont="1" applyFill="1" applyAlignment="1" applyProtection="1">
      <alignment horizontal="right" vertical="center"/>
      <protection locked="0" hidden="1"/>
    </xf>
    <xf numFmtId="218" fontId="163" fillId="56" borderId="0" xfId="0" applyNumberFormat="1" applyFont="1" applyFill="1" applyAlignment="1" applyProtection="1">
      <alignment horizontal="right" vertical="center"/>
      <protection locked="0" hidden="1"/>
    </xf>
    <xf numFmtId="218" fontId="158" fillId="56" borderId="0" xfId="353" applyNumberFormat="1" applyFont="1" applyFill="1" applyBorder="1" applyAlignment="1" applyProtection="1">
      <alignment horizontal="right" vertical="center"/>
      <protection locked="0" hidden="1"/>
    </xf>
    <xf numFmtId="218" fontId="158" fillId="56" borderId="0" xfId="252" quotePrefix="1" applyNumberFormat="1" applyFont="1" applyFill="1" applyBorder="1" applyAlignment="1" applyProtection="1">
      <alignment horizontal="right" vertical="center" shrinkToFit="1"/>
      <protection locked="0" hidden="1"/>
    </xf>
    <xf numFmtId="218" fontId="158" fillId="56" borderId="0" xfId="350" applyNumberFormat="1" applyFont="1" applyFill="1" applyAlignment="1" applyProtection="1">
      <alignment horizontal="right" vertical="center"/>
      <protection locked="0" hidden="1"/>
    </xf>
    <xf numFmtId="41" fontId="158" fillId="56" borderId="0" xfId="353" applyNumberFormat="1" applyFont="1" applyFill="1" applyAlignment="1" applyProtection="1">
      <alignment horizontal="right" vertical="center"/>
      <protection locked="0" hidden="1"/>
    </xf>
    <xf numFmtId="41" fontId="158" fillId="56" borderId="0" xfId="353" applyNumberFormat="1" applyFont="1" applyFill="1" applyBorder="1" applyAlignment="1" applyProtection="1">
      <alignment horizontal="right" vertical="center"/>
      <protection locked="0" hidden="1"/>
    </xf>
    <xf numFmtId="177" fontId="164" fillId="56" borderId="0" xfId="256" applyNumberFormat="1" applyFont="1" applyFill="1" applyAlignment="1" applyProtection="1">
      <alignment vertical="center"/>
      <protection locked="0" hidden="1"/>
    </xf>
    <xf numFmtId="41" fontId="158" fillId="56" borderId="0" xfId="350" applyNumberFormat="1" applyFont="1" applyFill="1" applyAlignment="1" applyProtection="1">
      <alignment horizontal="right" vertical="center"/>
      <protection locked="0" hidden="1"/>
    </xf>
    <xf numFmtId="219" fontId="158" fillId="56" borderId="0" xfId="353" applyNumberFormat="1" applyFont="1" applyFill="1" applyAlignment="1" applyProtection="1">
      <alignment horizontal="right" vertical="center"/>
      <protection locked="0" hidden="1"/>
    </xf>
    <xf numFmtId="219" fontId="158" fillId="56" borderId="0" xfId="256" applyNumberFormat="1" applyFont="1" applyFill="1" applyAlignment="1" applyProtection="1">
      <alignment horizontal="right" vertical="center"/>
      <protection locked="0" hidden="1"/>
    </xf>
    <xf numFmtId="219" fontId="158" fillId="56" borderId="0" xfId="353" applyNumberFormat="1" applyFont="1" applyFill="1" applyBorder="1" applyAlignment="1" applyProtection="1">
      <alignment horizontal="right" vertical="center"/>
      <protection locked="0" hidden="1"/>
    </xf>
    <xf numFmtId="219" fontId="158" fillId="56" borderId="0" xfId="350" applyNumberFormat="1" applyFont="1" applyFill="1" applyBorder="1" applyAlignment="1" applyProtection="1">
      <alignment horizontal="right" vertical="center"/>
      <protection locked="0" hidden="1"/>
    </xf>
    <xf numFmtId="219" fontId="158" fillId="56" borderId="0" xfId="350" applyNumberFormat="1" applyFont="1" applyFill="1" applyAlignment="1" applyProtection="1">
      <alignment horizontal="right" vertical="center"/>
      <protection locked="0" hidden="1"/>
    </xf>
    <xf numFmtId="219" fontId="158" fillId="56" borderId="27" xfId="353" applyNumberFormat="1" applyFont="1" applyFill="1" applyBorder="1" applyAlignment="1" applyProtection="1">
      <alignment horizontal="right" vertical="center"/>
      <protection locked="0" hidden="1"/>
    </xf>
    <xf numFmtId="41" fontId="83" fillId="56" borderId="4" xfId="0" applyNumberFormat="1" applyFont="1" applyFill="1" applyBorder="1" applyAlignment="1" applyProtection="1">
      <alignment horizontal="right" vertical="center"/>
      <protection locked="0" hidden="1"/>
    </xf>
    <xf numFmtId="41" fontId="83" fillId="56" borderId="27" xfId="0" applyNumberFormat="1" applyFont="1" applyFill="1" applyBorder="1" applyAlignment="1" applyProtection="1">
      <alignment horizontal="right" vertical="center"/>
      <protection locked="0" hidden="1"/>
    </xf>
    <xf numFmtId="189" fontId="158" fillId="56" borderId="101" xfId="247" applyNumberFormat="1" applyFont="1" applyFill="1" applyBorder="1" applyAlignment="1" applyProtection="1">
      <alignment horizontal="right" vertical="center"/>
      <protection hidden="1"/>
    </xf>
    <xf numFmtId="189" fontId="158" fillId="56" borderId="0" xfId="247" applyNumberFormat="1" applyFont="1" applyFill="1" applyAlignment="1" applyProtection="1">
      <alignment horizontal="right" vertical="center"/>
      <protection locked="0" hidden="1"/>
    </xf>
    <xf numFmtId="189" fontId="158" fillId="56" borderId="4" xfId="247" applyNumberFormat="1" applyFont="1" applyFill="1" applyBorder="1" applyAlignment="1" applyProtection="1">
      <alignment horizontal="right" vertical="center"/>
      <protection locked="0" hidden="1"/>
    </xf>
    <xf numFmtId="177" fontId="158" fillId="56" borderId="0" xfId="247" applyFont="1" applyFill="1" applyBorder="1" applyAlignment="1" applyProtection="1">
      <alignment horizontal="right" vertical="center"/>
      <protection hidden="1"/>
    </xf>
    <xf numFmtId="208" fontId="158" fillId="56" borderId="101" xfId="247" applyNumberFormat="1" applyFont="1" applyFill="1" applyBorder="1" applyAlignment="1" applyProtection="1">
      <alignment horizontal="right" vertical="center"/>
      <protection hidden="1"/>
    </xf>
    <xf numFmtId="230" fontId="158" fillId="56" borderId="0" xfId="247" applyNumberFormat="1" applyFont="1" applyFill="1" applyBorder="1" applyAlignment="1" applyProtection="1">
      <alignment horizontal="right" vertical="center"/>
      <protection locked="0" hidden="1"/>
    </xf>
    <xf numFmtId="230" fontId="158" fillId="56" borderId="101" xfId="247" applyNumberFormat="1" applyFont="1" applyFill="1" applyBorder="1" applyAlignment="1" applyProtection="1">
      <alignment horizontal="right" vertical="center"/>
      <protection locked="0" hidden="1"/>
    </xf>
    <xf numFmtId="177" fontId="158" fillId="56" borderId="0" xfId="247" applyFont="1" applyFill="1" applyAlignment="1" applyProtection="1">
      <alignment horizontal="right" vertical="center"/>
      <protection locked="0" hidden="1"/>
    </xf>
    <xf numFmtId="177" fontId="158" fillId="56" borderId="101" xfId="247" applyFont="1" applyFill="1" applyBorder="1" applyAlignment="1" applyProtection="1">
      <alignment horizontal="right" vertical="center"/>
      <protection locked="0" hidden="1"/>
    </xf>
    <xf numFmtId="177" fontId="158" fillId="56" borderId="4" xfId="247" applyFont="1" applyFill="1" applyBorder="1" applyAlignment="1" applyProtection="1">
      <alignment horizontal="right" vertical="center"/>
      <protection locked="0" hidden="1"/>
    </xf>
    <xf numFmtId="208" fontId="158" fillId="56" borderId="0" xfId="247" applyNumberFormat="1" applyFont="1" applyFill="1" applyAlignment="1" applyProtection="1">
      <alignment horizontal="right" vertical="center"/>
      <protection locked="0" hidden="1"/>
    </xf>
    <xf numFmtId="177" fontId="158" fillId="56" borderId="17" xfId="247" applyFont="1" applyFill="1" applyBorder="1" applyAlignment="1" applyProtection="1">
      <alignment horizontal="right" vertical="center"/>
      <protection locked="0" hidden="1"/>
    </xf>
    <xf numFmtId="177" fontId="158" fillId="56" borderId="27" xfId="247" applyFont="1" applyFill="1" applyBorder="1" applyAlignment="1" applyProtection="1">
      <alignment horizontal="right" vertical="center"/>
      <protection locked="0" hidden="1"/>
    </xf>
    <xf numFmtId="177" fontId="170" fillId="56" borderId="4" xfId="247" applyFont="1" applyFill="1" applyBorder="1" applyAlignment="1" applyProtection="1">
      <alignment vertical="center"/>
      <protection hidden="1"/>
    </xf>
    <xf numFmtId="177" fontId="170" fillId="56" borderId="4" xfId="247" applyFont="1" applyFill="1" applyBorder="1" applyAlignment="1" applyProtection="1">
      <alignment horizontal="right" vertical="center"/>
      <protection hidden="1"/>
    </xf>
    <xf numFmtId="177" fontId="161" fillId="56" borderId="0" xfId="247" applyFont="1" applyFill="1" applyBorder="1" applyAlignment="1" applyProtection="1">
      <alignment horizontal="left"/>
      <protection hidden="1"/>
    </xf>
    <xf numFmtId="3" fontId="170" fillId="56" borderId="4" xfId="0" applyNumberFormat="1" applyFont="1" applyFill="1" applyBorder="1" applyAlignment="1" applyProtection="1">
      <alignment horizontal="right" vertical="center"/>
      <protection locked="0" hidden="1"/>
    </xf>
    <xf numFmtId="41" fontId="170" fillId="56" borderId="4" xfId="0" applyNumberFormat="1" applyFont="1" applyFill="1" applyBorder="1" applyAlignment="1" applyProtection="1">
      <alignment horizontal="right" vertical="center" shrinkToFit="1"/>
      <protection locked="0" hidden="1"/>
    </xf>
    <xf numFmtId="3" fontId="170" fillId="56" borderId="28" xfId="0" applyNumberFormat="1" applyFont="1" applyFill="1" applyBorder="1" applyAlignment="1" applyProtection="1">
      <alignment horizontal="right" vertical="center"/>
      <protection locked="0" hidden="1"/>
    </xf>
    <xf numFmtId="3" fontId="170" fillId="56" borderId="4" xfId="0" applyNumberFormat="1" applyFont="1" applyFill="1" applyBorder="1" applyAlignment="1" applyProtection="1">
      <alignment vertical="center"/>
      <protection locked="0" hidden="1"/>
    </xf>
    <xf numFmtId="41" fontId="170" fillId="56" borderId="4" xfId="0" applyNumberFormat="1" applyFont="1" applyFill="1" applyBorder="1" applyAlignment="1" applyProtection="1">
      <alignment horizontal="center" vertical="center"/>
      <protection locked="0" hidden="1"/>
    </xf>
    <xf numFmtId="177" fontId="158" fillId="56" borderId="0" xfId="247" applyFont="1" applyFill="1" applyBorder="1" applyAlignment="1" applyProtection="1">
      <alignment vertical="center"/>
      <protection locked="0" hidden="1"/>
    </xf>
    <xf numFmtId="177" fontId="158" fillId="56" borderId="4" xfId="247" applyFont="1" applyFill="1" applyBorder="1" applyAlignment="1" applyProtection="1">
      <alignment vertical="center"/>
      <protection locked="0" hidden="1"/>
    </xf>
    <xf numFmtId="41" fontId="158" fillId="56" borderId="0" xfId="0" applyNumberFormat="1" applyFont="1" applyFill="1" applyAlignment="1" applyProtection="1">
      <alignment horizontal="right" vertical="center"/>
      <protection locked="0" hidden="1"/>
    </xf>
    <xf numFmtId="49" fontId="158" fillId="56" borderId="17" xfId="0" applyNumberFormat="1" applyFont="1" applyFill="1" applyBorder="1" applyAlignment="1" applyProtection="1">
      <alignment horizontal="center" vertical="center"/>
      <protection locked="0" hidden="1"/>
    </xf>
    <xf numFmtId="41" fontId="158" fillId="56" borderId="0" xfId="352" applyNumberFormat="1" applyFont="1" applyFill="1" applyAlignment="1" applyProtection="1">
      <alignment horizontal="right" vertical="center"/>
      <protection locked="0" hidden="1"/>
    </xf>
    <xf numFmtId="41" fontId="158" fillId="56" borderId="0" xfId="0" applyNumberFormat="1" applyFont="1" applyFill="1" applyBorder="1" applyAlignment="1" applyProtection="1">
      <alignment horizontal="right" vertical="center"/>
      <protection locked="0" hidden="1"/>
    </xf>
    <xf numFmtId="41" fontId="158" fillId="56" borderId="101" xfId="0" applyNumberFormat="1" applyFont="1" applyFill="1" applyBorder="1" applyAlignment="1" applyProtection="1">
      <alignment horizontal="right" vertical="center"/>
      <protection locked="0" hidden="1"/>
    </xf>
    <xf numFmtId="49" fontId="158" fillId="56" borderId="27" xfId="0" applyNumberFormat="1" applyFont="1" applyFill="1" applyBorder="1" applyAlignment="1" applyProtection="1">
      <alignment horizontal="center" vertical="center"/>
      <protection locked="0" hidden="1"/>
    </xf>
    <xf numFmtId="0" fontId="158" fillId="56" borderId="17" xfId="0" applyFont="1" applyFill="1" applyBorder="1" applyAlignment="1" applyProtection="1">
      <alignment horizontal="center" vertical="center"/>
      <protection locked="0" hidden="1"/>
    </xf>
    <xf numFmtId="16" fontId="158" fillId="56" borderId="17" xfId="0" applyNumberFormat="1" applyFont="1" applyFill="1" applyBorder="1" applyAlignment="1" applyProtection="1">
      <alignment horizontal="center" vertical="center"/>
      <protection locked="0" hidden="1"/>
    </xf>
    <xf numFmtId="41" fontId="158" fillId="56" borderId="4" xfId="0" applyNumberFormat="1" applyFont="1" applyFill="1" applyBorder="1" applyAlignment="1" applyProtection="1">
      <alignment horizontal="right" vertical="center"/>
      <protection locked="0" hidden="1"/>
    </xf>
    <xf numFmtId="0" fontId="158" fillId="56" borderId="27" xfId="0" applyFont="1" applyFill="1" applyBorder="1" applyAlignment="1" applyProtection="1">
      <alignment horizontal="center" vertical="center"/>
      <protection locked="0" hidden="1"/>
    </xf>
    <xf numFmtId="177" fontId="83" fillId="56" borderId="4" xfId="247" applyFont="1" applyFill="1" applyBorder="1" applyAlignment="1" applyProtection="1">
      <alignment horizontal="center" vertical="center"/>
      <protection locked="0" hidden="1"/>
    </xf>
    <xf numFmtId="41" fontId="83" fillId="56" borderId="4" xfId="247" applyNumberFormat="1" applyFont="1" applyFill="1" applyBorder="1" applyAlignment="1" applyProtection="1">
      <alignment horizontal="center" vertical="center"/>
      <protection locked="0" hidden="1"/>
    </xf>
    <xf numFmtId="208" fontId="158" fillId="56" borderId="0" xfId="247" applyNumberFormat="1" applyFont="1" applyFill="1" applyBorder="1" applyAlignment="1" applyProtection="1">
      <alignment horizontal="right" vertical="center"/>
      <protection locked="0" hidden="1"/>
    </xf>
    <xf numFmtId="0" fontId="159" fillId="56" borderId="0" xfId="0" applyFont="1" applyFill="1" applyBorder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horizontal="left" vertical="center"/>
      <protection hidden="1"/>
    </xf>
    <xf numFmtId="0" fontId="160" fillId="56" borderId="0" xfId="0" applyFont="1" applyFill="1" applyBorder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horizontal="center" vertical="center"/>
      <protection hidden="1"/>
    </xf>
    <xf numFmtId="0" fontId="158" fillId="56" borderId="0" xfId="353" applyFont="1" applyFill="1" applyAlignment="1" applyProtection="1">
      <alignment horizontal="center" vertical="top"/>
      <protection hidden="1"/>
    </xf>
    <xf numFmtId="0" fontId="158" fillId="56" borderId="0" xfId="353" applyFont="1" applyFill="1" applyBorder="1" applyAlignment="1" applyProtection="1">
      <alignment horizontal="center" vertical="top"/>
      <protection hidden="1"/>
    </xf>
    <xf numFmtId="0" fontId="158" fillId="56" borderId="0" xfId="353" applyFont="1" applyFill="1" applyBorder="1" applyAlignment="1" applyProtection="1">
      <alignment horizontal="right" vertical="top"/>
      <protection hidden="1"/>
    </xf>
    <xf numFmtId="0" fontId="158" fillId="56" borderId="0" xfId="353" applyFont="1" applyFill="1" applyBorder="1" applyAlignment="1" applyProtection="1">
      <alignment horizontal="left" vertical="top"/>
      <protection hidden="1"/>
    </xf>
    <xf numFmtId="0" fontId="158" fillId="56" borderId="0" xfId="0" applyFont="1" applyFill="1" applyAlignment="1" applyProtection="1">
      <alignment horizontal="left" vertical="top"/>
      <protection hidden="1"/>
    </xf>
    <xf numFmtId="0" fontId="158" fillId="56" borderId="0" xfId="0" applyFont="1" applyFill="1" applyBorder="1" applyAlignment="1" applyProtection="1">
      <alignment horizontal="center" vertical="top"/>
      <protection hidden="1"/>
    </xf>
    <xf numFmtId="0" fontId="158" fillId="56" borderId="0" xfId="0" applyFont="1" applyFill="1" applyBorder="1" applyAlignment="1" applyProtection="1">
      <alignment horizontal="left" vertical="top"/>
      <protection hidden="1"/>
    </xf>
    <xf numFmtId="0" fontId="158" fillId="56" borderId="0" xfId="0" applyFont="1" applyFill="1" applyBorder="1" applyAlignment="1" applyProtection="1">
      <alignment horizontal="right" vertical="top"/>
      <protection hidden="1"/>
    </xf>
    <xf numFmtId="0" fontId="171" fillId="56" borderId="0" xfId="0" applyFont="1" applyFill="1" applyBorder="1" applyAlignment="1" applyProtection="1">
      <alignment horizontal="center" vertical="top"/>
      <protection hidden="1"/>
    </xf>
    <xf numFmtId="0" fontId="171" fillId="56" borderId="0" xfId="0" applyFont="1" applyFill="1" applyAlignment="1" applyProtection="1">
      <alignment horizontal="center" vertical="top"/>
      <protection hidden="1"/>
    </xf>
    <xf numFmtId="0" fontId="158" fillId="56" borderId="0" xfId="0" applyFont="1" applyFill="1" applyAlignment="1" applyProtection="1">
      <alignment horizontal="center" vertical="top"/>
      <protection hidden="1"/>
    </xf>
    <xf numFmtId="181" fontId="171" fillId="56" borderId="0" xfId="0" applyNumberFormat="1" applyFont="1" applyFill="1" applyAlignment="1" applyProtection="1">
      <alignment horizontal="center" vertical="top"/>
      <protection hidden="1"/>
    </xf>
    <xf numFmtId="181" fontId="158" fillId="56" borderId="0" xfId="0" applyNumberFormat="1" applyFont="1" applyFill="1" applyAlignment="1" applyProtection="1">
      <alignment horizontal="right" vertical="top"/>
      <protection hidden="1"/>
    </xf>
    <xf numFmtId="182" fontId="158" fillId="56" borderId="0" xfId="0" applyNumberFormat="1" applyFont="1" applyFill="1" applyAlignment="1" applyProtection="1">
      <alignment horizontal="left" vertical="top"/>
      <protection hidden="1"/>
    </xf>
    <xf numFmtId="182" fontId="158" fillId="56" borderId="0" xfId="0" applyNumberFormat="1" applyFont="1" applyFill="1" applyAlignment="1" applyProtection="1">
      <alignment horizontal="center" vertical="top"/>
      <protection hidden="1"/>
    </xf>
    <xf numFmtId="182" fontId="158" fillId="56" borderId="0" xfId="0" applyNumberFormat="1" applyFont="1" applyFill="1" applyBorder="1" applyAlignment="1" applyProtection="1">
      <alignment horizontal="center" vertical="top"/>
      <protection hidden="1"/>
    </xf>
    <xf numFmtId="181" fontId="158" fillId="56" borderId="0" xfId="0" applyNumberFormat="1" applyFont="1" applyFill="1" applyAlignment="1" applyProtection="1">
      <alignment horizontal="center" vertical="top"/>
      <protection hidden="1"/>
    </xf>
    <xf numFmtId="0" fontId="158" fillId="56" borderId="0" xfId="0" applyFont="1" applyFill="1" applyBorder="1" applyAlignment="1" applyProtection="1">
      <alignment vertical="top"/>
      <protection hidden="1"/>
    </xf>
    <xf numFmtId="0" fontId="158" fillId="56" borderId="0" xfId="354" applyFont="1" applyFill="1" applyBorder="1" applyAlignment="1" applyProtection="1">
      <alignment horizontal="left" vertical="top"/>
      <protection hidden="1"/>
    </xf>
    <xf numFmtId="181" fontId="171" fillId="56" borderId="0" xfId="354" applyNumberFormat="1" applyFont="1" applyFill="1" applyAlignment="1" applyProtection="1">
      <alignment horizontal="center" vertical="top"/>
      <protection hidden="1"/>
    </xf>
    <xf numFmtId="0" fontId="158" fillId="56" borderId="0" xfId="357" applyFont="1" applyFill="1" applyAlignment="1" applyProtection="1">
      <alignment vertical="top"/>
      <protection hidden="1"/>
    </xf>
    <xf numFmtId="0" fontId="158" fillId="56" borderId="0" xfId="357" applyFont="1" applyFill="1" applyBorder="1" applyAlignment="1" applyProtection="1">
      <alignment horizontal="right" vertical="top"/>
      <protection hidden="1"/>
    </xf>
    <xf numFmtId="184" fontId="158" fillId="56" borderId="0" xfId="0" applyNumberFormat="1" applyFont="1" applyFill="1" applyBorder="1" applyAlignment="1" applyProtection="1">
      <alignment horizontal="center" vertical="top"/>
      <protection hidden="1"/>
    </xf>
    <xf numFmtId="0" fontId="160" fillId="56" borderId="0" xfId="0" applyFont="1" applyFill="1" applyBorder="1" applyAlignment="1" applyProtection="1">
      <alignment horizontal="center" vertical="top"/>
      <protection hidden="1"/>
    </xf>
    <xf numFmtId="0" fontId="158" fillId="56" borderId="45" xfId="353" applyFont="1" applyFill="1" applyBorder="1" applyAlignment="1" applyProtection="1">
      <alignment horizontal="center" vertical="center" wrapText="1"/>
      <protection hidden="1"/>
    </xf>
    <xf numFmtId="0" fontId="158" fillId="56" borderId="31" xfId="353" applyFont="1" applyFill="1" applyBorder="1" applyAlignment="1" applyProtection="1">
      <alignment horizontal="center" vertical="center" wrapText="1"/>
      <protection hidden="1"/>
    </xf>
    <xf numFmtId="0" fontId="158" fillId="56" borderId="16" xfId="353" applyFont="1" applyFill="1" applyBorder="1" applyAlignment="1" applyProtection="1">
      <alignment horizontal="center" vertical="center" wrapText="1"/>
      <protection hidden="1"/>
    </xf>
    <xf numFmtId="0" fontId="158" fillId="56" borderId="23" xfId="353" applyFont="1" applyFill="1" applyBorder="1" applyAlignment="1" applyProtection="1">
      <alignment horizontal="center" vertical="center" wrapText="1"/>
      <protection hidden="1"/>
    </xf>
    <xf numFmtId="0" fontId="158" fillId="56" borderId="52" xfId="353" applyFont="1" applyFill="1" applyBorder="1" applyAlignment="1" applyProtection="1">
      <alignment horizontal="center" vertical="center"/>
      <protection hidden="1"/>
    </xf>
    <xf numFmtId="0" fontId="158" fillId="56" borderId="37" xfId="353" applyFont="1" applyFill="1" applyBorder="1" applyAlignment="1" applyProtection="1">
      <alignment horizontal="center" vertical="center"/>
      <protection hidden="1"/>
    </xf>
    <xf numFmtId="0" fontId="158" fillId="56" borderId="53" xfId="353" applyFont="1" applyFill="1" applyBorder="1" applyAlignment="1" applyProtection="1">
      <alignment horizontal="center" vertical="center" wrapText="1"/>
      <protection hidden="1"/>
    </xf>
    <xf numFmtId="0" fontId="158" fillId="56" borderId="54" xfId="353" applyFont="1" applyFill="1" applyBorder="1" applyAlignment="1" applyProtection="1">
      <alignment horizontal="center" vertical="center" wrapText="1"/>
      <protection hidden="1"/>
    </xf>
    <xf numFmtId="0" fontId="158" fillId="56" borderId="41" xfId="353" applyFont="1" applyFill="1" applyBorder="1" applyAlignment="1" applyProtection="1">
      <alignment horizontal="center" vertical="center" wrapText="1"/>
      <protection hidden="1"/>
    </xf>
    <xf numFmtId="0" fontId="158" fillId="56" borderId="43" xfId="353" applyFont="1" applyFill="1" applyBorder="1" applyAlignment="1" applyProtection="1">
      <alignment horizontal="center" vertical="center" wrapText="1"/>
      <protection hidden="1"/>
    </xf>
    <xf numFmtId="0" fontId="159" fillId="56" borderId="0" xfId="353" applyFont="1" applyFill="1" applyBorder="1" applyAlignment="1" applyProtection="1">
      <alignment horizontal="center" vertical="center"/>
      <protection hidden="1"/>
    </xf>
    <xf numFmtId="0" fontId="158" fillId="56" borderId="35" xfId="353" applyFont="1" applyFill="1" applyBorder="1" applyAlignment="1" applyProtection="1">
      <alignment horizontal="center" vertical="center"/>
      <protection hidden="1"/>
    </xf>
    <xf numFmtId="0" fontId="158" fillId="56" borderId="49" xfId="353" applyFont="1" applyFill="1" applyBorder="1" applyAlignment="1" applyProtection="1">
      <alignment horizontal="center" vertical="center"/>
      <protection hidden="1"/>
    </xf>
    <xf numFmtId="0" fontId="158" fillId="56" borderId="36" xfId="353" applyFont="1" applyFill="1" applyBorder="1" applyAlignment="1" applyProtection="1">
      <alignment horizontal="center" vertical="center"/>
      <protection hidden="1"/>
    </xf>
    <xf numFmtId="0" fontId="158" fillId="56" borderId="51" xfId="353" applyFont="1" applyFill="1" applyBorder="1" applyAlignment="1" applyProtection="1">
      <alignment horizontal="center" vertical="center"/>
      <protection hidden="1"/>
    </xf>
    <xf numFmtId="0" fontId="158" fillId="56" borderId="61" xfId="353" applyFont="1" applyFill="1" applyBorder="1" applyAlignment="1" applyProtection="1">
      <alignment horizontal="center" vertical="center" wrapText="1"/>
      <protection hidden="1"/>
    </xf>
    <xf numFmtId="0" fontId="158" fillId="56" borderId="62" xfId="353" applyFont="1" applyFill="1" applyBorder="1" applyAlignment="1" applyProtection="1">
      <alignment horizontal="center" vertical="center" wrapText="1"/>
      <protection hidden="1"/>
    </xf>
    <xf numFmtId="177" fontId="158" fillId="56" borderId="60" xfId="302" applyFont="1" applyFill="1" applyBorder="1" applyAlignment="1" applyProtection="1">
      <alignment horizontal="center" vertical="center" wrapText="1"/>
      <protection hidden="1"/>
    </xf>
    <xf numFmtId="177" fontId="158" fillId="56" borderId="58" xfId="302" applyFont="1" applyFill="1" applyBorder="1" applyAlignment="1" applyProtection="1">
      <alignment horizontal="center" vertical="center" wrapText="1"/>
      <protection hidden="1"/>
    </xf>
    <xf numFmtId="177" fontId="158" fillId="56" borderId="66" xfId="302" applyFont="1" applyFill="1" applyBorder="1" applyAlignment="1" applyProtection="1">
      <alignment horizontal="center" vertical="center" wrapText="1"/>
      <protection hidden="1"/>
    </xf>
    <xf numFmtId="0" fontId="158" fillId="56" borderId="35" xfId="353" applyFont="1" applyFill="1" applyBorder="1" applyAlignment="1" applyProtection="1">
      <alignment horizontal="center" vertical="center" wrapText="1"/>
      <protection hidden="1"/>
    </xf>
    <xf numFmtId="0" fontId="158" fillId="56" borderId="36" xfId="353" applyFont="1" applyFill="1" applyBorder="1" applyAlignment="1" applyProtection="1">
      <alignment horizontal="center" vertical="center" wrapText="1"/>
      <protection hidden="1"/>
    </xf>
    <xf numFmtId="0" fontId="158" fillId="56" borderId="52" xfId="353" applyFont="1" applyFill="1" applyBorder="1" applyAlignment="1" applyProtection="1">
      <alignment horizontal="center" vertical="center" wrapText="1"/>
      <protection hidden="1"/>
    </xf>
    <xf numFmtId="0" fontId="158" fillId="56" borderId="37" xfId="353" applyFont="1" applyFill="1" applyBorder="1" applyAlignment="1" applyProtection="1">
      <alignment horizontal="center" vertical="center" wrapText="1"/>
      <protection hidden="1"/>
    </xf>
    <xf numFmtId="0" fontId="158" fillId="56" borderId="59" xfId="353" applyFont="1" applyFill="1" applyBorder="1" applyAlignment="1" applyProtection="1">
      <alignment horizontal="center" vertical="center" wrapText="1"/>
      <protection hidden="1"/>
    </xf>
    <xf numFmtId="0" fontId="158" fillId="56" borderId="57" xfId="353" applyFont="1" applyFill="1" applyBorder="1" applyAlignment="1" applyProtection="1">
      <alignment horizontal="center" vertical="center" wrapText="1"/>
      <protection hidden="1"/>
    </xf>
    <xf numFmtId="177" fontId="158" fillId="56" borderId="63" xfId="302" applyFont="1" applyFill="1" applyBorder="1" applyAlignment="1" applyProtection="1">
      <alignment horizontal="center" vertical="center" wrapText="1"/>
      <protection hidden="1"/>
    </xf>
    <xf numFmtId="177" fontId="158" fillId="56" borderId="17" xfId="302" applyFont="1" applyFill="1" applyBorder="1" applyAlignment="1" applyProtection="1">
      <alignment horizontal="center" vertical="center" wrapText="1"/>
      <protection hidden="1"/>
    </xf>
    <xf numFmtId="177" fontId="158" fillId="56" borderId="64" xfId="302" applyFont="1" applyFill="1" applyBorder="1" applyAlignment="1" applyProtection="1">
      <alignment horizontal="center" vertical="center" wrapText="1"/>
      <protection hidden="1"/>
    </xf>
    <xf numFmtId="3" fontId="158" fillId="56" borderId="56" xfId="353" applyNumberFormat="1" applyFont="1" applyFill="1" applyBorder="1" applyAlignment="1" applyProtection="1">
      <alignment horizontal="center" vertical="center" wrapText="1"/>
      <protection hidden="1"/>
    </xf>
    <xf numFmtId="3" fontId="158" fillId="56" borderId="55" xfId="353" applyNumberFormat="1" applyFont="1" applyFill="1" applyBorder="1" applyAlignment="1" applyProtection="1">
      <alignment horizontal="center" vertical="center"/>
      <protection hidden="1"/>
    </xf>
    <xf numFmtId="3" fontId="158" fillId="56" borderId="65" xfId="353" applyNumberFormat="1" applyFont="1" applyFill="1" applyBorder="1" applyAlignment="1" applyProtection="1">
      <alignment horizontal="center" vertical="center"/>
      <protection hidden="1"/>
    </xf>
    <xf numFmtId="0" fontId="158" fillId="56" borderId="20" xfId="353" applyFont="1" applyFill="1" applyBorder="1" applyAlignment="1" applyProtection="1">
      <alignment horizontal="center" vertical="center" wrapText="1"/>
      <protection hidden="1"/>
    </xf>
    <xf numFmtId="41" fontId="83" fillId="56" borderId="0" xfId="353" quotePrefix="1" applyNumberFormat="1" applyFont="1" applyFill="1" applyBorder="1" applyAlignment="1" applyProtection="1">
      <alignment horizontal="center" vertical="center"/>
      <protection hidden="1"/>
    </xf>
    <xf numFmtId="41" fontId="83" fillId="56" borderId="17" xfId="353" quotePrefix="1" applyNumberFormat="1" applyFont="1" applyFill="1" applyBorder="1" applyAlignment="1" applyProtection="1">
      <alignment horizontal="center" vertical="center"/>
      <protection hidden="1"/>
    </xf>
    <xf numFmtId="177" fontId="158" fillId="56" borderId="39" xfId="301" applyFont="1" applyFill="1" applyBorder="1" applyAlignment="1" applyProtection="1">
      <alignment horizontal="center" vertical="center" wrapText="1"/>
      <protection hidden="1"/>
    </xf>
    <xf numFmtId="177" fontId="158" fillId="56" borderId="40" xfId="301" applyFont="1" applyFill="1" applyBorder="1" applyAlignment="1" applyProtection="1">
      <alignment horizontal="center" vertical="center" wrapText="1"/>
      <protection hidden="1"/>
    </xf>
    <xf numFmtId="177" fontId="158" fillId="56" borderId="41" xfId="301" applyFont="1" applyFill="1" applyBorder="1" applyAlignment="1" applyProtection="1">
      <alignment horizontal="center" vertical="center" wrapText="1"/>
      <protection hidden="1"/>
    </xf>
    <xf numFmtId="177" fontId="158" fillId="56" borderId="42" xfId="301" applyFont="1" applyFill="1" applyBorder="1" applyAlignment="1" applyProtection="1">
      <alignment horizontal="center" vertical="center" wrapText="1"/>
      <protection hidden="1"/>
    </xf>
    <xf numFmtId="177" fontId="158" fillId="56" borderId="43" xfId="301" applyFont="1" applyFill="1" applyBorder="1" applyAlignment="1" applyProtection="1">
      <alignment horizontal="center" vertical="center" wrapText="1"/>
      <protection hidden="1"/>
    </xf>
    <xf numFmtId="177" fontId="158" fillId="56" borderId="44" xfId="301" applyFont="1" applyFill="1" applyBorder="1" applyAlignment="1" applyProtection="1">
      <alignment horizontal="center" vertical="center" wrapText="1"/>
      <protection hidden="1"/>
    </xf>
    <xf numFmtId="41" fontId="158" fillId="56" borderId="0" xfId="353" quotePrefix="1" applyNumberFormat="1" applyFont="1" applyFill="1" applyBorder="1" applyAlignment="1" applyProtection="1">
      <alignment horizontal="center" vertical="center"/>
      <protection hidden="1"/>
    </xf>
    <xf numFmtId="41" fontId="158" fillId="56" borderId="17" xfId="353" quotePrefix="1" applyNumberFormat="1" applyFont="1" applyFill="1" applyBorder="1" applyAlignment="1" applyProtection="1">
      <alignment horizontal="center" vertical="center"/>
      <protection hidden="1"/>
    </xf>
    <xf numFmtId="0" fontId="159" fillId="56" borderId="0" xfId="353" applyFont="1" applyFill="1" applyAlignment="1" applyProtection="1">
      <alignment horizontal="center" vertical="center"/>
      <protection hidden="1"/>
    </xf>
    <xf numFmtId="0" fontId="160" fillId="56" borderId="0" xfId="353" applyFont="1" applyFill="1" applyBorder="1" applyAlignment="1" applyProtection="1">
      <alignment horizontal="center" vertical="top"/>
      <protection hidden="1"/>
    </xf>
    <xf numFmtId="0" fontId="158" fillId="56" borderId="46" xfId="353" applyFont="1" applyFill="1" applyBorder="1" applyAlignment="1" applyProtection="1">
      <alignment horizontal="center" vertical="center" wrapText="1"/>
      <protection hidden="1"/>
    </xf>
    <xf numFmtId="0" fontId="158" fillId="56" borderId="47" xfId="353" applyFont="1" applyFill="1" applyBorder="1" applyAlignment="1" applyProtection="1">
      <alignment horizontal="center" vertical="center"/>
      <protection hidden="1"/>
    </xf>
    <xf numFmtId="0" fontId="158" fillId="56" borderId="48" xfId="353" applyFont="1" applyFill="1" applyBorder="1" applyAlignment="1" applyProtection="1">
      <alignment horizontal="center" vertical="center" wrapText="1"/>
      <protection hidden="1"/>
    </xf>
    <xf numFmtId="0" fontId="158" fillId="56" borderId="49" xfId="353" applyFont="1" applyFill="1" applyBorder="1" applyAlignment="1" applyProtection="1">
      <alignment horizontal="center" vertical="center" wrapText="1"/>
      <protection hidden="1"/>
    </xf>
    <xf numFmtId="0" fontId="158" fillId="56" borderId="50" xfId="353" applyFont="1" applyFill="1" applyBorder="1" applyAlignment="1" applyProtection="1">
      <alignment horizontal="center" vertical="center" wrapText="1"/>
      <protection hidden="1"/>
    </xf>
    <xf numFmtId="0" fontId="158" fillId="56" borderId="51" xfId="353" applyFont="1" applyFill="1" applyBorder="1" applyAlignment="1" applyProtection="1">
      <alignment horizontal="center" vertical="center" wrapText="1"/>
      <protection hidden="1"/>
    </xf>
    <xf numFmtId="0" fontId="158" fillId="56" borderId="47" xfId="353" applyFont="1" applyFill="1" applyBorder="1" applyAlignment="1" applyProtection="1">
      <alignment horizontal="center" vertical="center" wrapText="1"/>
      <protection hidden="1"/>
    </xf>
    <xf numFmtId="0" fontId="158" fillId="56" borderId="19" xfId="353" applyFont="1" applyFill="1" applyBorder="1" applyAlignment="1" applyProtection="1">
      <alignment horizontal="center" vertical="center" wrapText="1"/>
      <protection hidden="1"/>
    </xf>
    <xf numFmtId="0" fontId="158" fillId="56" borderId="22" xfId="353" applyFont="1" applyFill="1" applyBorder="1" applyAlignment="1" applyProtection="1">
      <alignment horizontal="center" vertical="center" wrapText="1"/>
      <protection hidden="1"/>
    </xf>
    <xf numFmtId="0" fontId="158" fillId="56" borderId="25" xfId="353" applyFont="1" applyFill="1" applyBorder="1" applyAlignment="1" applyProtection="1">
      <alignment horizontal="center" vertical="center" wrapText="1"/>
      <protection hidden="1"/>
    </xf>
    <xf numFmtId="0" fontId="158" fillId="56" borderId="0" xfId="353" applyFont="1" applyFill="1" applyBorder="1" applyAlignment="1" applyProtection="1">
      <alignment horizontal="center" vertical="center" wrapText="1"/>
      <protection hidden="1"/>
    </xf>
    <xf numFmtId="0" fontId="158" fillId="56" borderId="56" xfId="353" applyFont="1" applyFill="1" applyBorder="1" applyAlignment="1" applyProtection="1">
      <alignment horizontal="center" vertical="center" wrapText="1"/>
      <protection hidden="1"/>
    </xf>
    <xf numFmtId="0" fontId="158" fillId="56" borderId="6" xfId="353" applyFont="1" applyFill="1" applyBorder="1" applyAlignment="1" applyProtection="1">
      <alignment horizontal="center" vertical="center" wrapText="1"/>
      <protection hidden="1"/>
    </xf>
    <xf numFmtId="0" fontId="158" fillId="56" borderId="85" xfId="353" applyFont="1" applyFill="1" applyBorder="1" applyAlignment="1" applyProtection="1">
      <alignment horizontal="center" vertical="center" wrapText="1"/>
      <protection hidden="1"/>
    </xf>
    <xf numFmtId="0" fontId="158" fillId="56" borderId="32" xfId="353" applyFont="1" applyFill="1" applyBorder="1" applyAlignment="1" applyProtection="1">
      <alignment horizontal="center" vertical="center" wrapText="1"/>
      <protection hidden="1"/>
    </xf>
    <xf numFmtId="0" fontId="158" fillId="56" borderId="55" xfId="353" applyFont="1" applyFill="1" applyBorder="1" applyAlignment="1" applyProtection="1">
      <alignment horizontal="center" vertical="center" wrapText="1"/>
      <protection hidden="1"/>
    </xf>
    <xf numFmtId="49" fontId="158" fillId="56" borderId="16" xfId="302" applyNumberFormat="1" applyFont="1" applyFill="1" applyBorder="1" applyAlignment="1" applyProtection="1">
      <alignment horizontal="center" vertical="center" wrapText="1"/>
      <protection hidden="1"/>
    </xf>
    <xf numFmtId="49" fontId="158" fillId="56" borderId="20" xfId="302" applyNumberFormat="1" applyFont="1" applyFill="1" applyBorder="1" applyAlignment="1" applyProtection="1">
      <alignment horizontal="center" vertical="center"/>
      <protection hidden="1"/>
    </xf>
    <xf numFmtId="49" fontId="158" fillId="56" borderId="23" xfId="302" applyNumberFormat="1" applyFont="1" applyFill="1" applyBorder="1" applyAlignment="1" applyProtection="1">
      <alignment horizontal="center" vertical="center"/>
      <protection hidden="1"/>
    </xf>
    <xf numFmtId="0" fontId="158" fillId="56" borderId="39" xfId="0" applyFont="1" applyFill="1" applyBorder="1" applyAlignment="1" applyProtection="1">
      <alignment horizontal="center" vertical="center" wrapText="1"/>
      <protection hidden="1"/>
    </xf>
    <xf numFmtId="0" fontId="158" fillId="56" borderId="41" xfId="0" applyFont="1" applyFill="1" applyBorder="1" applyAlignment="1" applyProtection="1">
      <alignment horizontal="center" vertical="center"/>
      <protection hidden="1"/>
    </xf>
    <xf numFmtId="0" fontId="158" fillId="56" borderId="43" xfId="0" applyFont="1" applyFill="1" applyBorder="1" applyAlignment="1" applyProtection="1">
      <alignment horizontal="center" vertical="center"/>
      <protection hidden="1"/>
    </xf>
    <xf numFmtId="0" fontId="158" fillId="56" borderId="68" xfId="0" applyFont="1" applyFill="1" applyBorder="1" applyAlignment="1" applyProtection="1">
      <alignment horizontal="center" vertical="center" wrapText="1"/>
      <protection hidden="1"/>
    </xf>
    <xf numFmtId="0" fontId="158" fillId="56" borderId="45" xfId="0" applyFont="1" applyFill="1" applyBorder="1" applyAlignment="1" applyProtection="1">
      <alignment horizontal="center" vertical="center" wrapText="1"/>
      <protection hidden="1"/>
    </xf>
    <xf numFmtId="0" fontId="158" fillId="56" borderId="31" xfId="0" applyFont="1" applyFill="1" applyBorder="1" applyAlignment="1" applyProtection="1">
      <alignment horizontal="center" vertical="center" wrapText="1"/>
      <protection hidden="1"/>
    </xf>
    <xf numFmtId="49" fontId="158" fillId="56" borderId="16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0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3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59" xfId="0" applyFont="1" applyFill="1" applyBorder="1" applyAlignment="1" applyProtection="1">
      <alignment horizontal="center" vertical="center" wrapText="1"/>
      <protection hidden="1"/>
    </xf>
    <xf numFmtId="0" fontId="158" fillId="56" borderId="57" xfId="0" applyFont="1" applyFill="1" applyBorder="1" applyAlignment="1" applyProtection="1">
      <alignment horizontal="center" vertical="center" wrapText="1"/>
      <protection hidden="1"/>
    </xf>
    <xf numFmtId="0" fontId="159" fillId="56" borderId="0" xfId="0" applyFont="1" applyFill="1" applyAlignment="1" applyProtection="1">
      <alignment horizontal="center" vertical="center"/>
      <protection hidden="1"/>
    </xf>
    <xf numFmtId="3" fontId="158" fillId="56" borderId="56" xfId="0" applyNumberFormat="1" applyFont="1" applyFill="1" applyBorder="1" applyAlignment="1" applyProtection="1">
      <alignment horizontal="center" vertical="center" wrapText="1"/>
      <protection hidden="1"/>
    </xf>
    <xf numFmtId="3" fontId="158" fillId="56" borderId="55" xfId="0" applyNumberFormat="1" applyFont="1" applyFill="1" applyBorder="1" applyAlignment="1" applyProtection="1">
      <alignment horizontal="center" vertical="center"/>
      <protection hidden="1"/>
    </xf>
    <xf numFmtId="3" fontId="158" fillId="56" borderId="65" xfId="0" applyNumberFormat="1" applyFont="1" applyFill="1" applyBorder="1" applyAlignment="1" applyProtection="1">
      <alignment horizontal="center" vertical="center"/>
      <protection hidden="1"/>
    </xf>
    <xf numFmtId="49" fontId="158" fillId="56" borderId="20" xfId="0" applyNumberFormat="1" applyFont="1" applyFill="1" applyBorder="1" applyAlignment="1" applyProtection="1">
      <alignment horizontal="center" vertical="center"/>
      <protection hidden="1"/>
    </xf>
    <xf numFmtId="49" fontId="158" fillId="56" borderId="23" xfId="0" applyNumberFormat="1" applyFont="1" applyFill="1" applyBorder="1" applyAlignment="1" applyProtection="1">
      <alignment horizontal="center" vertical="center"/>
      <protection hidden="1"/>
    </xf>
    <xf numFmtId="49" fontId="158" fillId="56" borderId="52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32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18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1" xfId="0" applyNumberFormat="1" applyFont="1" applyFill="1" applyBorder="1" applyAlignment="1" applyProtection="1">
      <alignment horizontal="center" vertical="center"/>
      <protection hidden="1"/>
    </xf>
    <xf numFmtId="49" fontId="158" fillId="56" borderId="24" xfId="0" applyNumberFormat="1" applyFont="1" applyFill="1" applyBorder="1" applyAlignment="1" applyProtection="1">
      <alignment horizontal="center" vertical="center"/>
      <protection hidden="1"/>
    </xf>
    <xf numFmtId="49" fontId="158" fillId="56" borderId="53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67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54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60" xfId="0" applyFont="1" applyFill="1" applyBorder="1" applyAlignment="1" applyProtection="1">
      <alignment horizontal="center" vertical="center" wrapText="1"/>
      <protection hidden="1"/>
    </xf>
    <xf numFmtId="49" fontId="158" fillId="56" borderId="45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31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1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4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68" xfId="0" applyFont="1" applyFill="1" applyBorder="1" applyAlignment="1" applyProtection="1">
      <alignment horizontal="center" vertical="center"/>
      <protection hidden="1"/>
    </xf>
    <xf numFmtId="0" fontId="158" fillId="56" borderId="59" xfId="0" applyFont="1" applyFill="1" applyBorder="1" applyAlignment="1" applyProtection="1">
      <alignment horizontal="center" vertical="center"/>
      <protection hidden="1"/>
    </xf>
    <xf numFmtId="0" fontId="159" fillId="56" borderId="0" xfId="0" applyFont="1" applyFill="1" applyBorder="1" applyAlignment="1" applyProtection="1">
      <alignment horizontal="center" vertical="center"/>
      <protection hidden="1"/>
    </xf>
    <xf numFmtId="177" fontId="158" fillId="56" borderId="60" xfId="304" applyFont="1" applyFill="1" applyBorder="1" applyAlignment="1" applyProtection="1">
      <alignment horizontal="center" vertical="center" wrapText="1"/>
      <protection hidden="1"/>
    </xf>
    <xf numFmtId="177" fontId="158" fillId="56" borderId="58" xfId="304" applyFont="1" applyFill="1" applyBorder="1" applyAlignment="1" applyProtection="1">
      <alignment horizontal="center" vertical="center"/>
      <protection hidden="1"/>
    </xf>
    <xf numFmtId="177" fontId="158" fillId="56" borderId="66" xfId="304" applyFont="1" applyFill="1" applyBorder="1" applyAlignment="1" applyProtection="1">
      <alignment horizontal="center" vertical="center"/>
      <protection hidden="1"/>
    </xf>
    <xf numFmtId="0" fontId="158" fillId="56" borderId="41" xfId="0" applyFont="1" applyFill="1" applyBorder="1" applyAlignment="1" applyProtection="1">
      <alignment horizontal="center" vertical="center" wrapText="1"/>
      <protection hidden="1"/>
    </xf>
    <xf numFmtId="0" fontId="158" fillId="56" borderId="43" xfId="0" applyFont="1" applyFill="1" applyBorder="1" applyAlignment="1" applyProtection="1">
      <alignment horizontal="center" vertical="center" wrapText="1"/>
      <protection hidden="1"/>
    </xf>
    <xf numFmtId="0" fontId="158" fillId="56" borderId="69" xfId="0" applyFont="1" applyFill="1" applyBorder="1" applyAlignment="1" applyProtection="1">
      <alignment horizontal="center" vertical="center" wrapText="1"/>
      <protection hidden="1"/>
    </xf>
    <xf numFmtId="0" fontId="158" fillId="56" borderId="52" xfId="0" applyFont="1" applyFill="1" applyBorder="1" applyAlignment="1" applyProtection="1">
      <alignment horizontal="center" vertical="center"/>
      <protection hidden="1"/>
    </xf>
    <xf numFmtId="0" fontId="158" fillId="56" borderId="32" xfId="0" applyFont="1" applyFill="1" applyBorder="1" applyAlignment="1" applyProtection="1">
      <alignment horizontal="center" vertical="center"/>
      <protection hidden="1"/>
    </xf>
    <xf numFmtId="0" fontId="158" fillId="56" borderId="40" xfId="0" applyFont="1" applyFill="1" applyBorder="1" applyAlignment="1" applyProtection="1">
      <alignment horizontal="center" vertical="center" wrapText="1"/>
      <protection hidden="1"/>
    </xf>
    <xf numFmtId="177" fontId="158" fillId="56" borderId="56" xfId="304" applyFont="1" applyFill="1" applyBorder="1" applyAlignment="1" applyProtection="1">
      <alignment horizontal="center" vertical="center" wrapText="1"/>
      <protection hidden="1"/>
    </xf>
    <xf numFmtId="177" fontId="158" fillId="56" borderId="55" xfId="304" applyFont="1" applyFill="1" applyBorder="1" applyAlignment="1" applyProtection="1">
      <alignment horizontal="center" vertical="center"/>
      <protection hidden="1"/>
    </xf>
    <xf numFmtId="177" fontId="158" fillId="56" borderId="65" xfId="304" applyFont="1" applyFill="1" applyBorder="1" applyAlignment="1" applyProtection="1">
      <alignment horizontal="center" vertical="center"/>
      <protection hidden="1"/>
    </xf>
    <xf numFmtId="0" fontId="158" fillId="56" borderId="70" xfId="0" applyFont="1" applyFill="1" applyBorder="1" applyAlignment="1" applyProtection="1">
      <alignment horizontal="center" vertical="center" wrapText="1"/>
      <protection hidden="1"/>
    </xf>
    <xf numFmtId="0" fontId="158" fillId="56" borderId="45" xfId="0" applyFont="1" applyFill="1" applyBorder="1" applyAlignment="1" applyProtection="1">
      <alignment horizontal="center" vertical="center"/>
      <protection hidden="1"/>
    </xf>
    <xf numFmtId="0" fontId="158" fillId="56" borderId="31" xfId="0" applyFont="1" applyFill="1" applyBorder="1" applyAlignment="1" applyProtection="1">
      <alignment horizontal="center" vertical="center"/>
      <protection hidden="1"/>
    </xf>
    <xf numFmtId="184" fontId="158" fillId="56" borderId="42" xfId="0" applyNumberFormat="1" applyFont="1" applyFill="1" applyBorder="1" applyAlignment="1" applyProtection="1">
      <alignment horizontal="center" vertical="center" wrapText="1"/>
      <protection hidden="1"/>
    </xf>
    <xf numFmtId="184" fontId="158" fillId="56" borderId="42" xfId="0" applyNumberFormat="1" applyFont="1" applyFill="1" applyBorder="1" applyAlignment="1" applyProtection="1">
      <alignment horizontal="center" vertical="center"/>
      <protection hidden="1"/>
    </xf>
    <xf numFmtId="184" fontId="158" fillId="56" borderId="44" xfId="0" applyNumberFormat="1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horizontal="right"/>
      <protection hidden="1"/>
    </xf>
    <xf numFmtId="181" fontId="158" fillId="56" borderId="16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23" xfId="0" applyNumberFormat="1" applyFont="1" applyFill="1" applyBorder="1" applyAlignment="1" applyProtection="1">
      <alignment horizontal="center" vertical="center"/>
      <protection hidden="1"/>
    </xf>
    <xf numFmtId="181" fontId="159" fillId="56" borderId="0" xfId="0" applyNumberFormat="1" applyFont="1" applyFill="1" applyAlignment="1" applyProtection="1">
      <alignment horizontal="center" vertical="center"/>
      <protection hidden="1"/>
    </xf>
    <xf numFmtId="181" fontId="160" fillId="56" borderId="0" xfId="0" applyNumberFormat="1" applyFont="1" applyFill="1" applyAlignment="1" applyProtection="1">
      <alignment horizontal="center" vertical="center"/>
      <protection hidden="1"/>
    </xf>
    <xf numFmtId="177" fontId="158" fillId="56" borderId="48" xfId="302" applyFont="1" applyFill="1" applyBorder="1" applyAlignment="1" applyProtection="1">
      <alignment horizontal="center" vertical="center" wrapText="1"/>
      <protection hidden="1"/>
    </xf>
    <xf numFmtId="177" fontId="158" fillId="56" borderId="26" xfId="302" applyFont="1" applyFill="1" applyBorder="1" applyAlignment="1" applyProtection="1">
      <alignment horizontal="center" vertical="center" wrapText="1"/>
      <protection hidden="1"/>
    </xf>
    <xf numFmtId="177" fontId="158" fillId="56" borderId="71" xfId="302" applyFont="1" applyFill="1" applyBorder="1" applyAlignment="1" applyProtection="1">
      <alignment horizontal="center" vertical="center" wrapText="1"/>
      <protection hidden="1"/>
    </xf>
    <xf numFmtId="181" fontId="158" fillId="56" borderId="61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61" xfId="0" applyNumberFormat="1" applyFont="1" applyFill="1" applyBorder="1" applyAlignment="1" applyProtection="1">
      <alignment horizontal="center" vertical="center"/>
      <protection hidden="1"/>
    </xf>
    <xf numFmtId="181" fontId="158" fillId="56" borderId="73" xfId="0" applyNumberFormat="1" applyFont="1" applyFill="1" applyBorder="1" applyAlignment="1" applyProtection="1">
      <alignment horizontal="center" vertical="center"/>
      <protection hidden="1"/>
    </xf>
    <xf numFmtId="181" fontId="158" fillId="56" borderId="36" xfId="0" applyNumberFormat="1" applyFont="1" applyFill="1" applyBorder="1" applyAlignment="1" applyProtection="1">
      <alignment horizontal="center" vertical="center"/>
      <protection hidden="1"/>
    </xf>
    <xf numFmtId="181" fontId="158" fillId="56" borderId="74" xfId="0" applyNumberFormat="1" applyFont="1" applyFill="1" applyBorder="1" applyAlignment="1" applyProtection="1">
      <alignment horizontal="center" vertical="center"/>
      <protection hidden="1"/>
    </xf>
    <xf numFmtId="181" fontId="158" fillId="56" borderId="53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18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47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51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54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57" xfId="0" applyFont="1" applyFill="1" applyBorder="1" applyAlignment="1" applyProtection="1">
      <alignment horizontal="center" vertical="center"/>
      <protection hidden="1"/>
    </xf>
    <xf numFmtId="49" fontId="158" fillId="56" borderId="61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47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36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60" xfId="0" applyFont="1" applyFill="1" applyBorder="1" applyAlignment="1" applyProtection="1">
      <alignment horizontal="center" vertical="center"/>
      <protection hidden="1"/>
    </xf>
    <xf numFmtId="181" fontId="158" fillId="56" borderId="24" xfId="0" applyNumberFormat="1" applyFont="1" applyFill="1" applyBorder="1" applyAlignment="1" applyProtection="1">
      <alignment horizontal="center" vertical="center"/>
      <protection hidden="1"/>
    </xf>
    <xf numFmtId="177" fontId="158" fillId="56" borderId="72" xfId="302" applyFont="1" applyFill="1" applyBorder="1" applyAlignment="1" applyProtection="1">
      <alignment horizontal="center" vertical="center" wrapText="1"/>
      <protection hidden="1"/>
    </xf>
    <xf numFmtId="177" fontId="158" fillId="56" borderId="29" xfId="302" applyFont="1" applyFill="1" applyBorder="1" applyAlignment="1" applyProtection="1">
      <alignment horizontal="center" vertical="center" wrapText="1"/>
      <protection hidden="1"/>
    </xf>
    <xf numFmtId="177" fontId="158" fillId="56" borderId="30" xfId="302" applyFont="1" applyFill="1" applyBorder="1" applyAlignment="1" applyProtection="1">
      <alignment horizontal="center" vertical="center" wrapText="1"/>
      <protection hidden="1"/>
    </xf>
    <xf numFmtId="181" fontId="158" fillId="56" borderId="23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41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43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70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45" xfId="0" applyNumberFormat="1" applyFont="1" applyFill="1" applyBorder="1" applyAlignment="1" applyProtection="1">
      <alignment horizontal="center" vertical="center"/>
      <protection hidden="1"/>
    </xf>
    <xf numFmtId="181" fontId="158" fillId="56" borderId="31" xfId="0" applyNumberFormat="1" applyFont="1" applyFill="1" applyBorder="1" applyAlignment="1" applyProtection="1">
      <alignment horizontal="center" vertical="center"/>
      <protection hidden="1"/>
    </xf>
    <xf numFmtId="181" fontId="158" fillId="56" borderId="75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42" xfId="0" applyNumberFormat="1" applyFont="1" applyFill="1" applyBorder="1" applyAlignment="1" applyProtection="1">
      <alignment horizontal="center" vertical="center"/>
      <protection hidden="1"/>
    </xf>
    <xf numFmtId="181" fontId="158" fillId="56" borderId="44" xfId="0" applyNumberFormat="1" applyFont="1" applyFill="1" applyBorder="1" applyAlignment="1" applyProtection="1">
      <alignment horizontal="center" vertical="center"/>
      <protection hidden="1"/>
    </xf>
    <xf numFmtId="0" fontId="158" fillId="56" borderId="4" xfId="0" applyFont="1" applyFill="1" applyBorder="1" applyAlignment="1" applyProtection="1">
      <alignment horizontal="right" vertical="center"/>
      <protection hidden="1"/>
    </xf>
    <xf numFmtId="181" fontId="158" fillId="56" borderId="52" xfId="0" applyNumberFormat="1" applyFont="1" applyFill="1" applyBorder="1" applyAlignment="1" applyProtection="1">
      <alignment horizontal="center" vertical="center"/>
      <protection hidden="1"/>
    </xf>
    <xf numFmtId="181" fontId="158" fillId="56" borderId="32" xfId="0" applyNumberFormat="1" applyFont="1" applyFill="1" applyBorder="1" applyAlignment="1" applyProtection="1">
      <alignment horizontal="center" vertical="center"/>
      <protection hidden="1"/>
    </xf>
    <xf numFmtId="0" fontId="158" fillId="56" borderId="56" xfId="0" applyFont="1" applyFill="1" applyBorder="1" applyAlignment="1" applyProtection="1">
      <alignment horizontal="center" vertical="center"/>
      <protection hidden="1"/>
    </xf>
    <xf numFmtId="181" fontId="158" fillId="56" borderId="39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68" xfId="354" applyNumberFormat="1" applyFont="1" applyFill="1" applyBorder="1" applyAlignment="1" applyProtection="1">
      <alignment horizontal="center" vertical="center"/>
      <protection hidden="1"/>
    </xf>
    <xf numFmtId="181" fontId="158" fillId="56" borderId="18" xfId="354" applyNumberFormat="1" applyFont="1" applyFill="1" applyBorder="1" applyAlignment="1" applyProtection="1">
      <alignment horizontal="center" vertical="center"/>
      <protection hidden="1"/>
    </xf>
    <xf numFmtId="181" fontId="158" fillId="56" borderId="45" xfId="354" applyNumberFormat="1" applyFont="1" applyFill="1" applyBorder="1" applyAlignment="1" applyProtection="1">
      <alignment horizontal="center" vertical="center"/>
      <protection hidden="1"/>
    </xf>
    <xf numFmtId="0" fontId="158" fillId="56" borderId="51" xfId="354" applyFont="1" applyFill="1" applyBorder="1" applyAlignment="1" applyProtection="1">
      <alignment horizontal="center" vertical="center" wrapText="1"/>
      <protection hidden="1"/>
    </xf>
    <xf numFmtId="0" fontId="158" fillId="56" borderId="41" xfId="354" applyFont="1" applyFill="1" applyBorder="1" applyAlignment="1" applyProtection="1">
      <alignment horizontal="center" vertical="center" wrapText="1"/>
      <protection hidden="1"/>
    </xf>
    <xf numFmtId="0" fontId="158" fillId="56" borderId="43" xfId="354" applyFont="1" applyFill="1" applyBorder="1" applyAlignment="1" applyProtection="1">
      <alignment horizontal="center" vertical="center" wrapText="1"/>
      <protection hidden="1"/>
    </xf>
    <xf numFmtId="0" fontId="158" fillId="56" borderId="45" xfId="354" applyFont="1" applyFill="1" applyBorder="1" applyAlignment="1" applyProtection="1">
      <alignment horizontal="center" vertical="center" wrapText="1"/>
      <protection hidden="1"/>
    </xf>
    <xf numFmtId="0" fontId="158" fillId="56" borderId="45" xfId="354" applyFont="1" applyFill="1" applyBorder="1" applyAlignment="1" applyProtection="1">
      <alignment horizontal="center" vertical="center"/>
      <protection hidden="1"/>
    </xf>
    <xf numFmtId="0" fontId="158" fillId="56" borderId="31" xfId="354" applyFont="1" applyFill="1" applyBorder="1" applyAlignment="1" applyProtection="1">
      <alignment horizontal="center" vertical="center"/>
      <protection hidden="1"/>
    </xf>
    <xf numFmtId="181" fontId="158" fillId="56" borderId="45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31" xfId="354" applyNumberFormat="1" applyFont="1" applyFill="1" applyBorder="1" applyAlignment="1" applyProtection="1">
      <alignment horizontal="center" vertical="center" wrapText="1"/>
      <protection hidden="1"/>
    </xf>
    <xf numFmtId="49" fontId="159" fillId="56" borderId="0" xfId="354" applyNumberFormat="1" applyFont="1" applyFill="1" applyAlignment="1" applyProtection="1">
      <alignment horizontal="center" vertical="center"/>
      <protection hidden="1"/>
    </xf>
    <xf numFmtId="181" fontId="158" fillId="56" borderId="68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16" xfId="354" applyNumberFormat="1" applyFont="1" applyFill="1" applyBorder="1" applyAlignment="1" applyProtection="1">
      <alignment horizontal="center" vertical="center"/>
      <protection hidden="1"/>
    </xf>
    <xf numFmtId="49" fontId="158" fillId="56" borderId="68" xfId="354" applyNumberFormat="1" applyFont="1" applyFill="1" applyBorder="1" applyAlignment="1" applyProtection="1">
      <alignment horizontal="center" vertical="center" wrapText="1"/>
      <protection hidden="1"/>
    </xf>
    <xf numFmtId="49" fontId="158" fillId="56" borderId="59" xfId="354" applyNumberFormat="1" applyFont="1" applyFill="1" applyBorder="1" applyAlignment="1" applyProtection="1">
      <alignment horizontal="center" vertical="center" wrapText="1"/>
      <protection hidden="1"/>
    </xf>
    <xf numFmtId="49" fontId="158" fillId="56" borderId="16" xfId="354" applyNumberFormat="1" applyFont="1" applyFill="1" applyBorder="1" applyAlignment="1" applyProtection="1">
      <alignment horizontal="center" vertical="center" wrapText="1"/>
      <protection hidden="1"/>
    </xf>
    <xf numFmtId="49" fontId="158" fillId="56" borderId="45" xfId="354" applyNumberFormat="1" applyFont="1" applyFill="1" applyBorder="1" applyAlignment="1" applyProtection="1">
      <alignment horizontal="center" vertical="center" wrapText="1"/>
      <protection hidden="1"/>
    </xf>
    <xf numFmtId="49" fontId="158" fillId="56" borderId="52" xfId="354" applyNumberFormat="1" applyFont="1" applyFill="1" applyBorder="1" applyAlignment="1" applyProtection="1">
      <alignment horizontal="center" vertical="center" wrapText="1"/>
      <protection hidden="1"/>
    </xf>
    <xf numFmtId="49" fontId="158" fillId="56" borderId="63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17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64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39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41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43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70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45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31" xfId="357" applyNumberFormat="1" applyFont="1" applyFill="1" applyBorder="1" applyAlignment="1" applyProtection="1">
      <alignment horizontal="center" vertical="center" wrapText="1"/>
      <protection hidden="1"/>
    </xf>
    <xf numFmtId="0" fontId="158" fillId="56" borderId="82" xfId="357" applyFont="1" applyFill="1" applyBorder="1" applyAlignment="1" applyProtection="1">
      <alignment horizontal="center" vertical="center" wrapText="1"/>
      <protection hidden="1"/>
    </xf>
    <xf numFmtId="0" fontId="158" fillId="56" borderId="68" xfId="357" applyFont="1" applyFill="1" applyBorder="1" applyAlignment="1" applyProtection="1">
      <alignment horizontal="center" vertical="center"/>
      <protection hidden="1"/>
    </xf>
    <xf numFmtId="0" fontId="158" fillId="56" borderId="59" xfId="357" applyFont="1" applyFill="1" applyBorder="1" applyAlignment="1" applyProtection="1">
      <alignment horizontal="center" vertical="center"/>
      <protection hidden="1"/>
    </xf>
    <xf numFmtId="0" fontId="158" fillId="56" borderId="83" xfId="357" applyFont="1" applyFill="1" applyBorder="1" applyAlignment="1" applyProtection="1">
      <alignment horizontal="center" vertical="center"/>
      <protection hidden="1"/>
    </xf>
    <xf numFmtId="0" fontId="158" fillId="56" borderId="45" xfId="357" applyFont="1" applyFill="1" applyBorder="1" applyAlignment="1" applyProtection="1">
      <alignment horizontal="center" vertical="center"/>
      <protection hidden="1"/>
    </xf>
    <xf numFmtId="0" fontId="158" fillId="56" borderId="52" xfId="357" applyFont="1" applyFill="1" applyBorder="1" applyAlignment="1" applyProtection="1">
      <alignment horizontal="center" vertical="center"/>
      <protection hidden="1"/>
    </xf>
    <xf numFmtId="0" fontId="158" fillId="56" borderId="84" xfId="357" applyFont="1" applyFill="1" applyBorder="1" applyAlignment="1" applyProtection="1">
      <alignment horizontal="center" vertical="center"/>
      <protection hidden="1"/>
    </xf>
    <xf numFmtId="0" fontId="158" fillId="56" borderId="6" xfId="357" applyFont="1" applyFill="1" applyBorder="1" applyAlignment="1" applyProtection="1">
      <alignment horizontal="center" vertical="center"/>
      <protection hidden="1"/>
    </xf>
    <xf numFmtId="0" fontId="158" fillId="56" borderId="85" xfId="357" applyFont="1" applyFill="1" applyBorder="1" applyAlignment="1" applyProtection="1">
      <alignment horizontal="center" vertical="center"/>
      <protection hidden="1"/>
    </xf>
    <xf numFmtId="181" fontId="158" fillId="56" borderId="31" xfId="354" applyNumberFormat="1" applyFont="1" applyFill="1" applyBorder="1" applyAlignment="1" applyProtection="1">
      <alignment horizontal="center" vertical="center"/>
      <protection hidden="1"/>
    </xf>
    <xf numFmtId="0" fontId="158" fillId="56" borderId="31" xfId="354" applyFont="1" applyFill="1" applyBorder="1" applyAlignment="1" applyProtection="1">
      <alignment horizontal="center" vertical="center" wrapText="1"/>
      <protection hidden="1"/>
    </xf>
    <xf numFmtId="49" fontId="158" fillId="56" borderId="52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32" xfId="357" applyNumberFormat="1" applyFont="1" applyFill="1" applyBorder="1" applyAlignment="1" applyProtection="1">
      <alignment horizontal="center" vertical="center" wrapText="1"/>
      <protection hidden="1"/>
    </xf>
    <xf numFmtId="181" fontId="158" fillId="56" borderId="59" xfId="354" applyNumberFormat="1" applyFont="1" applyFill="1" applyBorder="1" applyAlignment="1" applyProtection="1">
      <alignment horizontal="center" vertical="center"/>
      <protection hidden="1"/>
    </xf>
    <xf numFmtId="181" fontId="158" fillId="56" borderId="52" xfId="354" applyNumberFormat="1" applyFont="1" applyFill="1" applyBorder="1" applyAlignment="1" applyProtection="1">
      <alignment horizontal="center" vertical="center"/>
      <protection hidden="1"/>
    </xf>
    <xf numFmtId="181" fontId="158" fillId="56" borderId="52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32" xfId="354" applyNumberFormat="1" applyFont="1" applyFill="1" applyBorder="1" applyAlignment="1" applyProtection="1">
      <alignment horizontal="center" vertical="center" wrapText="1"/>
      <protection hidden="1"/>
    </xf>
    <xf numFmtId="0" fontId="158" fillId="56" borderId="20" xfId="354" applyFont="1" applyFill="1" applyBorder="1" applyAlignment="1" applyProtection="1">
      <alignment horizontal="center" vertical="center" wrapText="1"/>
      <protection hidden="1"/>
    </xf>
    <xf numFmtId="0" fontId="158" fillId="56" borderId="23" xfId="354" applyFont="1" applyFill="1" applyBorder="1" applyAlignment="1" applyProtection="1">
      <alignment horizontal="center" vertical="center" wrapText="1"/>
      <protection hidden="1"/>
    </xf>
    <xf numFmtId="49" fontId="158" fillId="56" borderId="76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77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78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79" xfId="357" applyNumberFormat="1" applyFont="1" applyFill="1" applyBorder="1" applyAlignment="1" applyProtection="1">
      <alignment horizontal="center" vertical="center" wrapText="1"/>
      <protection hidden="1"/>
    </xf>
    <xf numFmtId="181" fontId="158" fillId="56" borderId="16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20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23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53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67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54" xfId="354" applyNumberFormat="1" applyFont="1" applyFill="1" applyBorder="1" applyAlignment="1" applyProtection="1">
      <alignment horizontal="center" vertical="center" wrapText="1"/>
      <protection hidden="1"/>
    </xf>
    <xf numFmtId="49" fontId="158" fillId="56" borderId="80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81" xfId="357" applyNumberFormat="1" applyFont="1" applyFill="1" applyBorder="1" applyAlignment="1" applyProtection="1">
      <alignment horizontal="center" vertical="center" wrapText="1"/>
      <protection hidden="1"/>
    </xf>
    <xf numFmtId="0" fontId="158" fillId="56" borderId="86" xfId="357" applyFont="1" applyFill="1" applyBorder="1" applyAlignment="1" applyProtection="1">
      <alignment horizontal="center" vertical="center" wrapText="1"/>
      <protection hidden="1"/>
    </xf>
    <xf numFmtId="0" fontId="158" fillId="56" borderId="86" xfId="357" applyFont="1" applyFill="1" applyBorder="1" applyAlignment="1" applyProtection="1">
      <alignment horizontal="center" vertical="center"/>
      <protection hidden="1"/>
    </xf>
    <xf numFmtId="0" fontId="158" fillId="56" borderId="87" xfId="357" applyFont="1" applyFill="1" applyBorder="1" applyAlignment="1" applyProtection="1">
      <alignment horizontal="center" vertical="center"/>
      <protection hidden="1"/>
    </xf>
    <xf numFmtId="0" fontId="158" fillId="56" borderId="88" xfId="357" applyFont="1" applyFill="1" applyBorder="1" applyAlignment="1" applyProtection="1">
      <alignment horizontal="center" vertical="center"/>
      <protection hidden="1"/>
    </xf>
    <xf numFmtId="0" fontId="158" fillId="56" borderId="76" xfId="357" applyFont="1" applyFill="1" applyBorder="1" applyAlignment="1" applyProtection="1">
      <alignment horizontal="center" vertical="center"/>
      <protection hidden="1"/>
    </xf>
    <xf numFmtId="0" fontId="158" fillId="56" borderId="80" xfId="357" applyFont="1" applyFill="1" applyBorder="1" applyAlignment="1" applyProtection="1">
      <alignment horizontal="center" vertical="center"/>
      <protection hidden="1"/>
    </xf>
    <xf numFmtId="49" fontId="158" fillId="56" borderId="89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90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91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48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26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71" xfId="357" applyNumberFormat="1" applyFont="1" applyFill="1" applyBorder="1" applyAlignment="1" applyProtection="1">
      <alignment horizontal="center" vertical="center" wrapText="1"/>
      <protection hidden="1"/>
    </xf>
    <xf numFmtId="181" fontId="158" fillId="56" borderId="48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35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26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0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18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21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24" xfId="354" applyNumberFormat="1" applyFont="1" applyFill="1" applyBorder="1" applyAlignment="1" applyProtection="1">
      <alignment horizontal="center" vertical="center" wrapText="1"/>
      <protection hidden="1"/>
    </xf>
    <xf numFmtId="0" fontId="158" fillId="56" borderId="35" xfId="354" applyFont="1" applyFill="1" applyBorder="1" applyAlignment="1" applyProtection="1">
      <alignment horizontal="center" vertical="center" wrapText="1"/>
      <protection hidden="1"/>
    </xf>
    <xf numFmtId="0" fontId="158" fillId="56" borderId="35" xfId="354" applyFont="1" applyFill="1" applyBorder="1" applyAlignment="1" applyProtection="1">
      <alignment horizontal="center" vertical="center"/>
      <protection hidden="1"/>
    </xf>
    <xf numFmtId="0" fontId="158" fillId="56" borderId="49" xfId="354" applyFont="1" applyFill="1" applyBorder="1" applyAlignment="1" applyProtection="1">
      <alignment horizontal="center" vertical="center"/>
      <protection hidden="1"/>
    </xf>
    <xf numFmtId="0" fontId="158" fillId="56" borderId="0" xfId="354" applyFont="1" applyFill="1" applyBorder="1" applyAlignment="1" applyProtection="1">
      <alignment horizontal="center" vertical="center"/>
      <protection hidden="1"/>
    </xf>
    <xf numFmtId="0" fontId="158" fillId="56" borderId="21" xfId="354" applyFont="1" applyFill="1" applyBorder="1" applyAlignment="1" applyProtection="1">
      <alignment horizontal="center" vertical="center"/>
      <protection hidden="1"/>
    </xf>
    <xf numFmtId="181" fontId="158" fillId="56" borderId="20" xfId="354" applyNumberFormat="1" applyFont="1" applyFill="1" applyBorder="1" applyAlignment="1" applyProtection="1">
      <alignment horizontal="center" vertical="center"/>
      <protection hidden="1"/>
    </xf>
    <xf numFmtId="181" fontId="158" fillId="56" borderId="23" xfId="354" applyNumberFormat="1" applyFont="1" applyFill="1" applyBorder="1" applyAlignment="1" applyProtection="1">
      <alignment horizontal="center" vertical="center"/>
      <protection hidden="1"/>
    </xf>
    <xf numFmtId="0" fontId="158" fillId="56" borderId="46" xfId="354" applyFont="1" applyFill="1" applyBorder="1" applyAlignment="1" applyProtection="1">
      <alignment horizontal="center" vertical="center" wrapText="1"/>
      <protection hidden="1"/>
    </xf>
    <xf numFmtId="0" fontId="158" fillId="56" borderId="67" xfId="354" applyFont="1" applyFill="1" applyBorder="1" applyAlignment="1" applyProtection="1">
      <alignment horizontal="center" vertical="center"/>
      <protection hidden="1"/>
    </xf>
    <xf numFmtId="0" fontId="158" fillId="56" borderId="39" xfId="354" applyFont="1" applyFill="1" applyBorder="1" applyAlignment="1" applyProtection="1">
      <alignment horizontal="center" vertical="center" wrapText="1"/>
      <protection hidden="1"/>
    </xf>
    <xf numFmtId="0" fontId="158" fillId="56" borderId="68" xfId="354" applyFont="1" applyFill="1" applyBorder="1" applyAlignment="1" applyProtection="1">
      <alignment horizontal="center" vertical="center"/>
      <protection hidden="1"/>
    </xf>
    <xf numFmtId="0" fontId="158" fillId="56" borderId="18" xfId="354" applyFont="1" applyFill="1" applyBorder="1" applyAlignment="1" applyProtection="1">
      <alignment horizontal="center" vertical="center"/>
      <protection hidden="1"/>
    </xf>
    <xf numFmtId="181" fontId="158" fillId="56" borderId="51" xfId="354" applyNumberFormat="1" applyFont="1" applyFill="1" applyBorder="1" applyAlignment="1" applyProtection="1">
      <alignment horizontal="center" vertical="center"/>
      <protection hidden="1"/>
    </xf>
    <xf numFmtId="181" fontId="158" fillId="56" borderId="41" xfId="354" applyNumberFormat="1" applyFont="1" applyFill="1" applyBorder="1" applyAlignment="1" applyProtection="1">
      <alignment horizontal="center" vertical="center"/>
      <protection hidden="1"/>
    </xf>
    <xf numFmtId="181" fontId="158" fillId="56" borderId="43" xfId="354" applyNumberFormat="1" applyFont="1" applyFill="1" applyBorder="1" applyAlignment="1" applyProtection="1">
      <alignment horizontal="center" vertical="center"/>
      <protection hidden="1"/>
    </xf>
    <xf numFmtId="0" fontId="158" fillId="56" borderId="68" xfId="354" applyFont="1" applyFill="1" applyBorder="1" applyAlignment="1" applyProtection="1">
      <alignment horizontal="center" vertical="center" wrapText="1"/>
      <protection hidden="1"/>
    </xf>
    <xf numFmtId="0" fontId="158" fillId="56" borderId="16" xfId="354" applyFont="1" applyFill="1" applyBorder="1" applyAlignment="1" applyProtection="1">
      <alignment horizontal="center" vertical="center" wrapText="1"/>
      <protection hidden="1"/>
    </xf>
    <xf numFmtId="181" fontId="158" fillId="56" borderId="70" xfId="354" applyNumberFormat="1" applyFont="1" applyFill="1" applyBorder="1" applyAlignment="1" applyProtection="1">
      <alignment horizontal="center" vertical="center" wrapText="1"/>
      <protection hidden="1"/>
    </xf>
    <xf numFmtId="0" fontId="161" fillId="56" borderId="0" xfId="357" applyFont="1" applyFill="1" applyAlignment="1" applyProtection="1">
      <alignment horizontal="left" vertical="center" wrapText="1"/>
      <protection hidden="1"/>
    </xf>
    <xf numFmtId="49" fontId="161" fillId="56" borderId="0" xfId="354" applyNumberFormat="1" applyFont="1" applyFill="1" applyBorder="1" applyAlignment="1" applyProtection="1">
      <alignment horizontal="left"/>
      <protection hidden="1"/>
    </xf>
    <xf numFmtId="49" fontId="158" fillId="56" borderId="70" xfId="354" applyNumberFormat="1" applyFont="1" applyFill="1" applyBorder="1" applyAlignment="1" applyProtection="1">
      <alignment horizontal="center" vertical="center" wrapText="1"/>
      <protection hidden="1"/>
    </xf>
    <xf numFmtId="49" fontId="158" fillId="56" borderId="31" xfId="354" applyNumberFormat="1" applyFont="1" applyFill="1" applyBorder="1" applyAlignment="1" applyProtection="1">
      <alignment horizontal="center" vertical="center" wrapText="1"/>
      <protection hidden="1"/>
    </xf>
    <xf numFmtId="0" fontId="159" fillId="56" borderId="0" xfId="357" applyFont="1" applyFill="1" applyAlignment="1" applyProtection="1">
      <alignment horizontal="center" vertical="center"/>
      <protection hidden="1"/>
    </xf>
    <xf numFmtId="49" fontId="160" fillId="56" borderId="0" xfId="0" applyNumberFormat="1" applyFont="1" applyFill="1" applyAlignment="1" applyProtection="1">
      <alignment horizontal="center" vertical="center"/>
      <protection hidden="1"/>
    </xf>
    <xf numFmtId="49" fontId="159" fillId="56" borderId="0" xfId="0" applyNumberFormat="1" applyFont="1" applyFill="1" applyAlignment="1" applyProtection="1">
      <alignment horizontal="center" vertical="center"/>
      <protection hidden="1"/>
    </xf>
    <xf numFmtId="181" fontId="158" fillId="56" borderId="46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69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48" xfId="302" applyNumberFormat="1" applyFont="1" applyFill="1" applyBorder="1" applyAlignment="1" applyProtection="1">
      <alignment horizontal="center" vertical="center" wrapText="1"/>
      <protection hidden="1"/>
    </xf>
    <xf numFmtId="49" fontId="158" fillId="56" borderId="71" xfId="302" applyNumberFormat="1" applyFont="1" applyFill="1" applyBorder="1" applyAlignment="1" applyProtection="1">
      <alignment horizontal="center" vertical="center" wrapText="1"/>
      <protection hidden="1"/>
    </xf>
    <xf numFmtId="181" fontId="158" fillId="56" borderId="49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24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63" xfId="302" applyNumberFormat="1" applyFont="1" applyFill="1" applyBorder="1" applyAlignment="1" applyProtection="1">
      <alignment horizontal="center" vertical="center" wrapText="1"/>
      <protection hidden="1"/>
    </xf>
    <xf numFmtId="49" fontId="158" fillId="56" borderId="64" xfId="302" applyNumberFormat="1" applyFont="1" applyFill="1" applyBorder="1" applyAlignment="1" applyProtection="1">
      <alignment horizontal="center" vertical="center" wrapText="1"/>
      <protection hidden="1"/>
    </xf>
    <xf numFmtId="181" fontId="158" fillId="56" borderId="72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30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56" xfId="0" applyNumberFormat="1" applyFont="1" applyFill="1" applyBorder="1" applyAlignment="1" applyProtection="1">
      <alignment horizontal="center" vertical="center"/>
      <protection hidden="1"/>
    </xf>
    <xf numFmtId="41" fontId="158" fillId="56" borderId="57" xfId="0" applyNumberFormat="1" applyFont="1" applyFill="1" applyBorder="1" applyAlignment="1" applyProtection="1">
      <alignment horizontal="center" vertical="center"/>
      <protection hidden="1"/>
    </xf>
    <xf numFmtId="41" fontId="158" fillId="56" borderId="45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53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18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67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21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47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51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31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61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0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36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54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16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20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23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1" xfId="0" applyNumberFormat="1" applyFont="1" applyFill="1" applyBorder="1" applyAlignment="1" applyProtection="1">
      <alignment horizontal="center" vertical="center"/>
      <protection hidden="1"/>
    </xf>
    <xf numFmtId="0" fontId="158" fillId="56" borderId="1" xfId="0" applyFont="1" applyFill="1" applyBorder="1" applyAlignment="1" applyProtection="1">
      <alignment horizontal="center" vertical="center"/>
      <protection hidden="1"/>
    </xf>
    <xf numFmtId="41" fontId="158" fillId="56" borderId="60" xfId="303" applyNumberFormat="1" applyFont="1" applyFill="1" applyBorder="1" applyAlignment="1" applyProtection="1">
      <alignment horizontal="center" vertical="center" wrapText="1"/>
      <protection hidden="1"/>
    </xf>
    <xf numFmtId="41" fontId="158" fillId="56" borderId="58" xfId="303" applyNumberFormat="1" applyFont="1" applyFill="1" applyBorder="1" applyAlignment="1" applyProtection="1">
      <alignment horizontal="center" vertical="center"/>
      <protection hidden="1"/>
    </xf>
    <xf numFmtId="41" fontId="158" fillId="56" borderId="66" xfId="303" applyNumberFormat="1" applyFont="1" applyFill="1" applyBorder="1" applyAlignment="1" applyProtection="1">
      <alignment horizontal="center" vertical="center"/>
      <protection hidden="1"/>
    </xf>
    <xf numFmtId="0" fontId="158" fillId="56" borderId="41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45" xfId="0" applyNumberFormat="1" applyFont="1" applyFill="1" applyBorder="1" applyAlignment="1" applyProtection="1">
      <alignment horizontal="center" vertical="center"/>
      <protection hidden="1"/>
    </xf>
    <xf numFmtId="0" fontId="158" fillId="56" borderId="41" xfId="0" applyNumberFormat="1" applyFont="1" applyFill="1" applyBorder="1" applyAlignment="1" applyProtection="1">
      <alignment horizontal="center" vertical="center"/>
      <protection hidden="1"/>
    </xf>
    <xf numFmtId="0" fontId="158" fillId="56" borderId="45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53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61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67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0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47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36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43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31" xfId="0" applyNumberFormat="1" applyFont="1" applyFill="1" applyBorder="1" applyAlignment="1" applyProtection="1">
      <alignment horizontal="center" vertical="center" wrapText="1"/>
      <protection hidden="1"/>
    </xf>
    <xf numFmtId="182" fontId="159" fillId="56" borderId="0" xfId="0" applyNumberFormat="1" applyFont="1" applyFill="1" applyAlignment="1" applyProtection="1">
      <alignment horizontal="center" vertical="center"/>
      <protection hidden="1"/>
    </xf>
    <xf numFmtId="182" fontId="168" fillId="56" borderId="0" xfId="0" applyNumberFormat="1" applyFont="1" applyFill="1" applyBorder="1" applyAlignment="1" applyProtection="1">
      <alignment horizontal="center" vertical="center"/>
      <protection hidden="1"/>
    </xf>
    <xf numFmtId="182" fontId="158" fillId="56" borderId="0" xfId="0" applyNumberFormat="1" applyFont="1" applyFill="1" applyBorder="1" applyAlignment="1" applyProtection="1">
      <alignment horizontal="left" vertical="center"/>
      <protection hidden="1"/>
    </xf>
    <xf numFmtId="0" fontId="158" fillId="56" borderId="60" xfId="303" applyNumberFormat="1" applyFont="1" applyFill="1" applyBorder="1" applyAlignment="1" applyProtection="1">
      <alignment horizontal="center" vertical="center" wrapText="1"/>
      <protection hidden="1"/>
    </xf>
    <xf numFmtId="0" fontId="158" fillId="56" borderId="58" xfId="303" applyNumberFormat="1" applyFont="1" applyFill="1" applyBorder="1" applyAlignment="1" applyProtection="1">
      <alignment horizontal="center" vertical="center"/>
      <protection hidden="1"/>
    </xf>
    <xf numFmtId="0" fontId="158" fillId="56" borderId="66" xfId="303" applyNumberFormat="1" applyFont="1" applyFill="1" applyBorder="1" applyAlignment="1" applyProtection="1">
      <alignment horizontal="center" vertical="center"/>
      <protection hidden="1"/>
    </xf>
    <xf numFmtId="0" fontId="158" fillId="56" borderId="56" xfId="0" applyNumberFormat="1" applyFont="1" applyFill="1" applyBorder="1" applyAlignment="1" applyProtection="1">
      <alignment horizontal="center" vertical="center"/>
      <protection hidden="1"/>
    </xf>
    <xf numFmtId="0" fontId="158" fillId="56" borderId="57" xfId="0" applyNumberFormat="1" applyFont="1" applyFill="1" applyBorder="1" applyAlignment="1" applyProtection="1">
      <alignment horizontal="center" vertical="center"/>
      <protection hidden="1"/>
    </xf>
    <xf numFmtId="0" fontId="158" fillId="56" borderId="52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32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39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68" xfId="0" applyNumberFormat="1" applyFont="1" applyFill="1" applyBorder="1" applyAlignment="1" applyProtection="1">
      <alignment horizontal="center" vertical="center"/>
      <protection hidden="1"/>
    </xf>
    <xf numFmtId="181" fontId="158" fillId="56" borderId="59" xfId="0" applyNumberFormat="1" applyFont="1" applyFill="1" applyBorder="1" applyAlignment="1" applyProtection="1">
      <alignment horizontal="center" vertical="center"/>
      <protection hidden="1"/>
    </xf>
    <xf numFmtId="181" fontId="158" fillId="56" borderId="41" xfId="0" applyNumberFormat="1" applyFont="1" applyFill="1" applyBorder="1" applyAlignment="1" applyProtection="1">
      <alignment horizontal="center" vertical="center"/>
      <protection hidden="1"/>
    </xf>
    <xf numFmtId="181" fontId="158" fillId="56" borderId="43" xfId="0" applyNumberFormat="1" applyFont="1" applyFill="1" applyBorder="1" applyAlignment="1" applyProtection="1">
      <alignment horizontal="center" vertical="center"/>
      <protection hidden="1"/>
    </xf>
    <xf numFmtId="181" fontId="158" fillId="56" borderId="45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31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52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32" xfId="0" applyNumberFormat="1" applyFont="1" applyFill="1" applyBorder="1" applyAlignment="1" applyProtection="1">
      <alignment horizontal="center" vertical="center" wrapText="1"/>
      <protection hidden="1"/>
    </xf>
    <xf numFmtId="177" fontId="158" fillId="56" borderId="56" xfId="302" applyFont="1" applyFill="1" applyBorder="1" applyAlignment="1" applyProtection="1">
      <alignment horizontal="center" vertical="center" wrapText="1"/>
      <protection hidden="1"/>
    </xf>
    <xf numFmtId="177" fontId="158" fillId="56" borderId="55" xfId="302" applyFont="1" applyFill="1" applyBorder="1" applyAlignment="1" applyProtection="1">
      <alignment horizontal="center" vertical="center" wrapText="1"/>
      <protection hidden="1"/>
    </xf>
    <xf numFmtId="177" fontId="158" fillId="56" borderId="65" xfId="302" applyFont="1" applyFill="1" applyBorder="1" applyAlignment="1" applyProtection="1">
      <alignment horizontal="center" vertical="center" wrapText="1"/>
      <protection hidden="1"/>
    </xf>
    <xf numFmtId="0" fontId="161" fillId="56" borderId="46" xfId="0" applyFont="1" applyFill="1" applyBorder="1" applyAlignment="1" applyProtection="1">
      <alignment horizontal="center" vertical="center" wrapText="1"/>
      <protection hidden="1"/>
    </xf>
    <xf numFmtId="0" fontId="161" fillId="56" borderId="67" xfId="0" applyFont="1" applyFill="1" applyBorder="1" applyAlignment="1" applyProtection="1">
      <alignment horizontal="center" vertical="center" wrapText="1"/>
      <protection hidden="1"/>
    </xf>
    <xf numFmtId="0" fontId="161" fillId="56" borderId="54" xfId="0" applyFont="1" applyFill="1" applyBorder="1" applyAlignment="1" applyProtection="1">
      <alignment horizontal="center" vertical="center" wrapText="1"/>
      <protection hidden="1"/>
    </xf>
    <xf numFmtId="0" fontId="160" fillId="56" borderId="0" xfId="0" applyFont="1" applyFill="1" applyBorder="1" applyAlignment="1" applyProtection="1">
      <alignment horizontal="center" vertical="center"/>
      <protection hidden="1"/>
    </xf>
    <xf numFmtId="0" fontId="161" fillId="56" borderId="68" xfId="0" applyFont="1" applyFill="1" applyBorder="1" applyAlignment="1" applyProtection="1">
      <alignment horizontal="center" vertical="center" wrapText="1"/>
      <protection hidden="1"/>
    </xf>
    <xf numFmtId="0" fontId="161" fillId="56" borderId="45" xfId="0" applyFont="1" applyFill="1" applyBorder="1" applyAlignment="1" applyProtection="1">
      <alignment horizontal="center" vertical="center" wrapText="1"/>
      <protection hidden="1"/>
    </xf>
    <xf numFmtId="0" fontId="161" fillId="56" borderId="31" xfId="0" applyFont="1" applyFill="1" applyBorder="1" applyAlignment="1" applyProtection="1">
      <alignment horizontal="center" vertical="center" wrapText="1"/>
      <protection hidden="1"/>
    </xf>
    <xf numFmtId="0" fontId="158" fillId="56" borderId="0" xfId="0" applyFont="1" applyFill="1" applyBorder="1" applyAlignment="1" applyProtection="1">
      <alignment horizontal="left" vertical="center"/>
      <protection hidden="1"/>
    </xf>
    <xf numFmtId="0" fontId="161" fillId="56" borderId="39" xfId="0" applyFont="1" applyFill="1" applyBorder="1" applyAlignment="1" applyProtection="1">
      <alignment horizontal="center" vertical="center" wrapText="1"/>
      <protection hidden="1"/>
    </xf>
    <xf numFmtId="0" fontId="161" fillId="56" borderId="41" xfId="0" applyFont="1" applyFill="1" applyBorder="1" applyAlignment="1" applyProtection="1">
      <alignment horizontal="center" vertical="center" wrapText="1"/>
      <protection hidden="1"/>
    </xf>
    <xf numFmtId="0" fontId="161" fillId="56" borderId="43" xfId="0" applyFont="1" applyFill="1" applyBorder="1" applyAlignment="1" applyProtection="1">
      <alignment horizontal="center" vertical="center" wrapText="1"/>
      <protection hidden="1"/>
    </xf>
    <xf numFmtId="0" fontId="160" fillId="56" borderId="0" xfId="0" applyFont="1" applyFill="1" applyAlignment="1" applyProtection="1">
      <alignment horizontal="center" vertical="center"/>
      <protection hidden="1"/>
    </xf>
    <xf numFmtId="0" fontId="161" fillId="56" borderId="45" xfId="0" applyFont="1" applyFill="1" applyBorder="1" applyAlignment="1" applyProtection="1">
      <alignment horizontal="center" vertical="center"/>
      <protection hidden="1"/>
    </xf>
    <xf numFmtId="0" fontId="161" fillId="56" borderId="31" xfId="0" applyFont="1" applyFill="1" applyBorder="1" applyAlignment="1" applyProtection="1">
      <alignment horizontal="center" vertical="center"/>
      <protection hidden="1"/>
    </xf>
    <xf numFmtId="0" fontId="161" fillId="56" borderId="59" xfId="0" applyFont="1" applyFill="1" applyBorder="1" applyAlignment="1" applyProtection="1">
      <alignment horizontal="center" vertical="center" wrapText="1"/>
      <protection hidden="1"/>
    </xf>
    <xf numFmtId="0" fontId="161" fillId="56" borderId="52" xfId="0" applyFont="1" applyFill="1" applyBorder="1" applyAlignment="1" applyProtection="1">
      <alignment horizontal="center" vertical="center"/>
      <protection hidden="1"/>
    </xf>
    <xf numFmtId="0" fontId="161" fillId="56" borderId="32" xfId="0" applyFont="1" applyFill="1" applyBorder="1" applyAlignment="1" applyProtection="1">
      <alignment horizontal="center" vertical="center"/>
      <protection hidden="1"/>
    </xf>
    <xf numFmtId="176" fontId="159" fillId="56" borderId="0" xfId="307" applyFont="1" applyFill="1" applyBorder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horizontal="center" vertical="center"/>
      <protection hidden="1"/>
    </xf>
    <xf numFmtId="0" fontId="159" fillId="56" borderId="0" xfId="0" applyFont="1" applyFill="1" applyAlignment="1" applyProtection="1">
      <alignment horizontal="center" vertical="center" wrapText="1"/>
      <protection hidden="1"/>
    </xf>
    <xf numFmtId="0" fontId="160" fillId="56" borderId="0" xfId="0" applyFont="1" applyFill="1" applyAlignment="1" applyProtection="1">
      <alignment horizontal="center" vertical="top"/>
      <protection hidden="1"/>
    </xf>
    <xf numFmtId="0" fontId="158" fillId="56" borderId="46" xfId="0" applyFont="1" applyFill="1" applyBorder="1" applyAlignment="1" applyProtection="1">
      <alignment horizontal="center" vertical="center" wrapText="1"/>
      <protection hidden="1"/>
    </xf>
    <xf numFmtId="0" fontId="158" fillId="56" borderId="48" xfId="0" applyFont="1" applyFill="1" applyBorder="1" applyAlignment="1" applyProtection="1">
      <alignment horizontal="center" vertical="center" wrapText="1"/>
      <protection hidden="1"/>
    </xf>
    <xf numFmtId="0" fontId="158" fillId="56" borderId="16" xfId="0" applyFont="1" applyFill="1" applyBorder="1" applyAlignment="1" applyProtection="1">
      <alignment horizontal="center" vertical="center" wrapText="1"/>
      <protection hidden="1"/>
    </xf>
    <xf numFmtId="0" fontId="158" fillId="56" borderId="20" xfId="0" applyFont="1" applyFill="1" applyBorder="1" applyAlignment="1" applyProtection="1">
      <alignment horizontal="center" vertical="center" wrapText="1"/>
      <protection hidden="1"/>
    </xf>
    <xf numFmtId="0" fontId="158" fillId="56" borderId="23" xfId="0" applyFont="1" applyFill="1" applyBorder="1" applyAlignment="1" applyProtection="1">
      <alignment horizontal="center" vertical="center" wrapText="1"/>
      <protection hidden="1"/>
    </xf>
    <xf numFmtId="0" fontId="158" fillId="56" borderId="53" xfId="0" applyFont="1" applyFill="1" applyBorder="1" applyAlignment="1" applyProtection="1">
      <alignment horizontal="center" vertical="center" wrapText="1"/>
      <protection hidden="1"/>
    </xf>
    <xf numFmtId="0" fontId="158" fillId="56" borderId="67" xfId="0" applyFont="1" applyFill="1" applyBorder="1" applyAlignment="1" applyProtection="1">
      <alignment horizontal="center" vertical="center" wrapText="1"/>
      <protection hidden="1"/>
    </xf>
    <xf numFmtId="0" fontId="158" fillId="56" borderId="54" xfId="0" applyFont="1" applyFill="1" applyBorder="1" applyAlignment="1" applyProtection="1">
      <alignment horizontal="center" vertical="center" wrapText="1"/>
      <protection hidden="1"/>
    </xf>
    <xf numFmtId="41" fontId="158" fillId="56" borderId="4" xfId="0" applyNumberFormat="1" applyFont="1" applyFill="1" applyBorder="1" applyAlignment="1" applyProtection="1">
      <alignment horizontal="center" vertical="center"/>
      <protection hidden="1"/>
    </xf>
    <xf numFmtId="41" fontId="158" fillId="56" borderId="27" xfId="0" applyNumberFormat="1" applyFont="1" applyFill="1" applyBorder="1" applyAlignment="1" applyProtection="1">
      <alignment horizontal="center" vertical="center"/>
      <protection hidden="1"/>
    </xf>
    <xf numFmtId="41" fontId="158" fillId="56" borderId="0" xfId="0" applyNumberFormat="1" applyFont="1" applyFill="1" applyBorder="1" applyAlignment="1" applyProtection="1">
      <alignment horizontal="center" vertical="center"/>
      <protection hidden="1"/>
    </xf>
    <xf numFmtId="41" fontId="158" fillId="56" borderId="17" xfId="0" applyNumberFormat="1" applyFont="1" applyFill="1" applyBorder="1" applyAlignment="1" applyProtection="1">
      <alignment horizontal="center" vertical="center"/>
      <protection hidden="1"/>
    </xf>
    <xf numFmtId="0" fontId="166" fillId="56" borderId="17" xfId="0" applyFont="1" applyFill="1" applyBorder="1" applyAlignment="1" applyProtection="1">
      <alignment horizontal="center" vertical="center"/>
      <protection hidden="1"/>
    </xf>
    <xf numFmtId="0" fontId="158" fillId="56" borderId="72" xfId="0" applyFont="1" applyFill="1" applyBorder="1" applyAlignment="1" applyProtection="1">
      <alignment horizontal="center" vertical="center" wrapText="1"/>
      <protection hidden="1"/>
    </xf>
    <xf numFmtId="0" fontId="158" fillId="56" borderId="29" xfId="0" applyFont="1" applyFill="1" applyBorder="1" applyAlignment="1" applyProtection="1">
      <alignment horizontal="center" vertical="center" wrapText="1"/>
      <protection hidden="1"/>
    </xf>
    <xf numFmtId="0" fontId="158" fillId="56" borderId="30" xfId="0" applyFont="1" applyFill="1" applyBorder="1" applyAlignment="1" applyProtection="1">
      <alignment horizontal="center" vertical="center" wrapText="1"/>
      <protection hidden="1"/>
    </xf>
    <xf numFmtId="41" fontId="83" fillId="56" borderId="0" xfId="0" quotePrefix="1" applyNumberFormat="1" applyFont="1" applyFill="1" applyBorder="1" applyAlignment="1" applyProtection="1">
      <alignment horizontal="center" vertical="center"/>
      <protection hidden="1"/>
    </xf>
    <xf numFmtId="41" fontId="83" fillId="56" borderId="17" xfId="0" quotePrefix="1" applyNumberFormat="1" applyFont="1" applyFill="1" applyBorder="1" applyAlignment="1" applyProtection="1">
      <alignment horizontal="center" vertical="center"/>
      <protection hidden="1"/>
    </xf>
    <xf numFmtId="41" fontId="158" fillId="56" borderId="0" xfId="0" quotePrefix="1" applyNumberFormat="1" applyFont="1" applyFill="1" applyBorder="1" applyAlignment="1" applyProtection="1">
      <alignment horizontal="center" vertical="center"/>
      <protection hidden="1"/>
    </xf>
    <xf numFmtId="41" fontId="158" fillId="56" borderId="17" xfId="0" quotePrefix="1" applyNumberFormat="1" applyFont="1" applyFill="1" applyBorder="1" applyAlignment="1" applyProtection="1">
      <alignment horizontal="center" vertical="center"/>
      <protection hidden="1"/>
    </xf>
    <xf numFmtId="0" fontId="158" fillId="56" borderId="56" xfId="0" applyFont="1" applyFill="1" applyBorder="1" applyAlignment="1" applyProtection="1">
      <alignment horizontal="center" vertical="center" wrapText="1"/>
      <protection hidden="1"/>
    </xf>
    <xf numFmtId="0" fontId="158" fillId="56" borderId="83" xfId="0" applyFont="1" applyFill="1" applyBorder="1" applyAlignment="1" applyProtection="1">
      <alignment horizontal="center" vertical="center" wrapText="1"/>
      <protection hidden="1"/>
    </xf>
    <xf numFmtId="0" fontId="158" fillId="56" borderId="52" xfId="0" applyFont="1" applyFill="1" applyBorder="1" applyAlignment="1" applyProtection="1">
      <alignment horizontal="center" vertical="center" wrapText="1"/>
      <protection hidden="1"/>
    </xf>
    <xf numFmtId="0" fontId="158" fillId="56" borderId="18" xfId="0" applyFont="1" applyFill="1" applyBorder="1" applyAlignment="1" applyProtection="1">
      <alignment horizontal="center" vertical="center" wrapText="1"/>
      <protection hidden="1"/>
    </xf>
    <xf numFmtId="0" fontId="158" fillId="56" borderId="24" xfId="0" applyFont="1" applyFill="1" applyBorder="1" applyAlignment="1" applyProtection="1">
      <alignment horizontal="center" vertical="center" wrapText="1"/>
      <protection hidden="1"/>
    </xf>
    <xf numFmtId="0" fontId="158" fillId="56" borderId="37" xfId="0" applyFont="1" applyFill="1" applyBorder="1" applyAlignment="1" applyProtection="1">
      <alignment horizontal="center" vertical="center" wrapText="1"/>
      <protection hidden="1"/>
    </xf>
  </cellXfs>
  <cellStyles count="4791">
    <cellStyle name=" 1" xfId="1"/>
    <cellStyle name=" 1 2" xfId="447"/>
    <cellStyle name="??&amp;O?&amp;H?_x0008__x000f__x0007_?_x0007__x0001__x0001_" xfId="448"/>
    <cellStyle name="??&amp;O?&amp;H?_x0008_??_x0007__x0001__x0001_" xfId="2"/>
    <cellStyle name="_Book1" xfId="449"/>
    <cellStyle name="_Capex Tracking Control Sheet -ADMIN " xfId="450"/>
    <cellStyle name="_Project tracking Puri (Diana) per March'06 " xfId="451"/>
    <cellStyle name="_Recon with FAR " xfId="452"/>
    <cellStyle name="_금융점포(광주)" xfId="453"/>
    <cellStyle name="_은행별 점포현황(202011년12월말기준)" xfId="454"/>
    <cellStyle name="¤@?e_TEST-1 " xfId="3"/>
    <cellStyle name="20% - Accent1" xfId="455"/>
    <cellStyle name="20% - Accent1 2" xfId="456"/>
    <cellStyle name="20% - Accent1 3" xfId="457"/>
    <cellStyle name="20% - Accent1_010_주택건설" xfId="458"/>
    <cellStyle name="20% - Accent2" xfId="459"/>
    <cellStyle name="20% - Accent2 2" xfId="460"/>
    <cellStyle name="20% - Accent2 3" xfId="461"/>
    <cellStyle name="20% - Accent2_010_주택건설" xfId="462"/>
    <cellStyle name="20% - Accent3" xfId="463"/>
    <cellStyle name="20% - Accent3 2" xfId="464"/>
    <cellStyle name="20% - Accent3 3" xfId="465"/>
    <cellStyle name="20% - Accent3_010_주택건설" xfId="466"/>
    <cellStyle name="20% - Accent4" xfId="467"/>
    <cellStyle name="20% - Accent4 2" xfId="468"/>
    <cellStyle name="20% - Accent4 3" xfId="469"/>
    <cellStyle name="20% - Accent4_010_주택건설" xfId="470"/>
    <cellStyle name="20% - Accent5" xfId="471"/>
    <cellStyle name="20% - Accent5 2" xfId="472"/>
    <cellStyle name="20% - Accent5 3" xfId="473"/>
    <cellStyle name="20% - Accent5_010_주택건설" xfId="474"/>
    <cellStyle name="20% - Accent6" xfId="475"/>
    <cellStyle name="20% - Accent6 2" xfId="476"/>
    <cellStyle name="20% - Accent6 3" xfId="477"/>
    <cellStyle name="20% - Accent6_010_주택건설" xfId="478"/>
    <cellStyle name="20% - 강조색1" xfId="4" builtinId="30" customBuiltin="1"/>
    <cellStyle name="20% - 강조색1 10" xfId="4350"/>
    <cellStyle name="20% - 강조색1 2" xfId="5"/>
    <cellStyle name="20% - 강조색1 2 2" xfId="6"/>
    <cellStyle name="20% - 강조색1 2 2 2" xfId="375"/>
    <cellStyle name="20% - 강조색1 2 2 2 2" xfId="374"/>
    <cellStyle name="20% - 강조색1 2 2 2 3" xfId="479"/>
    <cellStyle name="20% - 강조색1 2 2 3" xfId="480"/>
    <cellStyle name="20% - 강조색1 2 2 3 2" xfId="481"/>
    <cellStyle name="20% - 강조색1 2 2 3 3" xfId="482"/>
    <cellStyle name="20% - 강조색1 2 2 4" xfId="483"/>
    <cellStyle name="20% - 강조색1 2 2_012_보건및사회보장" xfId="484"/>
    <cellStyle name="20% - 강조색1 2 3" xfId="485"/>
    <cellStyle name="20% - 강조색1 2 3 2" xfId="486"/>
    <cellStyle name="20% - 강조색1 2 4" xfId="487"/>
    <cellStyle name="20% - 강조색1 2 5" xfId="488"/>
    <cellStyle name="20% - 강조색1 2 6" xfId="489"/>
    <cellStyle name="20% - 강조색1 2_014_교육및문화" xfId="490"/>
    <cellStyle name="20% - 강조색1 3" xfId="7"/>
    <cellStyle name="20% - 강조색1 3 2" xfId="491"/>
    <cellStyle name="20% - 강조색1 3 2 2" xfId="492"/>
    <cellStyle name="20% - 강조색1 3 2 3" xfId="493"/>
    <cellStyle name="20% - 강조색1 3 2_004_노동" xfId="494"/>
    <cellStyle name="20% - 강조색1 3 3" xfId="495"/>
    <cellStyle name="20% - 강조색1 3 4" xfId="496"/>
    <cellStyle name="20% - 강조색1 4" xfId="497"/>
    <cellStyle name="20% - 강조색1 4 2" xfId="498"/>
    <cellStyle name="20% - 강조색1 5" xfId="499"/>
    <cellStyle name="20% - 강조색1 6" xfId="500"/>
    <cellStyle name="20% - 강조색1 6 2" xfId="501"/>
    <cellStyle name="20% - 강조색1 6 3" xfId="502"/>
    <cellStyle name="20% - 강조색1 7" xfId="503"/>
    <cellStyle name="20% - 강조색1 8" xfId="4247"/>
    <cellStyle name="20% - 강조색1 9" xfId="4308"/>
    <cellStyle name="20% - 강조색2" xfId="8" builtinId="34" customBuiltin="1"/>
    <cellStyle name="20% - 강조색2 10" xfId="4349"/>
    <cellStyle name="20% - 강조색2 2" xfId="9"/>
    <cellStyle name="20% - 강조색2 2 2" xfId="10"/>
    <cellStyle name="20% - 강조색2 2 2 2" xfId="373"/>
    <cellStyle name="20% - 강조색2 2 2 2 2" xfId="372"/>
    <cellStyle name="20% - 강조색2 2 2 2 3" xfId="504"/>
    <cellStyle name="20% - 강조색2 2 2 3" xfId="505"/>
    <cellStyle name="20% - 강조색2 2 2 3 2" xfId="506"/>
    <cellStyle name="20% - 강조색2 2 2 3 3" xfId="507"/>
    <cellStyle name="20% - 강조색2 2 2 4" xfId="508"/>
    <cellStyle name="20% - 강조색2 2 2_012_보건및사회보장" xfId="509"/>
    <cellStyle name="20% - 강조색2 2 3" xfId="510"/>
    <cellStyle name="20% - 강조색2 2 3 2" xfId="511"/>
    <cellStyle name="20% - 강조색2 2 4" xfId="512"/>
    <cellStyle name="20% - 강조색2 2 5" xfId="513"/>
    <cellStyle name="20% - 강조색2 2 6" xfId="514"/>
    <cellStyle name="20% - 강조색2 2_014_교육및문화" xfId="515"/>
    <cellStyle name="20% - 강조색2 3" xfId="11"/>
    <cellStyle name="20% - 강조색2 3 2" xfId="516"/>
    <cellStyle name="20% - 강조색2 3 2 2" xfId="517"/>
    <cellStyle name="20% - 강조색2 3 2 3" xfId="518"/>
    <cellStyle name="20% - 강조색2 3 2_004_노동" xfId="519"/>
    <cellStyle name="20% - 강조색2 3 3" xfId="520"/>
    <cellStyle name="20% - 강조색2 3 4" xfId="521"/>
    <cellStyle name="20% - 강조색2 4" xfId="522"/>
    <cellStyle name="20% - 강조색2 4 2" xfId="523"/>
    <cellStyle name="20% - 강조색2 5" xfId="524"/>
    <cellStyle name="20% - 강조색2 6" xfId="525"/>
    <cellStyle name="20% - 강조색2 6 2" xfId="526"/>
    <cellStyle name="20% - 강조색2 6 3" xfId="527"/>
    <cellStyle name="20% - 강조색2 7" xfId="528"/>
    <cellStyle name="20% - 강조색2 8" xfId="4233"/>
    <cellStyle name="20% - 강조색2 9" xfId="4307"/>
    <cellStyle name="20% - 강조색3" xfId="12" builtinId="38" customBuiltin="1"/>
    <cellStyle name="20% - 강조색3 10" xfId="4348"/>
    <cellStyle name="20% - 강조색3 2" xfId="13"/>
    <cellStyle name="20% - 강조색3 2 2" xfId="14"/>
    <cellStyle name="20% - 강조색3 2 2 2" xfId="371"/>
    <cellStyle name="20% - 강조색3 2 2 2 2" xfId="370"/>
    <cellStyle name="20% - 강조색3 2 2 2 3" xfId="529"/>
    <cellStyle name="20% - 강조색3 2 2 3" xfId="530"/>
    <cellStyle name="20% - 강조색3 2 2 3 2" xfId="531"/>
    <cellStyle name="20% - 강조색3 2 2 3 3" xfId="532"/>
    <cellStyle name="20% - 강조색3 2 2 4" xfId="533"/>
    <cellStyle name="20% - 강조색3 2 2_012_보건및사회보장" xfId="534"/>
    <cellStyle name="20% - 강조색3 2 3" xfId="535"/>
    <cellStyle name="20% - 강조색3 2 3 2" xfId="536"/>
    <cellStyle name="20% - 강조색3 2 4" xfId="537"/>
    <cellStyle name="20% - 강조색3 2 5" xfId="538"/>
    <cellStyle name="20% - 강조색3 2 6" xfId="539"/>
    <cellStyle name="20% - 강조색3 2_014_교육및문화" xfId="540"/>
    <cellStyle name="20% - 강조색3 3" xfId="15"/>
    <cellStyle name="20% - 강조색3 3 2" xfId="541"/>
    <cellStyle name="20% - 강조색3 3 2 2" xfId="542"/>
    <cellStyle name="20% - 강조색3 3 2 3" xfId="543"/>
    <cellStyle name="20% - 강조색3 3 2_004_노동" xfId="544"/>
    <cellStyle name="20% - 강조색3 3 3" xfId="545"/>
    <cellStyle name="20% - 강조색3 3 4" xfId="546"/>
    <cellStyle name="20% - 강조색3 4" xfId="547"/>
    <cellStyle name="20% - 강조색3 4 2" xfId="548"/>
    <cellStyle name="20% - 강조색3 5" xfId="549"/>
    <cellStyle name="20% - 강조색3 6" xfId="550"/>
    <cellStyle name="20% - 강조색3 6 2" xfId="551"/>
    <cellStyle name="20% - 강조색3 6 3" xfId="552"/>
    <cellStyle name="20% - 강조색3 7" xfId="553"/>
    <cellStyle name="20% - 강조색3 8" xfId="4248"/>
    <cellStyle name="20% - 강조색3 9" xfId="4306"/>
    <cellStyle name="20% - 강조색4" xfId="16" builtinId="42" customBuiltin="1"/>
    <cellStyle name="20% - 강조색4 10" xfId="4347"/>
    <cellStyle name="20% - 강조색4 2" xfId="17"/>
    <cellStyle name="20% - 강조색4 2 2" xfId="18"/>
    <cellStyle name="20% - 강조색4 2 2 2" xfId="369"/>
    <cellStyle name="20% - 강조색4 2 2 2 2" xfId="368"/>
    <cellStyle name="20% - 강조색4 2 2 2 3" xfId="554"/>
    <cellStyle name="20% - 강조색4 2 2 3" xfId="555"/>
    <cellStyle name="20% - 강조색4 2 2 3 2" xfId="556"/>
    <cellStyle name="20% - 강조색4 2 2 3 3" xfId="557"/>
    <cellStyle name="20% - 강조색4 2 2 4" xfId="558"/>
    <cellStyle name="20% - 강조색4 2 2_012_보건및사회보장" xfId="559"/>
    <cellStyle name="20% - 강조색4 2 3" xfId="560"/>
    <cellStyle name="20% - 강조색4 2 3 2" xfId="561"/>
    <cellStyle name="20% - 강조색4 2 4" xfId="562"/>
    <cellStyle name="20% - 강조색4 2 5" xfId="563"/>
    <cellStyle name="20% - 강조색4 2 6" xfId="564"/>
    <cellStyle name="20% - 강조색4 2_014_교육및문화" xfId="565"/>
    <cellStyle name="20% - 강조색4 3" xfId="19"/>
    <cellStyle name="20% - 강조색4 3 2" xfId="566"/>
    <cellStyle name="20% - 강조색4 3 2 2" xfId="567"/>
    <cellStyle name="20% - 강조색4 3 2 3" xfId="568"/>
    <cellStyle name="20% - 강조색4 3 2_004_노동" xfId="569"/>
    <cellStyle name="20% - 강조색4 3 3" xfId="570"/>
    <cellStyle name="20% - 강조색4 3 4" xfId="571"/>
    <cellStyle name="20% - 강조색4 4" xfId="572"/>
    <cellStyle name="20% - 강조색4 4 2" xfId="573"/>
    <cellStyle name="20% - 강조색4 5" xfId="574"/>
    <cellStyle name="20% - 강조색4 6" xfId="575"/>
    <cellStyle name="20% - 강조색4 6 2" xfId="576"/>
    <cellStyle name="20% - 강조색4 6 3" xfId="577"/>
    <cellStyle name="20% - 강조색4 7" xfId="578"/>
    <cellStyle name="20% - 강조색4 8" xfId="4228"/>
    <cellStyle name="20% - 강조색4 9" xfId="4305"/>
    <cellStyle name="20% - 강조색5" xfId="20" builtinId="46" customBuiltin="1"/>
    <cellStyle name="20% - 강조색5 10" xfId="4346"/>
    <cellStyle name="20% - 강조색5 2" xfId="21"/>
    <cellStyle name="20% - 강조색5 2 2" xfId="22"/>
    <cellStyle name="20% - 강조색5 2 2 2" xfId="367"/>
    <cellStyle name="20% - 강조색5 2 2 2 2" xfId="366"/>
    <cellStyle name="20% - 강조색5 2 2 2 3" xfId="579"/>
    <cellStyle name="20% - 강조색5 2 2 3" xfId="580"/>
    <cellStyle name="20% - 강조색5 2 2 3 2" xfId="581"/>
    <cellStyle name="20% - 강조색5 2 2 3 3" xfId="582"/>
    <cellStyle name="20% - 강조색5 2 2 4" xfId="583"/>
    <cellStyle name="20% - 강조색5 2 2_012_보건및사회보장" xfId="584"/>
    <cellStyle name="20% - 강조색5 2 3" xfId="585"/>
    <cellStyle name="20% - 강조색5 2 3 2" xfId="586"/>
    <cellStyle name="20% - 강조색5 2 4" xfId="587"/>
    <cellStyle name="20% - 강조색5 2 5" xfId="588"/>
    <cellStyle name="20% - 강조색5 2 6" xfId="589"/>
    <cellStyle name="20% - 강조색5 2_014_교육및문화" xfId="590"/>
    <cellStyle name="20% - 강조색5 3" xfId="23"/>
    <cellStyle name="20% - 강조색5 3 2" xfId="591"/>
    <cellStyle name="20% - 강조색5 3 2 2" xfId="592"/>
    <cellStyle name="20% - 강조색5 3 2 3" xfId="593"/>
    <cellStyle name="20% - 강조색5 3 2_004_노동" xfId="594"/>
    <cellStyle name="20% - 강조색5 3 3" xfId="595"/>
    <cellStyle name="20% - 강조색5 3 4" xfId="596"/>
    <cellStyle name="20% - 강조색5 4" xfId="597"/>
    <cellStyle name="20% - 강조색5 4 2" xfId="598"/>
    <cellStyle name="20% - 강조색5 5" xfId="599"/>
    <cellStyle name="20% - 강조색5 6" xfId="600"/>
    <cellStyle name="20% - 강조색5 6 2" xfId="601"/>
    <cellStyle name="20% - 강조색5 6 3" xfId="602"/>
    <cellStyle name="20% - 강조색5 7" xfId="603"/>
    <cellStyle name="20% - 강조색5 8" xfId="4249"/>
    <cellStyle name="20% - 강조색5 9" xfId="4246"/>
    <cellStyle name="20% - 강조색6" xfId="24" builtinId="50" customBuiltin="1"/>
    <cellStyle name="20% - 강조색6 10" xfId="4345"/>
    <cellStyle name="20% - 강조색6 2" xfId="25"/>
    <cellStyle name="20% - 강조색6 2 2" xfId="26"/>
    <cellStyle name="20% - 강조색6 2 2 2" xfId="365"/>
    <cellStyle name="20% - 강조색6 2 2 2 2" xfId="378"/>
    <cellStyle name="20% - 강조색6 2 2 2 3" xfId="604"/>
    <cellStyle name="20% - 강조색6 2 2 3" xfId="605"/>
    <cellStyle name="20% - 강조색6 2 2 3 2" xfId="606"/>
    <cellStyle name="20% - 강조색6 2 2 3 3" xfId="607"/>
    <cellStyle name="20% - 강조색6 2 2 4" xfId="608"/>
    <cellStyle name="20% - 강조색6 2 2_012_보건및사회보장" xfId="609"/>
    <cellStyle name="20% - 강조색6 2 3" xfId="610"/>
    <cellStyle name="20% - 강조색6 2 3 2" xfId="611"/>
    <cellStyle name="20% - 강조색6 2 4" xfId="612"/>
    <cellStyle name="20% - 강조색6 2 5" xfId="613"/>
    <cellStyle name="20% - 강조색6 2 6" xfId="614"/>
    <cellStyle name="20% - 강조색6 2_014_교육및문화" xfId="615"/>
    <cellStyle name="20% - 강조색6 3" xfId="27"/>
    <cellStyle name="20% - 강조색6 3 2" xfId="616"/>
    <cellStyle name="20% - 강조색6 3 2 2" xfId="617"/>
    <cellStyle name="20% - 강조색6 3 2 3" xfId="618"/>
    <cellStyle name="20% - 강조색6 3 2_004_노동" xfId="619"/>
    <cellStyle name="20% - 강조색6 3 3" xfId="620"/>
    <cellStyle name="20% - 강조색6 3 4" xfId="621"/>
    <cellStyle name="20% - 강조색6 4" xfId="622"/>
    <cellStyle name="20% - 강조색6 4 2" xfId="623"/>
    <cellStyle name="20% - 강조색6 5" xfId="624"/>
    <cellStyle name="20% - 강조색6 6" xfId="625"/>
    <cellStyle name="20% - 강조색6 6 2" xfId="626"/>
    <cellStyle name="20% - 강조색6 6 3" xfId="627"/>
    <cellStyle name="20% - 강조색6 7" xfId="628"/>
    <cellStyle name="20% - 강조색6 8" xfId="4234"/>
    <cellStyle name="20% - 강조색6 9" xfId="4302"/>
    <cellStyle name="40% - Accent1" xfId="629"/>
    <cellStyle name="40% - Accent1 2" xfId="630"/>
    <cellStyle name="40% - Accent1 3" xfId="631"/>
    <cellStyle name="40% - Accent1_010_주택건설" xfId="632"/>
    <cellStyle name="40% - Accent2" xfId="633"/>
    <cellStyle name="40% - Accent2 2" xfId="634"/>
    <cellStyle name="40% - Accent2 3" xfId="635"/>
    <cellStyle name="40% - Accent2_010_주택건설" xfId="636"/>
    <cellStyle name="40% - Accent3" xfId="637"/>
    <cellStyle name="40% - Accent3 2" xfId="638"/>
    <cellStyle name="40% - Accent3 3" xfId="639"/>
    <cellStyle name="40% - Accent3_010_주택건설" xfId="640"/>
    <cellStyle name="40% - Accent4" xfId="641"/>
    <cellStyle name="40% - Accent4 2" xfId="642"/>
    <cellStyle name="40% - Accent4 3" xfId="643"/>
    <cellStyle name="40% - Accent4_010_주택건설" xfId="644"/>
    <cellStyle name="40% - Accent5" xfId="645"/>
    <cellStyle name="40% - Accent5 2" xfId="646"/>
    <cellStyle name="40% - Accent5 3" xfId="647"/>
    <cellStyle name="40% - Accent5_010_주택건설" xfId="648"/>
    <cellStyle name="40% - Accent6" xfId="649"/>
    <cellStyle name="40% - Accent6 2" xfId="650"/>
    <cellStyle name="40% - Accent6 3" xfId="651"/>
    <cellStyle name="40% - Accent6_010_주택건설" xfId="652"/>
    <cellStyle name="40% - 강조색1" xfId="28" builtinId="31" customBuiltin="1"/>
    <cellStyle name="40% - 강조색1 10" xfId="4344"/>
    <cellStyle name="40% - 강조색1 2" xfId="29"/>
    <cellStyle name="40% - 강조색1 2 2" xfId="30"/>
    <cellStyle name="40% - 강조색1 2 2 2" xfId="379"/>
    <cellStyle name="40% - 강조색1 2 2 2 2" xfId="380"/>
    <cellStyle name="40% - 강조색1 2 2 2 3" xfId="653"/>
    <cellStyle name="40% - 강조색1 2 2 3" xfId="654"/>
    <cellStyle name="40% - 강조색1 2 2 3 2" xfId="655"/>
    <cellStyle name="40% - 강조색1 2 2 3 3" xfId="656"/>
    <cellStyle name="40% - 강조색1 2 2 4" xfId="657"/>
    <cellStyle name="40% - 강조색1 2 2_012_보건및사회보장" xfId="658"/>
    <cellStyle name="40% - 강조색1 2 3" xfId="659"/>
    <cellStyle name="40% - 강조색1 2 3 2" xfId="660"/>
    <cellStyle name="40% - 강조색1 2 4" xfId="661"/>
    <cellStyle name="40% - 강조색1 2 5" xfId="662"/>
    <cellStyle name="40% - 강조색1 2 6" xfId="663"/>
    <cellStyle name="40% - 강조색1 2_014_교육및문화" xfId="664"/>
    <cellStyle name="40% - 강조색1 3" xfId="31"/>
    <cellStyle name="40% - 강조색1 3 2" xfId="665"/>
    <cellStyle name="40% - 강조색1 3 2 2" xfId="666"/>
    <cellStyle name="40% - 강조색1 3 2 3" xfId="667"/>
    <cellStyle name="40% - 강조색1 3 2_004_노동" xfId="668"/>
    <cellStyle name="40% - 강조색1 3 3" xfId="669"/>
    <cellStyle name="40% - 강조색1 3 4" xfId="670"/>
    <cellStyle name="40% - 강조색1 4" xfId="671"/>
    <cellStyle name="40% - 강조색1 4 2" xfId="672"/>
    <cellStyle name="40% - 강조색1 5" xfId="673"/>
    <cellStyle name="40% - 강조색1 6" xfId="674"/>
    <cellStyle name="40% - 강조색1 6 2" xfId="675"/>
    <cellStyle name="40% - 강조색1 6 3" xfId="676"/>
    <cellStyle name="40% - 강조색1 7" xfId="677"/>
    <cellStyle name="40% - 강조색1 8" xfId="4250"/>
    <cellStyle name="40% - 강조색1 9" xfId="4301"/>
    <cellStyle name="40% - 강조색2" xfId="32" builtinId="35" customBuiltin="1"/>
    <cellStyle name="40% - 강조색2 10" xfId="4343"/>
    <cellStyle name="40% - 강조색2 2" xfId="33"/>
    <cellStyle name="40% - 강조색2 2 2" xfId="34"/>
    <cellStyle name="40% - 강조색2 2 2 2" xfId="381"/>
    <cellStyle name="40% - 강조색2 2 2 2 2" xfId="382"/>
    <cellStyle name="40% - 강조색2 2 2 2 3" xfId="678"/>
    <cellStyle name="40% - 강조색2 2 2 3" xfId="679"/>
    <cellStyle name="40% - 강조색2 2 2 3 2" xfId="680"/>
    <cellStyle name="40% - 강조색2 2 2 3 3" xfId="681"/>
    <cellStyle name="40% - 강조색2 2 2 4" xfId="682"/>
    <cellStyle name="40% - 강조색2 2 2_012_보건및사회보장" xfId="683"/>
    <cellStyle name="40% - 강조색2 2 3" xfId="684"/>
    <cellStyle name="40% - 강조색2 2 3 2" xfId="685"/>
    <cellStyle name="40% - 강조색2 2 4" xfId="686"/>
    <cellStyle name="40% - 강조색2 2 5" xfId="687"/>
    <cellStyle name="40% - 강조색2 2 6" xfId="688"/>
    <cellStyle name="40% - 강조색2 2_014_교육및문화" xfId="689"/>
    <cellStyle name="40% - 강조색2 3" xfId="35"/>
    <cellStyle name="40% - 강조색2 3 2" xfId="690"/>
    <cellStyle name="40% - 강조색2 3 2 2" xfId="691"/>
    <cellStyle name="40% - 강조색2 3 2 3" xfId="692"/>
    <cellStyle name="40% - 강조색2 3 2_004_노동" xfId="693"/>
    <cellStyle name="40% - 강조색2 3 3" xfId="694"/>
    <cellStyle name="40% - 강조색2 3 4" xfId="695"/>
    <cellStyle name="40% - 강조색2 4" xfId="696"/>
    <cellStyle name="40% - 강조색2 4 2" xfId="697"/>
    <cellStyle name="40% - 강조색2 5" xfId="698"/>
    <cellStyle name="40% - 강조색2 6" xfId="699"/>
    <cellStyle name="40% - 강조색2 6 2" xfId="700"/>
    <cellStyle name="40% - 강조색2 6 3" xfId="701"/>
    <cellStyle name="40% - 강조색2 7" xfId="702"/>
    <cellStyle name="40% - 강조색2 8" xfId="4251"/>
    <cellStyle name="40% - 강조색2 9" xfId="4300"/>
    <cellStyle name="40% - 강조색3" xfId="36" builtinId="39" customBuiltin="1"/>
    <cellStyle name="40% - 강조색3 10" xfId="4342"/>
    <cellStyle name="40% - 강조색3 2" xfId="37"/>
    <cellStyle name="40% - 강조색3 2 2" xfId="38"/>
    <cellStyle name="40% - 강조색3 2 2 2" xfId="383"/>
    <cellStyle name="40% - 강조색3 2 2 2 2" xfId="384"/>
    <cellStyle name="40% - 강조색3 2 2 2 3" xfId="703"/>
    <cellStyle name="40% - 강조색3 2 2 3" xfId="704"/>
    <cellStyle name="40% - 강조색3 2 2 3 2" xfId="705"/>
    <cellStyle name="40% - 강조색3 2 2 3 3" xfId="706"/>
    <cellStyle name="40% - 강조색3 2 2 4" xfId="707"/>
    <cellStyle name="40% - 강조색3 2 2_012_보건및사회보장" xfId="708"/>
    <cellStyle name="40% - 강조색3 2 3" xfId="709"/>
    <cellStyle name="40% - 강조색3 2 3 2" xfId="710"/>
    <cellStyle name="40% - 강조색3 2 4" xfId="711"/>
    <cellStyle name="40% - 강조색3 2 5" xfId="712"/>
    <cellStyle name="40% - 강조색3 2 6" xfId="713"/>
    <cellStyle name="40% - 강조색3 2_014_교육및문화" xfId="714"/>
    <cellStyle name="40% - 강조색3 3" xfId="39"/>
    <cellStyle name="40% - 강조색3 3 2" xfId="715"/>
    <cellStyle name="40% - 강조색3 3 2 2" xfId="716"/>
    <cellStyle name="40% - 강조색3 3 2 3" xfId="717"/>
    <cellStyle name="40% - 강조색3 3 2_004_노동" xfId="718"/>
    <cellStyle name="40% - 강조색3 3 3" xfId="719"/>
    <cellStyle name="40% - 강조색3 3 4" xfId="720"/>
    <cellStyle name="40% - 강조색3 4" xfId="721"/>
    <cellStyle name="40% - 강조색3 4 2" xfId="722"/>
    <cellStyle name="40% - 강조색3 5" xfId="723"/>
    <cellStyle name="40% - 강조색3 6" xfId="724"/>
    <cellStyle name="40% - 강조색3 6 2" xfId="725"/>
    <cellStyle name="40% - 강조색3 6 3" xfId="726"/>
    <cellStyle name="40% - 강조색3 7" xfId="727"/>
    <cellStyle name="40% - 강조색3 8" xfId="4229"/>
    <cellStyle name="40% - 강조색3 9" xfId="4293"/>
    <cellStyle name="40% - 강조색4" xfId="40" builtinId="43" customBuiltin="1"/>
    <cellStyle name="40% - 강조색4 10" xfId="4341"/>
    <cellStyle name="40% - 강조색4 2" xfId="41"/>
    <cellStyle name="40% - 강조색4 2 2" xfId="42"/>
    <cellStyle name="40% - 강조색4 2 2 2" xfId="385"/>
    <cellStyle name="40% - 강조색4 2 2 2 2" xfId="386"/>
    <cellStyle name="40% - 강조색4 2 2 2 3" xfId="728"/>
    <cellStyle name="40% - 강조색4 2 2 3" xfId="729"/>
    <cellStyle name="40% - 강조색4 2 2 3 2" xfId="730"/>
    <cellStyle name="40% - 강조색4 2 2 3 3" xfId="731"/>
    <cellStyle name="40% - 강조색4 2 2 4" xfId="732"/>
    <cellStyle name="40% - 강조색4 2 2_012_보건및사회보장" xfId="733"/>
    <cellStyle name="40% - 강조색4 2 3" xfId="734"/>
    <cellStyle name="40% - 강조색4 2 3 2" xfId="735"/>
    <cellStyle name="40% - 강조색4 2 4" xfId="736"/>
    <cellStyle name="40% - 강조색4 2 5" xfId="737"/>
    <cellStyle name="40% - 강조색4 2 6" xfId="738"/>
    <cellStyle name="40% - 강조색4 2_014_교육및문화" xfId="739"/>
    <cellStyle name="40% - 강조색4 3" xfId="43"/>
    <cellStyle name="40% - 강조색4 3 2" xfId="740"/>
    <cellStyle name="40% - 강조색4 3 2 2" xfId="741"/>
    <cellStyle name="40% - 강조색4 3 2 3" xfId="742"/>
    <cellStyle name="40% - 강조색4 3 2_004_노동" xfId="743"/>
    <cellStyle name="40% - 강조색4 3 3" xfId="744"/>
    <cellStyle name="40% - 강조색4 3 4" xfId="745"/>
    <cellStyle name="40% - 강조색4 4" xfId="746"/>
    <cellStyle name="40% - 강조색4 4 2" xfId="747"/>
    <cellStyle name="40% - 강조색4 5" xfId="748"/>
    <cellStyle name="40% - 강조색4 6" xfId="749"/>
    <cellStyle name="40% - 강조색4 6 2" xfId="750"/>
    <cellStyle name="40% - 강조색4 6 3" xfId="751"/>
    <cellStyle name="40% - 강조색4 7" xfId="752"/>
    <cellStyle name="40% - 강조색4 8" xfId="4235"/>
    <cellStyle name="40% - 강조색4 9" xfId="4292"/>
    <cellStyle name="40% - 강조색5" xfId="44" builtinId="47" customBuiltin="1"/>
    <cellStyle name="40% - 강조색5 10" xfId="4340"/>
    <cellStyle name="40% - 강조색5 2" xfId="45"/>
    <cellStyle name="40% - 강조색5 2 2" xfId="46"/>
    <cellStyle name="40% - 강조색5 2 2 2" xfId="387"/>
    <cellStyle name="40% - 강조색5 2 2 2 2" xfId="388"/>
    <cellStyle name="40% - 강조색5 2 2 2 3" xfId="753"/>
    <cellStyle name="40% - 강조색5 2 2 3" xfId="754"/>
    <cellStyle name="40% - 강조색5 2 2 3 2" xfId="755"/>
    <cellStyle name="40% - 강조색5 2 2 3 3" xfId="756"/>
    <cellStyle name="40% - 강조색5 2 2 4" xfId="757"/>
    <cellStyle name="40% - 강조색5 2 2_012_보건및사회보장" xfId="758"/>
    <cellStyle name="40% - 강조색5 2 3" xfId="759"/>
    <cellStyle name="40% - 강조색5 2 3 2" xfId="760"/>
    <cellStyle name="40% - 강조색5 2 4" xfId="761"/>
    <cellStyle name="40% - 강조색5 2 5" xfId="762"/>
    <cellStyle name="40% - 강조색5 2 6" xfId="763"/>
    <cellStyle name="40% - 강조색5 2_014_교육및문화" xfId="764"/>
    <cellStyle name="40% - 강조색5 3" xfId="47"/>
    <cellStyle name="40% - 강조색5 3 2" xfId="765"/>
    <cellStyle name="40% - 강조색5 3 2 2" xfId="766"/>
    <cellStyle name="40% - 강조색5 3 2 3" xfId="767"/>
    <cellStyle name="40% - 강조색5 3 2_004_노동" xfId="768"/>
    <cellStyle name="40% - 강조색5 3 3" xfId="769"/>
    <cellStyle name="40% - 강조색5 3 4" xfId="770"/>
    <cellStyle name="40% - 강조색5 4" xfId="771"/>
    <cellStyle name="40% - 강조색5 4 2" xfId="772"/>
    <cellStyle name="40% - 강조색5 5" xfId="773"/>
    <cellStyle name="40% - 강조색5 6" xfId="774"/>
    <cellStyle name="40% - 강조색5 6 2" xfId="775"/>
    <cellStyle name="40% - 강조색5 6 3" xfId="776"/>
    <cellStyle name="40% - 강조색5 7" xfId="777"/>
    <cellStyle name="40% - 강조색5 8" xfId="4236"/>
    <cellStyle name="40% - 강조색5 9" xfId="4291"/>
    <cellStyle name="40% - 강조색6" xfId="48" builtinId="51" customBuiltin="1"/>
    <cellStyle name="40% - 강조색6 10" xfId="4339"/>
    <cellStyle name="40% - 강조색6 2" xfId="49"/>
    <cellStyle name="40% - 강조색6 2 2" xfId="50"/>
    <cellStyle name="40% - 강조색6 2 2 2" xfId="389"/>
    <cellStyle name="40% - 강조색6 2 2 2 2" xfId="390"/>
    <cellStyle name="40% - 강조색6 2 2 2 3" xfId="778"/>
    <cellStyle name="40% - 강조색6 2 2 3" xfId="779"/>
    <cellStyle name="40% - 강조색6 2 2 3 2" xfId="780"/>
    <cellStyle name="40% - 강조색6 2 2 3 3" xfId="781"/>
    <cellStyle name="40% - 강조색6 2 2 4" xfId="782"/>
    <cellStyle name="40% - 강조색6 2 2_012_보건및사회보장" xfId="783"/>
    <cellStyle name="40% - 강조색6 2 3" xfId="784"/>
    <cellStyle name="40% - 강조색6 2 3 2" xfId="785"/>
    <cellStyle name="40% - 강조색6 2 4" xfId="786"/>
    <cellStyle name="40% - 강조색6 2 5" xfId="787"/>
    <cellStyle name="40% - 강조색6 2 6" xfId="788"/>
    <cellStyle name="40% - 강조색6 2_014_교육및문화" xfId="789"/>
    <cellStyle name="40% - 강조색6 3" xfId="51"/>
    <cellStyle name="40% - 강조색6 3 2" xfId="790"/>
    <cellStyle name="40% - 강조색6 3 2 2" xfId="791"/>
    <cellStyle name="40% - 강조색6 3 2 3" xfId="792"/>
    <cellStyle name="40% - 강조색6 3 2_004_노동" xfId="793"/>
    <cellStyle name="40% - 강조색6 3 3" xfId="794"/>
    <cellStyle name="40% - 강조색6 3 4" xfId="795"/>
    <cellStyle name="40% - 강조색6 4" xfId="796"/>
    <cellStyle name="40% - 강조색6 4 2" xfId="797"/>
    <cellStyle name="40% - 강조색6 5" xfId="798"/>
    <cellStyle name="40% - 강조색6 6" xfId="799"/>
    <cellStyle name="40% - 강조색6 6 2" xfId="800"/>
    <cellStyle name="40% - 강조색6 6 3" xfId="801"/>
    <cellStyle name="40% - 강조색6 7" xfId="802"/>
    <cellStyle name="40% - 강조색6 8" xfId="4252"/>
    <cellStyle name="40% - 강조색6 9" xfId="4287"/>
    <cellStyle name="60% - Accent1" xfId="803"/>
    <cellStyle name="60% - Accent1 2" xfId="804"/>
    <cellStyle name="60% - Accent1 3" xfId="805"/>
    <cellStyle name="60% - Accent1_010_주택건설" xfId="806"/>
    <cellStyle name="60% - Accent2" xfId="807"/>
    <cellStyle name="60% - Accent2 2" xfId="808"/>
    <cellStyle name="60% - Accent2 3" xfId="809"/>
    <cellStyle name="60% - Accent2_010_주택건설" xfId="810"/>
    <cellStyle name="60% - Accent3" xfId="811"/>
    <cellStyle name="60% - Accent3 2" xfId="812"/>
    <cellStyle name="60% - Accent3 3" xfId="813"/>
    <cellStyle name="60% - Accent3_010_주택건설" xfId="814"/>
    <cellStyle name="60% - Accent4" xfId="815"/>
    <cellStyle name="60% - Accent4 2" xfId="816"/>
    <cellStyle name="60% - Accent4 3" xfId="817"/>
    <cellStyle name="60% - Accent4_010_주택건설" xfId="818"/>
    <cellStyle name="60% - Accent5" xfId="819"/>
    <cellStyle name="60% - Accent5 2" xfId="820"/>
    <cellStyle name="60% - Accent5 3" xfId="821"/>
    <cellStyle name="60% - Accent5_010_주택건설" xfId="822"/>
    <cellStyle name="60% - Accent6" xfId="823"/>
    <cellStyle name="60% - Accent6 2" xfId="824"/>
    <cellStyle name="60% - Accent6 3" xfId="825"/>
    <cellStyle name="60% - Accent6_010_주택건설" xfId="826"/>
    <cellStyle name="60% - 강조색1" xfId="52" builtinId="32" customBuiltin="1"/>
    <cellStyle name="60% - 강조색1 2" xfId="53"/>
    <cellStyle name="60% - 강조색1 2 2" xfId="54"/>
    <cellStyle name="60% - 강조색1 2 2 2" xfId="391"/>
    <cellStyle name="60% - 강조색1 2 2 2 2" xfId="392"/>
    <cellStyle name="60% - 강조색1 2 2 2 2 2" xfId="828"/>
    <cellStyle name="60% - 강조색1 2 2 2 3" xfId="829"/>
    <cellStyle name="60% - 강조색1 2 2 2 4" xfId="827"/>
    <cellStyle name="60% - 강조색1 2 2 3" xfId="830"/>
    <cellStyle name="60% - 강조색1 2 3" xfId="831"/>
    <cellStyle name="60% - 강조색1 3" xfId="832"/>
    <cellStyle name="60% - 강조색1 3 2" xfId="833"/>
    <cellStyle name="60% - 강조색1 3 2 2" xfId="834"/>
    <cellStyle name="60% - 강조색1 3 3" xfId="835"/>
    <cellStyle name="60% - 강조색1 3_012_보건및사회보장" xfId="836"/>
    <cellStyle name="60% - 강조색1 4" xfId="837"/>
    <cellStyle name="60% - 강조색1 4 2" xfId="838"/>
    <cellStyle name="60% - 강조색1 5" xfId="839"/>
    <cellStyle name="60% - 강조색1 5 2" xfId="840"/>
    <cellStyle name="60% - 강조색1 5 3" xfId="841"/>
    <cellStyle name="60% - 강조색1 6" xfId="4253"/>
    <cellStyle name="60% - 강조색1 7" xfId="4285"/>
    <cellStyle name="60% - 강조색1 8" xfId="4338"/>
    <cellStyle name="60% - 강조색2" xfId="55" builtinId="36" customBuiltin="1"/>
    <cellStyle name="60% - 강조색2 2" xfId="56"/>
    <cellStyle name="60% - 강조색2 2 2" xfId="57"/>
    <cellStyle name="60% - 강조색2 2 2 2" xfId="393"/>
    <cellStyle name="60% - 강조색2 2 2 2 2" xfId="394"/>
    <cellStyle name="60% - 강조색2 2 2 2 2 2" xfId="843"/>
    <cellStyle name="60% - 강조색2 2 2 2 3" xfId="844"/>
    <cellStyle name="60% - 강조색2 2 2 2 4" xfId="842"/>
    <cellStyle name="60% - 강조색2 2 2 3" xfId="845"/>
    <cellStyle name="60% - 강조색2 2 3" xfId="846"/>
    <cellStyle name="60% - 강조색2 3" xfId="847"/>
    <cellStyle name="60% - 강조색2 3 2" xfId="848"/>
    <cellStyle name="60% - 강조색2 3 2 2" xfId="849"/>
    <cellStyle name="60% - 강조색2 3 3" xfId="850"/>
    <cellStyle name="60% - 강조색2 3_012_보건및사회보장" xfId="851"/>
    <cellStyle name="60% - 강조색2 4" xfId="852"/>
    <cellStyle name="60% - 강조색2 4 2" xfId="853"/>
    <cellStyle name="60% - 강조색2 5" xfId="854"/>
    <cellStyle name="60% - 강조색2 5 2" xfId="855"/>
    <cellStyle name="60% - 강조색2 5 3" xfId="856"/>
    <cellStyle name="60% - 강조색2 6" xfId="4230"/>
    <cellStyle name="60% - 강조색2 7" xfId="4282"/>
    <cellStyle name="60% - 강조색2 8" xfId="4337"/>
    <cellStyle name="60% - 강조색3" xfId="58" builtinId="40" customBuiltin="1"/>
    <cellStyle name="60% - 강조색3 2" xfId="59"/>
    <cellStyle name="60% - 강조색3 2 2" xfId="60"/>
    <cellStyle name="60% - 강조색3 2 2 2" xfId="395"/>
    <cellStyle name="60% - 강조색3 2 2 2 2" xfId="396"/>
    <cellStyle name="60% - 강조색3 2 2 2 2 2" xfId="858"/>
    <cellStyle name="60% - 강조색3 2 2 2 3" xfId="859"/>
    <cellStyle name="60% - 강조색3 2 2 2 4" xfId="857"/>
    <cellStyle name="60% - 강조색3 2 2 3" xfId="860"/>
    <cellStyle name="60% - 강조색3 2 3" xfId="861"/>
    <cellStyle name="60% - 강조색3 3" xfId="862"/>
    <cellStyle name="60% - 강조색3 3 2" xfId="863"/>
    <cellStyle name="60% - 강조색3 3 2 2" xfId="864"/>
    <cellStyle name="60% - 강조색3 3 3" xfId="865"/>
    <cellStyle name="60% - 강조색3 3_012_보건및사회보장" xfId="866"/>
    <cellStyle name="60% - 강조색3 4" xfId="867"/>
    <cellStyle name="60% - 강조색3 4 2" xfId="868"/>
    <cellStyle name="60% - 강조색3 5" xfId="869"/>
    <cellStyle name="60% - 강조색3 5 2" xfId="870"/>
    <cellStyle name="60% - 강조색3 5 3" xfId="871"/>
    <cellStyle name="60% - 강조색3 6" xfId="4231"/>
    <cellStyle name="60% - 강조색3 7" xfId="4280"/>
    <cellStyle name="60% - 강조색3 8" xfId="4309"/>
    <cellStyle name="60% - 강조색4" xfId="61" builtinId="44" customBuiltin="1"/>
    <cellStyle name="60% - 강조색4 2" xfId="62"/>
    <cellStyle name="60% - 강조색4 2 2" xfId="63"/>
    <cellStyle name="60% - 강조색4 2 2 2" xfId="397"/>
    <cellStyle name="60% - 강조색4 2 2 2 2" xfId="398"/>
    <cellStyle name="60% - 강조색4 2 2 2 2 2" xfId="873"/>
    <cellStyle name="60% - 강조색4 2 2 2 3" xfId="874"/>
    <cellStyle name="60% - 강조색4 2 2 2 4" xfId="872"/>
    <cellStyle name="60% - 강조색4 2 2 3" xfId="875"/>
    <cellStyle name="60% - 강조색4 2 3" xfId="876"/>
    <cellStyle name="60% - 강조색4 3" xfId="877"/>
    <cellStyle name="60% - 강조색4 3 2" xfId="878"/>
    <cellStyle name="60% - 강조색4 3 2 2" xfId="879"/>
    <cellStyle name="60% - 강조색4 3 3" xfId="880"/>
    <cellStyle name="60% - 강조색4 3_012_보건및사회보장" xfId="881"/>
    <cellStyle name="60% - 강조색4 4" xfId="882"/>
    <cellStyle name="60% - 강조색4 4 2" xfId="883"/>
    <cellStyle name="60% - 강조색4 5" xfId="884"/>
    <cellStyle name="60% - 강조색4 5 2" xfId="885"/>
    <cellStyle name="60% - 강조색4 5 3" xfId="886"/>
    <cellStyle name="60% - 강조색4 6" xfId="4254"/>
    <cellStyle name="60% - 강조색4 7" xfId="4279"/>
    <cellStyle name="60% - 강조색4 8" xfId="4334"/>
    <cellStyle name="60% - 강조색5" xfId="64" builtinId="48" customBuiltin="1"/>
    <cellStyle name="60% - 강조색5 2" xfId="65"/>
    <cellStyle name="60% - 강조색5 2 2" xfId="66"/>
    <cellStyle name="60% - 강조색5 2 2 2" xfId="399"/>
    <cellStyle name="60% - 강조색5 2 2 2 2" xfId="400"/>
    <cellStyle name="60% - 강조색5 2 2 2 2 2" xfId="888"/>
    <cellStyle name="60% - 강조색5 2 2 2 3" xfId="889"/>
    <cellStyle name="60% - 강조색5 2 2 2 4" xfId="887"/>
    <cellStyle name="60% - 강조색5 2 2 3" xfId="890"/>
    <cellStyle name="60% - 강조색5 2 3" xfId="891"/>
    <cellStyle name="60% - 강조색5 3" xfId="892"/>
    <cellStyle name="60% - 강조색5 3 2" xfId="893"/>
    <cellStyle name="60% - 강조색5 3 2 2" xfId="894"/>
    <cellStyle name="60% - 강조색5 3 3" xfId="895"/>
    <cellStyle name="60% - 강조색5 3_012_보건및사회보장" xfId="896"/>
    <cellStyle name="60% - 강조색5 4" xfId="897"/>
    <cellStyle name="60% - 강조색5 4 2" xfId="898"/>
    <cellStyle name="60% - 강조색5 5" xfId="899"/>
    <cellStyle name="60% - 강조색5 5 2" xfId="900"/>
    <cellStyle name="60% - 강조색5 5 3" xfId="901"/>
    <cellStyle name="60% - 강조색5 6" xfId="4255"/>
    <cellStyle name="60% - 강조색5 7" xfId="4278"/>
    <cellStyle name="60% - 강조색5 8" xfId="4333"/>
    <cellStyle name="60% - 강조색6" xfId="67" builtinId="52" customBuiltin="1"/>
    <cellStyle name="60% - 강조색6 2" xfId="68"/>
    <cellStyle name="60% - 강조색6 2 2" xfId="69"/>
    <cellStyle name="60% - 강조색6 2 2 2" xfId="401"/>
    <cellStyle name="60% - 강조색6 2 2 2 2" xfId="402"/>
    <cellStyle name="60% - 강조색6 2 2 2 2 2" xfId="903"/>
    <cellStyle name="60% - 강조색6 2 2 2 3" xfId="904"/>
    <cellStyle name="60% - 강조색6 2 2 2 4" xfId="902"/>
    <cellStyle name="60% - 강조색6 2 2 3" xfId="905"/>
    <cellStyle name="60% - 강조색6 2 3" xfId="906"/>
    <cellStyle name="60% - 강조색6 3" xfId="907"/>
    <cellStyle name="60% - 강조색6 3 2" xfId="908"/>
    <cellStyle name="60% - 강조색6 3 2 2" xfId="909"/>
    <cellStyle name="60% - 강조색6 3 3" xfId="910"/>
    <cellStyle name="60% - 강조색6 3_012_보건및사회보장" xfId="911"/>
    <cellStyle name="60% - 강조색6 4" xfId="912"/>
    <cellStyle name="60% - 강조색6 4 2" xfId="913"/>
    <cellStyle name="60% - 강조색6 5" xfId="914"/>
    <cellStyle name="60% - 강조색6 5 2" xfId="915"/>
    <cellStyle name="60% - 강조색6 5 3" xfId="916"/>
    <cellStyle name="60% - 강조색6 6" xfId="4258"/>
    <cellStyle name="60% - 강조색6 7" xfId="4276"/>
    <cellStyle name="60% - 강조색6 8" xfId="4332"/>
    <cellStyle name="A¨­￠￢￠O [0]_INQUIRY ￠?￥i¨u¡AAⓒ￢Aⓒª " xfId="70"/>
    <cellStyle name="A¨­￠￢￠O_INQUIRY ￠?￥i¨u¡AAⓒ￢Aⓒª " xfId="71"/>
    <cellStyle name="Accent1" xfId="917"/>
    <cellStyle name="Accent1 2" xfId="918"/>
    <cellStyle name="Accent1 3" xfId="919"/>
    <cellStyle name="Accent1_010_주택건설" xfId="920"/>
    <cellStyle name="Accent2" xfId="921"/>
    <cellStyle name="Accent2 2" xfId="922"/>
    <cellStyle name="Accent2 3" xfId="923"/>
    <cellStyle name="Accent2_010_주택건설" xfId="924"/>
    <cellStyle name="Accent3" xfId="925"/>
    <cellStyle name="Accent3 2" xfId="926"/>
    <cellStyle name="Accent3 3" xfId="927"/>
    <cellStyle name="Accent3_010_주택건설" xfId="928"/>
    <cellStyle name="Accent4" xfId="929"/>
    <cellStyle name="Accent4 2" xfId="930"/>
    <cellStyle name="Accent4 3" xfId="931"/>
    <cellStyle name="Accent4_010_주택건설" xfId="932"/>
    <cellStyle name="Accent5" xfId="933"/>
    <cellStyle name="Accent5 2" xfId="934"/>
    <cellStyle name="Accent5 3" xfId="935"/>
    <cellStyle name="Accent5_010_주택건설" xfId="936"/>
    <cellStyle name="Accent6" xfId="937"/>
    <cellStyle name="Accent6 2" xfId="938"/>
    <cellStyle name="Accent6 3" xfId="939"/>
    <cellStyle name="Accent6_010_주택건설" xfId="940"/>
    <cellStyle name="AeE­ [0]_°eE¹_11¿a½A " xfId="941"/>
    <cellStyle name="ÅëÈ­ [0]_¼ÕÀÍ¿¹»ê" xfId="72"/>
    <cellStyle name="AeE­ [0]_¼OAI¿¹≫e" xfId="73"/>
    <cellStyle name="ÅëÈ­ [0]_ÀÎ°Çºñ,¿ÜÁÖºñ" xfId="74"/>
    <cellStyle name="AeE­ [0]_AI°Cºn,μμ±Þºn" xfId="75"/>
    <cellStyle name="ÅëÈ­ [0]_laroux" xfId="76"/>
    <cellStyle name="AeE­ [0]_laroux_1" xfId="77"/>
    <cellStyle name="ÅëÈ­ [0]_laroux_1" xfId="78"/>
    <cellStyle name="AeE­ [0]_laroux_1 10" xfId="942"/>
    <cellStyle name="ÅëÈ­ [0]_laroux_1 10" xfId="943"/>
    <cellStyle name="AeE­ [0]_laroux_1 11" xfId="944"/>
    <cellStyle name="ÅëÈ­ [0]_laroux_1 11" xfId="945"/>
    <cellStyle name="AeE­ [0]_laroux_1 12" xfId="946"/>
    <cellStyle name="ÅëÈ­ [0]_laroux_1 12" xfId="947"/>
    <cellStyle name="AeE­ [0]_laroux_1 12 10" xfId="948"/>
    <cellStyle name="ÅëÈ­ [0]_laroux_1 13" xfId="949"/>
    <cellStyle name="AeE­ [0]_laroux_1 14" xfId="950"/>
    <cellStyle name="ÅëÈ­ [0]_laroux_1 14" xfId="951"/>
    <cellStyle name="AeE­ [0]_laroux_1 15" xfId="952"/>
    <cellStyle name="ÅëÈ­ [0]_laroux_1 15" xfId="953"/>
    <cellStyle name="AeE­ [0]_laroux_1 16" xfId="954"/>
    <cellStyle name="ÅëÈ­ [0]_laroux_1 16" xfId="955"/>
    <cellStyle name="AeE­ [0]_laroux_1 17" xfId="956"/>
    <cellStyle name="ÅëÈ­ [0]_laroux_1 17" xfId="957"/>
    <cellStyle name="AeE­ [0]_laroux_1 18" xfId="958"/>
    <cellStyle name="ÅëÈ­ [0]_laroux_1 18" xfId="959"/>
    <cellStyle name="AeE­ [0]_laroux_1 19" xfId="960"/>
    <cellStyle name="ÅëÈ­ [0]_laroux_1 19" xfId="961"/>
    <cellStyle name="AeE­ [0]_laroux_1 2" xfId="962"/>
    <cellStyle name="ÅëÈ­ [0]_laroux_1 2" xfId="963"/>
    <cellStyle name="AeE­ [0]_laroux_1 20" xfId="964"/>
    <cellStyle name="ÅëÈ­ [0]_laroux_1 20" xfId="965"/>
    <cellStyle name="AeE­ [0]_laroux_1 21" xfId="966"/>
    <cellStyle name="ÅëÈ­ [0]_laroux_1 21" xfId="967"/>
    <cellStyle name="AeE­ [0]_laroux_1 22" xfId="968"/>
    <cellStyle name="ÅëÈ­ [0]_laroux_1 22" xfId="969"/>
    <cellStyle name="AeE­ [0]_laroux_1 23" xfId="970"/>
    <cellStyle name="ÅëÈ­ [0]_laroux_1 23" xfId="971"/>
    <cellStyle name="AeE­ [0]_laroux_1 24" xfId="972"/>
    <cellStyle name="ÅëÈ­ [0]_laroux_1 24" xfId="973"/>
    <cellStyle name="AeE­ [0]_laroux_1 25" xfId="974"/>
    <cellStyle name="ÅëÈ­ [0]_laroux_1 25" xfId="975"/>
    <cellStyle name="AeE­ [0]_laroux_1 26" xfId="976"/>
    <cellStyle name="ÅëÈ­ [0]_laroux_1 26" xfId="977"/>
    <cellStyle name="AeE­ [0]_laroux_1 27" xfId="978"/>
    <cellStyle name="ÅëÈ­ [0]_laroux_1 27" xfId="979"/>
    <cellStyle name="AeE­ [0]_laroux_1 28" xfId="980"/>
    <cellStyle name="ÅëÈ­ [0]_laroux_1 28" xfId="981"/>
    <cellStyle name="AeE­ [0]_laroux_1 29" xfId="982"/>
    <cellStyle name="ÅëÈ­ [0]_laroux_1 29" xfId="983"/>
    <cellStyle name="AeE­ [0]_laroux_1 3" xfId="984"/>
    <cellStyle name="ÅëÈ­ [0]_laroux_1 3" xfId="985"/>
    <cellStyle name="AeE­ [0]_laroux_1 30" xfId="986"/>
    <cellStyle name="ÅëÈ­ [0]_laroux_1 30" xfId="987"/>
    <cellStyle name="AeE­ [0]_laroux_1 31" xfId="988"/>
    <cellStyle name="ÅëÈ­ [0]_laroux_1 31" xfId="989"/>
    <cellStyle name="AeE­ [0]_laroux_1 32" xfId="990"/>
    <cellStyle name="ÅëÈ­ [0]_laroux_1 32" xfId="991"/>
    <cellStyle name="AeE­ [0]_laroux_1 33" xfId="992"/>
    <cellStyle name="ÅëÈ­ [0]_laroux_1 33" xfId="993"/>
    <cellStyle name="AeE­ [0]_laroux_1 34" xfId="994"/>
    <cellStyle name="ÅëÈ­ [0]_laroux_1 34" xfId="995"/>
    <cellStyle name="AeE­ [0]_laroux_1 35" xfId="996"/>
    <cellStyle name="ÅëÈ­ [0]_laroux_1 35" xfId="997"/>
    <cellStyle name="AeE­ [0]_laroux_1 36" xfId="998"/>
    <cellStyle name="ÅëÈ­ [0]_laroux_1 36" xfId="999"/>
    <cellStyle name="AeE­ [0]_laroux_1 37" xfId="1000"/>
    <cellStyle name="ÅëÈ­ [0]_laroux_1 37" xfId="1001"/>
    <cellStyle name="AeE­ [0]_laroux_1 38" xfId="1002"/>
    <cellStyle name="ÅëÈ­ [0]_laroux_1 38" xfId="1003"/>
    <cellStyle name="AeE­ [0]_laroux_1 39" xfId="1004"/>
    <cellStyle name="ÅëÈ­ [0]_laroux_1 39" xfId="1005"/>
    <cellStyle name="AeE­ [0]_laroux_1 4" xfId="1006"/>
    <cellStyle name="ÅëÈ­ [0]_laroux_1 4" xfId="1007"/>
    <cellStyle name="AeE­ [0]_laroux_1 40" xfId="1008"/>
    <cellStyle name="ÅëÈ­ [0]_laroux_1 40" xfId="1009"/>
    <cellStyle name="AeE­ [0]_laroux_1 41" xfId="1010"/>
    <cellStyle name="ÅëÈ­ [0]_laroux_1 41" xfId="1011"/>
    <cellStyle name="AeE­ [0]_laroux_1 5" xfId="1012"/>
    <cellStyle name="ÅëÈ­ [0]_laroux_1 5" xfId="1013"/>
    <cellStyle name="AeE­ [0]_laroux_1 6" xfId="1014"/>
    <cellStyle name="ÅëÈ­ [0]_laroux_1 6" xfId="1015"/>
    <cellStyle name="AeE­ [0]_laroux_1 7" xfId="1016"/>
    <cellStyle name="ÅëÈ­ [0]_laroux_1 7" xfId="1017"/>
    <cellStyle name="AeE­ [0]_laroux_1 8" xfId="1018"/>
    <cellStyle name="ÅëÈ­ [0]_laroux_1 8" xfId="1019"/>
    <cellStyle name="AeE­ [0]_laroux_1 9" xfId="1020"/>
    <cellStyle name="ÅëÈ­ [0]_laroux_1 9" xfId="1021"/>
    <cellStyle name="AeE­ [0]_laroux_2" xfId="79"/>
    <cellStyle name="ÅëÈ­ [0]_laroux_2" xfId="80"/>
    <cellStyle name="AeE­ [0]_laroux_2 10" xfId="1022"/>
    <cellStyle name="ÅëÈ­ [0]_laroux_2 10" xfId="1023"/>
    <cellStyle name="AeE­ [0]_laroux_2 11" xfId="1024"/>
    <cellStyle name="ÅëÈ­ [0]_laroux_2 11" xfId="1025"/>
    <cellStyle name="AeE­ [0]_laroux_2 12" xfId="1026"/>
    <cellStyle name="ÅëÈ­ [0]_laroux_2 12" xfId="1027"/>
    <cellStyle name="AeE­ [0]_laroux_2 13" xfId="1028"/>
    <cellStyle name="ÅëÈ­ [0]_laroux_2 13" xfId="1029"/>
    <cellStyle name="AeE­ [0]_laroux_2 14" xfId="1030"/>
    <cellStyle name="ÅëÈ­ [0]_laroux_2 14" xfId="1031"/>
    <cellStyle name="AeE­ [0]_laroux_2 15" xfId="1032"/>
    <cellStyle name="ÅëÈ­ [0]_laroux_2 15" xfId="1033"/>
    <cellStyle name="AeE­ [0]_laroux_2 16" xfId="1034"/>
    <cellStyle name="ÅëÈ­ [0]_laroux_2 16" xfId="1035"/>
    <cellStyle name="AeE­ [0]_laroux_2 17" xfId="1036"/>
    <cellStyle name="ÅëÈ­ [0]_laroux_2 17" xfId="1037"/>
    <cellStyle name="AeE­ [0]_laroux_2 18" xfId="1038"/>
    <cellStyle name="ÅëÈ­ [0]_laroux_2 18" xfId="1039"/>
    <cellStyle name="AeE­ [0]_laroux_2 19" xfId="1040"/>
    <cellStyle name="ÅëÈ­ [0]_laroux_2 19" xfId="1041"/>
    <cellStyle name="AeE­ [0]_laroux_2 2" xfId="1042"/>
    <cellStyle name="ÅëÈ­ [0]_laroux_2 2" xfId="1043"/>
    <cellStyle name="AeE­ [0]_laroux_2 20" xfId="1044"/>
    <cellStyle name="ÅëÈ­ [0]_laroux_2 20" xfId="1045"/>
    <cellStyle name="AeE­ [0]_laroux_2 21" xfId="1046"/>
    <cellStyle name="ÅëÈ­ [0]_laroux_2 21" xfId="1047"/>
    <cellStyle name="AeE­ [0]_laroux_2 22" xfId="1048"/>
    <cellStyle name="ÅëÈ­ [0]_laroux_2 22" xfId="1049"/>
    <cellStyle name="AeE­ [0]_laroux_2 23" xfId="1050"/>
    <cellStyle name="ÅëÈ­ [0]_laroux_2 23" xfId="1051"/>
    <cellStyle name="AeE­ [0]_laroux_2 24" xfId="1052"/>
    <cellStyle name="ÅëÈ­ [0]_laroux_2 24" xfId="1053"/>
    <cellStyle name="AeE­ [0]_laroux_2 25" xfId="1054"/>
    <cellStyle name="ÅëÈ­ [0]_laroux_2 25" xfId="1055"/>
    <cellStyle name="AeE­ [0]_laroux_2 26" xfId="1056"/>
    <cellStyle name="ÅëÈ­ [0]_laroux_2 26" xfId="1057"/>
    <cellStyle name="AeE­ [0]_laroux_2 27" xfId="1058"/>
    <cellStyle name="ÅëÈ­ [0]_laroux_2 27" xfId="1059"/>
    <cellStyle name="AeE­ [0]_laroux_2 28" xfId="1060"/>
    <cellStyle name="ÅëÈ­ [0]_laroux_2 28" xfId="1061"/>
    <cellStyle name="AeE­ [0]_laroux_2 29" xfId="1062"/>
    <cellStyle name="ÅëÈ­ [0]_laroux_2 29" xfId="1063"/>
    <cellStyle name="AeE­ [0]_laroux_2 3" xfId="1064"/>
    <cellStyle name="ÅëÈ­ [0]_laroux_2 3" xfId="1065"/>
    <cellStyle name="AeE­ [0]_laroux_2 30" xfId="1066"/>
    <cellStyle name="ÅëÈ­ [0]_laroux_2 30" xfId="1067"/>
    <cellStyle name="AeE­ [0]_laroux_2 31" xfId="1068"/>
    <cellStyle name="ÅëÈ­ [0]_laroux_2 31" xfId="1069"/>
    <cellStyle name="AeE­ [0]_laroux_2 32" xfId="1070"/>
    <cellStyle name="ÅëÈ­ [0]_laroux_2 32" xfId="1071"/>
    <cellStyle name="AeE­ [0]_laroux_2 33" xfId="1072"/>
    <cellStyle name="ÅëÈ­ [0]_laroux_2 33" xfId="1073"/>
    <cellStyle name="AeE­ [0]_laroux_2 34" xfId="1074"/>
    <cellStyle name="ÅëÈ­ [0]_laroux_2 34" xfId="1075"/>
    <cellStyle name="AeE­ [0]_laroux_2 35" xfId="1076"/>
    <cellStyle name="ÅëÈ­ [0]_laroux_2 35" xfId="1077"/>
    <cellStyle name="AeE­ [0]_laroux_2 36" xfId="1078"/>
    <cellStyle name="ÅëÈ­ [0]_laroux_2 36" xfId="1079"/>
    <cellStyle name="AeE­ [0]_laroux_2 37" xfId="1080"/>
    <cellStyle name="ÅëÈ­ [0]_laroux_2 37" xfId="1081"/>
    <cellStyle name="AeE­ [0]_laroux_2 38" xfId="1082"/>
    <cellStyle name="ÅëÈ­ [0]_laroux_2 38" xfId="1083"/>
    <cellStyle name="AeE­ [0]_laroux_2 39" xfId="1084"/>
    <cellStyle name="ÅëÈ­ [0]_laroux_2 39" xfId="1085"/>
    <cellStyle name="AeE­ [0]_laroux_2 4" xfId="1086"/>
    <cellStyle name="ÅëÈ­ [0]_laroux_2 4" xfId="1087"/>
    <cellStyle name="AeE­ [0]_laroux_2 40" xfId="1088"/>
    <cellStyle name="ÅëÈ­ [0]_laroux_2 40" xfId="1089"/>
    <cellStyle name="AeE­ [0]_laroux_2 41" xfId="1090"/>
    <cellStyle name="ÅëÈ­ [0]_laroux_2 41" xfId="1091"/>
    <cellStyle name="AeE­ [0]_laroux_2 5" xfId="1092"/>
    <cellStyle name="ÅëÈ­ [0]_laroux_2 5" xfId="1093"/>
    <cellStyle name="AeE­ [0]_laroux_2 6" xfId="1094"/>
    <cellStyle name="ÅëÈ­ [0]_laroux_2 6" xfId="1095"/>
    <cellStyle name="AeE­ [0]_laroux_2 7" xfId="1096"/>
    <cellStyle name="ÅëÈ­ [0]_laroux_2 7" xfId="1097"/>
    <cellStyle name="AeE­ [0]_laroux_2 8" xfId="1098"/>
    <cellStyle name="ÅëÈ­ [0]_laroux_2 8" xfId="1099"/>
    <cellStyle name="AeE­ [0]_laroux_2 9" xfId="1100"/>
    <cellStyle name="ÅëÈ­ [0]_laroux_2 9" xfId="1101"/>
    <cellStyle name="AeE­ [0]_laroux_2_41-06농림16" xfId="81"/>
    <cellStyle name="ÅëÈ­ [0]_laroux_2_41-06농림16" xfId="82"/>
    <cellStyle name="AeE­ [0]_laroux_2_41-06농림16 10" xfId="1102"/>
    <cellStyle name="ÅëÈ­ [0]_laroux_2_41-06농림16 10" xfId="1103"/>
    <cellStyle name="AeE­ [0]_laroux_2_41-06농림16 11" xfId="1104"/>
    <cellStyle name="ÅëÈ­ [0]_laroux_2_41-06농림16 11" xfId="1105"/>
    <cellStyle name="AeE­ [0]_laroux_2_41-06농림16 12" xfId="1106"/>
    <cellStyle name="ÅëÈ­ [0]_laroux_2_41-06농림16 12" xfId="1107"/>
    <cellStyle name="AeE­ [0]_laroux_2_41-06농림16 13" xfId="1108"/>
    <cellStyle name="ÅëÈ­ [0]_laroux_2_41-06농림16 13" xfId="1109"/>
    <cellStyle name="AeE­ [0]_laroux_2_41-06농림16 14" xfId="1110"/>
    <cellStyle name="ÅëÈ­ [0]_laroux_2_41-06농림16 14" xfId="1111"/>
    <cellStyle name="AeE­ [0]_laroux_2_41-06농림16 15" xfId="1112"/>
    <cellStyle name="ÅëÈ­ [0]_laroux_2_41-06농림16 15" xfId="1113"/>
    <cellStyle name="AeE­ [0]_laroux_2_41-06농림16 16" xfId="1114"/>
    <cellStyle name="ÅëÈ­ [0]_laroux_2_41-06농림16 16" xfId="1115"/>
    <cellStyle name="AeE­ [0]_laroux_2_41-06농림16 17" xfId="1116"/>
    <cellStyle name="ÅëÈ­ [0]_laroux_2_41-06농림16 17" xfId="1117"/>
    <cellStyle name="AeE­ [0]_laroux_2_41-06농림16 18" xfId="1118"/>
    <cellStyle name="ÅëÈ­ [0]_laroux_2_41-06농림16 18" xfId="1119"/>
    <cellStyle name="AeE­ [0]_laroux_2_41-06농림16 19" xfId="1120"/>
    <cellStyle name="ÅëÈ­ [0]_laroux_2_41-06농림16 19" xfId="1121"/>
    <cellStyle name="AeE­ [0]_laroux_2_41-06농림16 2" xfId="1122"/>
    <cellStyle name="ÅëÈ­ [0]_laroux_2_41-06농림16 2" xfId="1123"/>
    <cellStyle name="AeE­ [0]_laroux_2_41-06농림16 20" xfId="1124"/>
    <cellStyle name="ÅëÈ­ [0]_laroux_2_41-06농림16 20" xfId="1125"/>
    <cellStyle name="AeE­ [0]_laroux_2_41-06농림16 21" xfId="1126"/>
    <cellStyle name="ÅëÈ­ [0]_laroux_2_41-06농림16 21" xfId="1127"/>
    <cellStyle name="AeE­ [0]_laroux_2_41-06농림16 22" xfId="1128"/>
    <cellStyle name="ÅëÈ­ [0]_laroux_2_41-06농림16 22" xfId="1129"/>
    <cellStyle name="AeE­ [0]_laroux_2_41-06농림16 23" xfId="1130"/>
    <cellStyle name="ÅëÈ­ [0]_laroux_2_41-06농림16 23" xfId="1131"/>
    <cellStyle name="AeE­ [0]_laroux_2_41-06농림16 24" xfId="1132"/>
    <cellStyle name="ÅëÈ­ [0]_laroux_2_41-06농림16 24" xfId="1133"/>
    <cellStyle name="AeE­ [0]_laroux_2_41-06농림16 25" xfId="1134"/>
    <cellStyle name="ÅëÈ­ [0]_laroux_2_41-06농림16 25" xfId="1135"/>
    <cellStyle name="AeE­ [0]_laroux_2_41-06농림16 26" xfId="1136"/>
    <cellStyle name="ÅëÈ­ [0]_laroux_2_41-06농림16 26" xfId="1137"/>
    <cellStyle name="AeE­ [0]_laroux_2_41-06농림16 27" xfId="1138"/>
    <cellStyle name="ÅëÈ­ [0]_laroux_2_41-06농림16 27" xfId="1139"/>
    <cellStyle name="AeE­ [0]_laroux_2_41-06농림16 28" xfId="1140"/>
    <cellStyle name="ÅëÈ­ [0]_laroux_2_41-06농림16 28" xfId="1141"/>
    <cellStyle name="AeE­ [0]_laroux_2_41-06농림16 29" xfId="1142"/>
    <cellStyle name="ÅëÈ­ [0]_laroux_2_41-06농림16 29" xfId="1143"/>
    <cellStyle name="AeE­ [0]_laroux_2_41-06농림16 3" xfId="1144"/>
    <cellStyle name="ÅëÈ­ [0]_laroux_2_41-06농림16 3" xfId="1145"/>
    <cellStyle name="AeE­ [0]_laroux_2_41-06농림16 30" xfId="1146"/>
    <cellStyle name="ÅëÈ­ [0]_laroux_2_41-06농림16 30" xfId="1147"/>
    <cellStyle name="AeE­ [0]_laroux_2_41-06농림16 31" xfId="1148"/>
    <cellStyle name="ÅëÈ­ [0]_laroux_2_41-06농림16 31" xfId="1149"/>
    <cellStyle name="AeE­ [0]_laroux_2_41-06농림16 32" xfId="1150"/>
    <cellStyle name="ÅëÈ­ [0]_laroux_2_41-06농림16 32" xfId="1151"/>
    <cellStyle name="AeE­ [0]_laroux_2_41-06농림16 33" xfId="1152"/>
    <cellStyle name="ÅëÈ­ [0]_laroux_2_41-06농림16 33" xfId="1153"/>
    <cellStyle name="AeE­ [0]_laroux_2_41-06농림16 34" xfId="1154"/>
    <cellStyle name="ÅëÈ­ [0]_laroux_2_41-06농림16 34" xfId="1155"/>
    <cellStyle name="AeE­ [0]_laroux_2_41-06농림16 35" xfId="1156"/>
    <cellStyle name="ÅëÈ­ [0]_laroux_2_41-06농림16 35" xfId="1157"/>
    <cellStyle name="AeE­ [0]_laroux_2_41-06농림16 36" xfId="1158"/>
    <cellStyle name="ÅëÈ­ [0]_laroux_2_41-06농림16 36" xfId="1159"/>
    <cellStyle name="AeE­ [0]_laroux_2_41-06농림16 37" xfId="1160"/>
    <cellStyle name="ÅëÈ­ [0]_laroux_2_41-06농림16 37" xfId="1161"/>
    <cellStyle name="AeE­ [0]_laroux_2_41-06농림16 38" xfId="1162"/>
    <cellStyle name="ÅëÈ­ [0]_laroux_2_41-06농림16 38" xfId="1163"/>
    <cellStyle name="AeE­ [0]_laroux_2_41-06농림16 39" xfId="1164"/>
    <cellStyle name="ÅëÈ­ [0]_laroux_2_41-06농림16 39" xfId="1165"/>
    <cellStyle name="AeE­ [0]_laroux_2_41-06농림16 4" xfId="1166"/>
    <cellStyle name="ÅëÈ­ [0]_laroux_2_41-06농림16 4" xfId="1167"/>
    <cellStyle name="AeE­ [0]_laroux_2_41-06농림16 40" xfId="1168"/>
    <cellStyle name="ÅëÈ­ [0]_laroux_2_41-06농림16 40" xfId="1169"/>
    <cellStyle name="AeE­ [0]_laroux_2_41-06농림16 41" xfId="1170"/>
    <cellStyle name="ÅëÈ­ [0]_laroux_2_41-06농림16 41" xfId="1171"/>
    <cellStyle name="AeE­ [0]_laroux_2_41-06농림16 5" xfId="1172"/>
    <cellStyle name="ÅëÈ­ [0]_laroux_2_41-06농림16 5" xfId="1173"/>
    <cellStyle name="AeE­ [0]_laroux_2_41-06농림16 6" xfId="1174"/>
    <cellStyle name="ÅëÈ­ [0]_laroux_2_41-06농림16 6" xfId="1175"/>
    <cellStyle name="AeE­ [0]_laroux_2_41-06농림16 7" xfId="1176"/>
    <cellStyle name="ÅëÈ­ [0]_laroux_2_41-06농림16 7" xfId="1177"/>
    <cellStyle name="AeE­ [0]_laroux_2_41-06농림16 8" xfId="1178"/>
    <cellStyle name="ÅëÈ­ [0]_laroux_2_41-06농림16 8" xfId="1179"/>
    <cellStyle name="AeE­ [0]_laroux_2_41-06농림16 9" xfId="1180"/>
    <cellStyle name="ÅëÈ­ [0]_laroux_2_41-06농림16 9" xfId="1181"/>
    <cellStyle name="AeE­ [0]_laroux_2_41-06농림41" xfId="83"/>
    <cellStyle name="ÅëÈ­ [0]_laroux_2_41-06농림41" xfId="84"/>
    <cellStyle name="AeE­ [0]_laroux_2_41-06농림41 10" xfId="1182"/>
    <cellStyle name="ÅëÈ­ [0]_laroux_2_41-06농림41 10" xfId="1183"/>
    <cellStyle name="AeE­ [0]_laroux_2_41-06농림41 11" xfId="1184"/>
    <cellStyle name="ÅëÈ­ [0]_laroux_2_41-06농림41 11" xfId="1185"/>
    <cellStyle name="AeE­ [0]_laroux_2_41-06농림41 12" xfId="1186"/>
    <cellStyle name="ÅëÈ­ [0]_laroux_2_41-06농림41 12" xfId="1187"/>
    <cellStyle name="AeE­ [0]_laroux_2_41-06농림41 13" xfId="1188"/>
    <cellStyle name="ÅëÈ­ [0]_laroux_2_41-06농림41 13" xfId="1189"/>
    <cellStyle name="AeE­ [0]_laroux_2_41-06농림41 14" xfId="1190"/>
    <cellStyle name="ÅëÈ­ [0]_laroux_2_41-06농림41 14" xfId="1191"/>
    <cellStyle name="AeE­ [0]_laroux_2_41-06농림41 15" xfId="1192"/>
    <cellStyle name="ÅëÈ­ [0]_laroux_2_41-06농림41 15" xfId="1193"/>
    <cellStyle name="AeE­ [0]_laroux_2_41-06농림41 16" xfId="1194"/>
    <cellStyle name="ÅëÈ­ [0]_laroux_2_41-06농림41 16" xfId="1195"/>
    <cellStyle name="AeE­ [0]_laroux_2_41-06농림41 17" xfId="1196"/>
    <cellStyle name="ÅëÈ­ [0]_laroux_2_41-06농림41 17" xfId="1197"/>
    <cellStyle name="AeE­ [0]_laroux_2_41-06농림41 18" xfId="1198"/>
    <cellStyle name="ÅëÈ­ [0]_laroux_2_41-06농림41 18" xfId="1199"/>
    <cellStyle name="AeE­ [0]_laroux_2_41-06농림41 19" xfId="1200"/>
    <cellStyle name="ÅëÈ­ [0]_laroux_2_41-06농림41 19" xfId="1201"/>
    <cellStyle name="AeE­ [0]_laroux_2_41-06농림41 2" xfId="1202"/>
    <cellStyle name="ÅëÈ­ [0]_laroux_2_41-06농림41 2" xfId="1203"/>
    <cellStyle name="AeE­ [0]_laroux_2_41-06농림41 20" xfId="1204"/>
    <cellStyle name="ÅëÈ­ [0]_laroux_2_41-06농림41 20" xfId="1205"/>
    <cellStyle name="AeE­ [0]_laroux_2_41-06농림41 21" xfId="1206"/>
    <cellStyle name="ÅëÈ­ [0]_laroux_2_41-06농림41 21" xfId="1207"/>
    <cellStyle name="AeE­ [0]_laroux_2_41-06농림41 22" xfId="1208"/>
    <cellStyle name="ÅëÈ­ [0]_laroux_2_41-06농림41 22" xfId="1209"/>
    <cellStyle name="AeE­ [0]_laroux_2_41-06농림41 23" xfId="1210"/>
    <cellStyle name="ÅëÈ­ [0]_laroux_2_41-06농림41 23" xfId="1211"/>
    <cellStyle name="AeE­ [0]_laroux_2_41-06농림41 24" xfId="1212"/>
    <cellStyle name="ÅëÈ­ [0]_laroux_2_41-06농림41 24" xfId="1213"/>
    <cellStyle name="AeE­ [0]_laroux_2_41-06농림41 25" xfId="1214"/>
    <cellStyle name="ÅëÈ­ [0]_laroux_2_41-06농림41 25" xfId="1215"/>
    <cellStyle name="AeE­ [0]_laroux_2_41-06농림41 26" xfId="1216"/>
    <cellStyle name="ÅëÈ­ [0]_laroux_2_41-06농림41 26" xfId="1217"/>
    <cellStyle name="AeE­ [0]_laroux_2_41-06농림41 27" xfId="1218"/>
    <cellStyle name="ÅëÈ­ [0]_laroux_2_41-06농림41 27" xfId="1219"/>
    <cellStyle name="AeE­ [0]_laroux_2_41-06농림41 28" xfId="1220"/>
    <cellStyle name="ÅëÈ­ [0]_laroux_2_41-06농림41 28" xfId="1221"/>
    <cellStyle name="AeE­ [0]_laroux_2_41-06농림41 29" xfId="1222"/>
    <cellStyle name="ÅëÈ­ [0]_laroux_2_41-06농림41 29" xfId="1223"/>
    <cellStyle name="AeE­ [0]_laroux_2_41-06농림41 3" xfId="1224"/>
    <cellStyle name="ÅëÈ­ [0]_laroux_2_41-06농림41 3" xfId="1225"/>
    <cellStyle name="AeE­ [0]_laroux_2_41-06농림41 30" xfId="1226"/>
    <cellStyle name="ÅëÈ­ [0]_laroux_2_41-06농림41 30" xfId="1227"/>
    <cellStyle name="AeE­ [0]_laroux_2_41-06농림41 31" xfId="1228"/>
    <cellStyle name="ÅëÈ­ [0]_laroux_2_41-06농림41 31" xfId="1229"/>
    <cellStyle name="AeE­ [0]_laroux_2_41-06농림41 32" xfId="1230"/>
    <cellStyle name="ÅëÈ­ [0]_laroux_2_41-06농림41 32" xfId="1231"/>
    <cellStyle name="AeE­ [0]_laroux_2_41-06농림41 33" xfId="1232"/>
    <cellStyle name="ÅëÈ­ [0]_laroux_2_41-06농림41 33" xfId="1233"/>
    <cellStyle name="AeE­ [0]_laroux_2_41-06농림41 34" xfId="1234"/>
    <cellStyle name="ÅëÈ­ [0]_laroux_2_41-06농림41 34" xfId="1235"/>
    <cellStyle name="AeE­ [0]_laroux_2_41-06농림41 35" xfId="1236"/>
    <cellStyle name="ÅëÈ­ [0]_laroux_2_41-06농림41 35" xfId="1237"/>
    <cellStyle name="AeE­ [0]_laroux_2_41-06농림41 36" xfId="1238"/>
    <cellStyle name="ÅëÈ­ [0]_laroux_2_41-06농림41 36" xfId="1239"/>
    <cellStyle name="AeE­ [0]_laroux_2_41-06농림41 37" xfId="1240"/>
    <cellStyle name="ÅëÈ­ [0]_laroux_2_41-06농림41 37" xfId="1241"/>
    <cellStyle name="AeE­ [0]_laroux_2_41-06농림41 38" xfId="1242"/>
    <cellStyle name="ÅëÈ­ [0]_laroux_2_41-06농림41 38" xfId="1243"/>
    <cellStyle name="AeE­ [0]_laroux_2_41-06농림41 39" xfId="1244"/>
    <cellStyle name="ÅëÈ­ [0]_laroux_2_41-06농림41 39" xfId="1245"/>
    <cellStyle name="AeE­ [0]_laroux_2_41-06농림41 4" xfId="1246"/>
    <cellStyle name="ÅëÈ­ [0]_laroux_2_41-06농림41 4" xfId="1247"/>
    <cellStyle name="AeE­ [0]_laroux_2_41-06농림41 40" xfId="1248"/>
    <cellStyle name="ÅëÈ­ [0]_laroux_2_41-06농림41 40" xfId="1249"/>
    <cellStyle name="AeE­ [0]_laroux_2_41-06농림41 41" xfId="1250"/>
    <cellStyle name="ÅëÈ­ [0]_laroux_2_41-06농림41 41" xfId="1251"/>
    <cellStyle name="AeE­ [0]_laroux_2_41-06농림41 5" xfId="1252"/>
    <cellStyle name="ÅëÈ­ [0]_laroux_2_41-06농림41 5" xfId="1253"/>
    <cellStyle name="AeE­ [0]_laroux_2_41-06농림41 6" xfId="1254"/>
    <cellStyle name="ÅëÈ­ [0]_laroux_2_41-06농림41 6" xfId="1255"/>
    <cellStyle name="AeE­ [0]_laroux_2_41-06농림41 7" xfId="1256"/>
    <cellStyle name="ÅëÈ­ [0]_laroux_2_41-06농림41 7" xfId="1257"/>
    <cellStyle name="AeE­ [0]_laroux_2_41-06농림41 8" xfId="1258"/>
    <cellStyle name="ÅëÈ­ [0]_laroux_2_41-06농림41 8" xfId="1259"/>
    <cellStyle name="AeE­ [0]_laroux_2_41-06농림41 9" xfId="1260"/>
    <cellStyle name="ÅëÈ­ [0]_laroux_2_41-06농림41 9" xfId="1261"/>
    <cellStyle name="AeE­ [0]_Sheet1" xfId="85"/>
    <cellStyle name="ÅëÈ­ [0]_Sheet1" xfId="86"/>
    <cellStyle name="AeE­ [0]_Sheet1 10" xfId="1262"/>
    <cellStyle name="ÅëÈ­ [0]_Sheet1 10" xfId="1263"/>
    <cellStyle name="AeE­ [0]_Sheet1 11" xfId="1264"/>
    <cellStyle name="ÅëÈ­ [0]_Sheet1 11" xfId="1265"/>
    <cellStyle name="AeE­ [0]_Sheet1 12" xfId="1266"/>
    <cellStyle name="ÅëÈ­ [0]_Sheet1 12" xfId="1267"/>
    <cellStyle name="AeE­ [0]_Sheet1 12 10" xfId="1268"/>
    <cellStyle name="ÅëÈ­ [0]_Sheet1 13" xfId="1269"/>
    <cellStyle name="AeE­ [0]_Sheet1 14" xfId="1270"/>
    <cellStyle name="ÅëÈ­ [0]_Sheet1 14" xfId="1271"/>
    <cellStyle name="AeE­ [0]_Sheet1 15" xfId="1272"/>
    <cellStyle name="ÅëÈ­ [0]_Sheet1 15" xfId="1273"/>
    <cellStyle name="AeE­ [0]_Sheet1 16" xfId="1274"/>
    <cellStyle name="ÅëÈ­ [0]_Sheet1 16" xfId="1275"/>
    <cellStyle name="AeE­ [0]_Sheet1 17" xfId="1276"/>
    <cellStyle name="ÅëÈ­ [0]_Sheet1 17" xfId="1277"/>
    <cellStyle name="AeE­ [0]_Sheet1 18" xfId="1278"/>
    <cellStyle name="ÅëÈ­ [0]_Sheet1 18" xfId="1279"/>
    <cellStyle name="AeE­ [0]_Sheet1 19" xfId="1280"/>
    <cellStyle name="ÅëÈ­ [0]_Sheet1 19" xfId="1281"/>
    <cellStyle name="AeE­ [0]_Sheet1 2" xfId="1282"/>
    <cellStyle name="ÅëÈ­ [0]_Sheet1 2" xfId="1283"/>
    <cellStyle name="AeE­ [0]_Sheet1 20" xfId="1284"/>
    <cellStyle name="ÅëÈ­ [0]_Sheet1 20" xfId="1285"/>
    <cellStyle name="AeE­ [0]_Sheet1 21" xfId="1286"/>
    <cellStyle name="ÅëÈ­ [0]_Sheet1 21" xfId="1287"/>
    <cellStyle name="AeE­ [0]_Sheet1 22" xfId="1288"/>
    <cellStyle name="ÅëÈ­ [0]_Sheet1 22" xfId="1289"/>
    <cellStyle name="AeE­ [0]_Sheet1 23" xfId="1290"/>
    <cellStyle name="ÅëÈ­ [0]_Sheet1 23" xfId="1291"/>
    <cellStyle name="AeE­ [0]_Sheet1 24" xfId="1292"/>
    <cellStyle name="ÅëÈ­ [0]_Sheet1 24" xfId="1293"/>
    <cellStyle name="AeE­ [0]_Sheet1 25" xfId="1294"/>
    <cellStyle name="ÅëÈ­ [0]_Sheet1 25" xfId="1295"/>
    <cellStyle name="AeE­ [0]_Sheet1 26" xfId="1296"/>
    <cellStyle name="ÅëÈ­ [0]_Sheet1 26" xfId="1297"/>
    <cellStyle name="AeE­ [0]_Sheet1 27" xfId="1298"/>
    <cellStyle name="ÅëÈ­ [0]_Sheet1 27" xfId="1299"/>
    <cellStyle name="AeE­ [0]_Sheet1 28" xfId="1300"/>
    <cellStyle name="ÅëÈ­ [0]_Sheet1 28" xfId="1301"/>
    <cellStyle name="AeE­ [0]_Sheet1 29" xfId="1302"/>
    <cellStyle name="ÅëÈ­ [0]_Sheet1 29" xfId="1303"/>
    <cellStyle name="AeE­ [0]_Sheet1 3" xfId="1304"/>
    <cellStyle name="ÅëÈ­ [0]_Sheet1 3" xfId="1305"/>
    <cellStyle name="AeE­ [0]_Sheet1 30" xfId="1306"/>
    <cellStyle name="ÅëÈ­ [0]_Sheet1 30" xfId="1307"/>
    <cellStyle name="AeE­ [0]_Sheet1 31" xfId="1308"/>
    <cellStyle name="ÅëÈ­ [0]_Sheet1 31" xfId="1309"/>
    <cellStyle name="AeE­ [0]_Sheet1 32" xfId="1310"/>
    <cellStyle name="ÅëÈ­ [0]_Sheet1 32" xfId="1311"/>
    <cellStyle name="AeE­ [0]_Sheet1 33" xfId="1312"/>
    <cellStyle name="ÅëÈ­ [0]_Sheet1 33" xfId="1313"/>
    <cellStyle name="AeE­ [0]_Sheet1 34" xfId="1314"/>
    <cellStyle name="ÅëÈ­ [0]_Sheet1 34" xfId="1315"/>
    <cellStyle name="AeE­ [0]_Sheet1 35" xfId="1316"/>
    <cellStyle name="ÅëÈ­ [0]_Sheet1 35" xfId="1317"/>
    <cellStyle name="AeE­ [0]_Sheet1 36" xfId="1318"/>
    <cellStyle name="ÅëÈ­ [0]_Sheet1 36" xfId="1319"/>
    <cellStyle name="AeE­ [0]_Sheet1 37" xfId="1320"/>
    <cellStyle name="ÅëÈ­ [0]_Sheet1 37" xfId="1321"/>
    <cellStyle name="AeE­ [0]_Sheet1 38" xfId="1322"/>
    <cellStyle name="ÅëÈ­ [0]_Sheet1 38" xfId="1323"/>
    <cellStyle name="AeE­ [0]_Sheet1 39" xfId="1324"/>
    <cellStyle name="ÅëÈ­ [0]_Sheet1 39" xfId="1325"/>
    <cellStyle name="AeE­ [0]_Sheet1 4" xfId="1326"/>
    <cellStyle name="ÅëÈ­ [0]_Sheet1 4" xfId="1327"/>
    <cellStyle name="AeE­ [0]_Sheet1 40" xfId="1328"/>
    <cellStyle name="ÅëÈ­ [0]_Sheet1 40" xfId="1329"/>
    <cellStyle name="AeE­ [0]_Sheet1 41" xfId="1330"/>
    <cellStyle name="ÅëÈ­ [0]_Sheet1 41" xfId="1331"/>
    <cellStyle name="AeE­ [0]_Sheet1 5" xfId="1332"/>
    <cellStyle name="ÅëÈ­ [0]_Sheet1 5" xfId="1333"/>
    <cellStyle name="AeE­ [0]_Sheet1 6" xfId="1334"/>
    <cellStyle name="ÅëÈ­ [0]_Sheet1 6" xfId="1335"/>
    <cellStyle name="AeE­ [0]_Sheet1 7" xfId="1336"/>
    <cellStyle name="ÅëÈ­ [0]_Sheet1 7" xfId="1337"/>
    <cellStyle name="AeE­ [0]_Sheet1 8" xfId="1338"/>
    <cellStyle name="ÅëÈ­ [0]_Sheet1 8" xfId="1339"/>
    <cellStyle name="AeE­ [0]_Sheet1 9" xfId="1340"/>
    <cellStyle name="ÅëÈ­ [0]_Sheet1 9" xfId="1341"/>
    <cellStyle name="AeE­_°eE¹_11¿a½A " xfId="1342"/>
    <cellStyle name="ÅëÈ­_¼ÕÀÍ¿¹»ê" xfId="87"/>
    <cellStyle name="AeE­_¼OAI¿¹≫e" xfId="88"/>
    <cellStyle name="ÅëÈ­_ÀÎ°Çºñ,¿ÜÁÖºñ" xfId="89"/>
    <cellStyle name="AeE­_AI°Cºn,μμ±Þºn" xfId="90"/>
    <cellStyle name="ÅëÈ­_laroux" xfId="91"/>
    <cellStyle name="AeE­_laroux_1" xfId="92"/>
    <cellStyle name="ÅëÈ­_laroux_1" xfId="93"/>
    <cellStyle name="AeE­_laroux_1 10" xfId="1343"/>
    <cellStyle name="ÅëÈ­_laroux_1 10" xfId="1344"/>
    <cellStyle name="AeE­_laroux_1 11" xfId="1345"/>
    <cellStyle name="ÅëÈ­_laroux_1 11" xfId="1346"/>
    <cellStyle name="AeE­_laroux_1 12" xfId="1347"/>
    <cellStyle name="ÅëÈ­_laroux_1 12" xfId="1348"/>
    <cellStyle name="AeE­_laroux_1 12 10" xfId="1349"/>
    <cellStyle name="ÅëÈ­_laroux_1 13" xfId="1350"/>
    <cellStyle name="AeE­_laroux_1 14" xfId="1351"/>
    <cellStyle name="ÅëÈ­_laroux_1 14" xfId="1352"/>
    <cellStyle name="AeE­_laroux_1 15" xfId="1353"/>
    <cellStyle name="ÅëÈ­_laroux_1 15" xfId="1354"/>
    <cellStyle name="AeE­_laroux_1 16" xfId="1355"/>
    <cellStyle name="ÅëÈ­_laroux_1 16" xfId="1356"/>
    <cellStyle name="AeE­_laroux_1 17" xfId="1357"/>
    <cellStyle name="ÅëÈ­_laroux_1 17" xfId="1358"/>
    <cellStyle name="AeE­_laroux_1 18" xfId="1359"/>
    <cellStyle name="ÅëÈ­_laroux_1 18" xfId="1360"/>
    <cellStyle name="AeE­_laroux_1 19" xfId="1361"/>
    <cellStyle name="ÅëÈ­_laroux_1 19" xfId="1362"/>
    <cellStyle name="AeE­_laroux_1 2" xfId="1363"/>
    <cellStyle name="ÅëÈ­_laroux_1 2" xfId="1364"/>
    <cellStyle name="AeE­_laroux_1 20" xfId="1365"/>
    <cellStyle name="ÅëÈ­_laroux_1 20" xfId="1366"/>
    <cellStyle name="AeE­_laroux_1 21" xfId="1367"/>
    <cellStyle name="ÅëÈ­_laroux_1 21" xfId="1368"/>
    <cellStyle name="AeE­_laroux_1 22" xfId="1369"/>
    <cellStyle name="ÅëÈ­_laroux_1 22" xfId="1370"/>
    <cellStyle name="AeE­_laroux_1 23" xfId="1371"/>
    <cellStyle name="ÅëÈ­_laroux_1 23" xfId="1372"/>
    <cellStyle name="AeE­_laroux_1 24" xfId="1373"/>
    <cellStyle name="ÅëÈ­_laroux_1 24" xfId="1374"/>
    <cellStyle name="AeE­_laroux_1 25" xfId="1375"/>
    <cellStyle name="ÅëÈ­_laroux_1 25" xfId="1376"/>
    <cellStyle name="AeE­_laroux_1 26" xfId="1377"/>
    <cellStyle name="ÅëÈ­_laroux_1 26" xfId="1378"/>
    <cellStyle name="AeE­_laroux_1 27" xfId="1379"/>
    <cellStyle name="ÅëÈ­_laroux_1 27" xfId="1380"/>
    <cellStyle name="AeE­_laroux_1 28" xfId="1381"/>
    <cellStyle name="ÅëÈ­_laroux_1 28" xfId="1382"/>
    <cellStyle name="AeE­_laroux_1 29" xfId="1383"/>
    <cellStyle name="ÅëÈ­_laroux_1 29" xfId="1384"/>
    <cellStyle name="AeE­_laroux_1 3" xfId="1385"/>
    <cellStyle name="ÅëÈ­_laroux_1 3" xfId="1386"/>
    <cellStyle name="AeE­_laroux_1 30" xfId="1387"/>
    <cellStyle name="ÅëÈ­_laroux_1 30" xfId="1388"/>
    <cellStyle name="AeE­_laroux_1 31" xfId="1389"/>
    <cellStyle name="ÅëÈ­_laroux_1 31" xfId="1390"/>
    <cellStyle name="AeE­_laroux_1 32" xfId="1391"/>
    <cellStyle name="ÅëÈ­_laroux_1 32" xfId="1392"/>
    <cellStyle name="AeE­_laroux_1 33" xfId="1393"/>
    <cellStyle name="ÅëÈ­_laroux_1 33" xfId="1394"/>
    <cellStyle name="AeE­_laroux_1 34" xfId="1395"/>
    <cellStyle name="ÅëÈ­_laroux_1 34" xfId="1396"/>
    <cellStyle name="AeE­_laroux_1 35" xfId="1397"/>
    <cellStyle name="ÅëÈ­_laroux_1 35" xfId="1398"/>
    <cellStyle name="AeE­_laroux_1 36" xfId="1399"/>
    <cellStyle name="ÅëÈ­_laroux_1 36" xfId="1400"/>
    <cellStyle name="AeE­_laroux_1 37" xfId="1401"/>
    <cellStyle name="ÅëÈ­_laroux_1 37" xfId="1402"/>
    <cellStyle name="AeE­_laroux_1 38" xfId="1403"/>
    <cellStyle name="ÅëÈ­_laroux_1 38" xfId="1404"/>
    <cellStyle name="AeE­_laroux_1 39" xfId="1405"/>
    <cellStyle name="ÅëÈ­_laroux_1 39" xfId="1406"/>
    <cellStyle name="AeE­_laroux_1 4" xfId="1407"/>
    <cellStyle name="ÅëÈ­_laroux_1 4" xfId="1408"/>
    <cellStyle name="AeE­_laroux_1 40" xfId="1409"/>
    <cellStyle name="ÅëÈ­_laroux_1 40" xfId="1410"/>
    <cellStyle name="AeE­_laroux_1 41" xfId="1411"/>
    <cellStyle name="ÅëÈ­_laroux_1 41" xfId="1412"/>
    <cellStyle name="AeE­_laroux_1 5" xfId="1413"/>
    <cellStyle name="ÅëÈ­_laroux_1 5" xfId="1414"/>
    <cellStyle name="AeE­_laroux_1 6" xfId="1415"/>
    <cellStyle name="ÅëÈ­_laroux_1 6" xfId="1416"/>
    <cellStyle name="AeE­_laroux_1 7" xfId="1417"/>
    <cellStyle name="ÅëÈ­_laroux_1 7" xfId="1418"/>
    <cellStyle name="AeE­_laroux_1 8" xfId="1419"/>
    <cellStyle name="ÅëÈ­_laroux_1 8" xfId="1420"/>
    <cellStyle name="AeE­_laroux_1 9" xfId="1421"/>
    <cellStyle name="ÅëÈ­_laroux_1 9" xfId="1422"/>
    <cellStyle name="AeE­_laroux_2" xfId="94"/>
    <cellStyle name="ÅëÈ­_laroux_2" xfId="95"/>
    <cellStyle name="AeE­_laroux_2 10" xfId="1423"/>
    <cellStyle name="ÅëÈ­_laroux_2 10" xfId="1424"/>
    <cellStyle name="AeE­_laroux_2 11" xfId="1425"/>
    <cellStyle name="ÅëÈ­_laroux_2 11" xfId="1426"/>
    <cellStyle name="AeE­_laroux_2 12" xfId="1427"/>
    <cellStyle name="ÅëÈ­_laroux_2 12" xfId="1428"/>
    <cellStyle name="AeE­_laroux_2 13" xfId="1429"/>
    <cellStyle name="ÅëÈ­_laroux_2 13" xfId="1430"/>
    <cellStyle name="AeE­_laroux_2 14" xfId="1431"/>
    <cellStyle name="ÅëÈ­_laroux_2 14" xfId="1432"/>
    <cellStyle name="AeE­_laroux_2 15" xfId="1433"/>
    <cellStyle name="ÅëÈ­_laroux_2 15" xfId="1434"/>
    <cellStyle name="AeE­_laroux_2 16" xfId="1435"/>
    <cellStyle name="ÅëÈ­_laroux_2 16" xfId="1436"/>
    <cellStyle name="AeE­_laroux_2 17" xfId="1437"/>
    <cellStyle name="ÅëÈ­_laroux_2 17" xfId="1438"/>
    <cellStyle name="AeE­_laroux_2 18" xfId="1439"/>
    <cellStyle name="ÅëÈ­_laroux_2 18" xfId="1440"/>
    <cellStyle name="AeE­_laroux_2 19" xfId="1441"/>
    <cellStyle name="ÅëÈ­_laroux_2 19" xfId="1442"/>
    <cellStyle name="AeE­_laroux_2 2" xfId="1443"/>
    <cellStyle name="ÅëÈ­_laroux_2 2" xfId="1444"/>
    <cellStyle name="AeE­_laroux_2 20" xfId="1445"/>
    <cellStyle name="ÅëÈ­_laroux_2 20" xfId="1446"/>
    <cellStyle name="AeE­_laroux_2 21" xfId="1447"/>
    <cellStyle name="ÅëÈ­_laroux_2 21" xfId="1448"/>
    <cellStyle name="AeE­_laroux_2 22" xfId="1449"/>
    <cellStyle name="ÅëÈ­_laroux_2 22" xfId="1450"/>
    <cellStyle name="AeE­_laroux_2 23" xfId="1451"/>
    <cellStyle name="ÅëÈ­_laroux_2 23" xfId="1452"/>
    <cellStyle name="AeE­_laroux_2 24" xfId="1453"/>
    <cellStyle name="ÅëÈ­_laroux_2 24" xfId="1454"/>
    <cellStyle name="AeE­_laroux_2 25" xfId="1455"/>
    <cellStyle name="ÅëÈ­_laroux_2 25" xfId="1456"/>
    <cellStyle name="AeE­_laroux_2 26" xfId="1457"/>
    <cellStyle name="ÅëÈ­_laroux_2 26" xfId="1458"/>
    <cellStyle name="AeE­_laroux_2 27" xfId="1459"/>
    <cellStyle name="ÅëÈ­_laroux_2 27" xfId="1460"/>
    <cellStyle name="AeE­_laroux_2 28" xfId="1461"/>
    <cellStyle name="ÅëÈ­_laroux_2 28" xfId="1462"/>
    <cellStyle name="AeE­_laroux_2 29" xfId="1463"/>
    <cellStyle name="ÅëÈ­_laroux_2 29" xfId="1464"/>
    <cellStyle name="AeE­_laroux_2 3" xfId="1465"/>
    <cellStyle name="ÅëÈ­_laroux_2 3" xfId="1466"/>
    <cellStyle name="AeE­_laroux_2 30" xfId="1467"/>
    <cellStyle name="ÅëÈ­_laroux_2 30" xfId="1468"/>
    <cellStyle name="AeE­_laroux_2 31" xfId="1469"/>
    <cellStyle name="ÅëÈ­_laroux_2 31" xfId="1470"/>
    <cellStyle name="AeE­_laroux_2 32" xfId="1471"/>
    <cellStyle name="ÅëÈ­_laroux_2 32" xfId="1472"/>
    <cellStyle name="AeE­_laroux_2 33" xfId="1473"/>
    <cellStyle name="ÅëÈ­_laroux_2 33" xfId="1474"/>
    <cellStyle name="AeE­_laroux_2 34" xfId="1475"/>
    <cellStyle name="ÅëÈ­_laroux_2 34" xfId="1476"/>
    <cellStyle name="AeE­_laroux_2 35" xfId="1477"/>
    <cellStyle name="ÅëÈ­_laroux_2 35" xfId="1478"/>
    <cellStyle name="AeE­_laroux_2 36" xfId="1479"/>
    <cellStyle name="ÅëÈ­_laroux_2 36" xfId="1480"/>
    <cellStyle name="AeE­_laroux_2 37" xfId="1481"/>
    <cellStyle name="ÅëÈ­_laroux_2 37" xfId="1482"/>
    <cellStyle name="AeE­_laroux_2 38" xfId="1483"/>
    <cellStyle name="ÅëÈ­_laroux_2 38" xfId="1484"/>
    <cellStyle name="AeE­_laroux_2 39" xfId="1485"/>
    <cellStyle name="ÅëÈ­_laroux_2 39" xfId="1486"/>
    <cellStyle name="AeE­_laroux_2 4" xfId="1487"/>
    <cellStyle name="ÅëÈ­_laroux_2 4" xfId="1488"/>
    <cellStyle name="AeE­_laroux_2 40" xfId="1489"/>
    <cellStyle name="ÅëÈ­_laroux_2 40" xfId="1490"/>
    <cellStyle name="AeE­_laroux_2 41" xfId="1491"/>
    <cellStyle name="ÅëÈ­_laroux_2 41" xfId="1492"/>
    <cellStyle name="AeE­_laroux_2 5" xfId="1493"/>
    <cellStyle name="ÅëÈ­_laroux_2 5" xfId="1494"/>
    <cellStyle name="AeE­_laroux_2 6" xfId="1495"/>
    <cellStyle name="ÅëÈ­_laroux_2 6" xfId="1496"/>
    <cellStyle name="AeE­_laroux_2 7" xfId="1497"/>
    <cellStyle name="ÅëÈ­_laroux_2 7" xfId="1498"/>
    <cellStyle name="AeE­_laroux_2 8" xfId="1499"/>
    <cellStyle name="ÅëÈ­_laroux_2 8" xfId="1500"/>
    <cellStyle name="AeE­_laroux_2 9" xfId="1501"/>
    <cellStyle name="ÅëÈ­_laroux_2 9" xfId="1502"/>
    <cellStyle name="AeE­_laroux_2_41-06농림16" xfId="96"/>
    <cellStyle name="ÅëÈ­_laroux_2_41-06농림16" xfId="97"/>
    <cellStyle name="AeE­_laroux_2_41-06농림16 10" xfId="1503"/>
    <cellStyle name="ÅëÈ­_laroux_2_41-06농림16 10" xfId="1504"/>
    <cellStyle name="AeE­_laroux_2_41-06농림16 11" xfId="1505"/>
    <cellStyle name="ÅëÈ­_laroux_2_41-06농림16 11" xfId="1506"/>
    <cellStyle name="AeE­_laroux_2_41-06농림16 12" xfId="1507"/>
    <cellStyle name="ÅëÈ­_laroux_2_41-06농림16 12" xfId="1508"/>
    <cellStyle name="AeE­_laroux_2_41-06농림16 13" xfId="1509"/>
    <cellStyle name="ÅëÈ­_laroux_2_41-06농림16 13" xfId="1510"/>
    <cellStyle name="AeE­_laroux_2_41-06농림16 14" xfId="1511"/>
    <cellStyle name="ÅëÈ­_laroux_2_41-06농림16 14" xfId="1512"/>
    <cellStyle name="AeE­_laroux_2_41-06농림16 15" xfId="1513"/>
    <cellStyle name="ÅëÈ­_laroux_2_41-06농림16 15" xfId="1514"/>
    <cellStyle name="AeE­_laroux_2_41-06농림16 16" xfId="1515"/>
    <cellStyle name="ÅëÈ­_laroux_2_41-06농림16 16" xfId="1516"/>
    <cellStyle name="AeE­_laroux_2_41-06농림16 17" xfId="1517"/>
    <cellStyle name="ÅëÈ­_laroux_2_41-06농림16 17" xfId="1518"/>
    <cellStyle name="AeE­_laroux_2_41-06농림16 18" xfId="1519"/>
    <cellStyle name="ÅëÈ­_laroux_2_41-06농림16 18" xfId="1520"/>
    <cellStyle name="AeE­_laroux_2_41-06농림16 19" xfId="1521"/>
    <cellStyle name="ÅëÈ­_laroux_2_41-06농림16 19" xfId="1522"/>
    <cellStyle name="AeE­_laroux_2_41-06농림16 2" xfId="1523"/>
    <cellStyle name="ÅëÈ­_laroux_2_41-06농림16 2" xfId="1524"/>
    <cellStyle name="AeE­_laroux_2_41-06농림16 20" xfId="1525"/>
    <cellStyle name="ÅëÈ­_laroux_2_41-06농림16 20" xfId="1526"/>
    <cellStyle name="AeE­_laroux_2_41-06농림16 21" xfId="1527"/>
    <cellStyle name="ÅëÈ­_laroux_2_41-06농림16 21" xfId="1528"/>
    <cellStyle name="AeE­_laroux_2_41-06농림16 22" xfId="1529"/>
    <cellStyle name="ÅëÈ­_laroux_2_41-06농림16 22" xfId="1530"/>
    <cellStyle name="AeE­_laroux_2_41-06농림16 23" xfId="1531"/>
    <cellStyle name="ÅëÈ­_laroux_2_41-06농림16 23" xfId="1532"/>
    <cellStyle name="AeE­_laroux_2_41-06농림16 24" xfId="1533"/>
    <cellStyle name="ÅëÈ­_laroux_2_41-06농림16 24" xfId="1534"/>
    <cellStyle name="AeE­_laroux_2_41-06농림16 25" xfId="1535"/>
    <cellStyle name="ÅëÈ­_laroux_2_41-06농림16 25" xfId="1536"/>
    <cellStyle name="AeE­_laroux_2_41-06농림16 26" xfId="1537"/>
    <cellStyle name="ÅëÈ­_laroux_2_41-06농림16 26" xfId="1538"/>
    <cellStyle name="AeE­_laroux_2_41-06농림16 27" xfId="1539"/>
    <cellStyle name="ÅëÈ­_laroux_2_41-06농림16 27" xfId="1540"/>
    <cellStyle name="AeE­_laroux_2_41-06농림16 28" xfId="1541"/>
    <cellStyle name="ÅëÈ­_laroux_2_41-06농림16 28" xfId="1542"/>
    <cellStyle name="AeE­_laroux_2_41-06농림16 29" xfId="1543"/>
    <cellStyle name="ÅëÈ­_laroux_2_41-06농림16 29" xfId="1544"/>
    <cellStyle name="AeE­_laroux_2_41-06농림16 3" xfId="1545"/>
    <cellStyle name="ÅëÈ­_laroux_2_41-06농림16 3" xfId="1546"/>
    <cellStyle name="AeE­_laroux_2_41-06농림16 30" xfId="1547"/>
    <cellStyle name="ÅëÈ­_laroux_2_41-06농림16 30" xfId="1548"/>
    <cellStyle name="AeE­_laroux_2_41-06농림16 31" xfId="1549"/>
    <cellStyle name="ÅëÈ­_laroux_2_41-06농림16 31" xfId="1550"/>
    <cellStyle name="AeE­_laroux_2_41-06농림16 32" xfId="1551"/>
    <cellStyle name="ÅëÈ­_laroux_2_41-06농림16 32" xfId="1552"/>
    <cellStyle name="AeE­_laroux_2_41-06농림16 33" xfId="1553"/>
    <cellStyle name="ÅëÈ­_laroux_2_41-06농림16 33" xfId="1554"/>
    <cellStyle name="AeE­_laroux_2_41-06농림16 34" xfId="1555"/>
    <cellStyle name="ÅëÈ­_laroux_2_41-06농림16 34" xfId="1556"/>
    <cellStyle name="AeE­_laroux_2_41-06농림16 35" xfId="1557"/>
    <cellStyle name="ÅëÈ­_laroux_2_41-06농림16 35" xfId="1558"/>
    <cellStyle name="AeE­_laroux_2_41-06농림16 36" xfId="1559"/>
    <cellStyle name="ÅëÈ­_laroux_2_41-06농림16 36" xfId="1560"/>
    <cellStyle name="AeE­_laroux_2_41-06농림16 37" xfId="1561"/>
    <cellStyle name="ÅëÈ­_laroux_2_41-06농림16 37" xfId="1562"/>
    <cellStyle name="AeE­_laroux_2_41-06농림16 38" xfId="1563"/>
    <cellStyle name="ÅëÈ­_laroux_2_41-06농림16 38" xfId="1564"/>
    <cellStyle name="AeE­_laroux_2_41-06농림16 39" xfId="1565"/>
    <cellStyle name="ÅëÈ­_laroux_2_41-06농림16 39" xfId="1566"/>
    <cellStyle name="AeE­_laroux_2_41-06농림16 4" xfId="1567"/>
    <cellStyle name="ÅëÈ­_laroux_2_41-06농림16 4" xfId="1568"/>
    <cellStyle name="AeE­_laroux_2_41-06농림16 40" xfId="1569"/>
    <cellStyle name="ÅëÈ­_laroux_2_41-06농림16 40" xfId="1570"/>
    <cellStyle name="AeE­_laroux_2_41-06농림16 41" xfId="1571"/>
    <cellStyle name="ÅëÈ­_laroux_2_41-06농림16 41" xfId="1572"/>
    <cellStyle name="AeE­_laroux_2_41-06농림16 5" xfId="1573"/>
    <cellStyle name="ÅëÈ­_laroux_2_41-06농림16 5" xfId="1574"/>
    <cellStyle name="AeE­_laroux_2_41-06농림16 6" xfId="1575"/>
    <cellStyle name="ÅëÈ­_laroux_2_41-06농림16 6" xfId="1576"/>
    <cellStyle name="AeE­_laroux_2_41-06농림16 7" xfId="1577"/>
    <cellStyle name="ÅëÈ­_laroux_2_41-06농림16 7" xfId="1578"/>
    <cellStyle name="AeE­_laroux_2_41-06농림16 8" xfId="1579"/>
    <cellStyle name="ÅëÈ­_laroux_2_41-06농림16 8" xfId="1580"/>
    <cellStyle name="AeE­_laroux_2_41-06농림16 9" xfId="1581"/>
    <cellStyle name="ÅëÈ­_laroux_2_41-06농림16 9" xfId="1582"/>
    <cellStyle name="AeE­_laroux_2_41-06농림41" xfId="98"/>
    <cellStyle name="ÅëÈ­_laroux_2_41-06농림41" xfId="99"/>
    <cellStyle name="AeE­_laroux_2_41-06농림41 10" xfId="1583"/>
    <cellStyle name="ÅëÈ­_laroux_2_41-06농림41 10" xfId="1584"/>
    <cellStyle name="AeE­_laroux_2_41-06농림41 11" xfId="1585"/>
    <cellStyle name="ÅëÈ­_laroux_2_41-06농림41 11" xfId="1586"/>
    <cellStyle name="AeE­_laroux_2_41-06농림41 12" xfId="1587"/>
    <cellStyle name="ÅëÈ­_laroux_2_41-06농림41 12" xfId="1588"/>
    <cellStyle name="AeE­_laroux_2_41-06농림41 13" xfId="1589"/>
    <cellStyle name="ÅëÈ­_laroux_2_41-06농림41 13" xfId="1590"/>
    <cellStyle name="AeE­_laroux_2_41-06농림41 14" xfId="1591"/>
    <cellStyle name="ÅëÈ­_laroux_2_41-06농림41 14" xfId="1592"/>
    <cellStyle name="AeE­_laroux_2_41-06농림41 15" xfId="1593"/>
    <cellStyle name="ÅëÈ­_laroux_2_41-06농림41 15" xfId="1594"/>
    <cellStyle name="AeE­_laroux_2_41-06농림41 16" xfId="1595"/>
    <cellStyle name="ÅëÈ­_laroux_2_41-06농림41 16" xfId="1596"/>
    <cellStyle name="AeE­_laroux_2_41-06농림41 17" xfId="1597"/>
    <cellStyle name="ÅëÈ­_laroux_2_41-06농림41 17" xfId="1598"/>
    <cellStyle name="AeE­_laroux_2_41-06농림41 18" xfId="1599"/>
    <cellStyle name="ÅëÈ­_laroux_2_41-06농림41 18" xfId="1600"/>
    <cellStyle name="AeE­_laroux_2_41-06농림41 19" xfId="1601"/>
    <cellStyle name="ÅëÈ­_laroux_2_41-06농림41 19" xfId="1602"/>
    <cellStyle name="AeE­_laroux_2_41-06농림41 2" xfId="1603"/>
    <cellStyle name="ÅëÈ­_laroux_2_41-06농림41 2" xfId="1604"/>
    <cellStyle name="AeE­_laroux_2_41-06농림41 20" xfId="1605"/>
    <cellStyle name="ÅëÈ­_laroux_2_41-06농림41 20" xfId="1606"/>
    <cellStyle name="AeE­_laroux_2_41-06농림41 21" xfId="1607"/>
    <cellStyle name="ÅëÈ­_laroux_2_41-06농림41 21" xfId="1608"/>
    <cellStyle name="AeE­_laroux_2_41-06농림41 22" xfId="1609"/>
    <cellStyle name="ÅëÈ­_laroux_2_41-06농림41 22" xfId="1610"/>
    <cellStyle name="AeE­_laroux_2_41-06농림41 23" xfId="1611"/>
    <cellStyle name="ÅëÈ­_laroux_2_41-06농림41 23" xfId="1612"/>
    <cellStyle name="AeE­_laroux_2_41-06농림41 24" xfId="1613"/>
    <cellStyle name="ÅëÈ­_laroux_2_41-06농림41 24" xfId="1614"/>
    <cellStyle name="AeE­_laroux_2_41-06농림41 25" xfId="1615"/>
    <cellStyle name="ÅëÈ­_laroux_2_41-06농림41 25" xfId="1616"/>
    <cellStyle name="AeE­_laroux_2_41-06농림41 26" xfId="1617"/>
    <cellStyle name="ÅëÈ­_laroux_2_41-06농림41 26" xfId="1618"/>
    <cellStyle name="AeE­_laroux_2_41-06농림41 27" xfId="1619"/>
    <cellStyle name="ÅëÈ­_laroux_2_41-06농림41 27" xfId="1620"/>
    <cellStyle name="AeE­_laroux_2_41-06농림41 28" xfId="1621"/>
    <cellStyle name="ÅëÈ­_laroux_2_41-06농림41 28" xfId="1622"/>
    <cellStyle name="AeE­_laroux_2_41-06농림41 29" xfId="1623"/>
    <cellStyle name="ÅëÈ­_laroux_2_41-06농림41 29" xfId="1624"/>
    <cellStyle name="AeE­_laroux_2_41-06농림41 3" xfId="1625"/>
    <cellStyle name="ÅëÈ­_laroux_2_41-06농림41 3" xfId="1626"/>
    <cellStyle name="AeE­_laroux_2_41-06농림41 30" xfId="1627"/>
    <cellStyle name="ÅëÈ­_laroux_2_41-06농림41 30" xfId="1628"/>
    <cellStyle name="AeE­_laroux_2_41-06농림41 31" xfId="1629"/>
    <cellStyle name="ÅëÈ­_laroux_2_41-06농림41 31" xfId="1630"/>
    <cellStyle name="AeE­_laroux_2_41-06농림41 32" xfId="1631"/>
    <cellStyle name="ÅëÈ­_laroux_2_41-06농림41 32" xfId="1632"/>
    <cellStyle name="AeE­_laroux_2_41-06농림41 33" xfId="1633"/>
    <cellStyle name="ÅëÈ­_laroux_2_41-06농림41 33" xfId="1634"/>
    <cellStyle name="AeE­_laroux_2_41-06농림41 34" xfId="1635"/>
    <cellStyle name="ÅëÈ­_laroux_2_41-06농림41 34" xfId="1636"/>
    <cellStyle name="AeE­_laroux_2_41-06농림41 35" xfId="1637"/>
    <cellStyle name="ÅëÈ­_laroux_2_41-06농림41 35" xfId="1638"/>
    <cellStyle name="AeE­_laroux_2_41-06농림41 36" xfId="1639"/>
    <cellStyle name="ÅëÈ­_laroux_2_41-06농림41 36" xfId="1640"/>
    <cellStyle name="AeE­_laroux_2_41-06농림41 37" xfId="1641"/>
    <cellStyle name="ÅëÈ­_laroux_2_41-06농림41 37" xfId="1642"/>
    <cellStyle name="AeE­_laroux_2_41-06농림41 38" xfId="1643"/>
    <cellStyle name="ÅëÈ­_laroux_2_41-06농림41 38" xfId="1644"/>
    <cellStyle name="AeE­_laroux_2_41-06농림41 39" xfId="1645"/>
    <cellStyle name="ÅëÈ­_laroux_2_41-06농림41 39" xfId="1646"/>
    <cellStyle name="AeE­_laroux_2_41-06농림41 4" xfId="1647"/>
    <cellStyle name="ÅëÈ­_laroux_2_41-06농림41 4" xfId="1648"/>
    <cellStyle name="AeE­_laroux_2_41-06농림41 40" xfId="1649"/>
    <cellStyle name="ÅëÈ­_laroux_2_41-06농림41 40" xfId="1650"/>
    <cellStyle name="AeE­_laroux_2_41-06농림41 41" xfId="1651"/>
    <cellStyle name="ÅëÈ­_laroux_2_41-06농림41 41" xfId="1652"/>
    <cellStyle name="AeE­_laroux_2_41-06농림41 5" xfId="1653"/>
    <cellStyle name="ÅëÈ­_laroux_2_41-06농림41 5" xfId="1654"/>
    <cellStyle name="AeE­_laroux_2_41-06농림41 6" xfId="1655"/>
    <cellStyle name="ÅëÈ­_laroux_2_41-06농림41 6" xfId="1656"/>
    <cellStyle name="AeE­_laroux_2_41-06농림41 7" xfId="1657"/>
    <cellStyle name="ÅëÈ­_laroux_2_41-06농림41 7" xfId="1658"/>
    <cellStyle name="AeE­_laroux_2_41-06농림41 8" xfId="1659"/>
    <cellStyle name="ÅëÈ­_laroux_2_41-06농림41 8" xfId="1660"/>
    <cellStyle name="AeE­_laroux_2_41-06농림41 9" xfId="1661"/>
    <cellStyle name="ÅëÈ­_laroux_2_41-06농림41 9" xfId="1662"/>
    <cellStyle name="AeE­_Sheet1" xfId="100"/>
    <cellStyle name="ÅëÈ­_Sheet1" xfId="101"/>
    <cellStyle name="AeE­_Sheet1 10" xfId="1663"/>
    <cellStyle name="ÅëÈ­_Sheet1 10" xfId="1664"/>
    <cellStyle name="AeE­_Sheet1 11" xfId="1665"/>
    <cellStyle name="ÅëÈ­_Sheet1 11" xfId="1666"/>
    <cellStyle name="AeE­_Sheet1 12" xfId="1667"/>
    <cellStyle name="ÅëÈ­_Sheet1 12" xfId="1668"/>
    <cellStyle name="AeE­_Sheet1 12 10" xfId="1669"/>
    <cellStyle name="ÅëÈ­_Sheet1 13" xfId="1670"/>
    <cellStyle name="AeE­_Sheet1 14" xfId="1671"/>
    <cellStyle name="ÅëÈ­_Sheet1 14" xfId="1672"/>
    <cellStyle name="AeE­_Sheet1 15" xfId="1673"/>
    <cellStyle name="ÅëÈ­_Sheet1 15" xfId="1674"/>
    <cellStyle name="AeE­_Sheet1 16" xfId="1675"/>
    <cellStyle name="ÅëÈ­_Sheet1 16" xfId="1676"/>
    <cellStyle name="AeE­_Sheet1 17" xfId="1677"/>
    <cellStyle name="ÅëÈ­_Sheet1 17" xfId="1678"/>
    <cellStyle name="AeE­_Sheet1 18" xfId="1679"/>
    <cellStyle name="ÅëÈ­_Sheet1 18" xfId="1680"/>
    <cellStyle name="AeE­_Sheet1 19" xfId="1681"/>
    <cellStyle name="ÅëÈ­_Sheet1 19" xfId="1682"/>
    <cellStyle name="AeE­_Sheet1 2" xfId="1683"/>
    <cellStyle name="ÅëÈ­_Sheet1 2" xfId="1684"/>
    <cellStyle name="AeE­_Sheet1 20" xfId="1685"/>
    <cellStyle name="ÅëÈ­_Sheet1 20" xfId="1686"/>
    <cellStyle name="AeE­_Sheet1 21" xfId="1687"/>
    <cellStyle name="ÅëÈ­_Sheet1 21" xfId="1688"/>
    <cellStyle name="AeE­_Sheet1 22" xfId="1689"/>
    <cellStyle name="ÅëÈ­_Sheet1 22" xfId="1690"/>
    <cellStyle name="AeE­_Sheet1 23" xfId="1691"/>
    <cellStyle name="ÅëÈ­_Sheet1 23" xfId="1692"/>
    <cellStyle name="AeE­_Sheet1 24" xfId="1693"/>
    <cellStyle name="ÅëÈ­_Sheet1 24" xfId="1694"/>
    <cellStyle name="AeE­_Sheet1 25" xfId="1695"/>
    <cellStyle name="ÅëÈ­_Sheet1 25" xfId="1696"/>
    <cellStyle name="AeE­_Sheet1 26" xfId="1697"/>
    <cellStyle name="ÅëÈ­_Sheet1 26" xfId="1698"/>
    <cellStyle name="AeE­_Sheet1 27" xfId="1699"/>
    <cellStyle name="ÅëÈ­_Sheet1 27" xfId="1700"/>
    <cellStyle name="AeE­_Sheet1 28" xfId="1701"/>
    <cellStyle name="ÅëÈ­_Sheet1 28" xfId="1702"/>
    <cellStyle name="AeE­_Sheet1 29" xfId="1703"/>
    <cellStyle name="ÅëÈ­_Sheet1 29" xfId="1704"/>
    <cellStyle name="AeE­_Sheet1 3" xfId="1705"/>
    <cellStyle name="ÅëÈ­_Sheet1 3" xfId="1706"/>
    <cellStyle name="AeE­_Sheet1 30" xfId="1707"/>
    <cellStyle name="ÅëÈ­_Sheet1 30" xfId="1708"/>
    <cellStyle name="AeE­_Sheet1 31" xfId="1709"/>
    <cellStyle name="ÅëÈ­_Sheet1 31" xfId="1710"/>
    <cellStyle name="AeE­_Sheet1 32" xfId="1711"/>
    <cellStyle name="ÅëÈ­_Sheet1 32" xfId="1712"/>
    <cellStyle name="AeE­_Sheet1 33" xfId="1713"/>
    <cellStyle name="ÅëÈ­_Sheet1 33" xfId="1714"/>
    <cellStyle name="AeE­_Sheet1 34" xfId="1715"/>
    <cellStyle name="ÅëÈ­_Sheet1 34" xfId="1716"/>
    <cellStyle name="AeE­_Sheet1 35" xfId="1717"/>
    <cellStyle name="ÅëÈ­_Sheet1 35" xfId="1718"/>
    <cellStyle name="AeE­_Sheet1 36" xfId="1719"/>
    <cellStyle name="ÅëÈ­_Sheet1 36" xfId="1720"/>
    <cellStyle name="AeE­_Sheet1 37" xfId="1721"/>
    <cellStyle name="ÅëÈ­_Sheet1 37" xfId="1722"/>
    <cellStyle name="AeE­_Sheet1 38" xfId="1723"/>
    <cellStyle name="ÅëÈ­_Sheet1 38" xfId="1724"/>
    <cellStyle name="AeE­_Sheet1 39" xfId="1725"/>
    <cellStyle name="ÅëÈ­_Sheet1 39" xfId="1726"/>
    <cellStyle name="AeE­_Sheet1 4" xfId="1727"/>
    <cellStyle name="ÅëÈ­_Sheet1 4" xfId="1728"/>
    <cellStyle name="AeE­_Sheet1 40" xfId="1729"/>
    <cellStyle name="ÅëÈ­_Sheet1 40" xfId="1730"/>
    <cellStyle name="AeE­_Sheet1 41" xfId="1731"/>
    <cellStyle name="ÅëÈ­_Sheet1 41" xfId="1732"/>
    <cellStyle name="AeE­_Sheet1 5" xfId="1733"/>
    <cellStyle name="ÅëÈ­_Sheet1 5" xfId="1734"/>
    <cellStyle name="AeE­_Sheet1 6" xfId="1735"/>
    <cellStyle name="ÅëÈ­_Sheet1 6" xfId="1736"/>
    <cellStyle name="AeE­_Sheet1 7" xfId="1737"/>
    <cellStyle name="ÅëÈ­_Sheet1 7" xfId="1738"/>
    <cellStyle name="AeE­_Sheet1 8" xfId="1739"/>
    <cellStyle name="ÅëÈ­_Sheet1 8" xfId="1740"/>
    <cellStyle name="AeE­_Sheet1 9" xfId="1741"/>
    <cellStyle name="ÅëÈ­_Sheet1 9" xfId="1742"/>
    <cellStyle name="AeE­_Sheet1_41-06농림16" xfId="102"/>
    <cellStyle name="ÅëÈ­_Sheet1_41-06농림16" xfId="103"/>
    <cellStyle name="AeE­_Sheet1_41-06농림16 10" xfId="1743"/>
    <cellStyle name="ÅëÈ­_Sheet1_41-06농림16 10" xfId="1744"/>
    <cellStyle name="AeE­_Sheet1_41-06농림16 11" xfId="1745"/>
    <cellStyle name="ÅëÈ­_Sheet1_41-06농림16 11" xfId="1746"/>
    <cellStyle name="AeE­_Sheet1_41-06농림16 12" xfId="1747"/>
    <cellStyle name="ÅëÈ­_Sheet1_41-06농림16 12" xfId="1748"/>
    <cellStyle name="AeE­_Sheet1_41-06농림16 12 10" xfId="1749"/>
    <cellStyle name="ÅëÈ­_Sheet1_41-06농림16 13" xfId="1750"/>
    <cellStyle name="AeE­_Sheet1_41-06농림16 14" xfId="1751"/>
    <cellStyle name="ÅëÈ­_Sheet1_41-06농림16 14" xfId="1752"/>
    <cellStyle name="AeE­_Sheet1_41-06농림16 15" xfId="1753"/>
    <cellStyle name="ÅëÈ­_Sheet1_41-06농림16 15" xfId="1754"/>
    <cellStyle name="AeE­_Sheet1_41-06농림16 16" xfId="1755"/>
    <cellStyle name="ÅëÈ­_Sheet1_41-06농림16 16" xfId="1756"/>
    <cellStyle name="AeE­_Sheet1_41-06농림16 17" xfId="1757"/>
    <cellStyle name="ÅëÈ­_Sheet1_41-06농림16 17" xfId="1758"/>
    <cellStyle name="AeE­_Sheet1_41-06농림16 18" xfId="1759"/>
    <cellStyle name="ÅëÈ­_Sheet1_41-06농림16 18" xfId="1760"/>
    <cellStyle name="AeE­_Sheet1_41-06농림16 19" xfId="1761"/>
    <cellStyle name="ÅëÈ­_Sheet1_41-06농림16 19" xfId="1762"/>
    <cellStyle name="AeE­_Sheet1_41-06농림16 2" xfId="1763"/>
    <cellStyle name="ÅëÈ­_Sheet1_41-06농림16 2" xfId="1764"/>
    <cellStyle name="AeE­_Sheet1_41-06농림16 20" xfId="1765"/>
    <cellStyle name="ÅëÈ­_Sheet1_41-06농림16 20" xfId="1766"/>
    <cellStyle name="AeE­_Sheet1_41-06농림16 21" xfId="1767"/>
    <cellStyle name="ÅëÈ­_Sheet1_41-06농림16 21" xfId="1768"/>
    <cellStyle name="AeE­_Sheet1_41-06농림16 22" xfId="1769"/>
    <cellStyle name="ÅëÈ­_Sheet1_41-06농림16 22" xfId="1770"/>
    <cellStyle name="AeE­_Sheet1_41-06농림16 23" xfId="1771"/>
    <cellStyle name="ÅëÈ­_Sheet1_41-06농림16 23" xfId="1772"/>
    <cellStyle name="AeE­_Sheet1_41-06농림16 24" xfId="1773"/>
    <cellStyle name="ÅëÈ­_Sheet1_41-06농림16 24" xfId="1774"/>
    <cellStyle name="AeE­_Sheet1_41-06농림16 25" xfId="1775"/>
    <cellStyle name="ÅëÈ­_Sheet1_41-06농림16 25" xfId="1776"/>
    <cellStyle name="AeE­_Sheet1_41-06농림16 26" xfId="1777"/>
    <cellStyle name="ÅëÈ­_Sheet1_41-06농림16 26" xfId="1778"/>
    <cellStyle name="AeE­_Sheet1_41-06농림16 27" xfId="1779"/>
    <cellStyle name="ÅëÈ­_Sheet1_41-06농림16 27" xfId="1780"/>
    <cellStyle name="AeE­_Sheet1_41-06농림16 28" xfId="1781"/>
    <cellStyle name="ÅëÈ­_Sheet1_41-06농림16 28" xfId="1782"/>
    <cellStyle name="AeE­_Sheet1_41-06농림16 29" xfId="1783"/>
    <cellStyle name="ÅëÈ­_Sheet1_41-06농림16 29" xfId="1784"/>
    <cellStyle name="AeE­_Sheet1_41-06농림16 3" xfId="1785"/>
    <cellStyle name="ÅëÈ­_Sheet1_41-06농림16 3" xfId="1786"/>
    <cellStyle name="AeE­_Sheet1_41-06농림16 30" xfId="1787"/>
    <cellStyle name="ÅëÈ­_Sheet1_41-06농림16 30" xfId="1788"/>
    <cellStyle name="AeE­_Sheet1_41-06농림16 31" xfId="1789"/>
    <cellStyle name="ÅëÈ­_Sheet1_41-06농림16 31" xfId="1790"/>
    <cellStyle name="AeE­_Sheet1_41-06농림16 32" xfId="1791"/>
    <cellStyle name="ÅëÈ­_Sheet1_41-06농림16 32" xfId="1792"/>
    <cellStyle name="AeE­_Sheet1_41-06농림16 33" xfId="1793"/>
    <cellStyle name="ÅëÈ­_Sheet1_41-06농림16 33" xfId="1794"/>
    <cellStyle name="AeE­_Sheet1_41-06농림16 34" xfId="1795"/>
    <cellStyle name="ÅëÈ­_Sheet1_41-06농림16 34" xfId="1796"/>
    <cellStyle name="AeE­_Sheet1_41-06농림16 35" xfId="1797"/>
    <cellStyle name="ÅëÈ­_Sheet1_41-06농림16 35" xfId="1798"/>
    <cellStyle name="AeE­_Sheet1_41-06농림16 36" xfId="1799"/>
    <cellStyle name="ÅëÈ­_Sheet1_41-06농림16 36" xfId="1800"/>
    <cellStyle name="AeE­_Sheet1_41-06농림16 37" xfId="1801"/>
    <cellStyle name="ÅëÈ­_Sheet1_41-06농림16 37" xfId="1802"/>
    <cellStyle name="AeE­_Sheet1_41-06농림16 38" xfId="1803"/>
    <cellStyle name="ÅëÈ­_Sheet1_41-06농림16 38" xfId="1804"/>
    <cellStyle name="AeE­_Sheet1_41-06농림16 39" xfId="1805"/>
    <cellStyle name="ÅëÈ­_Sheet1_41-06농림16 39" xfId="1806"/>
    <cellStyle name="AeE­_Sheet1_41-06농림16 4" xfId="1807"/>
    <cellStyle name="ÅëÈ­_Sheet1_41-06농림16 4" xfId="1808"/>
    <cellStyle name="AeE­_Sheet1_41-06농림16 40" xfId="1809"/>
    <cellStyle name="ÅëÈ­_Sheet1_41-06농림16 40" xfId="1810"/>
    <cellStyle name="AeE­_Sheet1_41-06농림16 41" xfId="1811"/>
    <cellStyle name="ÅëÈ­_Sheet1_41-06농림16 41" xfId="1812"/>
    <cellStyle name="AeE­_Sheet1_41-06농림16 5" xfId="1813"/>
    <cellStyle name="ÅëÈ­_Sheet1_41-06농림16 5" xfId="1814"/>
    <cellStyle name="AeE­_Sheet1_41-06농림16 6" xfId="1815"/>
    <cellStyle name="ÅëÈ­_Sheet1_41-06농림16 6" xfId="1816"/>
    <cellStyle name="AeE­_Sheet1_41-06농림16 7" xfId="1817"/>
    <cellStyle name="ÅëÈ­_Sheet1_41-06농림16 7" xfId="1818"/>
    <cellStyle name="AeE­_Sheet1_41-06농림16 8" xfId="1819"/>
    <cellStyle name="ÅëÈ­_Sheet1_41-06농림16 8" xfId="1820"/>
    <cellStyle name="AeE­_Sheet1_41-06농림16 9" xfId="1821"/>
    <cellStyle name="ÅëÈ­_Sheet1_41-06농림16 9" xfId="1822"/>
    <cellStyle name="AeE­_Sheet1_41-06농림41" xfId="104"/>
    <cellStyle name="ÅëÈ­_Sheet1_41-06농림41" xfId="105"/>
    <cellStyle name="AeE­_Sheet1_41-06농림41 10" xfId="1823"/>
    <cellStyle name="ÅëÈ­_Sheet1_41-06농림41 10" xfId="1824"/>
    <cellStyle name="AeE­_Sheet1_41-06농림41 11" xfId="1825"/>
    <cellStyle name="ÅëÈ­_Sheet1_41-06농림41 11" xfId="1826"/>
    <cellStyle name="AeE­_Sheet1_41-06농림41 12" xfId="1827"/>
    <cellStyle name="ÅëÈ­_Sheet1_41-06농림41 12" xfId="1828"/>
    <cellStyle name="AeE­_Sheet1_41-06농림41 12 10" xfId="1829"/>
    <cellStyle name="ÅëÈ­_Sheet1_41-06농림41 13" xfId="1830"/>
    <cellStyle name="AeE­_Sheet1_41-06농림41 14" xfId="1831"/>
    <cellStyle name="ÅëÈ­_Sheet1_41-06농림41 14" xfId="1832"/>
    <cellStyle name="AeE­_Sheet1_41-06농림41 15" xfId="1833"/>
    <cellStyle name="ÅëÈ­_Sheet1_41-06농림41 15" xfId="1834"/>
    <cellStyle name="AeE­_Sheet1_41-06농림41 16" xfId="1835"/>
    <cellStyle name="ÅëÈ­_Sheet1_41-06농림41 16" xfId="1836"/>
    <cellStyle name="AeE­_Sheet1_41-06농림41 17" xfId="1837"/>
    <cellStyle name="ÅëÈ­_Sheet1_41-06농림41 17" xfId="1838"/>
    <cellStyle name="AeE­_Sheet1_41-06농림41 18" xfId="1839"/>
    <cellStyle name="ÅëÈ­_Sheet1_41-06농림41 18" xfId="1840"/>
    <cellStyle name="AeE­_Sheet1_41-06농림41 19" xfId="1841"/>
    <cellStyle name="ÅëÈ­_Sheet1_41-06농림41 19" xfId="1842"/>
    <cellStyle name="AeE­_Sheet1_41-06농림41 2" xfId="1843"/>
    <cellStyle name="ÅëÈ­_Sheet1_41-06농림41 2" xfId="1844"/>
    <cellStyle name="AeE­_Sheet1_41-06농림41 20" xfId="1845"/>
    <cellStyle name="ÅëÈ­_Sheet1_41-06농림41 20" xfId="1846"/>
    <cellStyle name="AeE­_Sheet1_41-06농림41 21" xfId="1847"/>
    <cellStyle name="ÅëÈ­_Sheet1_41-06농림41 21" xfId="1848"/>
    <cellStyle name="AeE­_Sheet1_41-06농림41 22" xfId="1849"/>
    <cellStyle name="ÅëÈ­_Sheet1_41-06농림41 22" xfId="1850"/>
    <cellStyle name="AeE­_Sheet1_41-06농림41 23" xfId="1851"/>
    <cellStyle name="ÅëÈ­_Sheet1_41-06농림41 23" xfId="1852"/>
    <cellStyle name="AeE­_Sheet1_41-06농림41 24" xfId="1853"/>
    <cellStyle name="ÅëÈ­_Sheet1_41-06농림41 24" xfId="1854"/>
    <cellStyle name="AeE­_Sheet1_41-06농림41 25" xfId="1855"/>
    <cellStyle name="ÅëÈ­_Sheet1_41-06농림41 25" xfId="1856"/>
    <cellStyle name="AeE­_Sheet1_41-06농림41 26" xfId="1857"/>
    <cellStyle name="ÅëÈ­_Sheet1_41-06농림41 26" xfId="1858"/>
    <cellStyle name="AeE­_Sheet1_41-06농림41 27" xfId="1859"/>
    <cellStyle name="ÅëÈ­_Sheet1_41-06농림41 27" xfId="1860"/>
    <cellStyle name="AeE­_Sheet1_41-06농림41 28" xfId="1861"/>
    <cellStyle name="ÅëÈ­_Sheet1_41-06농림41 28" xfId="1862"/>
    <cellStyle name="AeE­_Sheet1_41-06농림41 29" xfId="1863"/>
    <cellStyle name="ÅëÈ­_Sheet1_41-06농림41 29" xfId="1864"/>
    <cellStyle name="AeE­_Sheet1_41-06농림41 3" xfId="1865"/>
    <cellStyle name="ÅëÈ­_Sheet1_41-06농림41 3" xfId="1866"/>
    <cellStyle name="AeE­_Sheet1_41-06농림41 30" xfId="1867"/>
    <cellStyle name="ÅëÈ­_Sheet1_41-06농림41 30" xfId="1868"/>
    <cellStyle name="AeE­_Sheet1_41-06농림41 31" xfId="1869"/>
    <cellStyle name="ÅëÈ­_Sheet1_41-06농림41 31" xfId="1870"/>
    <cellStyle name="AeE­_Sheet1_41-06농림41 32" xfId="1871"/>
    <cellStyle name="ÅëÈ­_Sheet1_41-06농림41 32" xfId="1872"/>
    <cellStyle name="AeE­_Sheet1_41-06농림41 33" xfId="1873"/>
    <cellStyle name="ÅëÈ­_Sheet1_41-06농림41 33" xfId="1874"/>
    <cellStyle name="AeE­_Sheet1_41-06농림41 34" xfId="1875"/>
    <cellStyle name="ÅëÈ­_Sheet1_41-06농림41 34" xfId="1876"/>
    <cellStyle name="AeE­_Sheet1_41-06농림41 35" xfId="1877"/>
    <cellStyle name="ÅëÈ­_Sheet1_41-06농림41 35" xfId="1878"/>
    <cellStyle name="AeE­_Sheet1_41-06농림41 36" xfId="1879"/>
    <cellStyle name="ÅëÈ­_Sheet1_41-06농림41 36" xfId="1880"/>
    <cellStyle name="AeE­_Sheet1_41-06농림41 37" xfId="1881"/>
    <cellStyle name="ÅëÈ­_Sheet1_41-06농림41 37" xfId="1882"/>
    <cellStyle name="AeE­_Sheet1_41-06농림41 38" xfId="1883"/>
    <cellStyle name="ÅëÈ­_Sheet1_41-06농림41 38" xfId="1884"/>
    <cellStyle name="AeE­_Sheet1_41-06농림41 39" xfId="1885"/>
    <cellStyle name="ÅëÈ­_Sheet1_41-06농림41 39" xfId="1886"/>
    <cellStyle name="AeE­_Sheet1_41-06농림41 4" xfId="1887"/>
    <cellStyle name="ÅëÈ­_Sheet1_41-06농림41 4" xfId="1888"/>
    <cellStyle name="AeE­_Sheet1_41-06농림41 40" xfId="1889"/>
    <cellStyle name="ÅëÈ­_Sheet1_41-06농림41 40" xfId="1890"/>
    <cellStyle name="AeE­_Sheet1_41-06농림41 41" xfId="1891"/>
    <cellStyle name="ÅëÈ­_Sheet1_41-06농림41 41" xfId="1892"/>
    <cellStyle name="AeE­_Sheet1_41-06농림41 5" xfId="1893"/>
    <cellStyle name="ÅëÈ­_Sheet1_41-06농림41 5" xfId="1894"/>
    <cellStyle name="AeE­_Sheet1_41-06농림41 6" xfId="1895"/>
    <cellStyle name="ÅëÈ­_Sheet1_41-06농림41 6" xfId="1896"/>
    <cellStyle name="AeE­_Sheet1_41-06농림41 7" xfId="1897"/>
    <cellStyle name="ÅëÈ­_Sheet1_41-06농림41 7" xfId="1898"/>
    <cellStyle name="AeE­_Sheet1_41-06농림41 8" xfId="1899"/>
    <cellStyle name="ÅëÈ­_Sheet1_41-06농림41 8" xfId="1900"/>
    <cellStyle name="AeE­_Sheet1_41-06농림41 9" xfId="1901"/>
    <cellStyle name="ÅëÈ­_Sheet1_41-06농림41 9" xfId="1902"/>
    <cellStyle name="AeE¡ⓒ [0]_INQUIRY ￠?￥i¨u¡AAⓒ￢Aⓒª " xfId="106"/>
    <cellStyle name="AeE¡ⓒ_INQUIRY ￠?￥i¨u¡AAⓒ￢Aⓒª " xfId="107"/>
    <cellStyle name="ALIGNMENT" xfId="1903"/>
    <cellStyle name="AÞ¸¶ [0]_°eE¹_11¿a½A " xfId="1904"/>
    <cellStyle name="ÄÞ¸¶ [0]_¼ÕÀÍ¿¹»ê" xfId="108"/>
    <cellStyle name="AÞ¸¶ [0]_¼OAI¿¹≫e" xfId="109"/>
    <cellStyle name="ÄÞ¸¶ [0]_ÀÎ°Çºñ,¿ÜÁÖºñ" xfId="110"/>
    <cellStyle name="AÞ¸¶ [0]_AI°Cºn,μμ±Þºn" xfId="111"/>
    <cellStyle name="ÄÞ¸¶ [0]_laroux" xfId="112"/>
    <cellStyle name="AÞ¸¶ [0]_laroux_1" xfId="113"/>
    <cellStyle name="ÄÞ¸¶ [0]_laroux_1" xfId="114"/>
    <cellStyle name="AÞ¸¶ [0]_laroux_1 10" xfId="1905"/>
    <cellStyle name="ÄÞ¸¶ [0]_laroux_1 10" xfId="1906"/>
    <cellStyle name="AÞ¸¶ [0]_laroux_1 11" xfId="1907"/>
    <cellStyle name="ÄÞ¸¶ [0]_laroux_1 11" xfId="1908"/>
    <cellStyle name="AÞ¸¶ [0]_laroux_1 12" xfId="1909"/>
    <cellStyle name="ÄÞ¸¶ [0]_laroux_1 12" xfId="1910"/>
    <cellStyle name="AÞ¸¶ [0]_laroux_1 12 10" xfId="1911"/>
    <cellStyle name="ÄÞ¸¶ [0]_laroux_1 13" xfId="1912"/>
    <cellStyle name="AÞ¸¶ [0]_laroux_1 14" xfId="1913"/>
    <cellStyle name="ÄÞ¸¶ [0]_laroux_1 14" xfId="1914"/>
    <cellStyle name="AÞ¸¶ [0]_laroux_1 15" xfId="1915"/>
    <cellStyle name="ÄÞ¸¶ [0]_laroux_1 15" xfId="1916"/>
    <cellStyle name="AÞ¸¶ [0]_laroux_1 16" xfId="1917"/>
    <cellStyle name="ÄÞ¸¶ [0]_laroux_1 16" xfId="1918"/>
    <cellStyle name="AÞ¸¶ [0]_laroux_1 17" xfId="1919"/>
    <cellStyle name="ÄÞ¸¶ [0]_laroux_1 17" xfId="1920"/>
    <cellStyle name="AÞ¸¶ [0]_laroux_1 18" xfId="1921"/>
    <cellStyle name="ÄÞ¸¶ [0]_laroux_1 18" xfId="1922"/>
    <cellStyle name="AÞ¸¶ [0]_laroux_1 19" xfId="1923"/>
    <cellStyle name="ÄÞ¸¶ [0]_laroux_1 19" xfId="1924"/>
    <cellStyle name="AÞ¸¶ [0]_laroux_1 2" xfId="1925"/>
    <cellStyle name="ÄÞ¸¶ [0]_laroux_1 2" xfId="1926"/>
    <cellStyle name="AÞ¸¶ [0]_laroux_1 20" xfId="1927"/>
    <cellStyle name="ÄÞ¸¶ [0]_laroux_1 20" xfId="1928"/>
    <cellStyle name="AÞ¸¶ [0]_laroux_1 21" xfId="1929"/>
    <cellStyle name="ÄÞ¸¶ [0]_laroux_1 21" xfId="1930"/>
    <cellStyle name="AÞ¸¶ [0]_laroux_1 22" xfId="1931"/>
    <cellStyle name="ÄÞ¸¶ [0]_laroux_1 22" xfId="1932"/>
    <cellStyle name="AÞ¸¶ [0]_laroux_1 23" xfId="1933"/>
    <cellStyle name="ÄÞ¸¶ [0]_laroux_1 23" xfId="1934"/>
    <cellStyle name="AÞ¸¶ [0]_laroux_1 24" xfId="1935"/>
    <cellStyle name="ÄÞ¸¶ [0]_laroux_1 24" xfId="1936"/>
    <cellStyle name="AÞ¸¶ [0]_laroux_1 25" xfId="1937"/>
    <cellStyle name="ÄÞ¸¶ [0]_laroux_1 25" xfId="1938"/>
    <cellStyle name="AÞ¸¶ [0]_laroux_1 26" xfId="1939"/>
    <cellStyle name="ÄÞ¸¶ [0]_laroux_1 26" xfId="1940"/>
    <cellStyle name="AÞ¸¶ [0]_laroux_1 27" xfId="1941"/>
    <cellStyle name="ÄÞ¸¶ [0]_laroux_1 27" xfId="1942"/>
    <cellStyle name="AÞ¸¶ [0]_laroux_1 28" xfId="1943"/>
    <cellStyle name="ÄÞ¸¶ [0]_laroux_1 28" xfId="1944"/>
    <cellStyle name="AÞ¸¶ [0]_laroux_1 29" xfId="1945"/>
    <cellStyle name="ÄÞ¸¶ [0]_laroux_1 29" xfId="1946"/>
    <cellStyle name="AÞ¸¶ [0]_laroux_1 3" xfId="1947"/>
    <cellStyle name="ÄÞ¸¶ [0]_laroux_1 3" xfId="1948"/>
    <cellStyle name="AÞ¸¶ [0]_laroux_1 30" xfId="1949"/>
    <cellStyle name="ÄÞ¸¶ [0]_laroux_1 30" xfId="1950"/>
    <cellStyle name="AÞ¸¶ [0]_laroux_1 31" xfId="1951"/>
    <cellStyle name="ÄÞ¸¶ [0]_laroux_1 31" xfId="1952"/>
    <cellStyle name="AÞ¸¶ [0]_laroux_1 32" xfId="1953"/>
    <cellStyle name="ÄÞ¸¶ [0]_laroux_1 32" xfId="1954"/>
    <cellStyle name="AÞ¸¶ [0]_laroux_1 33" xfId="1955"/>
    <cellStyle name="ÄÞ¸¶ [0]_laroux_1 33" xfId="1956"/>
    <cellStyle name="AÞ¸¶ [0]_laroux_1 34" xfId="1957"/>
    <cellStyle name="ÄÞ¸¶ [0]_laroux_1 34" xfId="1958"/>
    <cellStyle name="AÞ¸¶ [0]_laroux_1 35" xfId="1959"/>
    <cellStyle name="ÄÞ¸¶ [0]_laroux_1 35" xfId="1960"/>
    <cellStyle name="AÞ¸¶ [0]_laroux_1 36" xfId="1961"/>
    <cellStyle name="ÄÞ¸¶ [0]_laroux_1 36" xfId="1962"/>
    <cellStyle name="AÞ¸¶ [0]_laroux_1 37" xfId="1963"/>
    <cellStyle name="ÄÞ¸¶ [0]_laroux_1 37" xfId="1964"/>
    <cellStyle name="AÞ¸¶ [0]_laroux_1 38" xfId="1965"/>
    <cellStyle name="ÄÞ¸¶ [0]_laroux_1 38" xfId="1966"/>
    <cellStyle name="AÞ¸¶ [0]_laroux_1 39" xfId="1967"/>
    <cellStyle name="ÄÞ¸¶ [0]_laroux_1 39" xfId="1968"/>
    <cellStyle name="AÞ¸¶ [0]_laroux_1 4" xfId="1969"/>
    <cellStyle name="ÄÞ¸¶ [0]_laroux_1 4" xfId="1970"/>
    <cellStyle name="AÞ¸¶ [0]_laroux_1 40" xfId="1971"/>
    <cellStyle name="ÄÞ¸¶ [0]_laroux_1 40" xfId="1972"/>
    <cellStyle name="AÞ¸¶ [0]_laroux_1 41" xfId="1973"/>
    <cellStyle name="ÄÞ¸¶ [0]_laroux_1 41" xfId="1974"/>
    <cellStyle name="AÞ¸¶ [0]_laroux_1 5" xfId="1975"/>
    <cellStyle name="ÄÞ¸¶ [0]_laroux_1 5" xfId="1976"/>
    <cellStyle name="AÞ¸¶ [0]_laroux_1 6" xfId="1977"/>
    <cellStyle name="ÄÞ¸¶ [0]_laroux_1 6" xfId="1978"/>
    <cellStyle name="AÞ¸¶ [0]_laroux_1 7" xfId="1979"/>
    <cellStyle name="ÄÞ¸¶ [0]_laroux_1 7" xfId="1980"/>
    <cellStyle name="AÞ¸¶ [0]_laroux_1 8" xfId="1981"/>
    <cellStyle name="ÄÞ¸¶ [0]_laroux_1 8" xfId="1982"/>
    <cellStyle name="AÞ¸¶ [0]_laroux_1 9" xfId="1983"/>
    <cellStyle name="ÄÞ¸¶ [0]_laroux_1 9" xfId="1984"/>
    <cellStyle name="AÞ¸¶ [0]_Sheet1" xfId="115"/>
    <cellStyle name="ÄÞ¸¶ [0]_Sheet1" xfId="116"/>
    <cellStyle name="AÞ¸¶ [0]_Sheet1 10" xfId="1985"/>
    <cellStyle name="ÄÞ¸¶ [0]_Sheet1 10" xfId="1986"/>
    <cellStyle name="AÞ¸¶ [0]_Sheet1 11" xfId="1987"/>
    <cellStyle name="ÄÞ¸¶ [0]_Sheet1 11" xfId="1988"/>
    <cellStyle name="AÞ¸¶ [0]_Sheet1 12" xfId="1989"/>
    <cellStyle name="ÄÞ¸¶ [0]_Sheet1 12" xfId="1990"/>
    <cellStyle name="AÞ¸¶ [0]_Sheet1 12 10" xfId="1991"/>
    <cellStyle name="ÄÞ¸¶ [0]_Sheet1 13" xfId="1992"/>
    <cellStyle name="AÞ¸¶ [0]_Sheet1 14" xfId="1993"/>
    <cellStyle name="ÄÞ¸¶ [0]_Sheet1 14" xfId="1994"/>
    <cellStyle name="AÞ¸¶ [0]_Sheet1 15" xfId="1995"/>
    <cellStyle name="ÄÞ¸¶ [0]_Sheet1 15" xfId="1996"/>
    <cellStyle name="AÞ¸¶ [0]_Sheet1 16" xfId="1997"/>
    <cellStyle name="ÄÞ¸¶ [0]_Sheet1 16" xfId="1998"/>
    <cellStyle name="AÞ¸¶ [0]_Sheet1 17" xfId="1999"/>
    <cellStyle name="ÄÞ¸¶ [0]_Sheet1 17" xfId="2000"/>
    <cellStyle name="AÞ¸¶ [0]_Sheet1 18" xfId="2001"/>
    <cellStyle name="ÄÞ¸¶ [0]_Sheet1 18" xfId="2002"/>
    <cellStyle name="AÞ¸¶ [0]_Sheet1 19" xfId="2003"/>
    <cellStyle name="ÄÞ¸¶ [0]_Sheet1 19" xfId="2004"/>
    <cellStyle name="AÞ¸¶ [0]_Sheet1 2" xfId="2005"/>
    <cellStyle name="ÄÞ¸¶ [0]_Sheet1 2" xfId="2006"/>
    <cellStyle name="AÞ¸¶ [0]_Sheet1 20" xfId="2007"/>
    <cellStyle name="ÄÞ¸¶ [0]_Sheet1 20" xfId="2008"/>
    <cellStyle name="AÞ¸¶ [0]_Sheet1 21" xfId="2009"/>
    <cellStyle name="ÄÞ¸¶ [0]_Sheet1 21" xfId="2010"/>
    <cellStyle name="AÞ¸¶ [0]_Sheet1 22" xfId="2011"/>
    <cellStyle name="ÄÞ¸¶ [0]_Sheet1 22" xfId="2012"/>
    <cellStyle name="AÞ¸¶ [0]_Sheet1 23" xfId="2013"/>
    <cellStyle name="ÄÞ¸¶ [0]_Sheet1 23" xfId="2014"/>
    <cellStyle name="AÞ¸¶ [0]_Sheet1 24" xfId="2015"/>
    <cellStyle name="ÄÞ¸¶ [0]_Sheet1 24" xfId="2016"/>
    <cellStyle name="AÞ¸¶ [0]_Sheet1 25" xfId="2017"/>
    <cellStyle name="ÄÞ¸¶ [0]_Sheet1 25" xfId="2018"/>
    <cellStyle name="AÞ¸¶ [0]_Sheet1 26" xfId="2019"/>
    <cellStyle name="ÄÞ¸¶ [0]_Sheet1 26" xfId="2020"/>
    <cellStyle name="AÞ¸¶ [0]_Sheet1 27" xfId="2021"/>
    <cellStyle name="ÄÞ¸¶ [0]_Sheet1 27" xfId="2022"/>
    <cellStyle name="AÞ¸¶ [0]_Sheet1 28" xfId="2023"/>
    <cellStyle name="ÄÞ¸¶ [0]_Sheet1 28" xfId="2024"/>
    <cellStyle name="AÞ¸¶ [0]_Sheet1 29" xfId="2025"/>
    <cellStyle name="ÄÞ¸¶ [0]_Sheet1 29" xfId="2026"/>
    <cellStyle name="AÞ¸¶ [0]_Sheet1 3" xfId="2027"/>
    <cellStyle name="ÄÞ¸¶ [0]_Sheet1 3" xfId="2028"/>
    <cellStyle name="AÞ¸¶ [0]_Sheet1 30" xfId="2029"/>
    <cellStyle name="ÄÞ¸¶ [0]_Sheet1 30" xfId="2030"/>
    <cellStyle name="AÞ¸¶ [0]_Sheet1 31" xfId="2031"/>
    <cellStyle name="ÄÞ¸¶ [0]_Sheet1 31" xfId="2032"/>
    <cellStyle name="AÞ¸¶ [0]_Sheet1 32" xfId="2033"/>
    <cellStyle name="ÄÞ¸¶ [0]_Sheet1 32" xfId="2034"/>
    <cellStyle name="AÞ¸¶ [0]_Sheet1 33" xfId="2035"/>
    <cellStyle name="ÄÞ¸¶ [0]_Sheet1 33" xfId="2036"/>
    <cellStyle name="AÞ¸¶ [0]_Sheet1 34" xfId="2037"/>
    <cellStyle name="ÄÞ¸¶ [0]_Sheet1 34" xfId="2038"/>
    <cellStyle name="AÞ¸¶ [0]_Sheet1 35" xfId="2039"/>
    <cellStyle name="ÄÞ¸¶ [0]_Sheet1 35" xfId="2040"/>
    <cellStyle name="AÞ¸¶ [0]_Sheet1 36" xfId="2041"/>
    <cellStyle name="ÄÞ¸¶ [0]_Sheet1 36" xfId="2042"/>
    <cellStyle name="AÞ¸¶ [0]_Sheet1 37" xfId="2043"/>
    <cellStyle name="ÄÞ¸¶ [0]_Sheet1 37" xfId="2044"/>
    <cellStyle name="AÞ¸¶ [0]_Sheet1 38" xfId="2045"/>
    <cellStyle name="ÄÞ¸¶ [0]_Sheet1 38" xfId="2046"/>
    <cellStyle name="AÞ¸¶ [0]_Sheet1 39" xfId="2047"/>
    <cellStyle name="ÄÞ¸¶ [0]_Sheet1 39" xfId="2048"/>
    <cellStyle name="AÞ¸¶ [0]_Sheet1 4" xfId="2049"/>
    <cellStyle name="ÄÞ¸¶ [0]_Sheet1 4" xfId="2050"/>
    <cellStyle name="AÞ¸¶ [0]_Sheet1 40" xfId="2051"/>
    <cellStyle name="ÄÞ¸¶ [0]_Sheet1 40" xfId="2052"/>
    <cellStyle name="AÞ¸¶ [0]_Sheet1 41" xfId="2053"/>
    <cellStyle name="ÄÞ¸¶ [0]_Sheet1 41" xfId="2054"/>
    <cellStyle name="AÞ¸¶ [0]_Sheet1 5" xfId="2055"/>
    <cellStyle name="ÄÞ¸¶ [0]_Sheet1 5" xfId="2056"/>
    <cellStyle name="AÞ¸¶ [0]_Sheet1 6" xfId="2057"/>
    <cellStyle name="ÄÞ¸¶ [0]_Sheet1 6" xfId="2058"/>
    <cellStyle name="AÞ¸¶ [0]_Sheet1 7" xfId="2059"/>
    <cellStyle name="ÄÞ¸¶ [0]_Sheet1 7" xfId="2060"/>
    <cellStyle name="AÞ¸¶ [0]_Sheet1 8" xfId="2061"/>
    <cellStyle name="ÄÞ¸¶ [0]_Sheet1 8" xfId="2062"/>
    <cellStyle name="AÞ¸¶ [0]_Sheet1 9" xfId="2063"/>
    <cellStyle name="ÄÞ¸¶ [0]_Sheet1 9" xfId="2064"/>
    <cellStyle name="AÞ¸¶_°eE¹_11¿a½A " xfId="2065"/>
    <cellStyle name="ÄÞ¸¶_¼ÕÀÍ¿¹»ê" xfId="117"/>
    <cellStyle name="AÞ¸¶_¼OAI¿¹≫e" xfId="118"/>
    <cellStyle name="ÄÞ¸¶_ÀÎ°Çºñ,¿ÜÁÖºñ" xfId="119"/>
    <cellStyle name="AÞ¸¶_AI°Cºn,μμ±Þºn" xfId="120"/>
    <cellStyle name="ÄÞ¸¶_laroux" xfId="121"/>
    <cellStyle name="AÞ¸¶_laroux_1" xfId="122"/>
    <cellStyle name="ÄÞ¸¶_laroux_1" xfId="123"/>
    <cellStyle name="AÞ¸¶_laroux_1 10" xfId="2066"/>
    <cellStyle name="ÄÞ¸¶_laroux_1 10" xfId="2067"/>
    <cellStyle name="AÞ¸¶_laroux_1 11" xfId="2068"/>
    <cellStyle name="ÄÞ¸¶_laroux_1 11" xfId="2069"/>
    <cellStyle name="AÞ¸¶_laroux_1 12" xfId="2070"/>
    <cellStyle name="ÄÞ¸¶_laroux_1 12" xfId="2071"/>
    <cellStyle name="AÞ¸¶_laroux_1 12 10" xfId="2072"/>
    <cellStyle name="ÄÞ¸¶_laroux_1 13" xfId="2073"/>
    <cellStyle name="AÞ¸¶_laroux_1 14" xfId="2074"/>
    <cellStyle name="ÄÞ¸¶_laroux_1 14" xfId="2075"/>
    <cellStyle name="AÞ¸¶_laroux_1 15" xfId="2076"/>
    <cellStyle name="ÄÞ¸¶_laroux_1 15" xfId="2077"/>
    <cellStyle name="AÞ¸¶_laroux_1 16" xfId="2078"/>
    <cellStyle name="ÄÞ¸¶_laroux_1 16" xfId="2079"/>
    <cellStyle name="AÞ¸¶_laroux_1 17" xfId="2080"/>
    <cellStyle name="ÄÞ¸¶_laroux_1 17" xfId="2081"/>
    <cellStyle name="AÞ¸¶_laroux_1 18" xfId="2082"/>
    <cellStyle name="ÄÞ¸¶_laroux_1 18" xfId="2083"/>
    <cellStyle name="AÞ¸¶_laroux_1 19" xfId="2084"/>
    <cellStyle name="ÄÞ¸¶_laroux_1 19" xfId="2085"/>
    <cellStyle name="AÞ¸¶_laroux_1 2" xfId="2086"/>
    <cellStyle name="ÄÞ¸¶_laroux_1 2" xfId="2087"/>
    <cellStyle name="AÞ¸¶_laroux_1 20" xfId="2088"/>
    <cellStyle name="ÄÞ¸¶_laroux_1 20" xfId="2089"/>
    <cellStyle name="AÞ¸¶_laroux_1 21" xfId="2090"/>
    <cellStyle name="ÄÞ¸¶_laroux_1 21" xfId="2091"/>
    <cellStyle name="AÞ¸¶_laroux_1 22" xfId="2092"/>
    <cellStyle name="ÄÞ¸¶_laroux_1 22" xfId="2093"/>
    <cellStyle name="AÞ¸¶_laroux_1 23" xfId="2094"/>
    <cellStyle name="ÄÞ¸¶_laroux_1 23" xfId="2095"/>
    <cellStyle name="AÞ¸¶_laroux_1 24" xfId="2096"/>
    <cellStyle name="ÄÞ¸¶_laroux_1 24" xfId="2097"/>
    <cellStyle name="AÞ¸¶_laroux_1 25" xfId="2098"/>
    <cellStyle name="ÄÞ¸¶_laroux_1 25" xfId="2099"/>
    <cellStyle name="AÞ¸¶_laroux_1 26" xfId="2100"/>
    <cellStyle name="ÄÞ¸¶_laroux_1 26" xfId="2101"/>
    <cellStyle name="AÞ¸¶_laroux_1 27" xfId="2102"/>
    <cellStyle name="ÄÞ¸¶_laroux_1 27" xfId="2103"/>
    <cellStyle name="AÞ¸¶_laroux_1 28" xfId="2104"/>
    <cellStyle name="ÄÞ¸¶_laroux_1 28" xfId="2105"/>
    <cellStyle name="AÞ¸¶_laroux_1 29" xfId="2106"/>
    <cellStyle name="ÄÞ¸¶_laroux_1 29" xfId="2107"/>
    <cellStyle name="AÞ¸¶_laroux_1 3" xfId="2108"/>
    <cellStyle name="ÄÞ¸¶_laroux_1 3" xfId="2109"/>
    <cellStyle name="AÞ¸¶_laroux_1 30" xfId="2110"/>
    <cellStyle name="ÄÞ¸¶_laroux_1 30" xfId="2111"/>
    <cellStyle name="AÞ¸¶_laroux_1 31" xfId="2112"/>
    <cellStyle name="ÄÞ¸¶_laroux_1 31" xfId="2113"/>
    <cellStyle name="AÞ¸¶_laroux_1 32" xfId="2114"/>
    <cellStyle name="ÄÞ¸¶_laroux_1 32" xfId="2115"/>
    <cellStyle name="AÞ¸¶_laroux_1 33" xfId="2116"/>
    <cellStyle name="ÄÞ¸¶_laroux_1 33" xfId="2117"/>
    <cellStyle name="AÞ¸¶_laroux_1 34" xfId="2118"/>
    <cellStyle name="ÄÞ¸¶_laroux_1 34" xfId="2119"/>
    <cellStyle name="AÞ¸¶_laroux_1 35" xfId="2120"/>
    <cellStyle name="ÄÞ¸¶_laroux_1 35" xfId="2121"/>
    <cellStyle name="AÞ¸¶_laroux_1 36" xfId="2122"/>
    <cellStyle name="ÄÞ¸¶_laroux_1 36" xfId="2123"/>
    <cellStyle name="AÞ¸¶_laroux_1 37" xfId="2124"/>
    <cellStyle name="ÄÞ¸¶_laroux_1 37" xfId="2125"/>
    <cellStyle name="AÞ¸¶_laroux_1 38" xfId="2126"/>
    <cellStyle name="ÄÞ¸¶_laroux_1 38" xfId="2127"/>
    <cellStyle name="AÞ¸¶_laroux_1 39" xfId="2128"/>
    <cellStyle name="ÄÞ¸¶_laroux_1 39" xfId="2129"/>
    <cellStyle name="AÞ¸¶_laroux_1 4" xfId="2130"/>
    <cellStyle name="ÄÞ¸¶_laroux_1 4" xfId="2131"/>
    <cellStyle name="AÞ¸¶_laroux_1 40" xfId="2132"/>
    <cellStyle name="ÄÞ¸¶_laroux_1 40" xfId="2133"/>
    <cellStyle name="AÞ¸¶_laroux_1 41" xfId="2134"/>
    <cellStyle name="ÄÞ¸¶_laroux_1 41" xfId="2135"/>
    <cellStyle name="AÞ¸¶_laroux_1 5" xfId="2136"/>
    <cellStyle name="ÄÞ¸¶_laroux_1 5" xfId="2137"/>
    <cellStyle name="AÞ¸¶_laroux_1 6" xfId="2138"/>
    <cellStyle name="ÄÞ¸¶_laroux_1 6" xfId="2139"/>
    <cellStyle name="AÞ¸¶_laroux_1 7" xfId="2140"/>
    <cellStyle name="ÄÞ¸¶_laroux_1 7" xfId="2141"/>
    <cellStyle name="AÞ¸¶_laroux_1 8" xfId="2142"/>
    <cellStyle name="ÄÞ¸¶_laroux_1 8" xfId="2143"/>
    <cellStyle name="AÞ¸¶_laroux_1 9" xfId="2144"/>
    <cellStyle name="ÄÞ¸¶_laroux_1 9" xfId="2145"/>
    <cellStyle name="AÞ¸¶_Sheet1" xfId="124"/>
    <cellStyle name="ÄÞ¸¶_Sheet1" xfId="125"/>
    <cellStyle name="AÞ¸¶_Sheet1 10" xfId="2146"/>
    <cellStyle name="ÄÞ¸¶_Sheet1 10" xfId="2147"/>
    <cellStyle name="AÞ¸¶_Sheet1 11" xfId="2148"/>
    <cellStyle name="ÄÞ¸¶_Sheet1 11" xfId="2149"/>
    <cellStyle name="AÞ¸¶_Sheet1 12" xfId="2150"/>
    <cellStyle name="ÄÞ¸¶_Sheet1 12" xfId="2151"/>
    <cellStyle name="AÞ¸¶_Sheet1 12 10" xfId="2152"/>
    <cellStyle name="ÄÞ¸¶_Sheet1 13" xfId="2153"/>
    <cellStyle name="AÞ¸¶_Sheet1 14" xfId="2154"/>
    <cellStyle name="ÄÞ¸¶_Sheet1 14" xfId="2155"/>
    <cellStyle name="AÞ¸¶_Sheet1 15" xfId="2156"/>
    <cellStyle name="ÄÞ¸¶_Sheet1 15" xfId="2157"/>
    <cellStyle name="AÞ¸¶_Sheet1 16" xfId="2158"/>
    <cellStyle name="ÄÞ¸¶_Sheet1 16" xfId="2159"/>
    <cellStyle name="AÞ¸¶_Sheet1 17" xfId="2160"/>
    <cellStyle name="ÄÞ¸¶_Sheet1 17" xfId="2161"/>
    <cellStyle name="AÞ¸¶_Sheet1 18" xfId="2162"/>
    <cellStyle name="ÄÞ¸¶_Sheet1 18" xfId="2163"/>
    <cellStyle name="AÞ¸¶_Sheet1 19" xfId="2164"/>
    <cellStyle name="ÄÞ¸¶_Sheet1 19" xfId="2165"/>
    <cellStyle name="AÞ¸¶_Sheet1 2" xfId="2166"/>
    <cellStyle name="ÄÞ¸¶_Sheet1 2" xfId="2167"/>
    <cellStyle name="AÞ¸¶_Sheet1 20" xfId="2168"/>
    <cellStyle name="ÄÞ¸¶_Sheet1 20" xfId="2169"/>
    <cellStyle name="AÞ¸¶_Sheet1 21" xfId="2170"/>
    <cellStyle name="ÄÞ¸¶_Sheet1 21" xfId="2171"/>
    <cellStyle name="AÞ¸¶_Sheet1 22" xfId="2172"/>
    <cellStyle name="ÄÞ¸¶_Sheet1 22" xfId="2173"/>
    <cellStyle name="AÞ¸¶_Sheet1 23" xfId="2174"/>
    <cellStyle name="ÄÞ¸¶_Sheet1 23" xfId="2175"/>
    <cellStyle name="AÞ¸¶_Sheet1 24" xfId="2176"/>
    <cellStyle name="ÄÞ¸¶_Sheet1 24" xfId="2177"/>
    <cellStyle name="AÞ¸¶_Sheet1 25" xfId="2178"/>
    <cellStyle name="ÄÞ¸¶_Sheet1 25" xfId="2179"/>
    <cellStyle name="AÞ¸¶_Sheet1 26" xfId="2180"/>
    <cellStyle name="ÄÞ¸¶_Sheet1 26" xfId="2181"/>
    <cellStyle name="AÞ¸¶_Sheet1 27" xfId="2182"/>
    <cellStyle name="ÄÞ¸¶_Sheet1 27" xfId="2183"/>
    <cellStyle name="AÞ¸¶_Sheet1 28" xfId="2184"/>
    <cellStyle name="ÄÞ¸¶_Sheet1 28" xfId="2185"/>
    <cellStyle name="AÞ¸¶_Sheet1 29" xfId="2186"/>
    <cellStyle name="ÄÞ¸¶_Sheet1 29" xfId="2187"/>
    <cellStyle name="AÞ¸¶_Sheet1 3" xfId="2188"/>
    <cellStyle name="ÄÞ¸¶_Sheet1 3" xfId="2189"/>
    <cellStyle name="AÞ¸¶_Sheet1 30" xfId="2190"/>
    <cellStyle name="ÄÞ¸¶_Sheet1 30" xfId="2191"/>
    <cellStyle name="AÞ¸¶_Sheet1 31" xfId="2192"/>
    <cellStyle name="ÄÞ¸¶_Sheet1 31" xfId="2193"/>
    <cellStyle name="AÞ¸¶_Sheet1 32" xfId="2194"/>
    <cellStyle name="ÄÞ¸¶_Sheet1 32" xfId="2195"/>
    <cellStyle name="AÞ¸¶_Sheet1 33" xfId="2196"/>
    <cellStyle name="ÄÞ¸¶_Sheet1 33" xfId="2197"/>
    <cellStyle name="AÞ¸¶_Sheet1 34" xfId="2198"/>
    <cellStyle name="ÄÞ¸¶_Sheet1 34" xfId="2199"/>
    <cellStyle name="AÞ¸¶_Sheet1 35" xfId="2200"/>
    <cellStyle name="ÄÞ¸¶_Sheet1 35" xfId="2201"/>
    <cellStyle name="AÞ¸¶_Sheet1 36" xfId="2202"/>
    <cellStyle name="ÄÞ¸¶_Sheet1 36" xfId="2203"/>
    <cellStyle name="AÞ¸¶_Sheet1 37" xfId="2204"/>
    <cellStyle name="ÄÞ¸¶_Sheet1 37" xfId="2205"/>
    <cellStyle name="AÞ¸¶_Sheet1 38" xfId="2206"/>
    <cellStyle name="ÄÞ¸¶_Sheet1 38" xfId="2207"/>
    <cellStyle name="AÞ¸¶_Sheet1 39" xfId="2208"/>
    <cellStyle name="ÄÞ¸¶_Sheet1 39" xfId="2209"/>
    <cellStyle name="AÞ¸¶_Sheet1 4" xfId="2210"/>
    <cellStyle name="ÄÞ¸¶_Sheet1 4" xfId="2211"/>
    <cellStyle name="AÞ¸¶_Sheet1 40" xfId="2212"/>
    <cellStyle name="ÄÞ¸¶_Sheet1 40" xfId="2213"/>
    <cellStyle name="AÞ¸¶_Sheet1 41" xfId="2214"/>
    <cellStyle name="ÄÞ¸¶_Sheet1 41" xfId="2215"/>
    <cellStyle name="AÞ¸¶_Sheet1 5" xfId="2216"/>
    <cellStyle name="ÄÞ¸¶_Sheet1 5" xfId="2217"/>
    <cellStyle name="AÞ¸¶_Sheet1 6" xfId="2218"/>
    <cellStyle name="ÄÞ¸¶_Sheet1 6" xfId="2219"/>
    <cellStyle name="AÞ¸¶_Sheet1 7" xfId="2220"/>
    <cellStyle name="ÄÞ¸¶_Sheet1 7" xfId="2221"/>
    <cellStyle name="AÞ¸¶_Sheet1 8" xfId="2222"/>
    <cellStyle name="ÄÞ¸¶_Sheet1 8" xfId="2223"/>
    <cellStyle name="AÞ¸¶_Sheet1 9" xfId="2224"/>
    <cellStyle name="ÄÞ¸¶_Sheet1 9" xfId="2225"/>
    <cellStyle name="AÞ¸¶_Sheet1_41-06농림16" xfId="126"/>
    <cellStyle name="ÄÞ¸¶_Sheet1_41-06농림16" xfId="127"/>
    <cellStyle name="AÞ¸¶_Sheet1_41-06농림16 10" xfId="2226"/>
    <cellStyle name="ÄÞ¸¶_Sheet1_41-06농림16 10" xfId="2227"/>
    <cellStyle name="AÞ¸¶_Sheet1_41-06농림16 11" xfId="2228"/>
    <cellStyle name="ÄÞ¸¶_Sheet1_41-06농림16 11" xfId="2229"/>
    <cellStyle name="AÞ¸¶_Sheet1_41-06농림16 12" xfId="2230"/>
    <cellStyle name="ÄÞ¸¶_Sheet1_41-06농림16 12" xfId="2231"/>
    <cellStyle name="AÞ¸¶_Sheet1_41-06농림16 12 10" xfId="2232"/>
    <cellStyle name="ÄÞ¸¶_Sheet1_41-06농림16 13" xfId="2233"/>
    <cellStyle name="AÞ¸¶_Sheet1_41-06농림16 14" xfId="2234"/>
    <cellStyle name="ÄÞ¸¶_Sheet1_41-06농림16 14" xfId="2235"/>
    <cellStyle name="AÞ¸¶_Sheet1_41-06농림16 15" xfId="2236"/>
    <cellStyle name="ÄÞ¸¶_Sheet1_41-06농림16 15" xfId="2237"/>
    <cellStyle name="AÞ¸¶_Sheet1_41-06농림16 16" xfId="2238"/>
    <cellStyle name="ÄÞ¸¶_Sheet1_41-06농림16 16" xfId="2239"/>
    <cellStyle name="AÞ¸¶_Sheet1_41-06농림16 17" xfId="2240"/>
    <cellStyle name="ÄÞ¸¶_Sheet1_41-06농림16 17" xfId="2241"/>
    <cellStyle name="AÞ¸¶_Sheet1_41-06농림16 18" xfId="2242"/>
    <cellStyle name="ÄÞ¸¶_Sheet1_41-06농림16 18" xfId="2243"/>
    <cellStyle name="AÞ¸¶_Sheet1_41-06농림16 19" xfId="2244"/>
    <cellStyle name="ÄÞ¸¶_Sheet1_41-06농림16 19" xfId="2245"/>
    <cellStyle name="AÞ¸¶_Sheet1_41-06농림16 2" xfId="2246"/>
    <cellStyle name="ÄÞ¸¶_Sheet1_41-06농림16 2" xfId="2247"/>
    <cellStyle name="AÞ¸¶_Sheet1_41-06농림16 20" xfId="2248"/>
    <cellStyle name="ÄÞ¸¶_Sheet1_41-06농림16 20" xfId="2249"/>
    <cellStyle name="AÞ¸¶_Sheet1_41-06농림16 21" xfId="2250"/>
    <cellStyle name="ÄÞ¸¶_Sheet1_41-06농림16 21" xfId="2251"/>
    <cellStyle name="AÞ¸¶_Sheet1_41-06농림16 22" xfId="2252"/>
    <cellStyle name="ÄÞ¸¶_Sheet1_41-06농림16 22" xfId="2253"/>
    <cellStyle name="AÞ¸¶_Sheet1_41-06농림16 23" xfId="2254"/>
    <cellStyle name="ÄÞ¸¶_Sheet1_41-06농림16 23" xfId="2255"/>
    <cellStyle name="AÞ¸¶_Sheet1_41-06농림16 24" xfId="2256"/>
    <cellStyle name="ÄÞ¸¶_Sheet1_41-06농림16 24" xfId="2257"/>
    <cellStyle name="AÞ¸¶_Sheet1_41-06농림16 25" xfId="2258"/>
    <cellStyle name="ÄÞ¸¶_Sheet1_41-06농림16 25" xfId="2259"/>
    <cellStyle name="AÞ¸¶_Sheet1_41-06농림16 26" xfId="2260"/>
    <cellStyle name="ÄÞ¸¶_Sheet1_41-06농림16 26" xfId="2261"/>
    <cellStyle name="AÞ¸¶_Sheet1_41-06농림16 27" xfId="2262"/>
    <cellStyle name="ÄÞ¸¶_Sheet1_41-06농림16 27" xfId="2263"/>
    <cellStyle name="AÞ¸¶_Sheet1_41-06농림16 28" xfId="2264"/>
    <cellStyle name="ÄÞ¸¶_Sheet1_41-06농림16 28" xfId="2265"/>
    <cellStyle name="AÞ¸¶_Sheet1_41-06농림16 29" xfId="2266"/>
    <cellStyle name="ÄÞ¸¶_Sheet1_41-06농림16 29" xfId="2267"/>
    <cellStyle name="AÞ¸¶_Sheet1_41-06농림16 3" xfId="2268"/>
    <cellStyle name="ÄÞ¸¶_Sheet1_41-06농림16 3" xfId="2269"/>
    <cellStyle name="AÞ¸¶_Sheet1_41-06농림16 30" xfId="2270"/>
    <cellStyle name="ÄÞ¸¶_Sheet1_41-06농림16 30" xfId="2271"/>
    <cellStyle name="AÞ¸¶_Sheet1_41-06농림16 31" xfId="2272"/>
    <cellStyle name="ÄÞ¸¶_Sheet1_41-06농림16 31" xfId="2273"/>
    <cellStyle name="AÞ¸¶_Sheet1_41-06농림16 32" xfId="2274"/>
    <cellStyle name="ÄÞ¸¶_Sheet1_41-06농림16 32" xfId="2275"/>
    <cellStyle name="AÞ¸¶_Sheet1_41-06농림16 33" xfId="2276"/>
    <cellStyle name="ÄÞ¸¶_Sheet1_41-06농림16 33" xfId="2277"/>
    <cellStyle name="AÞ¸¶_Sheet1_41-06농림16 34" xfId="2278"/>
    <cellStyle name="ÄÞ¸¶_Sheet1_41-06농림16 34" xfId="2279"/>
    <cellStyle name="AÞ¸¶_Sheet1_41-06농림16 35" xfId="2280"/>
    <cellStyle name="ÄÞ¸¶_Sheet1_41-06농림16 35" xfId="2281"/>
    <cellStyle name="AÞ¸¶_Sheet1_41-06농림16 36" xfId="2282"/>
    <cellStyle name="ÄÞ¸¶_Sheet1_41-06농림16 36" xfId="2283"/>
    <cellStyle name="AÞ¸¶_Sheet1_41-06농림16 37" xfId="2284"/>
    <cellStyle name="ÄÞ¸¶_Sheet1_41-06농림16 37" xfId="2285"/>
    <cellStyle name="AÞ¸¶_Sheet1_41-06농림16 38" xfId="2286"/>
    <cellStyle name="ÄÞ¸¶_Sheet1_41-06농림16 38" xfId="2287"/>
    <cellStyle name="AÞ¸¶_Sheet1_41-06농림16 39" xfId="2288"/>
    <cellStyle name="ÄÞ¸¶_Sheet1_41-06농림16 39" xfId="2289"/>
    <cellStyle name="AÞ¸¶_Sheet1_41-06농림16 4" xfId="2290"/>
    <cellStyle name="ÄÞ¸¶_Sheet1_41-06농림16 4" xfId="2291"/>
    <cellStyle name="AÞ¸¶_Sheet1_41-06농림16 40" xfId="2292"/>
    <cellStyle name="ÄÞ¸¶_Sheet1_41-06농림16 40" xfId="2293"/>
    <cellStyle name="AÞ¸¶_Sheet1_41-06농림16 41" xfId="2294"/>
    <cellStyle name="ÄÞ¸¶_Sheet1_41-06농림16 41" xfId="2295"/>
    <cellStyle name="AÞ¸¶_Sheet1_41-06농림16 5" xfId="2296"/>
    <cellStyle name="ÄÞ¸¶_Sheet1_41-06농림16 5" xfId="2297"/>
    <cellStyle name="AÞ¸¶_Sheet1_41-06농림16 6" xfId="2298"/>
    <cellStyle name="ÄÞ¸¶_Sheet1_41-06농림16 6" xfId="2299"/>
    <cellStyle name="AÞ¸¶_Sheet1_41-06농림16 7" xfId="2300"/>
    <cellStyle name="ÄÞ¸¶_Sheet1_41-06농림16 7" xfId="2301"/>
    <cellStyle name="AÞ¸¶_Sheet1_41-06농림16 8" xfId="2302"/>
    <cellStyle name="ÄÞ¸¶_Sheet1_41-06농림16 8" xfId="2303"/>
    <cellStyle name="AÞ¸¶_Sheet1_41-06농림16 9" xfId="2304"/>
    <cellStyle name="ÄÞ¸¶_Sheet1_41-06농림16 9" xfId="2305"/>
    <cellStyle name="AÞ¸¶_Sheet1_41-06농림41" xfId="128"/>
    <cellStyle name="ÄÞ¸¶_Sheet1_41-06농림41" xfId="129"/>
    <cellStyle name="AÞ¸¶_Sheet1_41-06농림41 10" xfId="2306"/>
    <cellStyle name="ÄÞ¸¶_Sheet1_41-06농림41 10" xfId="2307"/>
    <cellStyle name="AÞ¸¶_Sheet1_41-06농림41 11" xfId="2308"/>
    <cellStyle name="ÄÞ¸¶_Sheet1_41-06농림41 11" xfId="2309"/>
    <cellStyle name="AÞ¸¶_Sheet1_41-06농림41 12" xfId="2310"/>
    <cellStyle name="ÄÞ¸¶_Sheet1_41-06농림41 12" xfId="2311"/>
    <cellStyle name="AÞ¸¶_Sheet1_41-06농림41 12 10" xfId="2312"/>
    <cellStyle name="ÄÞ¸¶_Sheet1_41-06농림41 13" xfId="2313"/>
    <cellStyle name="AÞ¸¶_Sheet1_41-06농림41 14" xfId="2314"/>
    <cellStyle name="ÄÞ¸¶_Sheet1_41-06농림41 14" xfId="2315"/>
    <cellStyle name="AÞ¸¶_Sheet1_41-06농림41 15" xfId="2316"/>
    <cellStyle name="ÄÞ¸¶_Sheet1_41-06농림41 15" xfId="2317"/>
    <cellStyle name="AÞ¸¶_Sheet1_41-06농림41 16" xfId="2318"/>
    <cellStyle name="ÄÞ¸¶_Sheet1_41-06농림41 16" xfId="2319"/>
    <cellStyle name="AÞ¸¶_Sheet1_41-06농림41 17" xfId="2320"/>
    <cellStyle name="ÄÞ¸¶_Sheet1_41-06농림41 17" xfId="2321"/>
    <cellStyle name="AÞ¸¶_Sheet1_41-06농림41 18" xfId="2322"/>
    <cellStyle name="ÄÞ¸¶_Sheet1_41-06농림41 18" xfId="2323"/>
    <cellStyle name="AÞ¸¶_Sheet1_41-06농림41 19" xfId="2324"/>
    <cellStyle name="ÄÞ¸¶_Sheet1_41-06농림41 19" xfId="2325"/>
    <cellStyle name="AÞ¸¶_Sheet1_41-06농림41 2" xfId="2326"/>
    <cellStyle name="ÄÞ¸¶_Sheet1_41-06농림41 2" xfId="2327"/>
    <cellStyle name="AÞ¸¶_Sheet1_41-06농림41 20" xfId="2328"/>
    <cellStyle name="ÄÞ¸¶_Sheet1_41-06농림41 20" xfId="2329"/>
    <cellStyle name="AÞ¸¶_Sheet1_41-06농림41 21" xfId="2330"/>
    <cellStyle name="ÄÞ¸¶_Sheet1_41-06농림41 21" xfId="2331"/>
    <cellStyle name="AÞ¸¶_Sheet1_41-06농림41 22" xfId="2332"/>
    <cellStyle name="ÄÞ¸¶_Sheet1_41-06농림41 22" xfId="2333"/>
    <cellStyle name="AÞ¸¶_Sheet1_41-06농림41 23" xfId="2334"/>
    <cellStyle name="ÄÞ¸¶_Sheet1_41-06농림41 23" xfId="2335"/>
    <cellStyle name="AÞ¸¶_Sheet1_41-06농림41 24" xfId="2336"/>
    <cellStyle name="ÄÞ¸¶_Sheet1_41-06농림41 24" xfId="2337"/>
    <cellStyle name="AÞ¸¶_Sheet1_41-06농림41 25" xfId="2338"/>
    <cellStyle name="ÄÞ¸¶_Sheet1_41-06농림41 25" xfId="2339"/>
    <cellStyle name="AÞ¸¶_Sheet1_41-06농림41 26" xfId="2340"/>
    <cellStyle name="ÄÞ¸¶_Sheet1_41-06농림41 26" xfId="2341"/>
    <cellStyle name="AÞ¸¶_Sheet1_41-06농림41 27" xfId="2342"/>
    <cellStyle name="ÄÞ¸¶_Sheet1_41-06농림41 27" xfId="2343"/>
    <cellStyle name="AÞ¸¶_Sheet1_41-06농림41 28" xfId="2344"/>
    <cellStyle name="ÄÞ¸¶_Sheet1_41-06농림41 28" xfId="2345"/>
    <cellStyle name="AÞ¸¶_Sheet1_41-06농림41 29" xfId="2346"/>
    <cellStyle name="ÄÞ¸¶_Sheet1_41-06농림41 29" xfId="2347"/>
    <cellStyle name="AÞ¸¶_Sheet1_41-06농림41 3" xfId="2348"/>
    <cellStyle name="ÄÞ¸¶_Sheet1_41-06농림41 3" xfId="2349"/>
    <cellStyle name="AÞ¸¶_Sheet1_41-06농림41 30" xfId="2350"/>
    <cellStyle name="ÄÞ¸¶_Sheet1_41-06농림41 30" xfId="2351"/>
    <cellStyle name="AÞ¸¶_Sheet1_41-06농림41 31" xfId="2352"/>
    <cellStyle name="ÄÞ¸¶_Sheet1_41-06농림41 31" xfId="2353"/>
    <cellStyle name="AÞ¸¶_Sheet1_41-06농림41 32" xfId="2354"/>
    <cellStyle name="ÄÞ¸¶_Sheet1_41-06농림41 32" xfId="2355"/>
    <cellStyle name="AÞ¸¶_Sheet1_41-06농림41 33" xfId="2356"/>
    <cellStyle name="ÄÞ¸¶_Sheet1_41-06농림41 33" xfId="2357"/>
    <cellStyle name="AÞ¸¶_Sheet1_41-06농림41 34" xfId="2358"/>
    <cellStyle name="ÄÞ¸¶_Sheet1_41-06농림41 34" xfId="2359"/>
    <cellStyle name="AÞ¸¶_Sheet1_41-06농림41 35" xfId="2360"/>
    <cellStyle name="ÄÞ¸¶_Sheet1_41-06농림41 35" xfId="2361"/>
    <cellStyle name="AÞ¸¶_Sheet1_41-06농림41 36" xfId="2362"/>
    <cellStyle name="ÄÞ¸¶_Sheet1_41-06농림41 36" xfId="2363"/>
    <cellStyle name="AÞ¸¶_Sheet1_41-06농림41 37" xfId="2364"/>
    <cellStyle name="ÄÞ¸¶_Sheet1_41-06농림41 37" xfId="2365"/>
    <cellStyle name="AÞ¸¶_Sheet1_41-06농림41 38" xfId="2366"/>
    <cellStyle name="ÄÞ¸¶_Sheet1_41-06농림41 38" xfId="2367"/>
    <cellStyle name="AÞ¸¶_Sheet1_41-06농림41 39" xfId="2368"/>
    <cellStyle name="ÄÞ¸¶_Sheet1_41-06농림41 39" xfId="2369"/>
    <cellStyle name="AÞ¸¶_Sheet1_41-06농림41 4" xfId="2370"/>
    <cellStyle name="ÄÞ¸¶_Sheet1_41-06농림41 4" xfId="2371"/>
    <cellStyle name="AÞ¸¶_Sheet1_41-06농림41 40" xfId="2372"/>
    <cellStyle name="ÄÞ¸¶_Sheet1_41-06농림41 40" xfId="2373"/>
    <cellStyle name="AÞ¸¶_Sheet1_41-06농림41 41" xfId="2374"/>
    <cellStyle name="ÄÞ¸¶_Sheet1_41-06농림41 41" xfId="2375"/>
    <cellStyle name="AÞ¸¶_Sheet1_41-06농림41 5" xfId="2376"/>
    <cellStyle name="ÄÞ¸¶_Sheet1_41-06농림41 5" xfId="2377"/>
    <cellStyle name="AÞ¸¶_Sheet1_41-06농림41 6" xfId="2378"/>
    <cellStyle name="ÄÞ¸¶_Sheet1_41-06농림41 6" xfId="2379"/>
    <cellStyle name="AÞ¸¶_Sheet1_41-06농림41 7" xfId="2380"/>
    <cellStyle name="ÄÞ¸¶_Sheet1_41-06농림41 7" xfId="2381"/>
    <cellStyle name="AÞ¸¶_Sheet1_41-06농림41 8" xfId="2382"/>
    <cellStyle name="ÄÞ¸¶_Sheet1_41-06농림41 8" xfId="2383"/>
    <cellStyle name="AÞ¸¶_Sheet1_41-06농림41 9" xfId="2384"/>
    <cellStyle name="ÄÞ¸¶_Sheet1_41-06농림41 9" xfId="2385"/>
    <cellStyle name="Bad" xfId="2386"/>
    <cellStyle name="Bad 2" xfId="2387"/>
    <cellStyle name="Bad 3" xfId="2388"/>
    <cellStyle name="Bad_010_주택건설" xfId="2389"/>
    <cellStyle name="C¡IA¨ª_¡ic¨u¡A¨￢I¨￢¡Æ AN¡Æe " xfId="130"/>
    <cellStyle name="C￥AØ_¸AAa.¼OAI " xfId="2390"/>
    <cellStyle name="Ç¥ÁØ_¼ÕÀÍ¿¹»ê" xfId="131"/>
    <cellStyle name="C￥AØ_¼OAI¿¹≫e" xfId="132"/>
    <cellStyle name="Ç¥ÁØ_ÀÎ°Çºñ,¿ÜÁÖºñ" xfId="133"/>
    <cellStyle name="C￥AØ_AI°Cºn,μμ±Þºn" xfId="134"/>
    <cellStyle name="Ç¥ÁØ_laroux" xfId="135"/>
    <cellStyle name="C￥AØ_laroux_1" xfId="136"/>
    <cellStyle name="Ç¥ÁØ_laroux_1" xfId="137"/>
    <cellStyle name="C￥AØ_laroux_1 10" xfId="2391"/>
    <cellStyle name="Ç¥ÁØ_laroux_1 10" xfId="2392"/>
    <cellStyle name="C￥AØ_laroux_1 11" xfId="2393"/>
    <cellStyle name="Ç¥ÁØ_laroux_1 11" xfId="2394"/>
    <cellStyle name="C￥AØ_laroux_1 12" xfId="2395"/>
    <cellStyle name="Ç¥ÁØ_laroux_1 12" xfId="2396"/>
    <cellStyle name="C￥AØ_laroux_1 13" xfId="2397"/>
    <cellStyle name="Ç¥ÁØ_laroux_1 13" xfId="2398"/>
    <cellStyle name="C￥AØ_laroux_1 14" xfId="2399"/>
    <cellStyle name="Ç¥ÁØ_laroux_1 14" xfId="2400"/>
    <cellStyle name="C￥AØ_laroux_1 15" xfId="2401"/>
    <cellStyle name="Ç¥ÁØ_laroux_1 15" xfId="2402"/>
    <cellStyle name="C￥AØ_laroux_1 16" xfId="2403"/>
    <cellStyle name="Ç¥ÁØ_laroux_1 16" xfId="2404"/>
    <cellStyle name="C￥AØ_laroux_1 17" xfId="2405"/>
    <cellStyle name="Ç¥ÁØ_laroux_1 17" xfId="2406"/>
    <cellStyle name="C￥AØ_laroux_1 18" xfId="2407"/>
    <cellStyle name="Ç¥ÁØ_laroux_1 18" xfId="2408"/>
    <cellStyle name="C￥AØ_laroux_1 19" xfId="2409"/>
    <cellStyle name="Ç¥ÁØ_laroux_1 19" xfId="2410"/>
    <cellStyle name="C￥AØ_laroux_1 2" xfId="2411"/>
    <cellStyle name="Ç¥ÁØ_laroux_1 2" xfId="2412"/>
    <cellStyle name="C￥AØ_laroux_1 20" xfId="2413"/>
    <cellStyle name="Ç¥ÁØ_laroux_1 20" xfId="2414"/>
    <cellStyle name="C￥AØ_laroux_1 21" xfId="2415"/>
    <cellStyle name="Ç¥ÁØ_laroux_1 21" xfId="2416"/>
    <cellStyle name="C￥AØ_laroux_1 22" xfId="2417"/>
    <cellStyle name="Ç¥ÁØ_laroux_1 22" xfId="2418"/>
    <cellStyle name="C￥AØ_laroux_1 23" xfId="2419"/>
    <cellStyle name="Ç¥ÁØ_laroux_1 23" xfId="2420"/>
    <cellStyle name="C￥AØ_laroux_1 24" xfId="2421"/>
    <cellStyle name="Ç¥ÁØ_laroux_1 24" xfId="2422"/>
    <cellStyle name="C￥AØ_laroux_1 25" xfId="2423"/>
    <cellStyle name="Ç¥ÁØ_laroux_1 25" xfId="2424"/>
    <cellStyle name="C￥AØ_laroux_1 26" xfId="2425"/>
    <cellStyle name="Ç¥ÁØ_laroux_1 26" xfId="2426"/>
    <cellStyle name="C￥AØ_laroux_1 27" xfId="2427"/>
    <cellStyle name="Ç¥ÁØ_laroux_1 27" xfId="2428"/>
    <cellStyle name="C￥AØ_laroux_1 28" xfId="2429"/>
    <cellStyle name="Ç¥ÁØ_laroux_1 28" xfId="2430"/>
    <cellStyle name="C￥AØ_laroux_1 29" xfId="2431"/>
    <cellStyle name="Ç¥ÁØ_laroux_1 29" xfId="2432"/>
    <cellStyle name="C￥AØ_laroux_1 3" xfId="2433"/>
    <cellStyle name="Ç¥ÁØ_laroux_1 3" xfId="2434"/>
    <cellStyle name="C￥AØ_laroux_1 30" xfId="2435"/>
    <cellStyle name="Ç¥ÁØ_laroux_1 30" xfId="2436"/>
    <cellStyle name="C￥AØ_laroux_1 31" xfId="2437"/>
    <cellStyle name="Ç¥ÁØ_laroux_1 31" xfId="2438"/>
    <cellStyle name="C￥AØ_laroux_1 32" xfId="2439"/>
    <cellStyle name="Ç¥ÁØ_laroux_1 32" xfId="2440"/>
    <cellStyle name="C￥AØ_laroux_1 33" xfId="2441"/>
    <cellStyle name="Ç¥ÁØ_laroux_1 33" xfId="2442"/>
    <cellStyle name="C￥AØ_laroux_1 34" xfId="2443"/>
    <cellStyle name="Ç¥ÁØ_laroux_1 34" xfId="2444"/>
    <cellStyle name="C￥AØ_laroux_1 35" xfId="2445"/>
    <cellStyle name="Ç¥ÁØ_laroux_1 35" xfId="2446"/>
    <cellStyle name="C￥AØ_laroux_1 36" xfId="2447"/>
    <cellStyle name="Ç¥ÁØ_laroux_1 36" xfId="2448"/>
    <cellStyle name="C￥AØ_laroux_1 37" xfId="2449"/>
    <cellStyle name="Ç¥ÁØ_laroux_1 37" xfId="2450"/>
    <cellStyle name="C￥AØ_laroux_1 38" xfId="2451"/>
    <cellStyle name="Ç¥ÁØ_laroux_1 38" xfId="2452"/>
    <cellStyle name="C￥AØ_laroux_1 39" xfId="2453"/>
    <cellStyle name="Ç¥ÁØ_laroux_1 39" xfId="2454"/>
    <cellStyle name="C￥AØ_laroux_1 4" xfId="2455"/>
    <cellStyle name="Ç¥ÁØ_laroux_1 4" xfId="2456"/>
    <cellStyle name="C￥AØ_laroux_1 40" xfId="2457"/>
    <cellStyle name="Ç¥ÁØ_laroux_1 40" xfId="2458"/>
    <cellStyle name="C￥AØ_laroux_1 41" xfId="2459"/>
    <cellStyle name="Ç¥ÁØ_laroux_1 41" xfId="2460"/>
    <cellStyle name="C￥AØ_laroux_1 5" xfId="2461"/>
    <cellStyle name="Ç¥ÁØ_laroux_1 5" xfId="2462"/>
    <cellStyle name="C￥AØ_laroux_1 6" xfId="2463"/>
    <cellStyle name="Ç¥ÁØ_laroux_1 6" xfId="2464"/>
    <cellStyle name="C￥AØ_laroux_1 7" xfId="2465"/>
    <cellStyle name="Ç¥ÁØ_laroux_1 7" xfId="2466"/>
    <cellStyle name="C￥AØ_laroux_1 8" xfId="2467"/>
    <cellStyle name="Ç¥ÁØ_laroux_1 8" xfId="2468"/>
    <cellStyle name="C￥AØ_laroux_1 9" xfId="2469"/>
    <cellStyle name="Ç¥ÁØ_laroux_1 9" xfId="2470"/>
    <cellStyle name="C￥AØ_laroux_1_Sheet1" xfId="138"/>
    <cellStyle name="Ç¥ÁØ_laroux_1_Sheet1" xfId="139"/>
    <cellStyle name="C￥AØ_laroux_1_Sheet1 10" xfId="2471"/>
    <cellStyle name="Ç¥ÁØ_laroux_1_Sheet1 10" xfId="2472"/>
    <cellStyle name="C￥AØ_laroux_1_Sheet1 11" xfId="2473"/>
    <cellStyle name="Ç¥ÁØ_laroux_1_Sheet1 11" xfId="2474"/>
    <cellStyle name="C￥AØ_laroux_1_Sheet1 12" xfId="2475"/>
    <cellStyle name="Ç¥ÁØ_laroux_1_Sheet1 12" xfId="2476"/>
    <cellStyle name="C￥AØ_laroux_1_Sheet1 12 10" xfId="2477"/>
    <cellStyle name="Ç¥ÁØ_laroux_1_Sheet1 13" xfId="2478"/>
    <cellStyle name="C￥AØ_laroux_1_Sheet1 14" xfId="2479"/>
    <cellStyle name="Ç¥ÁØ_laroux_1_Sheet1 14" xfId="2480"/>
    <cellStyle name="C￥AØ_laroux_1_Sheet1 15" xfId="2481"/>
    <cellStyle name="Ç¥ÁØ_laroux_1_Sheet1 15" xfId="2482"/>
    <cellStyle name="C￥AØ_laroux_1_Sheet1 16" xfId="2483"/>
    <cellStyle name="Ç¥ÁØ_laroux_1_Sheet1 16" xfId="2484"/>
    <cellStyle name="C￥AØ_laroux_1_Sheet1 17" xfId="2485"/>
    <cellStyle name="Ç¥ÁØ_laroux_1_Sheet1 17" xfId="2486"/>
    <cellStyle name="C￥AØ_laroux_1_Sheet1 18" xfId="2487"/>
    <cellStyle name="Ç¥ÁØ_laroux_1_Sheet1 18" xfId="2488"/>
    <cellStyle name="C￥AØ_laroux_1_Sheet1 19" xfId="2489"/>
    <cellStyle name="Ç¥ÁØ_laroux_1_Sheet1 19" xfId="2490"/>
    <cellStyle name="C￥AØ_laroux_1_Sheet1 2" xfId="2491"/>
    <cellStyle name="Ç¥ÁØ_laroux_1_Sheet1 2" xfId="2492"/>
    <cellStyle name="C￥AØ_laroux_1_Sheet1 20" xfId="2493"/>
    <cellStyle name="Ç¥ÁØ_laroux_1_Sheet1 20" xfId="2494"/>
    <cellStyle name="C￥AØ_laroux_1_Sheet1 21" xfId="2495"/>
    <cellStyle name="Ç¥ÁØ_laroux_1_Sheet1 21" xfId="2496"/>
    <cellStyle name="C￥AØ_laroux_1_Sheet1 22" xfId="2497"/>
    <cellStyle name="Ç¥ÁØ_laroux_1_Sheet1 22" xfId="2498"/>
    <cellStyle name="C￥AØ_laroux_1_Sheet1 23" xfId="2499"/>
    <cellStyle name="Ç¥ÁØ_laroux_1_Sheet1 23" xfId="2500"/>
    <cellStyle name="C￥AØ_laroux_1_Sheet1 24" xfId="2501"/>
    <cellStyle name="Ç¥ÁØ_laroux_1_Sheet1 24" xfId="2502"/>
    <cellStyle name="C￥AØ_laroux_1_Sheet1 25" xfId="2503"/>
    <cellStyle name="Ç¥ÁØ_laroux_1_Sheet1 25" xfId="2504"/>
    <cellStyle name="C￥AØ_laroux_1_Sheet1 26" xfId="2505"/>
    <cellStyle name="Ç¥ÁØ_laroux_1_Sheet1 26" xfId="2506"/>
    <cellStyle name="C￥AØ_laroux_1_Sheet1 27" xfId="2507"/>
    <cellStyle name="Ç¥ÁØ_laroux_1_Sheet1 27" xfId="2508"/>
    <cellStyle name="C￥AØ_laroux_1_Sheet1 28" xfId="2509"/>
    <cellStyle name="Ç¥ÁØ_laroux_1_Sheet1 28" xfId="2510"/>
    <cellStyle name="C￥AØ_laroux_1_Sheet1 29" xfId="2511"/>
    <cellStyle name="Ç¥ÁØ_laroux_1_Sheet1 29" xfId="2512"/>
    <cellStyle name="C￥AØ_laroux_1_Sheet1 3" xfId="2513"/>
    <cellStyle name="Ç¥ÁØ_laroux_1_Sheet1 3" xfId="2514"/>
    <cellStyle name="C￥AØ_laroux_1_Sheet1 30" xfId="2515"/>
    <cellStyle name="Ç¥ÁØ_laroux_1_Sheet1 30" xfId="2516"/>
    <cellStyle name="C￥AØ_laroux_1_Sheet1 31" xfId="2517"/>
    <cellStyle name="Ç¥ÁØ_laroux_1_Sheet1 31" xfId="2518"/>
    <cellStyle name="C￥AØ_laroux_1_Sheet1 32" xfId="2519"/>
    <cellStyle name="Ç¥ÁØ_laroux_1_Sheet1 32" xfId="2520"/>
    <cellStyle name="C￥AØ_laroux_1_Sheet1 33" xfId="2521"/>
    <cellStyle name="Ç¥ÁØ_laroux_1_Sheet1 33" xfId="2522"/>
    <cellStyle name="C￥AØ_laroux_1_Sheet1 34" xfId="2523"/>
    <cellStyle name="Ç¥ÁØ_laroux_1_Sheet1 34" xfId="2524"/>
    <cellStyle name="C￥AØ_laroux_1_Sheet1 35" xfId="2525"/>
    <cellStyle name="Ç¥ÁØ_laroux_1_Sheet1 35" xfId="2526"/>
    <cellStyle name="C￥AØ_laroux_1_Sheet1 36" xfId="2527"/>
    <cellStyle name="Ç¥ÁØ_laroux_1_Sheet1 36" xfId="2528"/>
    <cellStyle name="C￥AØ_laroux_1_Sheet1 37" xfId="2529"/>
    <cellStyle name="Ç¥ÁØ_laroux_1_Sheet1 37" xfId="2530"/>
    <cellStyle name="C￥AØ_laroux_1_Sheet1 38" xfId="2531"/>
    <cellStyle name="Ç¥ÁØ_laroux_1_Sheet1 38" xfId="2532"/>
    <cellStyle name="C￥AØ_laroux_1_Sheet1 39" xfId="2533"/>
    <cellStyle name="Ç¥ÁØ_laroux_1_Sheet1 39" xfId="2534"/>
    <cellStyle name="C￥AØ_laroux_1_Sheet1 4" xfId="2535"/>
    <cellStyle name="Ç¥ÁØ_laroux_1_Sheet1 4" xfId="2536"/>
    <cellStyle name="C￥AØ_laroux_1_Sheet1 40" xfId="2537"/>
    <cellStyle name="Ç¥ÁØ_laroux_1_Sheet1 40" xfId="2538"/>
    <cellStyle name="C￥AØ_laroux_1_Sheet1 41" xfId="2539"/>
    <cellStyle name="Ç¥ÁØ_laroux_1_Sheet1 41" xfId="2540"/>
    <cellStyle name="C￥AØ_laroux_1_Sheet1 5" xfId="2541"/>
    <cellStyle name="Ç¥ÁØ_laroux_1_Sheet1 5" xfId="2542"/>
    <cellStyle name="C￥AØ_laroux_1_Sheet1 6" xfId="2543"/>
    <cellStyle name="Ç¥ÁØ_laroux_1_Sheet1 6" xfId="2544"/>
    <cellStyle name="C￥AØ_laroux_1_Sheet1 7" xfId="2545"/>
    <cellStyle name="Ç¥ÁØ_laroux_1_Sheet1 7" xfId="2546"/>
    <cellStyle name="C￥AØ_laroux_1_Sheet1 8" xfId="2547"/>
    <cellStyle name="Ç¥ÁØ_laroux_1_Sheet1 8" xfId="2548"/>
    <cellStyle name="C￥AØ_laroux_1_Sheet1 9" xfId="2549"/>
    <cellStyle name="Ç¥ÁØ_laroux_1_Sheet1 9" xfId="2550"/>
    <cellStyle name="C￥AØ_laroux_2" xfId="140"/>
    <cellStyle name="Ç¥ÁØ_laroux_2" xfId="141"/>
    <cellStyle name="C￥AØ_laroux_2 10" xfId="2551"/>
    <cellStyle name="Ç¥ÁØ_laroux_2 10" xfId="2552"/>
    <cellStyle name="C￥AØ_laroux_2 11" xfId="2553"/>
    <cellStyle name="Ç¥ÁØ_laroux_2 11" xfId="2554"/>
    <cellStyle name="C￥AØ_laroux_2 12" xfId="2555"/>
    <cellStyle name="Ç¥ÁØ_laroux_2 12" xfId="2556"/>
    <cellStyle name="C￥AØ_laroux_2 12 10" xfId="2557"/>
    <cellStyle name="Ç¥ÁØ_laroux_2 13" xfId="2558"/>
    <cellStyle name="C￥AØ_laroux_2 14" xfId="2559"/>
    <cellStyle name="Ç¥ÁØ_laroux_2 14" xfId="2560"/>
    <cellStyle name="C￥AØ_laroux_2 15" xfId="2561"/>
    <cellStyle name="Ç¥ÁØ_laroux_2 15" xfId="2562"/>
    <cellStyle name="C￥AØ_laroux_2 16" xfId="2563"/>
    <cellStyle name="Ç¥ÁØ_laroux_2 16" xfId="2564"/>
    <cellStyle name="C￥AØ_laroux_2 17" xfId="2565"/>
    <cellStyle name="Ç¥ÁØ_laroux_2 17" xfId="2566"/>
    <cellStyle name="C￥AØ_laroux_2 18" xfId="2567"/>
    <cellStyle name="Ç¥ÁØ_laroux_2 18" xfId="2568"/>
    <cellStyle name="C￥AØ_laroux_2 19" xfId="2569"/>
    <cellStyle name="Ç¥ÁØ_laroux_2 19" xfId="2570"/>
    <cellStyle name="C￥AØ_laroux_2 2" xfId="2571"/>
    <cellStyle name="Ç¥ÁØ_laroux_2 2" xfId="2572"/>
    <cellStyle name="C￥AØ_laroux_2 20" xfId="2573"/>
    <cellStyle name="Ç¥ÁØ_laroux_2 20" xfId="2574"/>
    <cellStyle name="C￥AØ_laroux_2 21" xfId="2575"/>
    <cellStyle name="Ç¥ÁØ_laroux_2 21" xfId="2576"/>
    <cellStyle name="C￥AØ_laroux_2 22" xfId="2577"/>
    <cellStyle name="Ç¥ÁØ_laroux_2 22" xfId="2578"/>
    <cellStyle name="C￥AØ_laroux_2 23" xfId="2579"/>
    <cellStyle name="Ç¥ÁØ_laroux_2 23" xfId="2580"/>
    <cellStyle name="C￥AØ_laroux_2 24" xfId="2581"/>
    <cellStyle name="Ç¥ÁØ_laroux_2 24" xfId="2582"/>
    <cellStyle name="C￥AØ_laroux_2 25" xfId="2583"/>
    <cellStyle name="Ç¥ÁØ_laroux_2 25" xfId="2584"/>
    <cellStyle name="C￥AØ_laroux_2 26" xfId="2585"/>
    <cellStyle name="Ç¥ÁØ_laroux_2 26" xfId="2586"/>
    <cellStyle name="C￥AØ_laroux_2 27" xfId="2587"/>
    <cellStyle name="Ç¥ÁØ_laroux_2 27" xfId="2588"/>
    <cellStyle name="C￥AØ_laroux_2 28" xfId="2589"/>
    <cellStyle name="Ç¥ÁØ_laroux_2 28" xfId="2590"/>
    <cellStyle name="C￥AØ_laroux_2 29" xfId="2591"/>
    <cellStyle name="Ç¥ÁØ_laroux_2 29" xfId="2592"/>
    <cellStyle name="C￥AØ_laroux_2 3" xfId="2593"/>
    <cellStyle name="Ç¥ÁØ_laroux_2 3" xfId="2594"/>
    <cellStyle name="C￥AØ_laroux_2 30" xfId="2595"/>
    <cellStyle name="Ç¥ÁØ_laroux_2 30" xfId="2596"/>
    <cellStyle name="C￥AØ_laroux_2 31" xfId="2597"/>
    <cellStyle name="Ç¥ÁØ_laroux_2 31" xfId="2598"/>
    <cellStyle name="C￥AØ_laroux_2 32" xfId="2599"/>
    <cellStyle name="Ç¥ÁØ_laroux_2 32" xfId="2600"/>
    <cellStyle name="C￥AØ_laroux_2 33" xfId="2601"/>
    <cellStyle name="Ç¥ÁØ_laroux_2 33" xfId="2602"/>
    <cellStyle name="C￥AØ_laroux_2 34" xfId="2603"/>
    <cellStyle name="Ç¥ÁØ_laroux_2 34" xfId="2604"/>
    <cellStyle name="C￥AØ_laroux_2 35" xfId="2605"/>
    <cellStyle name="Ç¥ÁØ_laroux_2 35" xfId="2606"/>
    <cellStyle name="C￥AØ_laroux_2 36" xfId="2607"/>
    <cellStyle name="Ç¥ÁØ_laroux_2 36" xfId="2608"/>
    <cellStyle name="C￥AØ_laroux_2 37" xfId="2609"/>
    <cellStyle name="Ç¥ÁØ_laroux_2 37" xfId="2610"/>
    <cellStyle name="C￥AØ_laroux_2 38" xfId="2611"/>
    <cellStyle name="Ç¥ÁØ_laroux_2 38" xfId="2612"/>
    <cellStyle name="C￥AØ_laroux_2 39" xfId="2613"/>
    <cellStyle name="Ç¥ÁØ_laroux_2 39" xfId="2614"/>
    <cellStyle name="C￥AØ_laroux_2 4" xfId="2615"/>
    <cellStyle name="Ç¥ÁØ_laroux_2 4" xfId="2616"/>
    <cellStyle name="C￥AØ_laroux_2 40" xfId="2617"/>
    <cellStyle name="Ç¥ÁØ_laroux_2 40" xfId="2618"/>
    <cellStyle name="C￥AØ_laroux_2 41" xfId="2619"/>
    <cellStyle name="Ç¥ÁØ_laroux_2 41" xfId="2620"/>
    <cellStyle name="C￥AØ_laroux_2 5" xfId="2621"/>
    <cellStyle name="Ç¥ÁØ_laroux_2 5" xfId="2622"/>
    <cellStyle name="C￥AØ_laroux_2 6" xfId="2623"/>
    <cellStyle name="Ç¥ÁØ_laroux_2 6" xfId="2624"/>
    <cellStyle name="C￥AØ_laroux_2 7" xfId="2625"/>
    <cellStyle name="Ç¥ÁØ_laroux_2 7" xfId="2626"/>
    <cellStyle name="C￥AØ_laroux_2 8" xfId="2627"/>
    <cellStyle name="Ç¥ÁØ_laroux_2 8" xfId="2628"/>
    <cellStyle name="C￥AØ_laroux_2 9" xfId="2629"/>
    <cellStyle name="Ç¥ÁØ_laroux_2 9" xfId="2630"/>
    <cellStyle name="C￥AØ_laroux_2_Sheet1" xfId="142"/>
    <cellStyle name="Ç¥ÁØ_laroux_2_Sheet1" xfId="143"/>
    <cellStyle name="C￥AØ_laroux_2_Sheet1 10" xfId="2631"/>
    <cellStyle name="Ç¥ÁØ_laroux_2_Sheet1 10" xfId="2632"/>
    <cellStyle name="C￥AØ_laroux_2_Sheet1 11" xfId="2633"/>
    <cellStyle name="Ç¥ÁØ_laroux_2_Sheet1 11" xfId="2634"/>
    <cellStyle name="C￥AØ_laroux_2_Sheet1 12" xfId="2635"/>
    <cellStyle name="Ç¥ÁØ_laroux_2_Sheet1 12" xfId="2636"/>
    <cellStyle name="C￥AØ_laroux_2_Sheet1 13" xfId="2637"/>
    <cellStyle name="Ç¥ÁØ_laroux_2_Sheet1 13" xfId="2638"/>
    <cellStyle name="C￥AØ_laroux_2_Sheet1 14" xfId="2639"/>
    <cellStyle name="Ç¥ÁØ_laroux_2_Sheet1 14" xfId="2640"/>
    <cellStyle name="C￥AØ_laroux_2_Sheet1 15" xfId="2641"/>
    <cellStyle name="Ç¥ÁØ_laroux_2_Sheet1 15" xfId="2642"/>
    <cellStyle name="C￥AØ_laroux_2_Sheet1 16" xfId="2643"/>
    <cellStyle name="Ç¥ÁØ_laroux_2_Sheet1 16" xfId="2644"/>
    <cellStyle name="C￥AØ_laroux_2_Sheet1 17" xfId="2645"/>
    <cellStyle name="Ç¥ÁØ_laroux_2_Sheet1 17" xfId="2646"/>
    <cellStyle name="C￥AØ_laroux_2_Sheet1 18" xfId="2647"/>
    <cellStyle name="Ç¥ÁØ_laroux_2_Sheet1 18" xfId="2648"/>
    <cellStyle name="C￥AØ_laroux_2_Sheet1 19" xfId="2649"/>
    <cellStyle name="Ç¥ÁØ_laroux_2_Sheet1 19" xfId="2650"/>
    <cellStyle name="C￥AØ_laroux_2_Sheet1 2" xfId="2651"/>
    <cellStyle name="Ç¥ÁØ_laroux_2_Sheet1 2" xfId="2652"/>
    <cellStyle name="C￥AØ_laroux_2_Sheet1 20" xfId="2653"/>
    <cellStyle name="Ç¥ÁØ_laroux_2_Sheet1 20" xfId="2654"/>
    <cellStyle name="C￥AØ_laroux_2_Sheet1 21" xfId="2655"/>
    <cellStyle name="Ç¥ÁØ_laroux_2_Sheet1 21" xfId="2656"/>
    <cellStyle name="C￥AØ_laroux_2_Sheet1 22" xfId="2657"/>
    <cellStyle name="Ç¥ÁØ_laroux_2_Sheet1 22" xfId="2658"/>
    <cellStyle name="C￥AØ_laroux_2_Sheet1 23" xfId="2659"/>
    <cellStyle name="Ç¥ÁØ_laroux_2_Sheet1 23" xfId="2660"/>
    <cellStyle name="C￥AØ_laroux_2_Sheet1 24" xfId="2661"/>
    <cellStyle name="Ç¥ÁØ_laroux_2_Sheet1 24" xfId="2662"/>
    <cellStyle name="C￥AØ_laroux_2_Sheet1 25" xfId="2663"/>
    <cellStyle name="Ç¥ÁØ_laroux_2_Sheet1 25" xfId="2664"/>
    <cellStyle name="C￥AØ_laroux_2_Sheet1 26" xfId="2665"/>
    <cellStyle name="Ç¥ÁØ_laroux_2_Sheet1 26" xfId="2666"/>
    <cellStyle name="C￥AØ_laroux_2_Sheet1 27" xfId="2667"/>
    <cellStyle name="Ç¥ÁØ_laroux_2_Sheet1 27" xfId="2668"/>
    <cellStyle name="C￥AØ_laroux_2_Sheet1 28" xfId="2669"/>
    <cellStyle name="Ç¥ÁØ_laroux_2_Sheet1 28" xfId="2670"/>
    <cellStyle name="C￥AØ_laroux_2_Sheet1 29" xfId="2671"/>
    <cellStyle name="Ç¥ÁØ_laroux_2_Sheet1 29" xfId="2672"/>
    <cellStyle name="C￥AØ_laroux_2_Sheet1 3" xfId="2673"/>
    <cellStyle name="Ç¥ÁØ_laroux_2_Sheet1 3" xfId="2674"/>
    <cellStyle name="C￥AØ_laroux_2_Sheet1 30" xfId="2675"/>
    <cellStyle name="Ç¥ÁØ_laroux_2_Sheet1 30" xfId="2676"/>
    <cellStyle name="C￥AØ_laroux_2_Sheet1 31" xfId="2677"/>
    <cellStyle name="Ç¥ÁØ_laroux_2_Sheet1 31" xfId="2678"/>
    <cellStyle name="C￥AØ_laroux_2_Sheet1 32" xfId="2679"/>
    <cellStyle name="Ç¥ÁØ_laroux_2_Sheet1 32" xfId="2680"/>
    <cellStyle name="C￥AØ_laroux_2_Sheet1 33" xfId="2681"/>
    <cellStyle name="Ç¥ÁØ_laroux_2_Sheet1 33" xfId="2682"/>
    <cellStyle name="C￥AØ_laroux_2_Sheet1 34" xfId="2683"/>
    <cellStyle name="Ç¥ÁØ_laroux_2_Sheet1 34" xfId="2684"/>
    <cellStyle name="C￥AØ_laroux_2_Sheet1 35" xfId="2685"/>
    <cellStyle name="Ç¥ÁØ_laroux_2_Sheet1 35" xfId="2686"/>
    <cellStyle name="C￥AØ_laroux_2_Sheet1 36" xfId="2687"/>
    <cellStyle name="Ç¥ÁØ_laroux_2_Sheet1 36" xfId="2688"/>
    <cellStyle name="C￥AØ_laroux_2_Sheet1 37" xfId="2689"/>
    <cellStyle name="Ç¥ÁØ_laroux_2_Sheet1 37" xfId="2690"/>
    <cellStyle name="C￥AØ_laroux_2_Sheet1 38" xfId="2691"/>
    <cellStyle name="Ç¥ÁØ_laroux_2_Sheet1 38" xfId="2692"/>
    <cellStyle name="C￥AØ_laroux_2_Sheet1 39" xfId="2693"/>
    <cellStyle name="Ç¥ÁØ_laroux_2_Sheet1 39" xfId="2694"/>
    <cellStyle name="C￥AØ_laroux_2_Sheet1 4" xfId="2695"/>
    <cellStyle name="Ç¥ÁØ_laroux_2_Sheet1 4" xfId="2696"/>
    <cellStyle name="C￥AØ_laroux_2_Sheet1 40" xfId="2697"/>
    <cellStyle name="Ç¥ÁØ_laroux_2_Sheet1 40" xfId="2698"/>
    <cellStyle name="C￥AØ_laroux_2_Sheet1 41" xfId="2699"/>
    <cellStyle name="Ç¥ÁØ_laroux_2_Sheet1 41" xfId="2700"/>
    <cellStyle name="C￥AØ_laroux_2_Sheet1 5" xfId="2701"/>
    <cellStyle name="Ç¥ÁØ_laroux_2_Sheet1 5" xfId="2702"/>
    <cellStyle name="C￥AØ_laroux_2_Sheet1 6" xfId="2703"/>
    <cellStyle name="Ç¥ÁØ_laroux_2_Sheet1 6" xfId="2704"/>
    <cellStyle name="C￥AØ_laroux_2_Sheet1 7" xfId="2705"/>
    <cellStyle name="Ç¥ÁØ_laroux_2_Sheet1 7" xfId="2706"/>
    <cellStyle name="C￥AØ_laroux_2_Sheet1 8" xfId="2707"/>
    <cellStyle name="Ç¥ÁØ_laroux_2_Sheet1 8" xfId="2708"/>
    <cellStyle name="C￥AØ_laroux_2_Sheet1 9" xfId="2709"/>
    <cellStyle name="Ç¥ÁØ_laroux_2_Sheet1 9" xfId="2710"/>
    <cellStyle name="C￥AØ_laroux_3" xfId="144"/>
    <cellStyle name="Ç¥ÁØ_laroux_3" xfId="145"/>
    <cellStyle name="C￥AØ_laroux_3 10" xfId="2711"/>
    <cellStyle name="Ç¥ÁØ_laroux_3 10" xfId="2712"/>
    <cellStyle name="C￥AØ_laroux_3 11" xfId="2713"/>
    <cellStyle name="Ç¥ÁØ_laroux_3 11" xfId="2714"/>
    <cellStyle name="C￥AØ_laroux_3 12" xfId="2715"/>
    <cellStyle name="Ç¥ÁØ_laroux_3 12" xfId="2716"/>
    <cellStyle name="C￥AØ_laroux_3 13" xfId="2717"/>
    <cellStyle name="Ç¥ÁØ_laroux_3 13" xfId="2718"/>
    <cellStyle name="C￥AØ_laroux_3 14" xfId="2719"/>
    <cellStyle name="Ç¥ÁØ_laroux_3 14" xfId="2720"/>
    <cellStyle name="C￥AØ_laroux_3 15" xfId="2721"/>
    <cellStyle name="Ç¥ÁØ_laroux_3 15" xfId="2722"/>
    <cellStyle name="C￥AØ_laroux_3 16" xfId="2723"/>
    <cellStyle name="Ç¥ÁØ_laroux_3 16" xfId="2724"/>
    <cellStyle name="C￥AØ_laroux_3 17" xfId="2725"/>
    <cellStyle name="Ç¥ÁØ_laroux_3 17" xfId="2726"/>
    <cellStyle name="C￥AØ_laroux_3 18" xfId="2727"/>
    <cellStyle name="Ç¥ÁØ_laroux_3 18" xfId="2728"/>
    <cellStyle name="C￥AØ_laroux_3 19" xfId="2729"/>
    <cellStyle name="Ç¥ÁØ_laroux_3 19" xfId="2730"/>
    <cellStyle name="C￥AØ_laroux_3 2" xfId="2731"/>
    <cellStyle name="Ç¥ÁØ_laroux_3 2" xfId="2732"/>
    <cellStyle name="C￥AØ_laroux_3 20" xfId="2733"/>
    <cellStyle name="Ç¥ÁØ_laroux_3 20" xfId="2734"/>
    <cellStyle name="C￥AØ_laroux_3 21" xfId="2735"/>
    <cellStyle name="Ç¥ÁØ_laroux_3 21" xfId="2736"/>
    <cellStyle name="C￥AØ_laroux_3 22" xfId="2737"/>
    <cellStyle name="Ç¥ÁØ_laroux_3 22" xfId="2738"/>
    <cellStyle name="C￥AØ_laroux_3 23" xfId="2739"/>
    <cellStyle name="Ç¥ÁØ_laroux_3 23" xfId="2740"/>
    <cellStyle name="C￥AØ_laroux_3 24" xfId="2741"/>
    <cellStyle name="Ç¥ÁØ_laroux_3 24" xfId="2742"/>
    <cellStyle name="C￥AØ_laroux_3 25" xfId="2743"/>
    <cellStyle name="Ç¥ÁØ_laroux_3 25" xfId="2744"/>
    <cellStyle name="C￥AØ_laroux_3 26" xfId="2745"/>
    <cellStyle name="Ç¥ÁØ_laroux_3 26" xfId="2746"/>
    <cellStyle name="C￥AØ_laroux_3 27" xfId="2747"/>
    <cellStyle name="Ç¥ÁØ_laroux_3 27" xfId="2748"/>
    <cellStyle name="C￥AØ_laroux_3 28" xfId="2749"/>
    <cellStyle name="Ç¥ÁØ_laroux_3 28" xfId="2750"/>
    <cellStyle name="C￥AØ_laroux_3 29" xfId="2751"/>
    <cellStyle name="Ç¥ÁØ_laroux_3 29" xfId="2752"/>
    <cellStyle name="C￥AØ_laroux_3 3" xfId="2753"/>
    <cellStyle name="Ç¥ÁØ_laroux_3 3" xfId="2754"/>
    <cellStyle name="C￥AØ_laroux_3 30" xfId="2755"/>
    <cellStyle name="Ç¥ÁØ_laroux_3 30" xfId="2756"/>
    <cellStyle name="C￥AØ_laroux_3 31" xfId="2757"/>
    <cellStyle name="Ç¥ÁØ_laroux_3 31" xfId="2758"/>
    <cellStyle name="C￥AØ_laroux_3 32" xfId="2759"/>
    <cellStyle name="Ç¥ÁØ_laroux_3 32" xfId="2760"/>
    <cellStyle name="C￥AØ_laroux_3 33" xfId="2761"/>
    <cellStyle name="Ç¥ÁØ_laroux_3 33" xfId="2762"/>
    <cellStyle name="C￥AØ_laroux_3 34" xfId="2763"/>
    <cellStyle name="Ç¥ÁØ_laroux_3 34" xfId="2764"/>
    <cellStyle name="C￥AØ_laroux_3 35" xfId="2765"/>
    <cellStyle name="Ç¥ÁØ_laroux_3 35" xfId="2766"/>
    <cellStyle name="C￥AØ_laroux_3 36" xfId="2767"/>
    <cellStyle name="Ç¥ÁØ_laroux_3 36" xfId="2768"/>
    <cellStyle name="C￥AØ_laroux_3 37" xfId="2769"/>
    <cellStyle name="Ç¥ÁØ_laroux_3 37" xfId="2770"/>
    <cellStyle name="C￥AØ_laroux_3 38" xfId="2771"/>
    <cellStyle name="Ç¥ÁØ_laroux_3 38" xfId="2772"/>
    <cellStyle name="C￥AØ_laroux_3 39" xfId="2773"/>
    <cellStyle name="Ç¥ÁØ_laroux_3 39" xfId="2774"/>
    <cellStyle name="C￥AØ_laroux_3 4" xfId="2775"/>
    <cellStyle name="Ç¥ÁØ_laroux_3 4" xfId="2776"/>
    <cellStyle name="C￥AØ_laroux_3 40" xfId="2777"/>
    <cellStyle name="Ç¥ÁØ_laroux_3 40" xfId="2778"/>
    <cellStyle name="C￥AØ_laroux_3 41" xfId="2779"/>
    <cellStyle name="Ç¥ÁØ_laroux_3 41" xfId="2780"/>
    <cellStyle name="C￥AØ_laroux_3 5" xfId="2781"/>
    <cellStyle name="Ç¥ÁØ_laroux_3 5" xfId="2782"/>
    <cellStyle name="C￥AØ_laroux_3 6" xfId="2783"/>
    <cellStyle name="Ç¥ÁØ_laroux_3 6" xfId="2784"/>
    <cellStyle name="C￥AØ_laroux_3 7" xfId="2785"/>
    <cellStyle name="Ç¥ÁØ_laroux_3 7" xfId="2786"/>
    <cellStyle name="C￥AØ_laroux_3 8" xfId="2787"/>
    <cellStyle name="Ç¥ÁØ_laroux_3 8" xfId="2788"/>
    <cellStyle name="C￥AØ_laroux_3 9" xfId="2789"/>
    <cellStyle name="Ç¥ÁØ_laroux_3 9" xfId="2790"/>
    <cellStyle name="C￥AØ_laroux_4" xfId="146"/>
    <cellStyle name="Ç¥ÁØ_laroux_4" xfId="147"/>
    <cellStyle name="C￥AØ_laroux_4 10" xfId="2791"/>
    <cellStyle name="Ç¥ÁØ_laroux_4 10" xfId="2792"/>
    <cellStyle name="C￥AØ_laroux_4 11" xfId="2793"/>
    <cellStyle name="Ç¥ÁØ_laroux_4 11" xfId="2794"/>
    <cellStyle name="C￥AØ_laroux_4 12" xfId="2795"/>
    <cellStyle name="Ç¥ÁØ_laroux_4 12" xfId="2796"/>
    <cellStyle name="C￥AØ_laroux_4 13" xfId="2797"/>
    <cellStyle name="Ç¥ÁØ_laroux_4 13" xfId="2798"/>
    <cellStyle name="C￥AØ_laroux_4 14" xfId="2799"/>
    <cellStyle name="Ç¥ÁØ_laroux_4 14" xfId="2800"/>
    <cellStyle name="C￥AØ_laroux_4 15" xfId="2801"/>
    <cellStyle name="Ç¥ÁØ_laroux_4 15" xfId="2802"/>
    <cellStyle name="C￥AØ_laroux_4 16" xfId="2803"/>
    <cellStyle name="Ç¥ÁØ_laroux_4 16" xfId="2804"/>
    <cellStyle name="C￥AØ_laroux_4 17" xfId="2805"/>
    <cellStyle name="Ç¥ÁØ_laroux_4 17" xfId="2806"/>
    <cellStyle name="C￥AØ_laroux_4 18" xfId="2807"/>
    <cellStyle name="Ç¥ÁØ_laroux_4 18" xfId="2808"/>
    <cellStyle name="C￥AØ_laroux_4 19" xfId="2809"/>
    <cellStyle name="Ç¥ÁØ_laroux_4 19" xfId="2810"/>
    <cellStyle name="C￥AØ_laroux_4 2" xfId="2811"/>
    <cellStyle name="Ç¥ÁØ_laroux_4 2" xfId="2812"/>
    <cellStyle name="C￥AØ_laroux_4 20" xfId="2813"/>
    <cellStyle name="Ç¥ÁØ_laroux_4 20" xfId="2814"/>
    <cellStyle name="C￥AØ_laroux_4 21" xfId="2815"/>
    <cellStyle name="Ç¥ÁØ_laroux_4 21" xfId="2816"/>
    <cellStyle name="C￥AØ_laroux_4 22" xfId="2817"/>
    <cellStyle name="Ç¥ÁØ_laroux_4 22" xfId="2818"/>
    <cellStyle name="C￥AØ_laroux_4 23" xfId="2819"/>
    <cellStyle name="Ç¥ÁØ_laroux_4 23" xfId="2820"/>
    <cellStyle name="C￥AØ_laroux_4 24" xfId="2821"/>
    <cellStyle name="Ç¥ÁØ_laroux_4 24" xfId="2822"/>
    <cellStyle name="C￥AØ_laroux_4 25" xfId="2823"/>
    <cellStyle name="Ç¥ÁØ_laroux_4 25" xfId="2824"/>
    <cellStyle name="C￥AØ_laroux_4 26" xfId="2825"/>
    <cellStyle name="Ç¥ÁØ_laroux_4 26" xfId="2826"/>
    <cellStyle name="C￥AØ_laroux_4 27" xfId="2827"/>
    <cellStyle name="Ç¥ÁØ_laroux_4 27" xfId="2828"/>
    <cellStyle name="C￥AØ_laroux_4 28" xfId="2829"/>
    <cellStyle name="Ç¥ÁØ_laroux_4 28" xfId="2830"/>
    <cellStyle name="C￥AØ_laroux_4 29" xfId="2831"/>
    <cellStyle name="Ç¥ÁØ_laroux_4 29" xfId="2832"/>
    <cellStyle name="C￥AØ_laroux_4 3" xfId="2833"/>
    <cellStyle name="Ç¥ÁØ_laroux_4 3" xfId="2834"/>
    <cellStyle name="C￥AØ_laroux_4 30" xfId="2835"/>
    <cellStyle name="Ç¥ÁØ_laroux_4 30" xfId="2836"/>
    <cellStyle name="C￥AØ_laroux_4 31" xfId="2837"/>
    <cellStyle name="Ç¥ÁØ_laroux_4 31" xfId="2838"/>
    <cellStyle name="C￥AØ_laroux_4 32" xfId="2839"/>
    <cellStyle name="Ç¥ÁØ_laroux_4 32" xfId="2840"/>
    <cellStyle name="C￥AØ_laroux_4 33" xfId="2841"/>
    <cellStyle name="Ç¥ÁØ_laroux_4 33" xfId="2842"/>
    <cellStyle name="C￥AØ_laroux_4 34" xfId="2843"/>
    <cellStyle name="Ç¥ÁØ_laroux_4 34" xfId="2844"/>
    <cellStyle name="C￥AØ_laroux_4 35" xfId="2845"/>
    <cellStyle name="Ç¥ÁØ_laroux_4 35" xfId="2846"/>
    <cellStyle name="C￥AØ_laroux_4 36" xfId="2847"/>
    <cellStyle name="Ç¥ÁØ_laroux_4 36" xfId="2848"/>
    <cellStyle name="C￥AØ_laroux_4 37" xfId="2849"/>
    <cellStyle name="Ç¥ÁØ_laroux_4 37" xfId="2850"/>
    <cellStyle name="C￥AØ_laroux_4 38" xfId="2851"/>
    <cellStyle name="Ç¥ÁØ_laroux_4 38" xfId="2852"/>
    <cellStyle name="C￥AØ_laroux_4 39" xfId="2853"/>
    <cellStyle name="Ç¥ÁØ_laroux_4 39" xfId="2854"/>
    <cellStyle name="C￥AØ_laroux_4 4" xfId="2855"/>
    <cellStyle name="Ç¥ÁØ_laroux_4 4" xfId="2856"/>
    <cellStyle name="C￥AØ_laroux_4 40" xfId="2857"/>
    <cellStyle name="Ç¥ÁØ_laroux_4 40" xfId="2858"/>
    <cellStyle name="C￥AØ_laroux_4 41" xfId="2859"/>
    <cellStyle name="Ç¥ÁØ_laroux_4 41" xfId="2860"/>
    <cellStyle name="C￥AØ_laroux_4 5" xfId="2861"/>
    <cellStyle name="Ç¥ÁØ_laroux_4 5" xfId="2862"/>
    <cellStyle name="C￥AØ_laroux_4 6" xfId="2863"/>
    <cellStyle name="Ç¥ÁØ_laroux_4 6" xfId="2864"/>
    <cellStyle name="C￥AØ_laroux_4 7" xfId="2865"/>
    <cellStyle name="Ç¥ÁØ_laroux_4 7" xfId="2866"/>
    <cellStyle name="C￥AØ_laroux_4 8" xfId="2867"/>
    <cellStyle name="Ç¥ÁØ_laroux_4 8" xfId="2868"/>
    <cellStyle name="C￥AØ_laroux_4 9" xfId="2869"/>
    <cellStyle name="Ç¥ÁØ_laroux_4 9" xfId="2870"/>
    <cellStyle name="C￥AØ_laroux_Sheet1" xfId="148"/>
    <cellStyle name="Ç¥ÁØ_laroux_Sheet1" xfId="149"/>
    <cellStyle name="C￥AØ_laroux_Sheet1 10" xfId="2871"/>
    <cellStyle name="Ç¥ÁØ_laroux_Sheet1 10" xfId="2872"/>
    <cellStyle name="C￥AØ_laroux_Sheet1 11" xfId="2873"/>
    <cellStyle name="Ç¥ÁØ_laroux_Sheet1 11" xfId="2874"/>
    <cellStyle name="C￥AØ_laroux_Sheet1 12" xfId="2875"/>
    <cellStyle name="Ç¥ÁØ_laroux_Sheet1 12" xfId="2876"/>
    <cellStyle name="C￥AØ_laroux_Sheet1 13" xfId="2877"/>
    <cellStyle name="Ç¥ÁØ_laroux_Sheet1 13" xfId="2878"/>
    <cellStyle name="C￥AØ_laroux_Sheet1 14" xfId="2879"/>
    <cellStyle name="Ç¥ÁØ_laroux_Sheet1 14" xfId="2880"/>
    <cellStyle name="C￥AØ_laroux_Sheet1 15" xfId="2881"/>
    <cellStyle name="Ç¥ÁØ_laroux_Sheet1 15" xfId="2882"/>
    <cellStyle name="C￥AØ_laroux_Sheet1 16" xfId="2883"/>
    <cellStyle name="Ç¥ÁØ_laroux_Sheet1 16" xfId="2884"/>
    <cellStyle name="C￥AØ_laroux_Sheet1 17" xfId="2885"/>
    <cellStyle name="Ç¥ÁØ_laroux_Sheet1 17" xfId="2886"/>
    <cellStyle name="C￥AØ_laroux_Sheet1 18" xfId="2887"/>
    <cellStyle name="Ç¥ÁØ_laroux_Sheet1 18" xfId="2888"/>
    <cellStyle name="C￥AØ_laroux_Sheet1 19" xfId="2889"/>
    <cellStyle name="Ç¥ÁØ_laroux_Sheet1 19" xfId="2890"/>
    <cellStyle name="C￥AØ_laroux_Sheet1 2" xfId="2891"/>
    <cellStyle name="Ç¥ÁØ_laroux_Sheet1 2" xfId="2892"/>
    <cellStyle name="C￥AØ_laroux_Sheet1 20" xfId="2893"/>
    <cellStyle name="Ç¥ÁØ_laroux_Sheet1 20" xfId="2894"/>
    <cellStyle name="C￥AØ_laroux_Sheet1 21" xfId="2895"/>
    <cellStyle name="Ç¥ÁØ_laroux_Sheet1 21" xfId="2896"/>
    <cellStyle name="C￥AØ_laroux_Sheet1 22" xfId="2897"/>
    <cellStyle name="Ç¥ÁØ_laroux_Sheet1 22" xfId="2898"/>
    <cellStyle name="C￥AØ_laroux_Sheet1 23" xfId="2899"/>
    <cellStyle name="Ç¥ÁØ_laroux_Sheet1 23" xfId="2900"/>
    <cellStyle name="C￥AØ_laroux_Sheet1 24" xfId="2901"/>
    <cellStyle name="Ç¥ÁØ_laroux_Sheet1 24" xfId="2902"/>
    <cellStyle name="C￥AØ_laroux_Sheet1 25" xfId="2903"/>
    <cellStyle name="Ç¥ÁØ_laroux_Sheet1 25" xfId="2904"/>
    <cellStyle name="C￥AØ_laroux_Sheet1 26" xfId="2905"/>
    <cellStyle name="Ç¥ÁØ_laroux_Sheet1 26" xfId="2906"/>
    <cellStyle name="C￥AØ_laroux_Sheet1 27" xfId="2907"/>
    <cellStyle name="Ç¥ÁØ_laroux_Sheet1 27" xfId="2908"/>
    <cellStyle name="C￥AØ_laroux_Sheet1 28" xfId="2909"/>
    <cellStyle name="Ç¥ÁØ_laroux_Sheet1 28" xfId="2910"/>
    <cellStyle name="C￥AØ_laroux_Sheet1 29" xfId="2911"/>
    <cellStyle name="Ç¥ÁØ_laroux_Sheet1 29" xfId="2912"/>
    <cellStyle name="C￥AØ_laroux_Sheet1 3" xfId="2913"/>
    <cellStyle name="Ç¥ÁØ_laroux_Sheet1 3" xfId="2914"/>
    <cellStyle name="C￥AØ_laroux_Sheet1 30" xfId="2915"/>
    <cellStyle name="Ç¥ÁØ_laroux_Sheet1 30" xfId="2916"/>
    <cellStyle name="C￥AØ_laroux_Sheet1 31" xfId="2917"/>
    <cellStyle name="Ç¥ÁØ_laroux_Sheet1 31" xfId="2918"/>
    <cellStyle name="C￥AØ_laroux_Sheet1 32" xfId="2919"/>
    <cellStyle name="Ç¥ÁØ_laroux_Sheet1 32" xfId="2920"/>
    <cellStyle name="C￥AØ_laroux_Sheet1 33" xfId="2921"/>
    <cellStyle name="Ç¥ÁØ_laroux_Sheet1 33" xfId="2922"/>
    <cellStyle name="C￥AØ_laroux_Sheet1 34" xfId="2923"/>
    <cellStyle name="Ç¥ÁØ_laroux_Sheet1 34" xfId="2924"/>
    <cellStyle name="C￥AØ_laroux_Sheet1 35" xfId="2925"/>
    <cellStyle name="Ç¥ÁØ_laroux_Sheet1 35" xfId="2926"/>
    <cellStyle name="C￥AØ_laroux_Sheet1 36" xfId="2927"/>
    <cellStyle name="Ç¥ÁØ_laroux_Sheet1 36" xfId="2928"/>
    <cellStyle name="C￥AØ_laroux_Sheet1 37" xfId="2929"/>
    <cellStyle name="Ç¥ÁØ_laroux_Sheet1 37" xfId="2930"/>
    <cellStyle name="C￥AØ_laroux_Sheet1 38" xfId="2931"/>
    <cellStyle name="Ç¥ÁØ_laroux_Sheet1 38" xfId="2932"/>
    <cellStyle name="C￥AØ_laroux_Sheet1 39" xfId="2933"/>
    <cellStyle name="Ç¥ÁØ_laroux_Sheet1 39" xfId="2934"/>
    <cellStyle name="C￥AØ_laroux_Sheet1 4" xfId="2935"/>
    <cellStyle name="Ç¥ÁØ_laroux_Sheet1 4" xfId="2936"/>
    <cellStyle name="C￥AØ_laroux_Sheet1 40" xfId="2937"/>
    <cellStyle name="Ç¥ÁØ_laroux_Sheet1 40" xfId="2938"/>
    <cellStyle name="C￥AØ_laroux_Sheet1 41" xfId="2939"/>
    <cellStyle name="Ç¥ÁØ_laroux_Sheet1 41" xfId="2940"/>
    <cellStyle name="C￥AØ_laroux_Sheet1 5" xfId="2941"/>
    <cellStyle name="Ç¥ÁØ_laroux_Sheet1 5" xfId="2942"/>
    <cellStyle name="C￥AØ_laroux_Sheet1 6" xfId="2943"/>
    <cellStyle name="Ç¥ÁØ_laroux_Sheet1 6" xfId="2944"/>
    <cellStyle name="C￥AØ_laroux_Sheet1 7" xfId="2945"/>
    <cellStyle name="Ç¥ÁØ_laroux_Sheet1 7" xfId="2946"/>
    <cellStyle name="C￥AØ_laroux_Sheet1 8" xfId="2947"/>
    <cellStyle name="Ç¥ÁØ_laroux_Sheet1 8" xfId="2948"/>
    <cellStyle name="C￥AØ_laroux_Sheet1 9" xfId="2949"/>
    <cellStyle name="Ç¥ÁØ_laroux_Sheet1 9" xfId="2950"/>
    <cellStyle name="C￥AØ_Sheet1" xfId="150"/>
    <cellStyle name="Ç¥ÁØ_Sheet1" xfId="151"/>
    <cellStyle name="C￥AØ_Sheet1 10" xfId="2951"/>
    <cellStyle name="Ç¥ÁØ_Sheet1 10" xfId="2952"/>
    <cellStyle name="C￥AØ_Sheet1 11" xfId="2953"/>
    <cellStyle name="Ç¥ÁØ_Sheet1 11" xfId="2954"/>
    <cellStyle name="C￥AØ_Sheet1 12" xfId="2955"/>
    <cellStyle name="Ç¥ÁØ_Sheet1 12" xfId="2956"/>
    <cellStyle name="C￥AØ_Sheet1 12 10" xfId="2957"/>
    <cellStyle name="Ç¥ÁØ_Sheet1 13" xfId="2958"/>
    <cellStyle name="C￥AØ_Sheet1 14" xfId="2959"/>
    <cellStyle name="Ç¥ÁØ_Sheet1 14" xfId="2960"/>
    <cellStyle name="C￥AØ_Sheet1 15" xfId="2961"/>
    <cellStyle name="Ç¥ÁØ_Sheet1 15" xfId="2962"/>
    <cellStyle name="C￥AØ_Sheet1 16" xfId="2963"/>
    <cellStyle name="Ç¥ÁØ_Sheet1 16" xfId="2964"/>
    <cellStyle name="C￥AØ_Sheet1 17" xfId="2965"/>
    <cellStyle name="Ç¥ÁØ_Sheet1 17" xfId="2966"/>
    <cellStyle name="C￥AØ_Sheet1 18" xfId="2967"/>
    <cellStyle name="Ç¥ÁØ_Sheet1 18" xfId="2968"/>
    <cellStyle name="C￥AØ_Sheet1 19" xfId="2969"/>
    <cellStyle name="Ç¥ÁØ_Sheet1 19" xfId="2970"/>
    <cellStyle name="C￥AØ_Sheet1 2" xfId="2971"/>
    <cellStyle name="Ç¥ÁØ_Sheet1 2" xfId="2972"/>
    <cellStyle name="C￥AØ_Sheet1 20" xfId="2973"/>
    <cellStyle name="Ç¥ÁØ_Sheet1 20" xfId="2974"/>
    <cellStyle name="C￥AØ_Sheet1 21" xfId="2975"/>
    <cellStyle name="Ç¥ÁØ_Sheet1 21" xfId="2976"/>
    <cellStyle name="C￥AØ_Sheet1 22" xfId="2977"/>
    <cellStyle name="Ç¥ÁØ_Sheet1 22" xfId="2978"/>
    <cellStyle name="C￥AØ_Sheet1 23" xfId="2979"/>
    <cellStyle name="Ç¥ÁØ_Sheet1 23" xfId="2980"/>
    <cellStyle name="C￥AØ_Sheet1 24" xfId="2981"/>
    <cellStyle name="Ç¥ÁØ_Sheet1 24" xfId="2982"/>
    <cellStyle name="C￥AØ_Sheet1 25" xfId="2983"/>
    <cellStyle name="Ç¥ÁØ_Sheet1 25" xfId="2984"/>
    <cellStyle name="C￥AØ_Sheet1 26" xfId="2985"/>
    <cellStyle name="Ç¥ÁØ_Sheet1 26" xfId="2986"/>
    <cellStyle name="C￥AØ_Sheet1 27" xfId="2987"/>
    <cellStyle name="Ç¥ÁØ_Sheet1 27" xfId="2988"/>
    <cellStyle name="C￥AØ_Sheet1 28" xfId="2989"/>
    <cellStyle name="Ç¥ÁØ_Sheet1 28" xfId="2990"/>
    <cellStyle name="C￥AØ_Sheet1 29" xfId="2991"/>
    <cellStyle name="Ç¥ÁØ_Sheet1 29" xfId="2992"/>
    <cellStyle name="C￥AØ_Sheet1 3" xfId="2993"/>
    <cellStyle name="Ç¥ÁØ_Sheet1 3" xfId="2994"/>
    <cellStyle name="C￥AØ_Sheet1 30" xfId="2995"/>
    <cellStyle name="Ç¥ÁØ_Sheet1 30" xfId="2996"/>
    <cellStyle name="C￥AØ_Sheet1 31" xfId="2997"/>
    <cellStyle name="Ç¥ÁØ_Sheet1 31" xfId="2998"/>
    <cellStyle name="C￥AØ_Sheet1 32" xfId="2999"/>
    <cellStyle name="Ç¥ÁØ_Sheet1 32" xfId="3000"/>
    <cellStyle name="C￥AØ_Sheet1 33" xfId="3001"/>
    <cellStyle name="Ç¥ÁØ_Sheet1 33" xfId="3002"/>
    <cellStyle name="C￥AØ_Sheet1 34" xfId="3003"/>
    <cellStyle name="Ç¥ÁØ_Sheet1 34" xfId="3004"/>
    <cellStyle name="C￥AØ_Sheet1 35" xfId="3005"/>
    <cellStyle name="Ç¥ÁØ_Sheet1 35" xfId="3006"/>
    <cellStyle name="C￥AØ_Sheet1 36" xfId="3007"/>
    <cellStyle name="Ç¥ÁØ_Sheet1 36" xfId="3008"/>
    <cellStyle name="C￥AØ_Sheet1 37" xfId="3009"/>
    <cellStyle name="Ç¥ÁØ_Sheet1 37" xfId="3010"/>
    <cellStyle name="C￥AØ_Sheet1 38" xfId="3011"/>
    <cellStyle name="Ç¥ÁØ_Sheet1 38" xfId="3012"/>
    <cellStyle name="C￥AØ_Sheet1 39" xfId="3013"/>
    <cellStyle name="Ç¥ÁØ_Sheet1 39" xfId="3014"/>
    <cellStyle name="C￥AØ_Sheet1 4" xfId="3015"/>
    <cellStyle name="Ç¥ÁØ_Sheet1 4" xfId="3016"/>
    <cellStyle name="C￥AØ_Sheet1 40" xfId="3017"/>
    <cellStyle name="Ç¥ÁØ_Sheet1 40" xfId="3018"/>
    <cellStyle name="C￥AØ_Sheet1 41" xfId="3019"/>
    <cellStyle name="Ç¥ÁØ_Sheet1 41" xfId="3020"/>
    <cellStyle name="C￥AØ_Sheet1 5" xfId="3021"/>
    <cellStyle name="Ç¥ÁØ_Sheet1 5" xfId="3022"/>
    <cellStyle name="C￥AØ_Sheet1 6" xfId="3023"/>
    <cellStyle name="Ç¥ÁØ_Sheet1 6" xfId="3024"/>
    <cellStyle name="C￥AØ_Sheet1 7" xfId="3025"/>
    <cellStyle name="Ç¥ÁØ_Sheet1 7" xfId="3026"/>
    <cellStyle name="C￥AØ_Sheet1 8" xfId="3027"/>
    <cellStyle name="Ç¥ÁØ_Sheet1 8" xfId="3028"/>
    <cellStyle name="C￥AØ_Sheet1 9" xfId="3029"/>
    <cellStyle name="Ç¥ÁØ_Sheet1 9" xfId="3030"/>
    <cellStyle name="Calculation" xfId="3031"/>
    <cellStyle name="Calculation 2" xfId="3032"/>
    <cellStyle name="Calculation 2 2" xfId="3033"/>
    <cellStyle name="Calculation 3" xfId="3034"/>
    <cellStyle name="Calculation_010_주택건설" xfId="3035"/>
    <cellStyle name="category" xfId="152"/>
    <cellStyle name="category 2" xfId="3036"/>
    <cellStyle name="Check Cell" xfId="3037"/>
    <cellStyle name="Check Cell 2" xfId="3038"/>
    <cellStyle name="Check Cell 3" xfId="3039"/>
    <cellStyle name="Check Cell_010_주택건설" xfId="3040"/>
    <cellStyle name="Comma [0]_ SG&amp;A Bridge " xfId="153"/>
    <cellStyle name="comma zerodec" xfId="3041"/>
    <cellStyle name="Comma_ SG&amp;A Bridge " xfId="154"/>
    <cellStyle name="Comma0" xfId="155"/>
    <cellStyle name="Comma0 2" xfId="3042"/>
    <cellStyle name="Curren?_x0012_퐀_x0017_?" xfId="156"/>
    <cellStyle name="Curren?_x0012_퐀_x0017_? 2" xfId="3043"/>
    <cellStyle name="Currency [0]_ SG&amp;A Bridge " xfId="157"/>
    <cellStyle name="Currency_ SG&amp;A Bridge " xfId="158"/>
    <cellStyle name="Currency0" xfId="159"/>
    <cellStyle name="Currency0 2" xfId="3044"/>
    <cellStyle name="Currency0 3" xfId="3045"/>
    <cellStyle name="Currency1" xfId="3046"/>
    <cellStyle name="Date" xfId="160"/>
    <cellStyle name="Date 2" xfId="3047"/>
    <cellStyle name="Dollar (zero dec)" xfId="3048"/>
    <cellStyle name="Euro" xfId="161"/>
    <cellStyle name="Explanatory Text" xfId="3049"/>
    <cellStyle name="Explanatory Text 2" xfId="3050"/>
    <cellStyle name="Explanatory Text 3" xfId="3051"/>
    <cellStyle name="Explanatory Text_010_주택건설" xfId="3052"/>
    <cellStyle name="Fixed" xfId="162"/>
    <cellStyle name="Fixed 2" xfId="3053"/>
    <cellStyle name="Good" xfId="3054"/>
    <cellStyle name="Good 2" xfId="3055"/>
    <cellStyle name="Good 3" xfId="3056"/>
    <cellStyle name="Good_010_주택건설" xfId="3057"/>
    <cellStyle name="Grey" xfId="163"/>
    <cellStyle name="Grey 2" xfId="3058"/>
    <cellStyle name="Grey 2 2" xfId="3059"/>
    <cellStyle name="Grey 2 3" xfId="3060"/>
    <cellStyle name="Grey 3" xfId="3061"/>
    <cellStyle name="HEADER" xfId="164"/>
    <cellStyle name="HEADER 2" xfId="3062"/>
    <cellStyle name="Header1" xfId="165"/>
    <cellStyle name="Header1 2" xfId="3063"/>
    <cellStyle name="Header2" xfId="166"/>
    <cellStyle name="Header2 2" xfId="167"/>
    <cellStyle name="Header2 2 2" xfId="3064"/>
    <cellStyle name="Header2 2 2 2" xfId="3065"/>
    <cellStyle name="Header2 2 3" xfId="3066"/>
    <cellStyle name="Header2 3" xfId="168"/>
    <cellStyle name="Header2 3 2" xfId="3067"/>
    <cellStyle name="Header2 3 2 2" xfId="3068"/>
    <cellStyle name="Header2 3 3" xfId="3069"/>
    <cellStyle name="Header2 4" xfId="3070"/>
    <cellStyle name="Header2 4 2" xfId="3071"/>
    <cellStyle name="Header2 5" xfId="3072"/>
    <cellStyle name="Heading 1" xfId="169"/>
    <cellStyle name="Heading 1 2" xfId="3073"/>
    <cellStyle name="Heading 1 2 2" xfId="3074"/>
    <cellStyle name="Heading 1 2 3" xfId="3075"/>
    <cellStyle name="Heading 1 3" xfId="3076"/>
    <cellStyle name="Heading 2" xfId="170"/>
    <cellStyle name="Heading 2 2" xfId="3077"/>
    <cellStyle name="Heading 2 2 2" xfId="3078"/>
    <cellStyle name="Heading 2 2 3" xfId="3079"/>
    <cellStyle name="Heading 2 3" xfId="3080"/>
    <cellStyle name="Heading 3" xfId="3081"/>
    <cellStyle name="Heading 3 2" xfId="3082"/>
    <cellStyle name="Heading 3 3" xfId="3083"/>
    <cellStyle name="Heading 3_010_주택건설" xfId="3084"/>
    <cellStyle name="Heading 4" xfId="3085"/>
    <cellStyle name="Heading 4 2" xfId="3086"/>
    <cellStyle name="Heading 4 3" xfId="3087"/>
    <cellStyle name="Heading 4_010_주택건설" xfId="3088"/>
    <cellStyle name="HEADING1" xfId="171"/>
    <cellStyle name="HEADING1 2" xfId="3089"/>
    <cellStyle name="HEADING2" xfId="172"/>
    <cellStyle name="HEADING2 2" xfId="3090"/>
    <cellStyle name="Hyperlink" xfId="3091"/>
    <cellStyle name="Input" xfId="3092"/>
    <cellStyle name="Input [yellow]" xfId="173"/>
    <cellStyle name="Input [yellow] 2" xfId="174"/>
    <cellStyle name="Input [yellow] 2 2" xfId="3093"/>
    <cellStyle name="Input [yellow] 3" xfId="175"/>
    <cellStyle name="Input [yellow] 3 2" xfId="3094"/>
    <cellStyle name="Input [yellow] 3 3" xfId="3095"/>
    <cellStyle name="Input [yellow] 4" xfId="176"/>
    <cellStyle name="Input [yellow] 4 2" xfId="3096"/>
    <cellStyle name="Input [yellow] 5" xfId="3097"/>
    <cellStyle name="Input [yellow] 5 2" xfId="3098"/>
    <cellStyle name="Input 10" xfId="3099"/>
    <cellStyle name="Input 11" xfId="3100"/>
    <cellStyle name="Input 12" xfId="3101"/>
    <cellStyle name="Input 13" xfId="3102"/>
    <cellStyle name="Input 14" xfId="3103"/>
    <cellStyle name="Input 15" xfId="3104"/>
    <cellStyle name="Input 16" xfId="3105"/>
    <cellStyle name="Input 17" xfId="3106"/>
    <cellStyle name="Input 18" xfId="3107"/>
    <cellStyle name="Input 19" xfId="3108"/>
    <cellStyle name="Input 2" xfId="3109"/>
    <cellStyle name="Input 2 2" xfId="3110"/>
    <cellStyle name="Input 20" xfId="3111"/>
    <cellStyle name="Input 21" xfId="3112"/>
    <cellStyle name="Input 22" xfId="3113"/>
    <cellStyle name="Input 23" xfId="3114"/>
    <cellStyle name="Input 24" xfId="3115"/>
    <cellStyle name="Input 25" xfId="3116"/>
    <cellStyle name="Input 26" xfId="3117"/>
    <cellStyle name="Input 27" xfId="3118"/>
    <cellStyle name="Input 28" xfId="3119"/>
    <cellStyle name="Input 29" xfId="3120"/>
    <cellStyle name="Input 3" xfId="3121"/>
    <cellStyle name="Input 3 2" xfId="3122"/>
    <cellStyle name="Input 30" xfId="3123"/>
    <cellStyle name="Input 31" xfId="3124"/>
    <cellStyle name="Input 32" xfId="3125"/>
    <cellStyle name="Input 4" xfId="3126"/>
    <cellStyle name="Input 5" xfId="3127"/>
    <cellStyle name="Input 6" xfId="3128"/>
    <cellStyle name="Input 7" xfId="3129"/>
    <cellStyle name="Input 8" xfId="3130"/>
    <cellStyle name="Input 9" xfId="3131"/>
    <cellStyle name="Input_010_주택건설" xfId="3132"/>
    <cellStyle name="Linked Cell" xfId="3133"/>
    <cellStyle name="Linked Cell 2" xfId="3134"/>
    <cellStyle name="Linked Cell 3" xfId="3135"/>
    <cellStyle name="Linked Cell_010_주택건설" xfId="3136"/>
    <cellStyle name="Millares [0]_2AV_M_M " xfId="3137"/>
    <cellStyle name="Milliers [0]_Arabian Spec" xfId="3138"/>
    <cellStyle name="Milliers_Arabian Spec" xfId="3139"/>
    <cellStyle name="Model" xfId="177"/>
    <cellStyle name="Model 2" xfId="3140"/>
    <cellStyle name="Model 2 2" xfId="3141"/>
    <cellStyle name="Model 2 2 2" xfId="3142"/>
    <cellStyle name="Model 2 2 2 2" xfId="3143"/>
    <cellStyle name="Model 2 2 2 2 2" xfId="4219"/>
    <cellStyle name="Model 2 2 2 3" xfId="3144"/>
    <cellStyle name="Model 2 2 2 3 2" xfId="4220"/>
    <cellStyle name="Model 2 2 2 4" xfId="4218"/>
    <cellStyle name="Model 2 2 3" xfId="3145"/>
    <cellStyle name="Model 2 2 3 2" xfId="3146"/>
    <cellStyle name="Model 2 2 3 2 2" xfId="4222"/>
    <cellStyle name="Model 2 2 3 3" xfId="4221"/>
    <cellStyle name="Model 2 2 4" xfId="3147"/>
    <cellStyle name="Model 2 2 4 2" xfId="4223"/>
    <cellStyle name="Model 2 2 5" xfId="3148"/>
    <cellStyle name="Model 2 2 5 2" xfId="4256"/>
    <cellStyle name="Model 2 2 6" xfId="4217"/>
    <cellStyle name="Model 2 3" xfId="3149"/>
    <cellStyle name="Model 2 3 2" xfId="4257"/>
    <cellStyle name="Model 2 4" xfId="3150"/>
    <cellStyle name="Model 2 4 2" xfId="4224"/>
    <cellStyle name="Model 2 5" xfId="4240"/>
    <cellStyle name="Model 3" xfId="3151"/>
    <cellStyle name="Model 3 2" xfId="3152"/>
    <cellStyle name="Model 3 2 2" xfId="3153"/>
    <cellStyle name="Model 3 2 2 2" xfId="4227"/>
    <cellStyle name="Model 3 2 3" xfId="3154"/>
    <cellStyle name="Model 3 2 3 2" xfId="4241"/>
    <cellStyle name="Model 3 2 4" xfId="4226"/>
    <cellStyle name="Model 3 3" xfId="3155"/>
    <cellStyle name="Model 3 3 2" xfId="4242"/>
    <cellStyle name="Model 3 4" xfId="3156"/>
    <cellStyle name="Model 3 4 2" xfId="4243"/>
    <cellStyle name="Model 3 5" xfId="4225"/>
    <cellStyle name="Model 4" xfId="3157"/>
    <cellStyle name="Model 4 2" xfId="4244"/>
    <cellStyle name="Model 5" xfId="3158"/>
    <cellStyle name="Model 5 2" xfId="4245"/>
    <cellStyle name="Model 6" xfId="4239"/>
    <cellStyle name="Mon?aire [0]_Arabian Spec" xfId="3159"/>
    <cellStyle name="Mon?aire_Arabian Spec" xfId="3160"/>
    <cellStyle name="Moneda [0]_2AV_M_M " xfId="3161"/>
    <cellStyle name="Moneda_2AV_M_M " xfId="3162"/>
    <cellStyle name="Neutral" xfId="3163"/>
    <cellStyle name="Neutral 2" xfId="3164"/>
    <cellStyle name="Neutral 3" xfId="3165"/>
    <cellStyle name="Neutral_010_주택건설" xfId="3166"/>
    <cellStyle name="Normal - Style1" xfId="178"/>
    <cellStyle name="Normal - Style1 2" xfId="3167"/>
    <cellStyle name="Normal - Style1 3" xfId="3168"/>
    <cellStyle name="Normal_ SG&amp;A Bridge " xfId="179"/>
    <cellStyle name="Note" xfId="3169"/>
    <cellStyle name="Note 2" xfId="3170"/>
    <cellStyle name="Note 3" xfId="3171"/>
    <cellStyle name="Output" xfId="3172"/>
    <cellStyle name="Output 2" xfId="3173"/>
    <cellStyle name="Output 3" xfId="3174"/>
    <cellStyle name="Output_010_주택건설" xfId="3175"/>
    <cellStyle name="Percent [2]" xfId="180"/>
    <cellStyle name="Percent [2] 2" xfId="3176"/>
    <cellStyle name="subhead" xfId="181"/>
    <cellStyle name="subhead 2" xfId="3177"/>
    <cellStyle name="Title" xfId="3178"/>
    <cellStyle name="title [1]" xfId="182"/>
    <cellStyle name="title [1] 2" xfId="3179"/>
    <cellStyle name="title [2]" xfId="183"/>
    <cellStyle name="title [2] 2" xfId="3180"/>
    <cellStyle name="Title 2" xfId="3181"/>
    <cellStyle name="Title 3" xfId="3182"/>
    <cellStyle name="Title 4" xfId="3183"/>
    <cellStyle name="Title 5" xfId="3184"/>
    <cellStyle name="Title 6" xfId="3185"/>
    <cellStyle name="Title_010_주택건설" xfId="3186"/>
    <cellStyle name="Total" xfId="184"/>
    <cellStyle name="Total 2" xfId="3187"/>
    <cellStyle name="Total 2 2" xfId="3188"/>
    <cellStyle name="Total 2 3" xfId="3189"/>
    <cellStyle name="Total 3" xfId="3190"/>
    <cellStyle name="UM" xfId="185"/>
    <cellStyle name="UM 2" xfId="3191"/>
    <cellStyle name="Warning Text" xfId="3192"/>
    <cellStyle name="Warning Text 2" xfId="3193"/>
    <cellStyle name="Warning Text 3" xfId="3194"/>
    <cellStyle name="Warning Text_010_주택건설" xfId="3195"/>
    <cellStyle name="강조색1" xfId="186" builtinId="29" customBuiltin="1"/>
    <cellStyle name="강조색1 2" xfId="187"/>
    <cellStyle name="강조색1 2 2" xfId="188"/>
    <cellStyle name="강조색1 2 2 2" xfId="403"/>
    <cellStyle name="강조색1 2 2 2 2" xfId="404"/>
    <cellStyle name="강조색1 2 2 2 2 2" xfId="3197"/>
    <cellStyle name="강조색1 2 2 2 3" xfId="3198"/>
    <cellStyle name="강조색1 2 2 2 4" xfId="3196"/>
    <cellStyle name="강조색1 2 2 3" xfId="3199"/>
    <cellStyle name="강조색1 2 3" xfId="3200"/>
    <cellStyle name="강조색1 3" xfId="3201"/>
    <cellStyle name="강조색1 3 2" xfId="3202"/>
    <cellStyle name="강조색1 3 2 2" xfId="3203"/>
    <cellStyle name="강조색1 3 3" xfId="3204"/>
    <cellStyle name="강조색1 3_012_보건및사회보장" xfId="3205"/>
    <cellStyle name="강조색1 4" xfId="3206"/>
    <cellStyle name="강조색1 4 2" xfId="3207"/>
    <cellStyle name="강조색1 5" xfId="3208"/>
    <cellStyle name="강조색1 5 2" xfId="3209"/>
    <cellStyle name="강조색1 5 3" xfId="3210"/>
    <cellStyle name="강조색1 6" xfId="4266"/>
    <cellStyle name="강조색1 7" xfId="4232"/>
    <cellStyle name="강조색1 8" xfId="4237"/>
    <cellStyle name="강조색2" xfId="189" builtinId="33" customBuiltin="1"/>
    <cellStyle name="강조색2 2" xfId="190"/>
    <cellStyle name="강조색2 2 2" xfId="191"/>
    <cellStyle name="강조색2 2 2 2" xfId="405"/>
    <cellStyle name="강조색2 2 2 2 2" xfId="406"/>
    <cellStyle name="강조색2 2 2 2 2 2" xfId="3212"/>
    <cellStyle name="강조색2 2 2 2 3" xfId="3213"/>
    <cellStyle name="강조색2 2 2 2 4" xfId="3211"/>
    <cellStyle name="강조색2 2 2 3" xfId="3214"/>
    <cellStyle name="강조색2 2 3" xfId="3215"/>
    <cellStyle name="강조색2 3" xfId="3216"/>
    <cellStyle name="강조색2 3 2" xfId="3217"/>
    <cellStyle name="강조색2 3 2 2" xfId="3218"/>
    <cellStyle name="강조색2 3 3" xfId="3219"/>
    <cellStyle name="강조색2 3_012_보건및사회보장" xfId="3220"/>
    <cellStyle name="강조색2 4" xfId="3221"/>
    <cellStyle name="강조색2 4 2" xfId="3222"/>
    <cellStyle name="강조색2 5" xfId="3223"/>
    <cellStyle name="강조색2 5 2" xfId="3224"/>
    <cellStyle name="강조색2 5 3" xfId="3225"/>
    <cellStyle name="강조색2 6" xfId="4267"/>
    <cellStyle name="강조색2 7" xfId="4310"/>
    <cellStyle name="강조색2 8" xfId="4238"/>
    <cellStyle name="강조색3" xfId="192" builtinId="37" customBuiltin="1"/>
    <cellStyle name="강조색3 2" xfId="193"/>
    <cellStyle name="강조색3 2 2" xfId="194"/>
    <cellStyle name="강조색3 2 2 2" xfId="407"/>
    <cellStyle name="강조색3 2 2 2 2" xfId="408"/>
    <cellStyle name="강조색3 2 2 2 2 2" xfId="3227"/>
    <cellStyle name="강조색3 2 2 2 3" xfId="3228"/>
    <cellStyle name="강조색3 2 2 2 4" xfId="3226"/>
    <cellStyle name="강조색3 2 2 3" xfId="3229"/>
    <cellStyle name="강조색3 2 3" xfId="3230"/>
    <cellStyle name="강조색3 3" xfId="3231"/>
    <cellStyle name="강조색3 3 2" xfId="3232"/>
    <cellStyle name="강조색3 3 2 2" xfId="3233"/>
    <cellStyle name="강조색3 3 3" xfId="3234"/>
    <cellStyle name="강조색3 3_012_보건및사회보장" xfId="3235"/>
    <cellStyle name="강조색3 4" xfId="3236"/>
    <cellStyle name="강조색3 4 2" xfId="3237"/>
    <cellStyle name="강조색3 5" xfId="3238"/>
    <cellStyle name="강조색3 5 2" xfId="3239"/>
    <cellStyle name="강조색3 5 3" xfId="3240"/>
    <cellStyle name="강조색3 6" xfId="4268"/>
    <cellStyle name="강조색3 7" xfId="4311"/>
    <cellStyle name="강조색3 8" xfId="4259"/>
    <cellStyle name="강조색4" xfId="195" builtinId="41" customBuiltin="1"/>
    <cellStyle name="강조색4 2" xfId="196"/>
    <cellStyle name="강조색4 2 2" xfId="197"/>
    <cellStyle name="강조색4 2 2 2" xfId="409"/>
    <cellStyle name="강조색4 2 2 2 2" xfId="410"/>
    <cellStyle name="강조색4 2 2 2 2 2" xfId="3242"/>
    <cellStyle name="강조색4 2 2 2 3" xfId="3243"/>
    <cellStyle name="강조색4 2 2 2 4" xfId="3241"/>
    <cellStyle name="강조색4 2 2 3" xfId="3244"/>
    <cellStyle name="강조색4 2 3" xfId="3245"/>
    <cellStyle name="강조색4 3" xfId="3246"/>
    <cellStyle name="강조색4 3 2" xfId="3247"/>
    <cellStyle name="강조색4 3 2 2" xfId="3248"/>
    <cellStyle name="강조색4 3 3" xfId="3249"/>
    <cellStyle name="강조색4 3_012_보건및사회보장" xfId="3250"/>
    <cellStyle name="강조색4 4" xfId="3251"/>
    <cellStyle name="강조색4 4 2" xfId="3252"/>
    <cellStyle name="강조색4 5" xfId="3253"/>
    <cellStyle name="강조색4 5 2" xfId="3254"/>
    <cellStyle name="강조색4 5 3" xfId="3255"/>
    <cellStyle name="강조색4 6" xfId="4269"/>
    <cellStyle name="강조색4 7" xfId="4312"/>
    <cellStyle name="강조색4 8" xfId="4260"/>
    <cellStyle name="강조색5" xfId="198" builtinId="45" customBuiltin="1"/>
    <cellStyle name="강조색5 2" xfId="199"/>
    <cellStyle name="강조색5 2 2" xfId="200"/>
    <cellStyle name="강조색5 2 2 2" xfId="411"/>
    <cellStyle name="강조색5 2 2 2 2" xfId="412"/>
    <cellStyle name="강조색5 2 2 2 2 2" xfId="3257"/>
    <cellStyle name="강조색5 2 2 2 3" xfId="3258"/>
    <cellStyle name="강조색5 2 2 2 4" xfId="3256"/>
    <cellStyle name="강조색5 2 2 3" xfId="3259"/>
    <cellStyle name="강조색5 2 3" xfId="3260"/>
    <cellStyle name="강조색5 3" xfId="3261"/>
    <cellStyle name="강조색5 3 2" xfId="3262"/>
    <cellStyle name="강조색5 3 2 2" xfId="3263"/>
    <cellStyle name="강조색5 3 3" xfId="3264"/>
    <cellStyle name="강조색5 3_012_보건및사회보장" xfId="3265"/>
    <cellStyle name="강조색5 4" xfId="3266"/>
    <cellStyle name="강조색5 4 2" xfId="3267"/>
    <cellStyle name="강조색5 5" xfId="3268"/>
    <cellStyle name="강조색5 5 2" xfId="3269"/>
    <cellStyle name="강조색5 5 3" xfId="3270"/>
    <cellStyle name="강조색5 6" xfId="4270"/>
    <cellStyle name="강조색5 7" xfId="4313"/>
    <cellStyle name="강조색5 8" xfId="4261"/>
    <cellStyle name="강조색6" xfId="201" builtinId="49" customBuiltin="1"/>
    <cellStyle name="강조색6 2" xfId="202"/>
    <cellStyle name="강조색6 2 2" xfId="203"/>
    <cellStyle name="강조색6 2 2 2" xfId="413"/>
    <cellStyle name="강조색6 2 2 2 2" xfId="414"/>
    <cellStyle name="강조색6 2 2 2 2 2" xfId="3272"/>
    <cellStyle name="강조색6 2 2 2 3" xfId="3273"/>
    <cellStyle name="강조색6 2 2 2 4" xfId="3271"/>
    <cellStyle name="강조색6 2 2 3" xfId="3274"/>
    <cellStyle name="강조색6 2 3" xfId="3275"/>
    <cellStyle name="강조색6 3" xfId="3276"/>
    <cellStyle name="강조색6 3 2" xfId="3277"/>
    <cellStyle name="강조색6 3 2 2" xfId="3278"/>
    <cellStyle name="강조색6 3 3" xfId="3279"/>
    <cellStyle name="강조색6 3_012_보건및사회보장" xfId="3280"/>
    <cellStyle name="강조색6 4" xfId="3281"/>
    <cellStyle name="강조색6 4 2" xfId="3282"/>
    <cellStyle name="강조색6 5" xfId="3283"/>
    <cellStyle name="강조색6 5 2" xfId="3284"/>
    <cellStyle name="강조색6 5 3" xfId="3285"/>
    <cellStyle name="강조색6 6" xfId="4271"/>
    <cellStyle name="강조색6 7" xfId="4314"/>
    <cellStyle name="강조색6 8" xfId="4262"/>
    <cellStyle name="경고문" xfId="204" builtinId="11" customBuiltin="1"/>
    <cellStyle name="경고문 2" xfId="205"/>
    <cellStyle name="경고문 2 2" xfId="206"/>
    <cellStyle name="경고문 2 2 2" xfId="415"/>
    <cellStyle name="경고문 2 2 2 2" xfId="416"/>
    <cellStyle name="경고문 2 2 2 2 2" xfId="3287"/>
    <cellStyle name="경고문 2 2 2 3" xfId="3288"/>
    <cellStyle name="경고문 2 2 2 4" xfId="3286"/>
    <cellStyle name="경고문 2 2 3" xfId="3289"/>
    <cellStyle name="경고문 2 3" xfId="3290"/>
    <cellStyle name="경고문 3" xfId="3291"/>
    <cellStyle name="경고문 3 2" xfId="3292"/>
    <cellStyle name="경고문 3 2 2" xfId="3293"/>
    <cellStyle name="경고문 3 3" xfId="3294"/>
    <cellStyle name="경고문 3_012_보건및사회보장" xfId="3295"/>
    <cellStyle name="경고문 4" xfId="3296"/>
    <cellStyle name="경고문 4 2" xfId="3297"/>
    <cellStyle name="경고문 5" xfId="3298"/>
    <cellStyle name="경고문 5 2" xfId="3299"/>
    <cellStyle name="경고문 5 3" xfId="3300"/>
    <cellStyle name="경고문 6" xfId="4272"/>
    <cellStyle name="경고문 7" xfId="4315"/>
    <cellStyle name="경고문 8" xfId="4263"/>
    <cellStyle name="계산" xfId="207" builtinId="22" customBuiltin="1"/>
    <cellStyle name="계산 2" xfId="208"/>
    <cellStyle name="계산 2 2" xfId="209"/>
    <cellStyle name="계산 2 2 2" xfId="3301"/>
    <cellStyle name="계산 2 2 2 2" xfId="3302"/>
    <cellStyle name="계산 2 2 2 3" xfId="3303"/>
    <cellStyle name="계산 2 2 3" xfId="3304"/>
    <cellStyle name="계산 2 2 3 2" xfId="3305"/>
    <cellStyle name="계산 2 2 4" xfId="3306"/>
    <cellStyle name="계산 2 3" xfId="210"/>
    <cellStyle name="계산 2 3 2" xfId="3307"/>
    <cellStyle name="계산 2 3 2 2" xfId="3308"/>
    <cellStyle name="계산 2 3 3" xfId="3309"/>
    <cellStyle name="계산 2 4" xfId="211"/>
    <cellStyle name="계산 2 4 2" xfId="3310"/>
    <cellStyle name="계산 2 4 3" xfId="3311"/>
    <cellStyle name="계산 2 5" xfId="3312"/>
    <cellStyle name="계산 2 6" xfId="3313"/>
    <cellStyle name="계산 3" xfId="3314"/>
    <cellStyle name="계산 3 2" xfId="3315"/>
    <cellStyle name="계산 3 2 2" xfId="3316"/>
    <cellStyle name="계산 3 2 3" xfId="3317"/>
    <cellStyle name="계산 3 3" xfId="3318"/>
    <cellStyle name="계산 3 4" xfId="3319"/>
    <cellStyle name="계산 3_012_보건및사회보장" xfId="3320"/>
    <cellStyle name="계산 4" xfId="3321"/>
    <cellStyle name="계산 4 2" xfId="3322"/>
    <cellStyle name="계산 4 3" xfId="3323"/>
    <cellStyle name="계산 5" xfId="3324"/>
    <cellStyle name="계산 5 2" xfId="3325"/>
    <cellStyle name="계산 5 3" xfId="3326"/>
    <cellStyle name="계산 6" xfId="4273"/>
    <cellStyle name="계산 7" xfId="4316"/>
    <cellStyle name="계산 8" xfId="4264"/>
    <cellStyle name="고정소숫점" xfId="212"/>
    <cellStyle name="고정소숫점 2" xfId="213"/>
    <cellStyle name="고정소숫점 2 2" xfId="3327"/>
    <cellStyle name="고정출력1" xfId="214"/>
    <cellStyle name="고정출력1 2" xfId="3328"/>
    <cellStyle name="고정출력2" xfId="215"/>
    <cellStyle name="고정출력2 2" xfId="3329"/>
    <cellStyle name="나쁨" xfId="216" builtinId="27" customBuiltin="1"/>
    <cellStyle name="나쁨 2" xfId="217"/>
    <cellStyle name="나쁨 2 2" xfId="218"/>
    <cellStyle name="나쁨 2 2 2" xfId="417"/>
    <cellStyle name="나쁨 2 2 2 2" xfId="418"/>
    <cellStyle name="나쁨 2 2 2 2 2" xfId="3331"/>
    <cellStyle name="나쁨 2 2 2 3" xfId="3332"/>
    <cellStyle name="나쁨 2 2 2 4" xfId="3330"/>
    <cellStyle name="나쁨 2 2 3" xfId="3333"/>
    <cellStyle name="나쁨 2 3" xfId="3334"/>
    <cellStyle name="나쁨 3" xfId="3335"/>
    <cellStyle name="나쁨 3 2" xfId="3336"/>
    <cellStyle name="나쁨 3 2 2" xfId="3337"/>
    <cellStyle name="나쁨 3 3" xfId="3338"/>
    <cellStyle name="나쁨 3_012_보건및사회보장" xfId="3339"/>
    <cellStyle name="나쁨 4" xfId="3340"/>
    <cellStyle name="나쁨 4 2" xfId="3341"/>
    <cellStyle name="나쁨 5" xfId="3342"/>
    <cellStyle name="나쁨 5 2" xfId="3343"/>
    <cellStyle name="나쁨 5 3" xfId="3344"/>
    <cellStyle name="나쁨 6" xfId="4275"/>
    <cellStyle name="나쁨 7" xfId="4317"/>
    <cellStyle name="나쁨 8" xfId="4265"/>
    <cellStyle name="날짜" xfId="219"/>
    <cellStyle name="날짜 2" xfId="3345"/>
    <cellStyle name="달러" xfId="220"/>
    <cellStyle name="달러 2" xfId="3346"/>
    <cellStyle name="뒤에 오는 하이퍼링크_Book1" xfId="3347"/>
    <cellStyle name="똿뗦먛귟 [0.00]_PRODUCT DETAIL Q1" xfId="221"/>
    <cellStyle name="똿뗦먛귟_PRODUCT DETAIL Q1" xfId="222"/>
    <cellStyle name="메모" xfId="223" builtinId="10" customBuiltin="1"/>
    <cellStyle name="메모 2" xfId="224"/>
    <cellStyle name="메모 2 2" xfId="225"/>
    <cellStyle name="메모 2 2 2" xfId="3348"/>
    <cellStyle name="메모 2 2 2 2" xfId="3349"/>
    <cellStyle name="메모 2 2 3" xfId="3350"/>
    <cellStyle name="메모 2 2 4" xfId="3351"/>
    <cellStyle name="메모 2 3" xfId="226"/>
    <cellStyle name="메모 2 3 2" xfId="3352"/>
    <cellStyle name="메모 2 3 3" xfId="3353"/>
    <cellStyle name="메모 2 4" xfId="227"/>
    <cellStyle name="메모 2 4 2" xfId="3354"/>
    <cellStyle name="메모 2 4 2 2" xfId="3355"/>
    <cellStyle name="메모 2 4 2 3" xfId="3356"/>
    <cellStyle name="메모 2 4 3" xfId="3357"/>
    <cellStyle name="메모 2 5" xfId="3358"/>
    <cellStyle name="메모 2 6" xfId="3359"/>
    <cellStyle name="메모 3" xfId="3360"/>
    <cellStyle name="메모 3 2" xfId="3361"/>
    <cellStyle name="메모 3 3" xfId="3362"/>
    <cellStyle name="메모 4" xfId="3363"/>
    <cellStyle name="메모 4 2" xfId="3364"/>
    <cellStyle name="메모 4 3" xfId="3365"/>
    <cellStyle name="메모 5" xfId="3366"/>
    <cellStyle name="메모 6" xfId="4277"/>
    <cellStyle name="메모 7" xfId="4318"/>
    <cellStyle name="메모 8" xfId="4274"/>
    <cellStyle name="믅됞 [0.00]_PRODUCT DETAIL Q1" xfId="228"/>
    <cellStyle name="믅됞_PRODUCT DETAIL Q1" xfId="229"/>
    <cellStyle name="바탕글" xfId="230"/>
    <cellStyle name="바탕글 2" xfId="3367"/>
    <cellStyle name="바탕글 3" xfId="3368"/>
    <cellStyle name="백분율 [0]" xfId="231"/>
    <cellStyle name="백분율 [0] 2" xfId="3369"/>
    <cellStyle name="백분율 [2]" xfId="232"/>
    <cellStyle name="백분율 [2] 2" xfId="3370"/>
    <cellStyle name="백분율 2" xfId="233"/>
    <cellStyle name="백분율 2 2" xfId="234"/>
    <cellStyle name="백분율 2 2 2" xfId="235"/>
    <cellStyle name="백분율 2 2 2 2" xfId="3371"/>
    <cellStyle name="백분율 2 2 3" xfId="3372"/>
    <cellStyle name="백분율 2 3" xfId="3373"/>
    <cellStyle name="백분율 2 3 2" xfId="3374"/>
    <cellStyle name="백분율 2 3 3" xfId="3375"/>
    <cellStyle name="백분율 2 4" xfId="3376"/>
    <cellStyle name="백분율 3" xfId="3377"/>
    <cellStyle name="보통" xfId="236" builtinId="28" customBuiltin="1"/>
    <cellStyle name="보통 2" xfId="237"/>
    <cellStyle name="보통 2 2" xfId="238"/>
    <cellStyle name="보통 2 2 2" xfId="419"/>
    <cellStyle name="보통 2 2 2 2" xfId="420"/>
    <cellStyle name="보통 2 2 2 2 2" xfId="3379"/>
    <cellStyle name="보통 2 2 2 3" xfId="3380"/>
    <cellStyle name="보통 2 2 2 4" xfId="3378"/>
    <cellStyle name="보통 2 2 3" xfId="3381"/>
    <cellStyle name="보통 2 3" xfId="3382"/>
    <cellStyle name="보통 3" xfId="3383"/>
    <cellStyle name="보통 3 2" xfId="3384"/>
    <cellStyle name="보통 3 2 2" xfId="3385"/>
    <cellStyle name="보통 3 3" xfId="3386"/>
    <cellStyle name="보통 3_012_보건및사회보장" xfId="3387"/>
    <cellStyle name="보통 4" xfId="3388"/>
    <cellStyle name="보통 4 2" xfId="3389"/>
    <cellStyle name="보통 5" xfId="3390"/>
    <cellStyle name="보통 5 2" xfId="3391"/>
    <cellStyle name="보통 5 3" xfId="3392"/>
    <cellStyle name="보통 6" xfId="4281"/>
    <cellStyle name="보통 7" xfId="4319"/>
    <cellStyle name="보통 8" xfId="4351"/>
    <cellStyle name="본문" xfId="3393"/>
    <cellStyle name="부제목" xfId="3394"/>
    <cellStyle name="뷭?_?긚??_1" xfId="239"/>
    <cellStyle name="설명 텍스트" xfId="240" builtinId="53" customBuiltin="1"/>
    <cellStyle name="설명 텍스트 2" xfId="241"/>
    <cellStyle name="설명 텍스트 2 2" xfId="242"/>
    <cellStyle name="설명 텍스트 2 2 2" xfId="421"/>
    <cellStyle name="설명 텍스트 2 2 2 2" xfId="422"/>
    <cellStyle name="설명 텍스트 2 2 2 2 2" xfId="3396"/>
    <cellStyle name="설명 텍스트 2 2 2 3" xfId="3397"/>
    <cellStyle name="설명 텍스트 2 2 2 4" xfId="3395"/>
    <cellStyle name="설명 텍스트 2 2 3" xfId="3398"/>
    <cellStyle name="설명 텍스트 2 3" xfId="3399"/>
    <cellStyle name="설명 텍스트 3" xfId="3400"/>
    <cellStyle name="설명 텍스트 3 2" xfId="3401"/>
    <cellStyle name="설명 텍스트 3 2 2" xfId="3402"/>
    <cellStyle name="설명 텍스트 3 3" xfId="3403"/>
    <cellStyle name="설명 텍스트 3_012_보건및사회보장" xfId="3404"/>
    <cellStyle name="설명 텍스트 4" xfId="3405"/>
    <cellStyle name="설명 텍스트 4 2" xfId="3406"/>
    <cellStyle name="설명 텍스트 5" xfId="3407"/>
    <cellStyle name="설명 텍스트 5 2" xfId="3408"/>
    <cellStyle name="설명 텍스트 5 3" xfId="3409"/>
    <cellStyle name="설명 텍스트 6" xfId="4283"/>
    <cellStyle name="설명 텍스트 7" xfId="4320"/>
    <cellStyle name="설명 텍스트 8" xfId="4352"/>
    <cellStyle name="셀 확인" xfId="243" builtinId="23" customBuiltin="1"/>
    <cellStyle name="셀 확인 2" xfId="244"/>
    <cellStyle name="셀 확인 2 2" xfId="245"/>
    <cellStyle name="셀 확인 2 2 2" xfId="423"/>
    <cellStyle name="셀 확인 2 2 2 2" xfId="424"/>
    <cellStyle name="셀 확인 2 2 2 2 2" xfId="3411"/>
    <cellStyle name="셀 확인 2 2 2 3" xfId="3412"/>
    <cellStyle name="셀 확인 2 2 2 4" xfId="3410"/>
    <cellStyle name="셀 확인 2 2 3" xfId="3413"/>
    <cellStyle name="셀 확인 2 3" xfId="3414"/>
    <cellStyle name="셀 확인 3" xfId="3415"/>
    <cellStyle name="셀 확인 3 2" xfId="3416"/>
    <cellStyle name="셀 확인 3 2 2" xfId="3417"/>
    <cellStyle name="셀 확인 3 3" xfId="3418"/>
    <cellStyle name="셀 확인 3_012_보건및사회보장" xfId="3419"/>
    <cellStyle name="셀 확인 4" xfId="3420"/>
    <cellStyle name="셀 확인 4 2" xfId="3421"/>
    <cellStyle name="셀 확인 5" xfId="3422"/>
    <cellStyle name="셀 확인 5 2" xfId="3423"/>
    <cellStyle name="셀 확인 5 3" xfId="3424"/>
    <cellStyle name="셀 확인 6" xfId="4284"/>
    <cellStyle name="셀 확인 7" xfId="4321"/>
    <cellStyle name="셀 확인 8" xfId="4353"/>
    <cellStyle name="숫자(R)" xfId="246"/>
    <cellStyle name="숫자(R) 2" xfId="3425"/>
    <cellStyle name="쉼표 [0]" xfId="247" builtinId="6"/>
    <cellStyle name="쉼표 [0] 10" xfId="3426"/>
    <cellStyle name="쉼표 [0] 10 2" xfId="3427"/>
    <cellStyle name="쉼표 [0] 10 3" xfId="3428"/>
    <cellStyle name="쉼표 [0] 10 4" xfId="3429"/>
    <cellStyle name="쉼표 [0] 10_012_보건및사회보장" xfId="3430"/>
    <cellStyle name="쉼표 [0] 11" xfId="445"/>
    <cellStyle name="쉼표 [0] 11 2" xfId="3432"/>
    <cellStyle name="쉼표 [0] 11 3" xfId="3431"/>
    <cellStyle name="쉼표 [0] 12" xfId="3433"/>
    <cellStyle name="쉼표 [0] 12 2" xfId="3434"/>
    <cellStyle name="쉼표 [0] 12 3" xfId="3435"/>
    <cellStyle name="쉼표 [0] 13" xfId="3436"/>
    <cellStyle name="쉼표 [0] 13 2" xfId="3437"/>
    <cellStyle name="쉼표 [0] 13 3" xfId="3438"/>
    <cellStyle name="쉼표 [0] 14" xfId="3439"/>
    <cellStyle name="쉼표 [0] 15" xfId="3440"/>
    <cellStyle name="쉼표 [0] 16" xfId="3441"/>
    <cellStyle name="쉼표 [0] 17" xfId="3442"/>
    <cellStyle name="쉼표 [0] 18" xfId="3443"/>
    <cellStyle name="쉼표 [0] 19" xfId="3444"/>
    <cellStyle name="쉼표 [0] 2" xfId="248"/>
    <cellStyle name="쉼표 [0] 2 10" xfId="3445"/>
    <cellStyle name="쉼표 [0] 2 11" xfId="3446"/>
    <cellStyle name="쉼표 [0] 2 12" xfId="3447"/>
    <cellStyle name="쉼표 [0] 2 12 2" xfId="3448"/>
    <cellStyle name="쉼표 [0] 2 13" xfId="3449"/>
    <cellStyle name="쉼표 [0] 2 14" xfId="4286"/>
    <cellStyle name="쉼표 [0] 2 15" xfId="4322"/>
    <cellStyle name="쉼표 [0] 2 16" xfId="4354"/>
    <cellStyle name="쉼표 [0] 2 2" xfId="249"/>
    <cellStyle name="쉼표 [0] 2 2 10" xfId="3450"/>
    <cellStyle name="쉼표 [0] 2 2 2" xfId="426"/>
    <cellStyle name="쉼표 [0] 2 2 2 2" xfId="427"/>
    <cellStyle name="쉼표 [0] 2 2 2 2 2" xfId="3451"/>
    <cellStyle name="쉼표 [0] 2 2 2 3" xfId="3452"/>
    <cellStyle name="쉼표 [0] 2 2 2 3 2" xfId="3453"/>
    <cellStyle name="쉼표 [0] 2 2 2_012_보건및사회보장" xfId="3454"/>
    <cellStyle name="쉼표 [0] 2 2 3" xfId="3455"/>
    <cellStyle name="쉼표 [0] 2 2 4" xfId="3456"/>
    <cellStyle name="쉼표 [0] 2 2 4 2" xfId="3457"/>
    <cellStyle name="쉼표 [0] 2 2 5" xfId="3458"/>
    <cellStyle name="쉼표 [0] 2 2 5 2" xfId="3459"/>
    <cellStyle name="쉼표 [0] 2 2 5 3" xfId="3460"/>
    <cellStyle name="쉼표 [0] 2 2 6" xfId="3461"/>
    <cellStyle name="쉼표 [0] 2 2 7" xfId="3462"/>
    <cellStyle name="쉼표 [0] 2 2 7 2" xfId="3463"/>
    <cellStyle name="쉼표 [0] 2 2 8" xfId="3464"/>
    <cellStyle name="쉼표 [0] 2 2 9" xfId="3465"/>
    <cellStyle name="쉼표 [0] 2 2_004_노동" xfId="3466"/>
    <cellStyle name="쉼표 [0] 2 3" xfId="250"/>
    <cellStyle name="쉼표 [0] 2 3 2" xfId="3467"/>
    <cellStyle name="쉼표 [0] 2 3 3" xfId="3468"/>
    <cellStyle name="쉼표 [0] 2 4" xfId="251"/>
    <cellStyle name="쉼표 [0] 2 4 2" xfId="3469"/>
    <cellStyle name="쉼표 [0] 2 5" xfId="425"/>
    <cellStyle name="쉼표 [0] 2 5 2" xfId="3470"/>
    <cellStyle name="쉼표 [0] 2 6" xfId="3471"/>
    <cellStyle name="쉼표 [0] 2 6 2" xfId="3472"/>
    <cellStyle name="쉼표 [0] 2 6 3" xfId="3473"/>
    <cellStyle name="쉼표 [0] 2 6 4" xfId="3474"/>
    <cellStyle name="쉼표 [0] 2 6_014_교육및문화" xfId="3475"/>
    <cellStyle name="쉼표 [0] 2 7" xfId="3476"/>
    <cellStyle name="쉼표 [0] 2 7 2" xfId="3477"/>
    <cellStyle name="쉼표 [0] 2 7 3" xfId="3478"/>
    <cellStyle name="쉼표 [0] 2 8" xfId="3479"/>
    <cellStyle name="쉼표 [0] 2 9" xfId="3480"/>
    <cellStyle name="쉼표 [0] 2_012_보건및사회보장" xfId="3481"/>
    <cellStyle name="쉼표 [0] 20" xfId="3482"/>
    <cellStyle name="쉼표 [0] 21" xfId="3483"/>
    <cellStyle name="쉼표 [0] 22" xfId="3484"/>
    <cellStyle name="쉼표 [0] 23" xfId="3485"/>
    <cellStyle name="쉼표 [0] 24" xfId="3486"/>
    <cellStyle name="쉼표 [0] 25" xfId="3487"/>
    <cellStyle name="쉼표 [0] 26" xfId="3488"/>
    <cellStyle name="쉼표 [0] 27" xfId="3489"/>
    <cellStyle name="쉼표 [0] 28" xfId="3490"/>
    <cellStyle name="쉼표 [0] 28 2" xfId="3491"/>
    <cellStyle name="쉼표 [0] 28 3" xfId="3492"/>
    <cellStyle name="쉼표 [0] 29" xfId="3493"/>
    <cellStyle name="쉼표 [0] 3" xfId="252"/>
    <cellStyle name="쉼표 [0] 3 2" xfId="253"/>
    <cellStyle name="쉼표 [0] 3 2 2" xfId="3494"/>
    <cellStyle name="쉼표 [0] 3 2 3" xfId="3495"/>
    <cellStyle name="쉼표 [0] 3 2 4" xfId="3496"/>
    <cellStyle name="쉼표 [0] 3 3" xfId="254"/>
    <cellStyle name="쉼표 [0] 3 3 2" xfId="3497"/>
    <cellStyle name="쉼표 [0] 3 4" xfId="3498"/>
    <cellStyle name="쉼표 [0] 3 4 2" xfId="3499"/>
    <cellStyle name="쉼표 [0] 3 4 3" xfId="3500"/>
    <cellStyle name="쉼표 [0] 3 5" xfId="3501"/>
    <cellStyle name="쉼표 [0] 3 5 2" xfId="3502"/>
    <cellStyle name="쉼표 [0] 3 5 2 2" xfId="3503"/>
    <cellStyle name="쉼표 [0] 3 5 2 3" xfId="3504"/>
    <cellStyle name="쉼표 [0] 3 5 2 4" xfId="3505"/>
    <cellStyle name="쉼표 [0] 3 5 3" xfId="3506"/>
    <cellStyle name="쉼표 [0] 3 6" xfId="3507"/>
    <cellStyle name="쉼표 [0] 3_012_보건및사회보장" xfId="3508"/>
    <cellStyle name="쉼표 [0] 30" xfId="3509"/>
    <cellStyle name="쉼표 [0] 31" xfId="3510"/>
    <cellStyle name="쉼표 [0] 32" xfId="3511"/>
    <cellStyle name="쉼표 [0] 33" xfId="3512"/>
    <cellStyle name="쉼표 [0] 34" xfId="3513"/>
    <cellStyle name="쉼표 [0] 35" xfId="4139"/>
    <cellStyle name="쉼표 [0] 35 2" xfId="4377"/>
    <cellStyle name="쉼표 [0] 35 2 2" xfId="4632"/>
    <cellStyle name="쉼표 [0] 35 3" xfId="4462"/>
    <cellStyle name="쉼표 [0] 35 3 2" xfId="4717"/>
    <cellStyle name="쉼표 [0] 35 4" xfId="4547"/>
    <cellStyle name="쉼표 [0] 36" xfId="4142"/>
    <cellStyle name="쉼표 [0] 36 2" xfId="4380"/>
    <cellStyle name="쉼표 [0] 36 2 2" xfId="4635"/>
    <cellStyle name="쉼표 [0] 36 3" xfId="4465"/>
    <cellStyle name="쉼표 [0] 36 3 2" xfId="4720"/>
    <cellStyle name="쉼표 [0] 36 4" xfId="4550"/>
    <cellStyle name="쉼표 [0] 37" xfId="4143"/>
    <cellStyle name="쉼표 [0] 37 2" xfId="4381"/>
    <cellStyle name="쉼표 [0] 37 2 2" xfId="4636"/>
    <cellStyle name="쉼표 [0] 37 3" xfId="4466"/>
    <cellStyle name="쉼표 [0] 37 3 2" xfId="4721"/>
    <cellStyle name="쉼표 [0] 37 4" xfId="4551"/>
    <cellStyle name="쉼표 [0] 38" xfId="4148"/>
    <cellStyle name="쉼표 [0] 38 2" xfId="4386"/>
    <cellStyle name="쉼표 [0] 38 2 2" xfId="4641"/>
    <cellStyle name="쉼표 [0] 38 3" xfId="4471"/>
    <cellStyle name="쉼표 [0] 38 3 2" xfId="4726"/>
    <cellStyle name="쉼표 [0] 38 4" xfId="4556"/>
    <cellStyle name="쉼표 [0] 39" xfId="4156"/>
    <cellStyle name="쉼표 [0] 39 2" xfId="4394"/>
    <cellStyle name="쉼표 [0] 39 2 2" xfId="4649"/>
    <cellStyle name="쉼표 [0] 39 3" xfId="4479"/>
    <cellStyle name="쉼표 [0] 39 3 2" xfId="4734"/>
    <cellStyle name="쉼표 [0] 39 4" xfId="4564"/>
    <cellStyle name="쉼표 [0] 4" xfId="255"/>
    <cellStyle name="쉼표 [0] 4 2" xfId="3514"/>
    <cellStyle name="쉼표 [0] 4 2 2" xfId="3515"/>
    <cellStyle name="쉼표 [0] 4 2 3" xfId="3516"/>
    <cellStyle name="쉼표 [0] 4 2 3 2" xfId="3517"/>
    <cellStyle name="쉼표 [0] 4 2_010_주택건설" xfId="3518"/>
    <cellStyle name="쉼표 [0] 4 3" xfId="3519"/>
    <cellStyle name="쉼표 [0] 4 3 2" xfId="3520"/>
    <cellStyle name="쉼표 [0] 4 4" xfId="3521"/>
    <cellStyle name="쉼표 [0] 40" xfId="4147"/>
    <cellStyle name="쉼표 [0] 40 2" xfId="4385"/>
    <cellStyle name="쉼표 [0] 40 2 2" xfId="4640"/>
    <cellStyle name="쉼표 [0] 40 3" xfId="4470"/>
    <cellStyle name="쉼표 [0] 40 3 2" xfId="4725"/>
    <cellStyle name="쉼표 [0] 40 4" xfId="4555"/>
    <cellStyle name="쉼표 [0] 42" xfId="3522"/>
    <cellStyle name="쉼표 [0] 43" xfId="3523"/>
    <cellStyle name="쉼표 [0] 44" xfId="3524"/>
    <cellStyle name="쉼표 [0] 45" xfId="3525"/>
    <cellStyle name="쉼표 [0] 46" xfId="3526"/>
    <cellStyle name="쉼표 [0] 47" xfId="3527"/>
    <cellStyle name="쉼표 [0] 48" xfId="3528"/>
    <cellStyle name="쉼표 [0] 49" xfId="3529"/>
    <cellStyle name="쉼표 [0] 5" xfId="256"/>
    <cellStyle name="쉼표 [0] 5 2" xfId="3530"/>
    <cellStyle name="쉼표 [0] 5 2 2" xfId="3531"/>
    <cellStyle name="쉼표 [0] 5 3" xfId="3532"/>
    <cellStyle name="쉼표 [0] 5 3 2" xfId="3533"/>
    <cellStyle name="쉼표 [0] 5 4" xfId="3534"/>
    <cellStyle name="쉼표 [0] 50" xfId="3535"/>
    <cellStyle name="쉼표 [0] 51" xfId="3536"/>
    <cellStyle name="쉼표 [0] 51 2" xfId="3537"/>
    <cellStyle name="쉼표 [0] 53" xfId="3538"/>
    <cellStyle name="쉼표 [0] 54" xfId="3539"/>
    <cellStyle name="쉼표 [0] 55" xfId="3540"/>
    <cellStyle name="쉼표 [0] 56" xfId="3541"/>
    <cellStyle name="쉼표 [0] 58" xfId="3542"/>
    <cellStyle name="쉼표 [0] 59" xfId="3543"/>
    <cellStyle name="쉼표 [0] 6" xfId="257"/>
    <cellStyle name="쉼표 [0] 6 2" xfId="3545"/>
    <cellStyle name="쉼표 [0] 6 2 2" xfId="3546"/>
    <cellStyle name="쉼표 [0] 6 3" xfId="3547"/>
    <cellStyle name="쉼표 [0] 6 3 2" xfId="3548"/>
    <cellStyle name="쉼표 [0] 6 4" xfId="3549"/>
    <cellStyle name="쉼표 [0] 6 5" xfId="3550"/>
    <cellStyle name="쉼표 [0] 6 6" xfId="3551"/>
    <cellStyle name="쉼표 [0] 6 7" xfId="3544"/>
    <cellStyle name="쉼표 [0] 6_009_유통금융보험및기타서비스" xfId="3552"/>
    <cellStyle name="쉼표 [0] 60" xfId="3553"/>
    <cellStyle name="쉼표 [0] 61" xfId="3554"/>
    <cellStyle name="쉼표 [0] 62" xfId="3555"/>
    <cellStyle name="쉼표 [0] 63" xfId="3556"/>
    <cellStyle name="쉼표 [0] 64" xfId="3557"/>
    <cellStyle name="쉼표 [0] 65" xfId="3558"/>
    <cellStyle name="쉼표 [0] 7" xfId="3559"/>
    <cellStyle name="쉼표 [0] 7 2" xfId="3560"/>
    <cellStyle name="쉼표 [0] 7 3" xfId="3561"/>
    <cellStyle name="쉼표 [0] 7 4" xfId="3562"/>
    <cellStyle name="쉼표 [0] 7_012_보건및사회보장" xfId="3563"/>
    <cellStyle name="쉼표 [0] 75" xfId="3564"/>
    <cellStyle name="쉼표 [0] 76" xfId="3565"/>
    <cellStyle name="쉼표 [0] 78" xfId="3566"/>
    <cellStyle name="쉼표 [0] 79" xfId="3567"/>
    <cellStyle name="쉼표 [0] 8" xfId="376"/>
    <cellStyle name="쉼표 [0] 8 2" xfId="3569"/>
    <cellStyle name="쉼표 [0] 8 3" xfId="3570"/>
    <cellStyle name="쉼표 [0] 8 4" xfId="3568"/>
    <cellStyle name="쉼표 [0] 8_010_주택건설" xfId="3571"/>
    <cellStyle name="쉼표 [0] 80" xfId="3572"/>
    <cellStyle name="쉼표 [0] 81" xfId="3573"/>
    <cellStyle name="쉼표 [0] 82" xfId="3574"/>
    <cellStyle name="쉼표 [0] 84" xfId="3575"/>
    <cellStyle name="쉼표 [0] 85" xfId="3576"/>
    <cellStyle name="쉼표 [0] 9" xfId="3577"/>
    <cellStyle name="쉼표 [0] 9 2" xfId="3578"/>
    <cellStyle name="쉼표 [0] 9 2 2" xfId="3579"/>
    <cellStyle name="쉼표 [0] 9 3" xfId="3580"/>
    <cellStyle name="쉼표 [0] 9 4" xfId="3581"/>
    <cellStyle name="쉼표 [0] 9_010_주택건설" xfId="3582"/>
    <cellStyle name="스타일 1" xfId="258"/>
    <cellStyle name="스타일 1 2" xfId="3583"/>
    <cellStyle name="스타일 1 2 2" xfId="3584"/>
    <cellStyle name="스타일 1 2 3" xfId="3585"/>
    <cellStyle name="스타일 1 3" xfId="3586"/>
    <cellStyle name="연결된 셀" xfId="259" builtinId="24" customBuiltin="1"/>
    <cellStyle name="연결된 셀 2" xfId="260"/>
    <cellStyle name="연결된 셀 2 2" xfId="261"/>
    <cellStyle name="연결된 셀 2 2 2" xfId="428"/>
    <cellStyle name="연결된 셀 2 2 2 2" xfId="429"/>
    <cellStyle name="연결된 셀 2 2 2 2 2" xfId="3588"/>
    <cellStyle name="연결된 셀 2 2 2 3" xfId="3589"/>
    <cellStyle name="연결된 셀 2 2 2 4" xfId="3587"/>
    <cellStyle name="연결된 셀 2 2 3" xfId="3590"/>
    <cellStyle name="연결된 셀 2 3" xfId="3591"/>
    <cellStyle name="연결된 셀 3" xfId="3592"/>
    <cellStyle name="연결된 셀 3 2" xfId="3593"/>
    <cellStyle name="연결된 셀 3 2 2" xfId="3594"/>
    <cellStyle name="연결된 셀 3 3" xfId="3595"/>
    <cellStyle name="연결된 셀 3_012_보건및사회보장" xfId="3596"/>
    <cellStyle name="연결된 셀 4" xfId="3597"/>
    <cellStyle name="연결된 셀 4 2" xfId="3598"/>
    <cellStyle name="연결된 셀 5" xfId="3599"/>
    <cellStyle name="연결된 셀 5 2" xfId="3600"/>
    <cellStyle name="연결된 셀 5 3" xfId="3601"/>
    <cellStyle name="연결된 셀 6" xfId="4288"/>
    <cellStyle name="연결된 셀 7" xfId="4323"/>
    <cellStyle name="연결된 셀 8" xfId="4355"/>
    <cellStyle name="요약" xfId="262" builtinId="25" customBuiltin="1"/>
    <cellStyle name="요약 2" xfId="263"/>
    <cellStyle name="요약 2 2" xfId="264"/>
    <cellStyle name="요약 2 2 2" xfId="3602"/>
    <cellStyle name="요약 2 2 3" xfId="3603"/>
    <cellStyle name="요약 2 3" xfId="265"/>
    <cellStyle name="요약 2 4" xfId="266"/>
    <cellStyle name="요약 2 4 2" xfId="3604"/>
    <cellStyle name="요약 2 4 3" xfId="3605"/>
    <cellStyle name="요약 2 5" xfId="3606"/>
    <cellStyle name="요약 3" xfId="3607"/>
    <cellStyle name="요약 3 2" xfId="3608"/>
    <cellStyle name="요약 3 2 2" xfId="3609"/>
    <cellStyle name="요약 3 3" xfId="3610"/>
    <cellStyle name="요약 3_012_보건및사회보장" xfId="3611"/>
    <cellStyle name="요약 4" xfId="3612"/>
    <cellStyle name="요약 4 2" xfId="3613"/>
    <cellStyle name="요약 5" xfId="3614"/>
    <cellStyle name="요약 5 2" xfId="3615"/>
    <cellStyle name="요약 5 3" xfId="3616"/>
    <cellStyle name="요약 6" xfId="4289"/>
    <cellStyle name="요약 7" xfId="4324"/>
    <cellStyle name="요약 8" xfId="4356"/>
    <cellStyle name="입력" xfId="267" builtinId="20" customBuiltin="1"/>
    <cellStyle name="입력 2" xfId="268"/>
    <cellStyle name="입력 2 2" xfId="269"/>
    <cellStyle name="입력 2 2 2" xfId="3617"/>
    <cellStyle name="입력 2 2 2 2" xfId="3618"/>
    <cellStyle name="입력 2 2 2 3" xfId="3619"/>
    <cellStyle name="입력 2 2 3" xfId="3620"/>
    <cellStyle name="입력 2 2 3 2" xfId="3621"/>
    <cellStyle name="입력 2 2 4" xfId="3622"/>
    <cellStyle name="입력 2 3" xfId="270"/>
    <cellStyle name="입력 2 3 2" xfId="3623"/>
    <cellStyle name="입력 2 3 2 2" xfId="3624"/>
    <cellStyle name="입력 2 3 3" xfId="3625"/>
    <cellStyle name="입력 2 4" xfId="271"/>
    <cellStyle name="입력 2 4 2" xfId="3626"/>
    <cellStyle name="입력 2 4 3" xfId="3627"/>
    <cellStyle name="입력 2 5" xfId="3628"/>
    <cellStyle name="입력 2 6" xfId="3629"/>
    <cellStyle name="입력 3" xfId="3630"/>
    <cellStyle name="입력 3 2" xfId="3631"/>
    <cellStyle name="입력 3 2 2" xfId="3632"/>
    <cellStyle name="입력 3 2 3" xfId="3633"/>
    <cellStyle name="입력 3 3" xfId="3634"/>
    <cellStyle name="입력 3 4" xfId="3635"/>
    <cellStyle name="입력 3_012_보건및사회보장" xfId="3636"/>
    <cellStyle name="입력 4" xfId="3637"/>
    <cellStyle name="입력 4 2" xfId="3638"/>
    <cellStyle name="입력 4 3" xfId="3639"/>
    <cellStyle name="입력 5" xfId="3640"/>
    <cellStyle name="입력 5 2" xfId="3641"/>
    <cellStyle name="입력 5 3" xfId="3642"/>
    <cellStyle name="입력 6" xfId="4290"/>
    <cellStyle name="입력 7" xfId="4325"/>
    <cellStyle name="입력 8" xfId="4357"/>
    <cellStyle name="자리수" xfId="272"/>
    <cellStyle name="자리수 2" xfId="3643"/>
    <cellStyle name="자리수0" xfId="273"/>
    <cellStyle name="자리수0 2" xfId="274"/>
    <cellStyle name="자리수0 2 2" xfId="3644"/>
    <cellStyle name="작은제목" xfId="275"/>
    <cellStyle name="작은제목 2" xfId="3645"/>
    <cellStyle name="작은제목 3" xfId="3646"/>
    <cellStyle name="제목" xfId="276" builtinId="15" customBuiltin="1"/>
    <cellStyle name="제목 1" xfId="277" builtinId="16" customBuiltin="1"/>
    <cellStyle name="제목 1 2" xfId="278"/>
    <cellStyle name="제목 1 2 2" xfId="279"/>
    <cellStyle name="제목 1 2 2 2" xfId="430"/>
    <cellStyle name="제목 1 2 2 2 2" xfId="431"/>
    <cellStyle name="제목 1 2 2 2 2 2" xfId="3648"/>
    <cellStyle name="제목 1 2 2 2 3" xfId="3649"/>
    <cellStyle name="제목 1 2 2 2 4" xfId="3647"/>
    <cellStyle name="제목 1 2 2 3" xfId="3650"/>
    <cellStyle name="제목 1 2 3" xfId="3651"/>
    <cellStyle name="제목 1 3" xfId="3652"/>
    <cellStyle name="제목 1 3 2" xfId="3653"/>
    <cellStyle name="제목 1 3 3" xfId="3654"/>
    <cellStyle name="제목 1 3_012_보건및사회보장" xfId="3655"/>
    <cellStyle name="제목 1 4" xfId="3656"/>
    <cellStyle name="제목 1 5" xfId="3657"/>
    <cellStyle name="제목 1 5 2" xfId="3658"/>
    <cellStyle name="제목 1 5 3" xfId="3659"/>
    <cellStyle name="제목 1 6" xfId="4294"/>
    <cellStyle name="제목 1 7" xfId="4326"/>
    <cellStyle name="제목 1 8" xfId="4359"/>
    <cellStyle name="제목 10" xfId="3660"/>
    <cellStyle name="제목 11" xfId="3661"/>
    <cellStyle name="제목 12" xfId="3662"/>
    <cellStyle name="제목 13" xfId="3663"/>
    <cellStyle name="제목 14" xfId="3664"/>
    <cellStyle name="제목 15" xfId="3665"/>
    <cellStyle name="제목 16" xfId="3666"/>
    <cellStyle name="제목 17" xfId="3667"/>
    <cellStyle name="제목 18" xfId="3668"/>
    <cellStyle name="제목 19" xfId="3669"/>
    <cellStyle name="제목 2" xfId="280" builtinId="17" customBuiltin="1"/>
    <cellStyle name="제목 2 2" xfId="281"/>
    <cellStyle name="제목 2 2 2" xfId="282"/>
    <cellStyle name="제목 2 2 2 2" xfId="432"/>
    <cellStyle name="제목 2 2 2 2 2" xfId="433"/>
    <cellStyle name="제목 2 2 2 2 2 2" xfId="3671"/>
    <cellStyle name="제목 2 2 2 2 3" xfId="3672"/>
    <cellStyle name="제목 2 2 2 2 4" xfId="3670"/>
    <cellStyle name="제목 2 2 2 3" xfId="3673"/>
    <cellStyle name="제목 2 2 3" xfId="3674"/>
    <cellStyle name="제목 2 3" xfId="3675"/>
    <cellStyle name="제목 2 3 2" xfId="3676"/>
    <cellStyle name="제목 2 3 3" xfId="3677"/>
    <cellStyle name="제목 2 3_012_보건및사회보장" xfId="3678"/>
    <cellStyle name="제목 2 4" xfId="3679"/>
    <cellStyle name="제목 2 5" xfId="3680"/>
    <cellStyle name="제목 2 5 2" xfId="3681"/>
    <cellStyle name="제목 2 5 3" xfId="3682"/>
    <cellStyle name="제목 2 6" xfId="4295"/>
    <cellStyle name="제목 2 7" xfId="4327"/>
    <cellStyle name="제목 2 8" xfId="4360"/>
    <cellStyle name="제목 20" xfId="4158"/>
    <cellStyle name="제목 21" xfId="4157"/>
    <cellStyle name="제목 22" xfId="4358"/>
    <cellStyle name="제목 3" xfId="283" builtinId="18" customBuiltin="1"/>
    <cellStyle name="제목 3 2" xfId="284"/>
    <cellStyle name="제목 3 2 2" xfId="285"/>
    <cellStyle name="제목 3 2 2 2" xfId="434"/>
    <cellStyle name="제목 3 2 2 2 2" xfId="435"/>
    <cellStyle name="제목 3 2 2 2 2 2" xfId="3684"/>
    <cellStyle name="제목 3 2 2 2 3" xfId="3685"/>
    <cellStyle name="제목 3 2 2 2 4" xfId="3683"/>
    <cellStyle name="제목 3 2 2 3" xfId="3686"/>
    <cellStyle name="제목 3 2 3" xfId="3687"/>
    <cellStyle name="제목 3 3" xfId="3688"/>
    <cellStyle name="제목 3 3 2" xfId="3689"/>
    <cellStyle name="제목 3 3 3" xfId="3690"/>
    <cellStyle name="제목 3 3_012_보건및사회보장" xfId="3691"/>
    <cellStyle name="제목 3 4" xfId="3692"/>
    <cellStyle name="제목 3 5" xfId="3693"/>
    <cellStyle name="제목 3 5 2" xfId="3694"/>
    <cellStyle name="제목 3 5 3" xfId="3695"/>
    <cellStyle name="제목 3 6" xfId="4296"/>
    <cellStyle name="제목 3 7" xfId="4328"/>
    <cellStyle name="제목 3 8" xfId="4361"/>
    <cellStyle name="제목 4" xfId="286" builtinId="19" customBuiltin="1"/>
    <cellStyle name="제목 4 2" xfId="287"/>
    <cellStyle name="제목 4 2 2" xfId="288"/>
    <cellStyle name="제목 4 2 2 2" xfId="436"/>
    <cellStyle name="제목 4 2 2 2 2" xfId="437"/>
    <cellStyle name="제목 4 2 2 2 2 2" xfId="3697"/>
    <cellStyle name="제목 4 2 2 2 3" xfId="3698"/>
    <cellStyle name="제목 4 2 2 2 4" xfId="3696"/>
    <cellStyle name="제목 4 2 2 3" xfId="3699"/>
    <cellStyle name="제목 4 2 3" xfId="3700"/>
    <cellStyle name="제목 4 3" xfId="3701"/>
    <cellStyle name="제목 4 3 2" xfId="3702"/>
    <cellStyle name="제목 4 3 3" xfId="3703"/>
    <cellStyle name="제목 4 3_012_보건및사회보장" xfId="3704"/>
    <cellStyle name="제목 4 4" xfId="3705"/>
    <cellStyle name="제목 4 5" xfId="3706"/>
    <cellStyle name="제목 4 5 2" xfId="3707"/>
    <cellStyle name="제목 4 5 3" xfId="3708"/>
    <cellStyle name="제목 4 6" xfId="4297"/>
    <cellStyle name="제목 4 7" xfId="4329"/>
    <cellStyle name="제목 4 8" xfId="4362"/>
    <cellStyle name="제목 5" xfId="289"/>
    <cellStyle name="제목 5 2" xfId="290"/>
    <cellStyle name="제목 5 2 2" xfId="438"/>
    <cellStyle name="제목 5 2 2 2" xfId="439"/>
    <cellStyle name="제목 5 2 2 2 2" xfId="3709"/>
    <cellStyle name="제목 5 2 2 3" xfId="3710"/>
    <cellStyle name="제목 5 2 3" xfId="3711"/>
    <cellStyle name="제목 5 3" xfId="3712"/>
    <cellStyle name="제목 6" xfId="3713"/>
    <cellStyle name="제목 7" xfId="3714"/>
    <cellStyle name="제목 8" xfId="3715"/>
    <cellStyle name="제목 9" xfId="3716"/>
    <cellStyle name="좋음" xfId="291" builtinId="26" customBuiltin="1"/>
    <cellStyle name="좋음 2" xfId="292"/>
    <cellStyle name="좋음 2 2" xfId="293"/>
    <cellStyle name="좋음 2 2 2" xfId="440"/>
    <cellStyle name="좋음 2 2 2 2" xfId="441"/>
    <cellStyle name="좋음 2 2 2 2 2" xfId="3718"/>
    <cellStyle name="좋음 2 2 2 3" xfId="3719"/>
    <cellStyle name="좋음 2 2 2 4" xfId="3717"/>
    <cellStyle name="좋음 2 2 3" xfId="3720"/>
    <cellStyle name="좋음 2 3" xfId="3721"/>
    <cellStyle name="좋음 3" xfId="3722"/>
    <cellStyle name="좋음 3 2" xfId="3723"/>
    <cellStyle name="좋음 3 2 2" xfId="3724"/>
    <cellStyle name="좋음 3 3" xfId="3725"/>
    <cellStyle name="좋음 3_012_보건및사회보장" xfId="3726"/>
    <cellStyle name="좋음 4" xfId="3727"/>
    <cellStyle name="좋음 4 2" xfId="3728"/>
    <cellStyle name="좋음 5" xfId="3729"/>
    <cellStyle name="좋음 5 2" xfId="3730"/>
    <cellStyle name="좋음 5 3" xfId="3731"/>
    <cellStyle name="좋음 6" xfId="4298"/>
    <cellStyle name="좋음 7" xfId="4330"/>
    <cellStyle name="좋음 8" xfId="4363"/>
    <cellStyle name="출력" xfId="294" builtinId="21" customBuiltin="1"/>
    <cellStyle name="출력 2" xfId="295"/>
    <cellStyle name="출력 2 2" xfId="296"/>
    <cellStyle name="출력 2 2 2" xfId="3732"/>
    <cellStyle name="출력 2 2 2 2" xfId="3733"/>
    <cellStyle name="출력 2 2 3" xfId="3734"/>
    <cellStyle name="출력 2 2 4" xfId="3735"/>
    <cellStyle name="출력 2 3" xfId="297"/>
    <cellStyle name="출력 2 3 2" xfId="3736"/>
    <cellStyle name="출력 2 4" xfId="298"/>
    <cellStyle name="출력 2 4 2" xfId="3737"/>
    <cellStyle name="출력 2 4 3" xfId="3738"/>
    <cellStyle name="출력 2 5" xfId="3739"/>
    <cellStyle name="출력 3" xfId="3740"/>
    <cellStyle name="출력 3 2" xfId="3741"/>
    <cellStyle name="출력 3 2 2" xfId="3742"/>
    <cellStyle name="출력 3 3" xfId="3743"/>
    <cellStyle name="출력 3_012_보건및사회보장" xfId="3744"/>
    <cellStyle name="출력 4" xfId="3745"/>
    <cellStyle name="출력 4 2" xfId="3746"/>
    <cellStyle name="출력 5" xfId="3747"/>
    <cellStyle name="출력 5 2" xfId="3748"/>
    <cellStyle name="출력 5 3" xfId="3749"/>
    <cellStyle name="출력 6" xfId="4299"/>
    <cellStyle name="출력 7" xfId="4331"/>
    <cellStyle name="출력 8" xfId="4364"/>
    <cellStyle name="콤마 [0]" xfId="299"/>
    <cellStyle name="콤마 [0] 2" xfId="3750"/>
    <cellStyle name="콤마 [0] 2 2" xfId="3751"/>
    <cellStyle name="콤마 [0] 2 2 2" xfId="3752"/>
    <cellStyle name="콤마 [0] 3" xfId="3753"/>
    <cellStyle name="콤마 [0] 3 2" xfId="3754"/>
    <cellStyle name="콤마 [0] 4" xfId="3755"/>
    <cellStyle name="콤마 [0]_+-17.공공사법" xfId="3756"/>
    <cellStyle name="콤마 [0]_2.주민등록인구" xfId="300"/>
    <cellStyle name="콤마 [0]_32.임상별임목축적" xfId="301"/>
    <cellStyle name="콤마 [0]_해안선및도서" xfId="302"/>
    <cellStyle name="콤마 [0]_해안선및도서 2" xfId="303"/>
    <cellStyle name="콤마 [0]_해안선및도서 3" xfId="304"/>
    <cellStyle name="콤마 [2]" xfId="305"/>
    <cellStyle name="콤마 [2] 2" xfId="3757"/>
    <cellStyle name="콤마_  종  합  " xfId="3758"/>
    <cellStyle name="큰제목" xfId="306"/>
    <cellStyle name="큰제목 2" xfId="3759"/>
    <cellStyle name="큰제목 2 2" xfId="3760"/>
    <cellStyle name="큰제목 2 3" xfId="3761"/>
    <cellStyle name="큰제목 3" xfId="3762"/>
    <cellStyle name="큰제목 4" xfId="3763"/>
    <cellStyle name="통화 [0]" xfId="307" builtinId="7"/>
    <cellStyle name="통화 [0] 2" xfId="308"/>
    <cellStyle name="통화 [0] 2 2" xfId="442"/>
    <cellStyle name="통화 [0] 2 2 2" xfId="3764"/>
    <cellStyle name="통화 [0] 2 3" xfId="3765"/>
    <cellStyle name="통화 [0] 2 4" xfId="3766"/>
    <cellStyle name="통화 [0] 2_010_주택건설" xfId="3767"/>
    <cellStyle name="통화 [0] 3" xfId="3768"/>
    <cellStyle name="퍼센트" xfId="309"/>
    <cellStyle name="퍼센트 2" xfId="310"/>
    <cellStyle name="퍼센트 2 2" xfId="3769"/>
    <cellStyle name="표준" xfId="0" builtinId="0"/>
    <cellStyle name="표준 10" xfId="3770"/>
    <cellStyle name="표준 10 2" xfId="3771"/>
    <cellStyle name="표준 10 3" xfId="3772"/>
    <cellStyle name="표준 10 4" xfId="3773"/>
    <cellStyle name="표준 10 5" xfId="3774"/>
    <cellStyle name="표준 10_010_주택건설" xfId="3775"/>
    <cellStyle name="표준 100" xfId="3776"/>
    <cellStyle name="표준 101" xfId="3777"/>
    <cellStyle name="표준 102" xfId="3778"/>
    <cellStyle name="표준 103" xfId="3779"/>
    <cellStyle name="표준 109" xfId="3780"/>
    <cellStyle name="표준 109 2" xfId="3781"/>
    <cellStyle name="표준 109 3" xfId="3782"/>
    <cellStyle name="표준 11" xfId="377"/>
    <cellStyle name="표준 11 2" xfId="3784"/>
    <cellStyle name="표준 11 3" xfId="3785"/>
    <cellStyle name="표준 11 4" xfId="3786"/>
    <cellStyle name="표준 11 4 2" xfId="3787"/>
    <cellStyle name="표준 11 4 3" xfId="3788"/>
    <cellStyle name="표준 11 5" xfId="3789"/>
    <cellStyle name="표준 11 6" xfId="3783"/>
    <cellStyle name="표준 11_012_보건및사회보장" xfId="3790"/>
    <cellStyle name="표준 110" xfId="3791"/>
    <cellStyle name="표준 110 2" xfId="3792"/>
    <cellStyle name="표준 110 3" xfId="3793"/>
    <cellStyle name="표준 111" xfId="3794"/>
    <cellStyle name="표준 111 2" xfId="3795"/>
    <cellStyle name="표준 111 3" xfId="3796"/>
    <cellStyle name="표준 12" xfId="3797"/>
    <cellStyle name="표준 12 2" xfId="3798"/>
    <cellStyle name="표준 12 3" xfId="3799"/>
    <cellStyle name="표준 12 4" xfId="4159"/>
    <cellStyle name="표준 13" xfId="3800"/>
    <cellStyle name="표준 13 2" xfId="3801"/>
    <cellStyle name="표준 13 3" xfId="3802"/>
    <cellStyle name="표준 13 4" xfId="3803"/>
    <cellStyle name="표준 14" xfId="444"/>
    <cellStyle name="표준 14 2" xfId="3805"/>
    <cellStyle name="표준 14 2 2" xfId="3806"/>
    <cellStyle name="표준 14 3" xfId="3807"/>
    <cellStyle name="표준 14 4" xfId="3804"/>
    <cellStyle name="표준 15" xfId="3808"/>
    <cellStyle name="표준 15 2" xfId="3809"/>
    <cellStyle name="표준 15 3" xfId="3810"/>
    <cellStyle name="표준 16" xfId="3811"/>
    <cellStyle name="표준 16 2" xfId="3812"/>
    <cellStyle name="표준 168" xfId="3813"/>
    <cellStyle name="표준 169" xfId="3814"/>
    <cellStyle name="표준 17" xfId="3815"/>
    <cellStyle name="표준 17 2" xfId="3816"/>
    <cellStyle name="표준 170" xfId="3817"/>
    <cellStyle name="표준 171" xfId="3818"/>
    <cellStyle name="표준 172" xfId="3819"/>
    <cellStyle name="표준 173" xfId="3820"/>
    <cellStyle name="표준 175" xfId="3821"/>
    <cellStyle name="표준 176" xfId="3822"/>
    <cellStyle name="표준 177" xfId="3823"/>
    <cellStyle name="표준 178" xfId="3824"/>
    <cellStyle name="표준 179" xfId="3825"/>
    <cellStyle name="표준 18" xfId="3826"/>
    <cellStyle name="표준 18 2" xfId="3827"/>
    <cellStyle name="표준 18 3" xfId="3828"/>
    <cellStyle name="표준 180" xfId="3829"/>
    <cellStyle name="표준 181" xfId="3830"/>
    <cellStyle name="표준 182" xfId="3831"/>
    <cellStyle name="표준 183" xfId="3832"/>
    <cellStyle name="표준 19" xfId="3833"/>
    <cellStyle name="표준 19 2" xfId="3834"/>
    <cellStyle name="표준 2" xfId="311"/>
    <cellStyle name="표준 2 10" xfId="3835"/>
    <cellStyle name="표준 2 11" xfId="3836"/>
    <cellStyle name="표준 2 11 2" xfId="3837"/>
    <cellStyle name="표준 2 11 2 2" xfId="3838"/>
    <cellStyle name="표준 2 11 2 3" xfId="3839"/>
    <cellStyle name="표준 2 11 3" xfId="3840"/>
    <cellStyle name="표준 2 12" xfId="3841"/>
    <cellStyle name="표준 2 13" xfId="3842"/>
    <cellStyle name="표준 2 14" xfId="3843"/>
    <cellStyle name="표준 2 15" xfId="4303"/>
    <cellStyle name="표준 2 16" xfId="4335"/>
    <cellStyle name="표준 2 17" xfId="4365"/>
    <cellStyle name="표준 2 2" xfId="312"/>
    <cellStyle name="표준 2 2 2" xfId="313"/>
    <cellStyle name="표준 2 2 2 2" xfId="3845"/>
    <cellStyle name="표준 2 2 2 3" xfId="3846"/>
    <cellStyle name="표준 2 2 3" xfId="443"/>
    <cellStyle name="표준 2 2 3 2" xfId="3848"/>
    <cellStyle name="표준 2 2 3 3" xfId="3849"/>
    <cellStyle name="표준 2 2 3 4" xfId="3850"/>
    <cellStyle name="표준 2 2 3 5" xfId="3847"/>
    <cellStyle name="표준 2 2 3_004_노동" xfId="3851"/>
    <cellStyle name="표준 2 2 4" xfId="3852"/>
    <cellStyle name="표준 2 2 4 2" xfId="3853"/>
    <cellStyle name="표준 2 2 5" xfId="3854"/>
    <cellStyle name="표준 2 2 6" xfId="3855"/>
    <cellStyle name="표준 2 2 6 2" xfId="3856"/>
    <cellStyle name="표준 2 2 7" xfId="3857"/>
    <cellStyle name="표준 2 2 8" xfId="3844"/>
    <cellStyle name="표준 2 2 8 2" xfId="4304"/>
    <cellStyle name="표준 2 2 9" xfId="4336"/>
    <cellStyle name="표준 2 2_004_노동" xfId="3858"/>
    <cellStyle name="표준 2 3" xfId="314"/>
    <cellStyle name="표준 2 3 2" xfId="315"/>
    <cellStyle name="표준 2 3 2 2" xfId="316"/>
    <cellStyle name="표준 2 3 2 2 2" xfId="3859"/>
    <cellStyle name="표준 2 3 2 3" xfId="3860"/>
    <cellStyle name="표준 2 3 2_009_유통금융보험및기타서비스" xfId="3861"/>
    <cellStyle name="표준 2 3 3" xfId="3862"/>
    <cellStyle name="표준 2 3 3 2" xfId="3863"/>
    <cellStyle name="표준 2 3 3 3" xfId="3864"/>
    <cellStyle name="표준 2 3 3_010_주택건설" xfId="3865"/>
    <cellStyle name="표준 2 3 4" xfId="3866"/>
    <cellStyle name="표준 2 3 5" xfId="3867"/>
    <cellStyle name="표준 2 3_006_농림수산" xfId="3868"/>
    <cellStyle name="표준 2 4" xfId="317"/>
    <cellStyle name="표준 2 4 10" xfId="3869"/>
    <cellStyle name="표준 2 4 2" xfId="318"/>
    <cellStyle name="표준 2 4 2 2" xfId="319"/>
    <cellStyle name="표준 2 4 2 2 2" xfId="3870"/>
    <cellStyle name="표준 2 4 2 3" xfId="3871"/>
    <cellStyle name="표준 2 4 2_009_유통금융보험및기타서비스" xfId="3872"/>
    <cellStyle name="표준 2 4 3" xfId="3873"/>
    <cellStyle name="표준 2 4 3 2" xfId="3874"/>
    <cellStyle name="표준 2 4 3 3" xfId="3875"/>
    <cellStyle name="표준 2 4 4" xfId="3876"/>
    <cellStyle name="표준 2 4 4 2" xfId="3877"/>
    <cellStyle name="표준 2 4 5" xfId="3878"/>
    <cellStyle name="표준 2 4 6" xfId="3879"/>
    <cellStyle name="표준 2 4 7" xfId="3880"/>
    <cellStyle name="표준 2 4 8" xfId="3881"/>
    <cellStyle name="표준 2 4 9" xfId="3882"/>
    <cellStyle name="표준 2 4_004_노동" xfId="3883"/>
    <cellStyle name="표준 2 5" xfId="320"/>
    <cellStyle name="표준 2 5 2" xfId="321"/>
    <cellStyle name="표준 2 5 2 2" xfId="3885"/>
    <cellStyle name="표준 2 5 2 3" xfId="3884"/>
    <cellStyle name="표준 2 5 3" xfId="3886"/>
    <cellStyle name="표준 2 5_006_농림수산" xfId="3887"/>
    <cellStyle name="표준 2 6" xfId="322"/>
    <cellStyle name="표준 2 6 2" xfId="3889"/>
    <cellStyle name="표준 2 6 2 2" xfId="3890"/>
    <cellStyle name="표준 2 6 3" xfId="3891"/>
    <cellStyle name="표준 2 6 3 2" xfId="3892"/>
    <cellStyle name="표준 2 6 4" xfId="3888"/>
    <cellStyle name="표준 2 6_004_노동" xfId="3893"/>
    <cellStyle name="표준 2 7" xfId="323"/>
    <cellStyle name="표준 2 7 2" xfId="3894"/>
    <cellStyle name="표준 2 8" xfId="324"/>
    <cellStyle name="표준 2 9" xfId="3895"/>
    <cellStyle name="표준 2_(붙임2) 시정통계 활용도 의견조사표" xfId="3896"/>
    <cellStyle name="표준 20" xfId="3897"/>
    <cellStyle name="표준 21" xfId="3898"/>
    <cellStyle name="표준 22" xfId="3899"/>
    <cellStyle name="표준 22 2" xfId="3900"/>
    <cellStyle name="표준 22 3" xfId="3901"/>
    <cellStyle name="표준 23" xfId="3902"/>
    <cellStyle name="표준 24" xfId="3903"/>
    <cellStyle name="표준 25" xfId="3904"/>
    <cellStyle name="표준 26" xfId="3905"/>
    <cellStyle name="표준 26 2" xfId="3906"/>
    <cellStyle name="표준 27" xfId="3907"/>
    <cellStyle name="표준 27 2" xfId="3908"/>
    <cellStyle name="표준 28" xfId="3909"/>
    <cellStyle name="표준 29" xfId="3910"/>
    <cellStyle name="표준 3" xfId="325"/>
    <cellStyle name="표준 3 10" xfId="3911"/>
    <cellStyle name="표준 3 11" xfId="3912"/>
    <cellStyle name="표준 3 12" xfId="4160"/>
    <cellStyle name="표준 3 2" xfId="326"/>
    <cellStyle name="표준 3 2 2" xfId="327"/>
    <cellStyle name="표준 3 2 2 2" xfId="3913"/>
    <cellStyle name="표준 3 2 3" xfId="3914"/>
    <cellStyle name="표준 3 2 3 2" xfId="3915"/>
    <cellStyle name="표준 3 2 4" xfId="3916"/>
    <cellStyle name="표준 3 2 5" xfId="3917"/>
    <cellStyle name="표준 3 2_6.농림수산 37  수정(산림녹지과)" xfId="3918"/>
    <cellStyle name="표준 3 3" xfId="328"/>
    <cellStyle name="표준 3 3 2" xfId="329"/>
    <cellStyle name="표준 3 3 2 2" xfId="330"/>
    <cellStyle name="표준 3 3 2 2 2" xfId="3919"/>
    <cellStyle name="표준 3 3 2 3" xfId="3920"/>
    <cellStyle name="표준 3 3 2 3 2" xfId="3921"/>
    <cellStyle name="표준 3 3 2 4" xfId="3922"/>
    <cellStyle name="표준 3 3 2_004_노동" xfId="3923"/>
    <cellStyle name="표준 3 3 3" xfId="3924"/>
    <cellStyle name="표준 3 3 3 2" xfId="3925"/>
    <cellStyle name="표준 3 3 3 3" xfId="3926"/>
    <cellStyle name="표준 3 3 3_010_주택건설" xfId="3927"/>
    <cellStyle name="표준 3 3 4" xfId="3928"/>
    <cellStyle name="표준 3 3 5" xfId="3929"/>
    <cellStyle name="표준 3 3_006_농림수산" xfId="3930"/>
    <cellStyle name="표준 3 4" xfId="331"/>
    <cellStyle name="표준 3 4 2" xfId="332"/>
    <cellStyle name="표준 3 4 2 2" xfId="3932"/>
    <cellStyle name="표준 3 4 2 2 2" xfId="3933"/>
    <cellStyle name="표준 3 4 3" xfId="3934"/>
    <cellStyle name="표준 3 4 3 2" xfId="3935"/>
    <cellStyle name="표준 3 4 3 3" xfId="3936"/>
    <cellStyle name="표준 3 4 4" xfId="3937"/>
    <cellStyle name="표준 3 4 5" xfId="3931"/>
    <cellStyle name="표준 3 4_006_농림수산" xfId="3938"/>
    <cellStyle name="표준 3 5" xfId="3939"/>
    <cellStyle name="표준 3 5 2" xfId="3940"/>
    <cellStyle name="표준 3 5 2 2" xfId="3941"/>
    <cellStyle name="표준 3 6" xfId="3942"/>
    <cellStyle name="표준 3 6 2" xfId="3943"/>
    <cellStyle name="표준 3 6 2 2" xfId="3944"/>
    <cellStyle name="표준 3 6 2 3" xfId="3945"/>
    <cellStyle name="표준 3 6 3" xfId="3946"/>
    <cellStyle name="표준 3 7" xfId="3947"/>
    <cellStyle name="표준 3 8" xfId="3948"/>
    <cellStyle name="표준 3 9" xfId="3949"/>
    <cellStyle name="표준 3_004_노동" xfId="3950"/>
    <cellStyle name="표준 30" xfId="3951"/>
    <cellStyle name="표준 31" xfId="3952"/>
    <cellStyle name="표준 32" xfId="3953"/>
    <cellStyle name="표준 33" xfId="3954"/>
    <cellStyle name="표준 34" xfId="3955"/>
    <cellStyle name="표준 35" xfId="3956"/>
    <cellStyle name="표준 36" xfId="3957"/>
    <cellStyle name="표준 37" xfId="3958"/>
    <cellStyle name="표준 38" xfId="3959"/>
    <cellStyle name="표준 39" xfId="3960"/>
    <cellStyle name="표준 4" xfId="333"/>
    <cellStyle name="표준 4 10" xfId="3961"/>
    <cellStyle name="표준 4 11" xfId="3962"/>
    <cellStyle name="표준 4 2" xfId="334"/>
    <cellStyle name="표준 4 2 2" xfId="335"/>
    <cellStyle name="표준 4 2 3" xfId="336"/>
    <cellStyle name="표준 4 2 3 2" xfId="337"/>
    <cellStyle name="표준 4 2 3_012_보건및사회보장" xfId="3963"/>
    <cellStyle name="표준 4 2 4" xfId="3964"/>
    <cellStyle name="표준 4 2 4 2" xfId="3965"/>
    <cellStyle name="표준 4 2_009_유통금융보험및기타서비스" xfId="3966"/>
    <cellStyle name="표준 4 3" xfId="338"/>
    <cellStyle name="표준 4 3 2" xfId="3967"/>
    <cellStyle name="표준 4 3 3" xfId="3968"/>
    <cellStyle name="표준 4 3 4" xfId="3969"/>
    <cellStyle name="표준 4 3_004_노동" xfId="3970"/>
    <cellStyle name="표준 4 4" xfId="339"/>
    <cellStyle name="표준 4 4 2" xfId="340"/>
    <cellStyle name="표준 4 4 3" xfId="3972"/>
    <cellStyle name="표준 4 4 3 2" xfId="3973"/>
    <cellStyle name="표준 4 4 4" xfId="3974"/>
    <cellStyle name="표준 4 4 5" xfId="3971"/>
    <cellStyle name="표준 4 4_004_노동" xfId="3975"/>
    <cellStyle name="표준 4 5" xfId="3976"/>
    <cellStyle name="표준 4 5 2" xfId="3977"/>
    <cellStyle name="표준 4 5 2 2" xfId="3978"/>
    <cellStyle name="표준 4 5 2 2 2" xfId="3979"/>
    <cellStyle name="표준 4 5 2 2 3" xfId="3980"/>
    <cellStyle name="표준 4 5 2 3" xfId="3981"/>
    <cellStyle name="표준 4 5 2 4" xfId="3982"/>
    <cellStyle name="표준 4 5 3" xfId="3983"/>
    <cellStyle name="표준 4 6" xfId="3984"/>
    <cellStyle name="표준 4 6 2" xfId="3985"/>
    <cellStyle name="표준 4 6 2 2" xfId="3986"/>
    <cellStyle name="표준 4 6 2 3" xfId="3987"/>
    <cellStyle name="표준 4 6 3" xfId="3988"/>
    <cellStyle name="표준 4 6 4" xfId="3989"/>
    <cellStyle name="표준 4 7" xfId="3990"/>
    <cellStyle name="표준 4 7 2" xfId="3991"/>
    <cellStyle name="표준 4 8" xfId="3992"/>
    <cellStyle name="표준 4 8 2" xfId="3993"/>
    <cellStyle name="표준 4 9" xfId="3994"/>
    <cellStyle name="표준 4_004_노동" xfId="3995"/>
    <cellStyle name="표준 40" xfId="3996"/>
    <cellStyle name="표준 40 2" xfId="3997"/>
    <cellStyle name="표준 41" xfId="3998"/>
    <cellStyle name="표준 41 2" xfId="3999"/>
    <cellStyle name="표준 42" xfId="4000"/>
    <cellStyle name="표준 42 2" xfId="4001"/>
    <cellStyle name="표준 42 3" xfId="4002"/>
    <cellStyle name="표준 43" xfId="4003"/>
    <cellStyle name="표준 43 2" xfId="4004"/>
    <cellStyle name="표준 44" xfId="4005"/>
    <cellStyle name="표준 45" xfId="4006"/>
    <cellStyle name="표준 46" xfId="4007"/>
    <cellStyle name="표준 47" xfId="4008"/>
    <cellStyle name="표준 48" xfId="4009"/>
    <cellStyle name="표준 49" xfId="4010"/>
    <cellStyle name="표준 5" xfId="341"/>
    <cellStyle name="표준 5 10" xfId="4011"/>
    <cellStyle name="표준 5 11" xfId="4012"/>
    <cellStyle name="표준 5 2" xfId="342"/>
    <cellStyle name="표준 5 2 2" xfId="343"/>
    <cellStyle name="표준 5 2 2 2" xfId="4013"/>
    <cellStyle name="표준 5 2 2 3" xfId="4014"/>
    <cellStyle name="표준 5 2 2_012_보건및사회보장" xfId="4015"/>
    <cellStyle name="표준 5 2 3" xfId="4016"/>
    <cellStyle name="표준 5 2 3 2" xfId="4017"/>
    <cellStyle name="표준 5 2 4" xfId="4018"/>
    <cellStyle name="표준 5 2_004_노동" xfId="4019"/>
    <cellStyle name="표준 5 3" xfId="344"/>
    <cellStyle name="표준 5 3 2" xfId="4020"/>
    <cellStyle name="표준 5 3 3" xfId="4021"/>
    <cellStyle name="표준 5 3 4" xfId="4022"/>
    <cellStyle name="표준 5 3 5" xfId="4023"/>
    <cellStyle name="표준 5 3_010_주택건설" xfId="4024"/>
    <cellStyle name="표준 5 4" xfId="4025"/>
    <cellStyle name="표준 5 4 2" xfId="4026"/>
    <cellStyle name="표준 5 4 3" xfId="4027"/>
    <cellStyle name="표준 5 5" xfId="4028"/>
    <cellStyle name="표준 5 6" xfId="4029"/>
    <cellStyle name="표준 5 7" xfId="4030"/>
    <cellStyle name="표준 5 8" xfId="4031"/>
    <cellStyle name="표준 5 9" xfId="4032"/>
    <cellStyle name="표준 5_004_노동" xfId="4033"/>
    <cellStyle name="표준 50" xfId="4034"/>
    <cellStyle name="표준 50 2" xfId="4035"/>
    <cellStyle name="표준 51" xfId="4036"/>
    <cellStyle name="표준 52" xfId="4037"/>
    <cellStyle name="표준 52 2" xfId="4038"/>
    <cellStyle name="표준 53" xfId="4039"/>
    <cellStyle name="표준 53 2" xfId="4040"/>
    <cellStyle name="표준 54" xfId="4041"/>
    <cellStyle name="표준 55" xfId="4042"/>
    <cellStyle name="표준 56" xfId="4043"/>
    <cellStyle name="표준 57" xfId="4044"/>
    <cellStyle name="표준 58" xfId="4045"/>
    <cellStyle name="표준 59" xfId="4046"/>
    <cellStyle name="표준 6" xfId="345"/>
    <cellStyle name="표준 6 10" xfId="4047"/>
    <cellStyle name="표준 6 11" xfId="4048"/>
    <cellStyle name="표준 6 2" xfId="4049"/>
    <cellStyle name="표준 6 2 2" xfId="4050"/>
    <cellStyle name="표준 6 2 3" xfId="4051"/>
    <cellStyle name="표준 6 2_010_주택건설" xfId="4052"/>
    <cellStyle name="표준 6 3" xfId="4053"/>
    <cellStyle name="표준 6 3 2" xfId="4054"/>
    <cellStyle name="표준 6 3 2 2" xfId="4055"/>
    <cellStyle name="표준 6 3 3" xfId="4056"/>
    <cellStyle name="표준 6 3 4" xfId="4057"/>
    <cellStyle name="표준 6 3_004_노동" xfId="4058"/>
    <cellStyle name="표준 6 4" xfId="4059"/>
    <cellStyle name="표준 6 4 2" xfId="4060"/>
    <cellStyle name="표준 6 4 3" xfId="4061"/>
    <cellStyle name="표준 6 5" xfId="4062"/>
    <cellStyle name="표준 6 5 2" xfId="4063"/>
    <cellStyle name="표준 6 5 3" xfId="4064"/>
    <cellStyle name="표준 6 6" xfId="4065"/>
    <cellStyle name="표준 6 7" xfId="4066"/>
    <cellStyle name="표준 6 7 2" xfId="4067"/>
    <cellStyle name="표준 6 8" xfId="4068"/>
    <cellStyle name="표준 6 9" xfId="4069"/>
    <cellStyle name="표준 6_004_노동" xfId="4070"/>
    <cellStyle name="표준 60" xfId="4071"/>
    <cellStyle name="표준 61" xfId="4072"/>
    <cellStyle name="표준 61 10" xfId="4161"/>
    <cellStyle name="표준 61 10 2" xfId="4395"/>
    <cellStyle name="표준 61 10 2 2" xfId="4650"/>
    <cellStyle name="표준 61 10 3" xfId="4480"/>
    <cellStyle name="표준 61 10 3 2" xfId="4735"/>
    <cellStyle name="표준 61 10 4" xfId="4565"/>
    <cellStyle name="표준 61 11" xfId="4165"/>
    <cellStyle name="표준 61 11 2" xfId="4399"/>
    <cellStyle name="표준 61 11 2 2" xfId="4654"/>
    <cellStyle name="표준 61 11 3" xfId="4484"/>
    <cellStyle name="표준 61 11 3 2" xfId="4739"/>
    <cellStyle name="표준 61 11 4" xfId="4569"/>
    <cellStyle name="표준 61 12" xfId="4367"/>
    <cellStyle name="표준 61 12 2" xfId="4622"/>
    <cellStyle name="표준 61 13" xfId="4452"/>
    <cellStyle name="표준 61 13 2" xfId="4707"/>
    <cellStyle name="표준 61 14" xfId="4537"/>
    <cellStyle name="표준 61 2" xfId="4073"/>
    <cellStyle name="표준 61 3" xfId="4149"/>
    <cellStyle name="표준 61 3 2" xfId="4387"/>
    <cellStyle name="표준 61 3 2 2" xfId="4642"/>
    <cellStyle name="표준 61 3 3" xfId="4472"/>
    <cellStyle name="표준 61 3 3 2" xfId="4727"/>
    <cellStyle name="표준 61 3 4" xfId="4557"/>
    <cellStyle name="표준 61 4" xfId="4188"/>
    <cellStyle name="표준 61 4 2" xfId="4422"/>
    <cellStyle name="표준 61 4 2 2" xfId="4677"/>
    <cellStyle name="표준 61 4 3" xfId="4507"/>
    <cellStyle name="표준 61 4 3 2" xfId="4762"/>
    <cellStyle name="표준 61 4 4" xfId="4592"/>
    <cellStyle name="표준 61 5" xfId="4174"/>
    <cellStyle name="표준 61 5 2" xfId="4408"/>
    <cellStyle name="표준 61 5 2 2" xfId="4663"/>
    <cellStyle name="표준 61 5 3" xfId="4493"/>
    <cellStyle name="표준 61 5 3 2" xfId="4748"/>
    <cellStyle name="표준 61 5 4" xfId="4578"/>
    <cellStyle name="표준 61 6" xfId="4211"/>
    <cellStyle name="표준 61 6 2" xfId="4445"/>
    <cellStyle name="표준 61 6 2 2" xfId="4700"/>
    <cellStyle name="표준 61 6 3" xfId="4530"/>
    <cellStyle name="표준 61 6 3 2" xfId="4785"/>
    <cellStyle name="표준 61 6 4" xfId="4615"/>
    <cellStyle name="표준 61 7" xfId="4205"/>
    <cellStyle name="표준 61 7 2" xfId="4439"/>
    <cellStyle name="표준 61 7 2 2" xfId="4694"/>
    <cellStyle name="표준 61 7 3" xfId="4524"/>
    <cellStyle name="표준 61 7 3 2" xfId="4779"/>
    <cellStyle name="표준 61 7 4" xfId="4609"/>
    <cellStyle name="표준 61 8" xfId="4181"/>
    <cellStyle name="표준 61 8 2" xfId="4415"/>
    <cellStyle name="표준 61 8 2 2" xfId="4670"/>
    <cellStyle name="표준 61 8 3" xfId="4500"/>
    <cellStyle name="표준 61 8 3 2" xfId="4755"/>
    <cellStyle name="표준 61 8 4" xfId="4585"/>
    <cellStyle name="표준 61 9" xfId="4201"/>
    <cellStyle name="표준 61 9 2" xfId="4435"/>
    <cellStyle name="표준 61 9 2 2" xfId="4690"/>
    <cellStyle name="표준 61 9 3" xfId="4520"/>
    <cellStyle name="표준 61 9 3 2" xfId="4775"/>
    <cellStyle name="표준 61 9 4" xfId="4605"/>
    <cellStyle name="표준 62" xfId="4074"/>
    <cellStyle name="표준 62 10" xfId="4192"/>
    <cellStyle name="표준 62 10 2" xfId="4426"/>
    <cellStyle name="표준 62 10 2 2" xfId="4681"/>
    <cellStyle name="표준 62 10 3" xfId="4511"/>
    <cellStyle name="표준 62 10 3 2" xfId="4766"/>
    <cellStyle name="표준 62 10 4" xfId="4596"/>
    <cellStyle name="표준 62 11" xfId="4368"/>
    <cellStyle name="표준 62 11 2" xfId="4623"/>
    <cellStyle name="표준 62 12" xfId="4453"/>
    <cellStyle name="표준 62 12 2" xfId="4708"/>
    <cellStyle name="표준 62 13" xfId="4538"/>
    <cellStyle name="표준 62 2" xfId="4150"/>
    <cellStyle name="표준 62 2 2" xfId="4388"/>
    <cellStyle name="표준 62 2 2 2" xfId="4643"/>
    <cellStyle name="표준 62 2 3" xfId="4473"/>
    <cellStyle name="표준 62 2 3 2" xfId="4728"/>
    <cellStyle name="표준 62 2 4" xfId="4558"/>
    <cellStyle name="표준 62 3" xfId="4187"/>
    <cellStyle name="표준 62 3 2" xfId="4421"/>
    <cellStyle name="표준 62 3 2 2" xfId="4676"/>
    <cellStyle name="표준 62 3 3" xfId="4506"/>
    <cellStyle name="표준 62 3 3 2" xfId="4761"/>
    <cellStyle name="표준 62 3 4" xfId="4591"/>
    <cellStyle name="표준 62 4" xfId="4202"/>
    <cellStyle name="표준 62 4 2" xfId="4436"/>
    <cellStyle name="표준 62 4 2 2" xfId="4691"/>
    <cellStyle name="표준 62 4 3" xfId="4521"/>
    <cellStyle name="표준 62 4 3 2" xfId="4776"/>
    <cellStyle name="표준 62 4 4" xfId="4606"/>
    <cellStyle name="표준 62 5" xfId="4183"/>
    <cellStyle name="표준 62 5 2" xfId="4417"/>
    <cellStyle name="표준 62 5 2 2" xfId="4672"/>
    <cellStyle name="표준 62 5 3" xfId="4502"/>
    <cellStyle name="표준 62 5 3 2" xfId="4757"/>
    <cellStyle name="표준 62 5 4" xfId="4587"/>
    <cellStyle name="표준 62 6" xfId="4215"/>
    <cellStyle name="표준 62 6 2" xfId="4449"/>
    <cellStyle name="표준 62 6 2 2" xfId="4704"/>
    <cellStyle name="표준 62 6 3" xfId="4534"/>
    <cellStyle name="표준 62 6 3 2" xfId="4789"/>
    <cellStyle name="표준 62 6 4" xfId="4619"/>
    <cellStyle name="표준 62 7" xfId="4189"/>
    <cellStyle name="표준 62 7 2" xfId="4423"/>
    <cellStyle name="표준 62 7 2 2" xfId="4678"/>
    <cellStyle name="표준 62 7 3" xfId="4508"/>
    <cellStyle name="표준 62 7 3 2" xfId="4763"/>
    <cellStyle name="표준 62 7 4" xfId="4593"/>
    <cellStyle name="표준 62 8" xfId="4196"/>
    <cellStyle name="표준 62 8 2" xfId="4430"/>
    <cellStyle name="표준 62 8 2 2" xfId="4685"/>
    <cellStyle name="표준 62 8 3" xfId="4515"/>
    <cellStyle name="표준 62 8 3 2" xfId="4770"/>
    <cellStyle name="표준 62 8 4" xfId="4600"/>
    <cellStyle name="표준 62 9" xfId="4180"/>
    <cellStyle name="표준 62 9 2" xfId="4414"/>
    <cellStyle name="표준 62 9 2 2" xfId="4669"/>
    <cellStyle name="표준 62 9 3" xfId="4499"/>
    <cellStyle name="표준 62 9 3 2" xfId="4754"/>
    <cellStyle name="표준 62 9 4" xfId="4584"/>
    <cellStyle name="표준 63" xfId="4075"/>
    <cellStyle name="표준 63 10" xfId="4193"/>
    <cellStyle name="표준 63 10 2" xfId="4427"/>
    <cellStyle name="표준 63 10 2 2" xfId="4682"/>
    <cellStyle name="표준 63 10 3" xfId="4512"/>
    <cellStyle name="표준 63 10 3 2" xfId="4767"/>
    <cellStyle name="표준 63 10 4" xfId="4597"/>
    <cellStyle name="표준 63 11" xfId="4369"/>
    <cellStyle name="표준 63 11 2" xfId="4624"/>
    <cellStyle name="표준 63 12" xfId="4454"/>
    <cellStyle name="표준 63 12 2" xfId="4709"/>
    <cellStyle name="표준 63 13" xfId="4539"/>
    <cellStyle name="표준 63 2" xfId="4151"/>
    <cellStyle name="표준 63 2 2" xfId="4389"/>
    <cellStyle name="표준 63 2 2 2" xfId="4644"/>
    <cellStyle name="표준 63 2 3" xfId="4474"/>
    <cellStyle name="표준 63 2 3 2" xfId="4729"/>
    <cellStyle name="표준 63 2 4" xfId="4559"/>
    <cellStyle name="표준 63 3" xfId="4186"/>
    <cellStyle name="표준 63 3 2" xfId="4420"/>
    <cellStyle name="표준 63 3 2 2" xfId="4675"/>
    <cellStyle name="표준 63 3 3" xfId="4505"/>
    <cellStyle name="표준 63 3 3 2" xfId="4760"/>
    <cellStyle name="표준 63 3 4" xfId="4590"/>
    <cellStyle name="표준 63 4" xfId="4213"/>
    <cellStyle name="표준 63 4 2" xfId="4447"/>
    <cellStyle name="표준 63 4 2 2" xfId="4702"/>
    <cellStyle name="표준 63 4 3" xfId="4532"/>
    <cellStyle name="표준 63 4 3 2" xfId="4787"/>
    <cellStyle name="표준 63 4 4" xfId="4617"/>
    <cellStyle name="표준 63 5" xfId="4170"/>
    <cellStyle name="표준 63 5 2" xfId="4404"/>
    <cellStyle name="표준 63 5 2 2" xfId="4659"/>
    <cellStyle name="표준 63 5 3" xfId="4489"/>
    <cellStyle name="표준 63 5 3 2" xfId="4744"/>
    <cellStyle name="표준 63 5 4" xfId="4574"/>
    <cellStyle name="표준 63 6" xfId="4166"/>
    <cellStyle name="표준 63 6 2" xfId="4400"/>
    <cellStyle name="표준 63 6 2 2" xfId="4655"/>
    <cellStyle name="표준 63 6 3" xfId="4485"/>
    <cellStyle name="표준 63 6 3 2" xfId="4740"/>
    <cellStyle name="표준 63 6 4" xfId="4570"/>
    <cellStyle name="표준 63 7" xfId="4182"/>
    <cellStyle name="표준 63 7 2" xfId="4416"/>
    <cellStyle name="표준 63 7 2 2" xfId="4671"/>
    <cellStyle name="표준 63 7 3" xfId="4501"/>
    <cellStyle name="표준 63 7 3 2" xfId="4756"/>
    <cellStyle name="표준 63 7 4" xfId="4586"/>
    <cellStyle name="표준 63 8" xfId="4197"/>
    <cellStyle name="표준 63 8 2" xfId="4431"/>
    <cellStyle name="표준 63 8 2 2" xfId="4686"/>
    <cellStyle name="표준 63 8 3" xfId="4516"/>
    <cellStyle name="표준 63 8 3 2" xfId="4771"/>
    <cellStyle name="표준 63 8 4" xfId="4601"/>
    <cellStyle name="표준 63 9" xfId="4179"/>
    <cellStyle name="표준 63 9 2" xfId="4413"/>
    <cellStyle name="표준 63 9 2 2" xfId="4668"/>
    <cellStyle name="표준 63 9 3" xfId="4498"/>
    <cellStyle name="표준 63 9 3 2" xfId="4753"/>
    <cellStyle name="표준 63 9 4" xfId="4583"/>
    <cellStyle name="표준 64" xfId="4076"/>
    <cellStyle name="표준 64 10" xfId="4194"/>
    <cellStyle name="표준 64 10 2" xfId="4428"/>
    <cellStyle name="표준 64 10 2 2" xfId="4683"/>
    <cellStyle name="표준 64 10 3" xfId="4513"/>
    <cellStyle name="표준 64 10 3 2" xfId="4768"/>
    <cellStyle name="표준 64 10 4" xfId="4598"/>
    <cellStyle name="표준 64 11" xfId="4370"/>
    <cellStyle name="표준 64 11 2" xfId="4625"/>
    <cellStyle name="표준 64 12" xfId="4455"/>
    <cellStyle name="표준 64 12 2" xfId="4710"/>
    <cellStyle name="표준 64 13" xfId="4540"/>
    <cellStyle name="표준 64 2" xfId="4152"/>
    <cellStyle name="표준 64 2 2" xfId="4390"/>
    <cellStyle name="표준 64 2 2 2" xfId="4645"/>
    <cellStyle name="표준 64 2 3" xfId="4475"/>
    <cellStyle name="표준 64 2 3 2" xfId="4730"/>
    <cellStyle name="표준 64 2 4" xfId="4560"/>
    <cellStyle name="표준 64 3" xfId="4164"/>
    <cellStyle name="표준 64 3 2" xfId="4398"/>
    <cellStyle name="표준 64 3 2 2" xfId="4653"/>
    <cellStyle name="표준 64 3 3" xfId="4483"/>
    <cellStyle name="표준 64 3 3 2" xfId="4738"/>
    <cellStyle name="표준 64 3 4" xfId="4568"/>
    <cellStyle name="표준 64 4" xfId="4203"/>
    <cellStyle name="표준 64 4 2" xfId="4437"/>
    <cellStyle name="표준 64 4 2 2" xfId="4692"/>
    <cellStyle name="표준 64 4 3" xfId="4522"/>
    <cellStyle name="표준 64 4 3 2" xfId="4777"/>
    <cellStyle name="표준 64 4 4" xfId="4607"/>
    <cellStyle name="표준 64 5" xfId="4169"/>
    <cellStyle name="표준 64 5 2" xfId="4403"/>
    <cellStyle name="표준 64 5 2 2" xfId="4658"/>
    <cellStyle name="표준 64 5 3" xfId="4488"/>
    <cellStyle name="표준 64 5 3 2" xfId="4743"/>
    <cellStyle name="표준 64 5 4" xfId="4573"/>
    <cellStyle name="표준 64 6" xfId="4209"/>
    <cellStyle name="표준 64 6 2" xfId="4443"/>
    <cellStyle name="표준 64 6 2 2" xfId="4698"/>
    <cellStyle name="표준 64 6 3" xfId="4528"/>
    <cellStyle name="표준 64 6 3 2" xfId="4783"/>
    <cellStyle name="표준 64 6 4" xfId="4613"/>
    <cellStyle name="표준 64 7" xfId="4162"/>
    <cellStyle name="표준 64 7 2" xfId="4396"/>
    <cellStyle name="표준 64 7 2 2" xfId="4651"/>
    <cellStyle name="표준 64 7 3" xfId="4481"/>
    <cellStyle name="표준 64 7 3 2" xfId="4736"/>
    <cellStyle name="표준 64 7 4" xfId="4566"/>
    <cellStyle name="표준 64 8" xfId="4176"/>
    <cellStyle name="표준 64 8 2" xfId="4410"/>
    <cellStyle name="표준 64 8 2 2" xfId="4665"/>
    <cellStyle name="표준 64 8 3" xfId="4495"/>
    <cellStyle name="표준 64 8 3 2" xfId="4750"/>
    <cellStyle name="표준 64 8 4" xfId="4580"/>
    <cellStyle name="표준 64 9" xfId="4178"/>
    <cellStyle name="표준 64 9 2" xfId="4412"/>
    <cellStyle name="표준 64 9 2 2" xfId="4667"/>
    <cellStyle name="표준 64 9 3" xfId="4497"/>
    <cellStyle name="표준 64 9 3 2" xfId="4752"/>
    <cellStyle name="표준 64 9 4" xfId="4582"/>
    <cellStyle name="표준 65" xfId="4077"/>
    <cellStyle name="표준 65 10" xfId="4171"/>
    <cellStyle name="표준 65 10 2" xfId="4405"/>
    <cellStyle name="표준 65 10 2 2" xfId="4660"/>
    <cellStyle name="표준 65 10 3" xfId="4490"/>
    <cellStyle name="표준 65 10 3 2" xfId="4745"/>
    <cellStyle name="표준 65 10 4" xfId="4575"/>
    <cellStyle name="표준 65 11" xfId="4371"/>
    <cellStyle name="표준 65 11 2" xfId="4626"/>
    <cellStyle name="표준 65 12" xfId="4456"/>
    <cellStyle name="표준 65 12 2" xfId="4711"/>
    <cellStyle name="표준 65 13" xfId="4541"/>
    <cellStyle name="표준 65 2" xfId="4153"/>
    <cellStyle name="표준 65 2 2" xfId="4391"/>
    <cellStyle name="표준 65 2 2 2" xfId="4646"/>
    <cellStyle name="표준 65 2 3" xfId="4476"/>
    <cellStyle name="표준 65 2 3 2" xfId="4731"/>
    <cellStyle name="표준 65 2 4" xfId="4561"/>
    <cellStyle name="표준 65 3" xfId="4185"/>
    <cellStyle name="표준 65 3 2" xfId="4419"/>
    <cellStyle name="표준 65 3 2 2" xfId="4674"/>
    <cellStyle name="표준 65 3 3" xfId="4504"/>
    <cellStyle name="표준 65 3 3 2" xfId="4759"/>
    <cellStyle name="표준 65 3 4" xfId="4589"/>
    <cellStyle name="표준 65 4" xfId="4204"/>
    <cellStyle name="표준 65 4 2" xfId="4438"/>
    <cellStyle name="표준 65 4 2 2" xfId="4693"/>
    <cellStyle name="표준 65 4 3" xfId="4523"/>
    <cellStyle name="표준 65 4 3 2" xfId="4778"/>
    <cellStyle name="표준 65 4 4" xfId="4608"/>
    <cellStyle name="표준 65 5" xfId="4210"/>
    <cellStyle name="표준 65 5 2" xfId="4444"/>
    <cellStyle name="표준 65 5 2 2" xfId="4699"/>
    <cellStyle name="표준 65 5 3" xfId="4529"/>
    <cellStyle name="표준 65 5 3 2" xfId="4784"/>
    <cellStyle name="표준 65 5 4" xfId="4614"/>
    <cellStyle name="표준 65 6" xfId="4207"/>
    <cellStyle name="표준 65 6 2" xfId="4441"/>
    <cellStyle name="표준 65 6 2 2" xfId="4696"/>
    <cellStyle name="표준 65 6 3" xfId="4526"/>
    <cellStyle name="표준 65 6 3 2" xfId="4781"/>
    <cellStyle name="표준 65 6 4" xfId="4611"/>
    <cellStyle name="표준 65 7" xfId="4208"/>
    <cellStyle name="표준 65 7 2" xfId="4442"/>
    <cellStyle name="표준 65 7 2 2" xfId="4697"/>
    <cellStyle name="표준 65 7 3" xfId="4527"/>
    <cellStyle name="표준 65 7 3 2" xfId="4782"/>
    <cellStyle name="표준 65 7 4" xfId="4612"/>
    <cellStyle name="표준 65 8" xfId="4198"/>
    <cellStyle name="표준 65 8 2" xfId="4432"/>
    <cellStyle name="표준 65 8 2 2" xfId="4687"/>
    <cellStyle name="표준 65 8 3" xfId="4517"/>
    <cellStyle name="표준 65 8 3 2" xfId="4772"/>
    <cellStyle name="표준 65 8 4" xfId="4602"/>
    <cellStyle name="표준 65 9" xfId="4212"/>
    <cellStyle name="표준 65 9 2" xfId="4446"/>
    <cellStyle name="표준 65 9 2 2" xfId="4701"/>
    <cellStyle name="표준 65 9 3" xfId="4531"/>
    <cellStyle name="표준 65 9 3 2" xfId="4786"/>
    <cellStyle name="표준 65 9 4" xfId="4616"/>
    <cellStyle name="표준 66" xfId="4078"/>
    <cellStyle name="표준 66 10" xfId="4172"/>
    <cellStyle name="표준 66 10 2" xfId="4406"/>
    <cellStyle name="표준 66 10 2 2" xfId="4661"/>
    <cellStyle name="표준 66 10 3" xfId="4491"/>
    <cellStyle name="표준 66 10 3 2" xfId="4746"/>
    <cellStyle name="표준 66 10 4" xfId="4576"/>
    <cellStyle name="표준 66 11" xfId="4372"/>
    <cellStyle name="표준 66 11 2" xfId="4627"/>
    <cellStyle name="표준 66 12" xfId="4457"/>
    <cellStyle name="표준 66 12 2" xfId="4712"/>
    <cellStyle name="표준 66 13" xfId="4542"/>
    <cellStyle name="표준 66 2" xfId="4154"/>
    <cellStyle name="표준 66 2 2" xfId="4392"/>
    <cellStyle name="표준 66 2 2 2" xfId="4647"/>
    <cellStyle name="표준 66 2 3" xfId="4477"/>
    <cellStyle name="표준 66 2 3 2" xfId="4732"/>
    <cellStyle name="표준 66 2 4" xfId="4562"/>
    <cellStyle name="표준 66 3" xfId="4163"/>
    <cellStyle name="표준 66 3 2" xfId="4397"/>
    <cellStyle name="표준 66 3 2 2" xfId="4652"/>
    <cellStyle name="표준 66 3 3" xfId="4482"/>
    <cellStyle name="표준 66 3 3 2" xfId="4737"/>
    <cellStyle name="표준 66 3 4" xfId="4567"/>
    <cellStyle name="표준 66 4" xfId="4175"/>
    <cellStyle name="표준 66 4 2" xfId="4409"/>
    <cellStyle name="표준 66 4 2 2" xfId="4664"/>
    <cellStyle name="표준 66 4 3" xfId="4494"/>
    <cellStyle name="표준 66 4 3 2" xfId="4749"/>
    <cellStyle name="표준 66 4 4" xfId="4579"/>
    <cellStyle name="표준 66 5" xfId="4168"/>
    <cellStyle name="표준 66 5 2" xfId="4402"/>
    <cellStyle name="표준 66 5 2 2" xfId="4657"/>
    <cellStyle name="표준 66 5 3" xfId="4487"/>
    <cellStyle name="표준 66 5 3 2" xfId="4742"/>
    <cellStyle name="표준 66 5 4" xfId="4572"/>
    <cellStyle name="표준 66 6" xfId="4173"/>
    <cellStyle name="표준 66 6 2" xfId="4407"/>
    <cellStyle name="표준 66 6 2 2" xfId="4662"/>
    <cellStyle name="표준 66 6 3" xfId="4492"/>
    <cellStyle name="표준 66 6 3 2" xfId="4747"/>
    <cellStyle name="표준 66 6 4" xfId="4577"/>
    <cellStyle name="표준 66 7" xfId="4191"/>
    <cellStyle name="표준 66 7 2" xfId="4425"/>
    <cellStyle name="표준 66 7 2 2" xfId="4680"/>
    <cellStyle name="표준 66 7 3" xfId="4510"/>
    <cellStyle name="표준 66 7 3 2" xfId="4765"/>
    <cellStyle name="표준 66 7 4" xfId="4595"/>
    <cellStyle name="표준 66 8" xfId="4199"/>
    <cellStyle name="표준 66 8 2" xfId="4433"/>
    <cellStyle name="표준 66 8 2 2" xfId="4688"/>
    <cellStyle name="표준 66 8 3" xfId="4518"/>
    <cellStyle name="표준 66 8 3 2" xfId="4773"/>
    <cellStyle name="표준 66 8 4" xfId="4603"/>
    <cellStyle name="표준 66 9" xfId="4177"/>
    <cellStyle name="표준 66 9 2" xfId="4411"/>
    <cellStyle name="표준 66 9 2 2" xfId="4666"/>
    <cellStyle name="표준 66 9 3" xfId="4496"/>
    <cellStyle name="표준 66 9 3 2" xfId="4751"/>
    <cellStyle name="표준 66 9 4" xfId="4581"/>
    <cellStyle name="표준 67" xfId="4079"/>
    <cellStyle name="표준 67 10" xfId="4195"/>
    <cellStyle name="표준 67 10 2" xfId="4429"/>
    <cellStyle name="표준 67 10 2 2" xfId="4684"/>
    <cellStyle name="표준 67 10 3" xfId="4514"/>
    <cellStyle name="표준 67 10 3 2" xfId="4769"/>
    <cellStyle name="표준 67 10 4" xfId="4599"/>
    <cellStyle name="표준 67 11" xfId="4373"/>
    <cellStyle name="표준 67 11 2" xfId="4628"/>
    <cellStyle name="표준 67 12" xfId="4458"/>
    <cellStyle name="표준 67 12 2" xfId="4713"/>
    <cellStyle name="표준 67 13" xfId="4543"/>
    <cellStyle name="표준 67 2" xfId="4155"/>
    <cellStyle name="표준 67 2 2" xfId="4393"/>
    <cellStyle name="표준 67 2 2 2" xfId="4648"/>
    <cellStyle name="표준 67 2 3" xfId="4478"/>
    <cellStyle name="표준 67 2 3 2" xfId="4733"/>
    <cellStyle name="표준 67 2 4" xfId="4563"/>
    <cellStyle name="표준 67 3" xfId="4184"/>
    <cellStyle name="표준 67 3 2" xfId="4418"/>
    <cellStyle name="표준 67 3 2 2" xfId="4673"/>
    <cellStyle name="표준 67 3 3" xfId="4503"/>
    <cellStyle name="표준 67 3 3 2" xfId="4758"/>
    <cellStyle name="표준 67 3 4" xfId="4588"/>
    <cellStyle name="표준 67 4" xfId="4214"/>
    <cellStyle name="표준 67 4 2" xfId="4448"/>
    <cellStyle name="표준 67 4 2 2" xfId="4703"/>
    <cellStyle name="표준 67 4 3" xfId="4533"/>
    <cellStyle name="표준 67 4 3 2" xfId="4788"/>
    <cellStyle name="표준 67 4 4" xfId="4618"/>
    <cellStyle name="표준 67 5" xfId="4167"/>
    <cellStyle name="표준 67 5 2" xfId="4401"/>
    <cellStyle name="표준 67 5 2 2" xfId="4656"/>
    <cellStyle name="표준 67 5 3" xfId="4486"/>
    <cellStyle name="표준 67 5 3 2" xfId="4741"/>
    <cellStyle name="표준 67 5 4" xfId="4571"/>
    <cellStyle name="표준 67 6" xfId="4206"/>
    <cellStyle name="표준 67 6 2" xfId="4440"/>
    <cellStyle name="표준 67 6 2 2" xfId="4695"/>
    <cellStyle name="표준 67 6 3" xfId="4525"/>
    <cellStyle name="표준 67 6 3 2" xfId="4780"/>
    <cellStyle name="표준 67 6 4" xfId="4610"/>
    <cellStyle name="표준 67 7" xfId="4190"/>
    <cellStyle name="표준 67 7 2" xfId="4424"/>
    <cellStyle name="표준 67 7 2 2" xfId="4679"/>
    <cellStyle name="표준 67 7 3" xfId="4509"/>
    <cellStyle name="표준 67 7 3 2" xfId="4764"/>
    <cellStyle name="표준 67 7 4" xfId="4594"/>
    <cellStyle name="표준 67 8" xfId="4200"/>
    <cellStyle name="표준 67 8 2" xfId="4434"/>
    <cellStyle name="표준 67 8 2 2" xfId="4689"/>
    <cellStyle name="표준 67 8 3" xfId="4519"/>
    <cellStyle name="표준 67 8 3 2" xfId="4774"/>
    <cellStyle name="표준 67 8 4" xfId="4604"/>
    <cellStyle name="표준 67 9" xfId="4216"/>
    <cellStyle name="표준 67 9 2" xfId="4450"/>
    <cellStyle name="표준 67 9 2 2" xfId="4705"/>
    <cellStyle name="표준 67 9 3" xfId="4535"/>
    <cellStyle name="표준 67 9 3 2" xfId="4790"/>
    <cellStyle name="표준 67 9 4" xfId="4620"/>
    <cellStyle name="표준 68" xfId="446"/>
    <cellStyle name="표준 68 2" xfId="4366"/>
    <cellStyle name="표준 68 2 2" xfId="4621"/>
    <cellStyle name="표준 68 3" xfId="4451"/>
    <cellStyle name="표준 68 3 2" xfId="4706"/>
    <cellStyle name="표준 68 4" xfId="4536"/>
    <cellStyle name="표준 69" xfId="4135"/>
    <cellStyle name="표준 69 2" xfId="4374"/>
    <cellStyle name="표준 69 2 2" xfId="4629"/>
    <cellStyle name="표준 69 3" xfId="4459"/>
    <cellStyle name="표준 69 3 2" xfId="4714"/>
    <cellStyle name="표준 69 4" xfId="4544"/>
    <cellStyle name="표준 7" xfId="346"/>
    <cellStyle name="표준 7 2" xfId="4081"/>
    <cellStyle name="표준 7 2 2" xfId="4082"/>
    <cellStyle name="표준 7 2 2 2" xfId="4083"/>
    <cellStyle name="표준 7 2 2 3" xfId="4084"/>
    <cellStyle name="표준 7 2 3" xfId="4085"/>
    <cellStyle name="표준 7 3" xfId="4086"/>
    <cellStyle name="표준 7 4" xfId="4087"/>
    <cellStyle name="표준 7 4 2" xfId="4088"/>
    <cellStyle name="표준 7 4 3" xfId="4089"/>
    <cellStyle name="표준 7 5" xfId="4090"/>
    <cellStyle name="표준 7 5 2" xfId="4091"/>
    <cellStyle name="표준 7 6" xfId="4080"/>
    <cellStyle name="표준 7_009_유통금융보험및기타서비스" xfId="4092"/>
    <cellStyle name="표준 70" xfId="4137"/>
    <cellStyle name="표준 70 2" xfId="4375"/>
    <cellStyle name="표준 70 2 2" xfId="4630"/>
    <cellStyle name="표준 70 3" xfId="4460"/>
    <cellStyle name="표준 70 3 2" xfId="4715"/>
    <cellStyle name="표준 70 4" xfId="4545"/>
    <cellStyle name="표준 71" xfId="4093"/>
    <cellStyle name="표준 72" xfId="4094"/>
    <cellStyle name="표준 73" xfId="4138"/>
    <cellStyle name="표준 73 2" xfId="4376"/>
    <cellStyle name="표준 73 2 2" xfId="4631"/>
    <cellStyle name="표준 73 3" xfId="4461"/>
    <cellStyle name="표준 73 3 2" xfId="4716"/>
    <cellStyle name="표준 73 4" xfId="4546"/>
    <cellStyle name="표준 74" xfId="4141"/>
    <cellStyle name="표준 74 2" xfId="4379"/>
    <cellStyle name="표준 74 2 2" xfId="4634"/>
    <cellStyle name="표준 74 3" xfId="4464"/>
    <cellStyle name="표준 74 3 2" xfId="4719"/>
    <cellStyle name="표준 74 4" xfId="4549"/>
    <cellStyle name="표준 75" xfId="4140"/>
    <cellStyle name="표준 75 2" xfId="4378"/>
    <cellStyle name="표준 75 2 2" xfId="4633"/>
    <cellStyle name="표준 75 3" xfId="4463"/>
    <cellStyle name="표준 75 3 2" xfId="4718"/>
    <cellStyle name="표준 75 4" xfId="4548"/>
    <cellStyle name="표준 76" xfId="4146"/>
    <cellStyle name="표준 76 2" xfId="4384"/>
    <cellStyle name="표준 76 2 2" xfId="4639"/>
    <cellStyle name="표준 76 3" xfId="4469"/>
    <cellStyle name="표준 76 3 2" xfId="4724"/>
    <cellStyle name="표준 76 4" xfId="4554"/>
    <cellStyle name="표준 77" xfId="4144"/>
    <cellStyle name="표준 77 2" xfId="4382"/>
    <cellStyle name="표준 77 2 2" xfId="4637"/>
    <cellStyle name="표준 77 3" xfId="4467"/>
    <cellStyle name="표준 77 3 2" xfId="4722"/>
    <cellStyle name="표준 77 4" xfId="4552"/>
    <cellStyle name="표준 78" xfId="4145"/>
    <cellStyle name="표준 78 2" xfId="4383"/>
    <cellStyle name="표준 78 2 2" xfId="4638"/>
    <cellStyle name="표준 78 3" xfId="4468"/>
    <cellStyle name="표준 78 3 2" xfId="4723"/>
    <cellStyle name="표준 78 4" xfId="4553"/>
    <cellStyle name="표준 79" xfId="4095"/>
    <cellStyle name="표준 79 2" xfId="4096"/>
    <cellStyle name="표준 79 3" xfId="4097"/>
    <cellStyle name="표준 8" xfId="347"/>
    <cellStyle name="표준 8 2" xfId="4098"/>
    <cellStyle name="표준 8 2 2" xfId="4099"/>
    <cellStyle name="표준 8 2 2 2" xfId="4100"/>
    <cellStyle name="표준 8 2 2 3" xfId="4101"/>
    <cellStyle name="표준 8 2 3" xfId="4102"/>
    <cellStyle name="표준 8 3" xfId="4103"/>
    <cellStyle name="표준 8 4" xfId="4104"/>
    <cellStyle name="표준 8 4 2" xfId="4105"/>
    <cellStyle name="표준 8 4 3" xfId="4106"/>
    <cellStyle name="표준 8 5" xfId="4107"/>
    <cellStyle name="표준 8 5 2" xfId="4108"/>
    <cellStyle name="표준 8_017_공공행정및사법" xfId="4109"/>
    <cellStyle name="표준 80" xfId="4110"/>
    <cellStyle name="표준 80 2" xfId="4111"/>
    <cellStyle name="표준 80 3" xfId="4112"/>
    <cellStyle name="표준 87" xfId="4113"/>
    <cellStyle name="표준 88" xfId="4114"/>
    <cellStyle name="표준 89" xfId="4115"/>
    <cellStyle name="표준 9" xfId="348"/>
    <cellStyle name="표준 9 2" xfId="4117"/>
    <cellStyle name="표준 9 3" xfId="4118"/>
    <cellStyle name="표준 9 4" xfId="4119"/>
    <cellStyle name="표준 9 5" xfId="4116"/>
    <cellStyle name="표준 9_009_유통금융보험및기타서비스" xfId="4120"/>
    <cellStyle name="표준 90" xfId="4121"/>
    <cellStyle name="표준 91" xfId="4122"/>
    <cellStyle name="표준 92" xfId="4123"/>
    <cellStyle name="표준 94" xfId="4124"/>
    <cellStyle name="표준 95" xfId="4125"/>
    <cellStyle name="표준 96" xfId="4126"/>
    <cellStyle name="표준 97" xfId="4127"/>
    <cellStyle name="표준 98" xfId="4128"/>
    <cellStyle name="표준 99" xfId="4129"/>
    <cellStyle name="표준_09 유통금융" xfId="349"/>
    <cellStyle name="표준_09. 유통금융" xfId="350"/>
    <cellStyle name="표준_1.유통업체현황" xfId="351"/>
    <cellStyle name="표준_9. 유통금융" xfId="352"/>
    <cellStyle name="표준_9_유통금융" xfId="353"/>
    <cellStyle name="표준_Sheet1" xfId="354"/>
    <cellStyle name="표준_경지규모별농가" xfId="355"/>
    <cellStyle name="표준_맥류" xfId="356"/>
    <cellStyle name="표준_소비자물가지수(2010기준)" xfId="357"/>
    <cellStyle name="하이퍼링크" xfId="358" builtinId="8"/>
    <cellStyle name="하이퍼링크 2" xfId="359"/>
    <cellStyle name="하이퍼링크 2 2" xfId="4130"/>
    <cellStyle name="하이퍼링크 2 3" xfId="4131"/>
    <cellStyle name="하이퍼링크 3" xfId="4132"/>
    <cellStyle name="합산" xfId="360"/>
    <cellStyle name="합산 2" xfId="4133"/>
    <cellStyle name="화폐기호" xfId="361"/>
    <cellStyle name="화폐기호 2" xfId="362"/>
    <cellStyle name="화폐기호 2 2" xfId="4134"/>
    <cellStyle name="화폐기호0" xfId="363"/>
    <cellStyle name="화폐기호0 2" xfId="364"/>
    <cellStyle name="화폐기호0 2 2" xfId="413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26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7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6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</xdr:row>
      <xdr:rowOff>9525</xdr:rowOff>
    </xdr:from>
    <xdr:to>
      <xdr:col>8</xdr:col>
      <xdr:colOff>533400</xdr:colOff>
      <xdr:row>8</xdr:row>
      <xdr:rowOff>238125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04775" y="600075"/>
          <a:ext cx="5915025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9.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유통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금융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보험 및 기타서비스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Trade, Banking, Insurance</a:t>
          </a: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and Other Services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(&#48537;&#51076;3)&#53685;&#44228;&#50672;&#48372;&#51089;&#49457;&#49436;&#49885;.zip&#50640;%20&#45824;&#54620;%20&#51076;&#49884;%20&#46356;&#47113;&#53552;&#47532;%202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C3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9020055\LOCALS~1\Temp\_AZTMP14_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_AZTMP7_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16CD926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HAMONITEMP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B27" sqref="B27"/>
      <selection pane="bottomLeft" activeCell="I2" sqref="I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383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 t="s">
        <v>16</v>
      </c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38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516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/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17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18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19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462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442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444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463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464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465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458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456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466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467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468</v>
      </c>
      <c r="B31" s="6"/>
      <c r="C31" s="7"/>
      <c r="D31" s="7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5"/>
    </row>
    <row r="38" spans="1:16">
      <c r="J38" s="5"/>
    </row>
  </sheetData>
  <phoneticPr fontId="55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6"/>
  <sheetViews>
    <sheetView view="pageBreakPreview" zoomScaleNormal="100" zoomScaleSheetLayoutView="100" workbookViewId="0">
      <selection activeCell="B19" sqref="B19"/>
    </sheetView>
  </sheetViews>
  <sheetFormatPr defaultRowHeight="14.25"/>
  <cols>
    <col min="1" max="1" width="5.625" style="48" customWidth="1"/>
    <col min="2" max="2" width="10.625" style="49" customWidth="1"/>
    <col min="3" max="3" width="11" style="50" customWidth="1"/>
    <col min="4" max="8" width="11" style="49" customWidth="1"/>
    <col min="9" max="9" width="11.625" style="51" customWidth="1"/>
    <col min="10" max="10" width="11.25" style="49" customWidth="1"/>
    <col min="11" max="11" width="12.375" style="49" customWidth="1"/>
    <col min="12" max="12" width="12.125" style="49" customWidth="1"/>
    <col min="13" max="13" width="11.125" style="49" customWidth="1"/>
    <col min="14" max="14" width="12.125" style="49" customWidth="1"/>
    <col min="15" max="18" width="11.875" style="49" customWidth="1"/>
    <col min="19" max="20" width="11.125" style="49" customWidth="1"/>
    <col min="21" max="21" width="12.625" style="49" customWidth="1"/>
    <col min="22" max="22" width="11.625" style="49" customWidth="1"/>
    <col min="23" max="23" width="12.625" style="49" customWidth="1"/>
    <col min="24" max="25" width="11.625" style="49" customWidth="1"/>
    <col min="26" max="26" width="12.625" style="50" customWidth="1"/>
    <col min="27" max="27" width="10.25" style="49" customWidth="1"/>
    <col min="28" max="28" width="11.625" style="49" customWidth="1"/>
    <col min="29" max="29" width="11.625" style="50" customWidth="1"/>
    <col min="30" max="32" width="22.5" style="49" customWidth="1"/>
    <col min="33" max="33" width="14.625" style="49" customWidth="1"/>
    <col min="34" max="16384" width="9" style="49"/>
  </cols>
  <sheetData>
    <row r="1" spans="1:33" s="373" customFormat="1" ht="14.1" customHeight="1">
      <c r="A1" s="372"/>
      <c r="C1" s="372"/>
      <c r="G1" s="374"/>
      <c r="H1" s="374" t="s">
        <v>517</v>
      </c>
      <c r="I1" s="375" t="s">
        <v>507</v>
      </c>
      <c r="Q1" s="374"/>
      <c r="R1" s="374"/>
      <c r="V1" s="374" t="s">
        <v>518</v>
      </c>
      <c r="W1" s="375" t="s">
        <v>519</v>
      </c>
      <c r="Z1" s="372"/>
      <c r="AC1" s="372"/>
      <c r="AG1" s="374" t="s">
        <v>520</v>
      </c>
    </row>
    <row r="2" spans="1:33" s="13" customFormat="1" ht="14.1" customHeight="1">
      <c r="A2" s="12"/>
      <c r="C2" s="12"/>
      <c r="G2" s="14"/>
      <c r="H2" s="14"/>
      <c r="I2" s="15"/>
      <c r="Q2" s="14"/>
      <c r="R2" s="14"/>
      <c r="V2" s="14"/>
      <c r="W2" s="15"/>
      <c r="Z2" s="12"/>
      <c r="AC2" s="12"/>
    </row>
    <row r="3" spans="1:33" s="280" customFormat="1" ht="20.100000000000001" customHeight="1">
      <c r="A3" s="439" t="s">
        <v>65</v>
      </c>
      <c r="B3" s="439"/>
      <c r="C3" s="439"/>
      <c r="D3" s="439"/>
      <c r="E3" s="439"/>
      <c r="F3" s="439"/>
      <c r="G3" s="439"/>
      <c r="H3" s="439"/>
      <c r="I3" s="439" t="s">
        <v>66</v>
      </c>
      <c r="J3" s="439"/>
      <c r="K3" s="439"/>
      <c r="L3" s="439"/>
      <c r="M3" s="439"/>
      <c r="N3" s="439"/>
      <c r="O3" s="439"/>
      <c r="P3" s="406" t="s">
        <v>67</v>
      </c>
      <c r="Q3" s="406"/>
      <c r="R3" s="406"/>
      <c r="S3" s="406"/>
      <c r="T3" s="406"/>
      <c r="U3" s="406"/>
      <c r="V3" s="406"/>
      <c r="W3" s="439" t="s">
        <v>66</v>
      </c>
      <c r="X3" s="439"/>
      <c r="Y3" s="439"/>
      <c r="Z3" s="439"/>
      <c r="AA3" s="439"/>
      <c r="AB3" s="439"/>
      <c r="AC3" s="439"/>
      <c r="AD3" s="440" t="s">
        <v>67</v>
      </c>
      <c r="AE3" s="440"/>
      <c r="AF3" s="440"/>
      <c r="AG3" s="440"/>
    </row>
    <row r="4" spans="1:33" s="277" customFormat="1" ht="24" customHeight="1">
      <c r="A4" s="440" t="s">
        <v>68</v>
      </c>
      <c r="B4" s="440"/>
      <c r="C4" s="440"/>
      <c r="D4" s="440"/>
      <c r="E4" s="440"/>
      <c r="F4" s="440"/>
      <c r="G4" s="440"/>
      <c r="H4" s="440"/>
    </row>
    <row r="5" spans="1:33" s="15" customFormat="1" ht="18" customHeight="1" thickBot="1">
      <c r="A5" s="15" t="s">
        <v>20</v>
      </c>
      <c r="G5" s="14"/>
      <c r="H5" s="14" t="s">
        <v>69</v>
      </c>
      <c r="I5" s="15" t="s">
        <v>20</v>
      </c>
      <c r="K5" s="14"/>
      <c r="L5" s="14"/>
      <c r="V5" s="14" t="s">
        <v>69</v>
      </c>
      <c r="W5" s="15" t="s">
        <v>20</v>
      </c>
      <c r="AG5" s="14" t="s">
        <v>69</v>
      </c>
    </row>
    <row r="6" spans="1:33" s="13" customFormat="1" ht="13.35" customHeight="1">
      <c r="A6" s="431" t="s">
        <v>70</v>
      </c>
      <c r="B6" s="432"/>
      <c r="C6" s="443" t="s">
        <v>71</v>
      </c>
      <c r="D6" s="416"/>
      <c r="E6" s="416"/>
      <c r="F6" s="441" t="s">
        <v>72</v>
      </c>
      <c r="G6" s="416"/>
      <c r="H6" s="416"/>
      <c r="I6" s="413" t="s">
        <v>73</v>
      </c>
      <c r="J6" s="443" t="s">
        <v>74</v>
      </c>
      <c r="K6" s="416"/>
      <c r="L6" s="444"/>
      <c r="M6" s="441" t="s">
        <v>75</v>
      </c>
      <c r="N6" s="407"/>
      <c r="O6" s="407"/>
      <c r="P6" s="407" t="s">
        <v>556</v>
      </c>
      <c r="Q6" s="407"/>
      <c r="R6" s="408"/>
      <c r="S6" s="420" t="s">
        <v>76</v>
      </c>
      <c r="T6" s="421"/>
      <c r="U6" s="421"/>
      <c r="V6" s="425" t="s">
        <v>77</v>
      </c>
      <c r="W6" s="422" t="s">
        <v>70</v>
      </c>
      <c r="X6" s="452" t="s">
        <v>487</v>
      </c>
      <c r="Y6" s="421"/>
      <c r="Z6" s="421"/>
      <c r="AA6" s="421"/>
      <c r="AB6" s="421"/>
      <c r="AC6" s="421"/>
      <c r="AD6" s="416" t="s">
        <v>78</v>
      </c>
      <c r="AE6" s="416"/>
      <c r="AF6" s="416"/>
      <c r="AG6" s="425" t="s">
        <v>77</v>
      </c>
    </row>
    <row r="7" spans="1:33" s="13" customFormat="1" ht="13.35" customHeight="1">
      <c r="A7" s="433"/>
      <c r="B7" s="434"/>
      <c r="C7" s="445"/>
      <c r="D7" s="417"/>
      <c r="E7" s="417"/>
      <c r="F7" s="447"/>
      <c r="G7" s="417"/>
      <c r="H7" s="417"/>
      <c r="I7" s="414"/>
      <c r="J7" s="445"/>
      <c r="K7" s="417"/>
      <c r="L7" s="446"/>
      <c r="M7" s="442"/>
      <c r="N7" s="409"/>
      <c r="O7" s="409"/>
      <c r="P7" s="409"/>
      <c r="Q7" s="409"/>
      <c r="R7" s="410"/>
      <c r="S7" s="418" t="s">
        <v>425</v>
      </c>
      <c r="T7" s="419"/>
      <c r="U7" s="419"/>
      <c r="V7" s="426"/>
      <c r="W7" s="423"/>
      <c r="X7" s="456" t="s">
        <v>423</v>
      </c>
      <c r="Y7" s="419"/>
      <c r="Z7" s="419"/>
      <c r="AA7" s="418" t="s">
        <v>497</v>
      </c>
      <c r="AB7" s="419"/>
      <c r="AC7" s="419"/>
      <c r="AD7" s="417"/>
      <c r="AE7" s="417"/>
      <c r="AF7" s="417"/>
      <c r="AG7" s="426"/>
    </row>
    <row r="8" spans="1:33" s="13" customFormat="1" ht="18" customHeight="1">
      <c r="A8" s="433"/>
      <c r="B8" s="434"/>
      <c r="C8" s="404" t="s">
        <v>79</v>
      </c>
      <c r="D8" s="400" t="s">
        <v>80</v>
      </c>
      <c r="E8" s="401"/>
      <c r="F8" s="396" t="s">
        <v>81</v>
      </c>
      <c r="G8" s="400" t="s">
        <v>80</v>
      </c>
      <c r="H8" s="401"/>
      <c r="I8" s="414"/>
      <c r="J8" s="404" t="s">
        <v>79</v>
      </c>
      <c r="K8" s="400" t="s">
        <v>82</v>
      </c>
      <c r="L8" s="401"/>
      <c r="M8" s="396" t="s">
        <v>79</v>
      </c>
      <c r="N8" s="400" t="s">
        <v>82</v>
      </c>
      <c r="O8" s="401"/>
      <c r="P8" s="404" t="s">
        <v>79</v>
      </c>
      <c r="Q8" s="400" t="s">
        <v>82</v>
      </c>
      <c r="R8" s="401"/>
      <c r="S8" s="396" t="s">
        <v>79</v>
      </c>
      <c r="T8" s="398" t="s">
        <v>424</v>
      </c>
      <c r="U8" s="448" t="s">
        <v>498</v>
      </c>
      <c r="V8" s="426"/>
      <c r="W8" s="423"/>
      <c r="X8" s="453" t="s">
        <v>499</v>
      </c>
      <c r="Y8" s="404" t="s">
        <v>424</v>
      </c>
      <c r="Z8" s="398" t="s">
        <v>498</v>
      </c>
      <c r="AA8" s="418" t="s">
        <v>499</v>
      </c>
      <c r="AB8" s="396" t="s">
        <v>424</v>
      </c>
      <c r="AC8" s="411" t="s">
        <v>498</v>
      </c>
      <c r="AD8" s="404" t="s">
        <v>499</v>
      </c>
      <c r="AE8" s="400" t="s">
        <v>82</v>
      </c>
      <c r="AF8" s="401"/>
      <c r="AG8" s="426"/>
    </row>
    <row r="9" spans="1:33" s="13" customFormat="1" ht="20.100000000000001" customHeight="1">
      <c r="A9" s="433"/>
      <c r="B9" s="434"/>
      <c r="C9" s="404"/>
      <c r="D9" s="396" t="s">
        <v>498</v>
      </c>
      <c r="E9" s="398" t="s">
        <v>500</v>
      </c>
      <c r="F9" s="396"/>
      <c r="G9" s="396" t="s">
        <v>501</v>
      </c>
      <c r="H9" s="411" t="s">
        <v>500</v>
      </c>
      <c r="I9" s="414"/>
      <c r="J9" s="404"/>
      <c r="K9" s="396" t="s">
        <v>498</v>
      </c>
      <c r="L9" s="398" t="s">
        <v>83</v>
      </c>
      <c r="M9" s="396"/>
      <c r="N9" s="396" t="s">
        <v>498</v>
      </c>
      <c r="O9" s="402" t="s">
        <v>83</v>
      </c>
      <c r="P9" s="404"/>
      <c r="Q9" s="396" t="s">
        <v>498</v>
      </c>
      <c r="R9" s="398" t="s">
        <v>83</v>
      </c>
      <c r="S9" s="396"/>
      <c r="T9" s="428"/>
      <c r="U9" s="449"/>
      <c r="V9" s="426"/>
      <c r="W9" s="423"/>
      <c r="X9" s="453"/>
      <c r="Y9" s="404"/>
      <c r="Z9" s="428"/>
      <c r="AA9" s="418"/>
      <c r="AB9" s="396"/>
      <c r="AC9" s="451"/>
      <c r="AD9" s="404"/>
      <c r="AE9" s="396" t="s">
        <v>498</v>
      </c>
      <c r="AF9" s="411" t="s">
        <v>488</v>
      </c>
      <c r="AG9" s="426"/>
    </row>
    <row r="10" spans="1:33" s="13" customFormat="1" ht="20.100000000000001" customHeight="1">
      <c r="A10" s="435"/>
      <c r="B10" s="436"/>
      <c r="C10" s="405"/>
      <c r="D10" s="397"/>
      <c r="E10" s="399"/>
      <c r="F10" s="397"/>
      <c r="G10" s="397"/>
      <c r="H10" s="412"/>
      <c r="I10" s="415"/>
      <c r="J10" s="405"/>
      <c r="K10" s="397"/>
      <c r="L10" s="399"/>
      <c r="M10" s="397"/>
      <c r="N10" s="397"/>
      <c r="O10" s="403"/>
      <c r="P10" s="405"/>
      <c r="Q10" s="397"/>
      <c r="R10" s="399"/>
      <c r="S10" s="397"/>
      <c r="T10" s="399"/>
      <c r="U10" s="450"/>
      <c r="V10" s="427"/>
      <c r="W10" s="424"/>
      <c r="X10" s="454"/>
      <c r="Y10" s="405"/>
      <c r="Z10" s="399"/>
      <c r="AA10" s="455"/>
      <c r="AB10" s="397"/>
      <c r="AC10" s="412"/>
      <c r="AD10" s="405"/>
      <c r="AE10" s="397"/>
      <c r="AF10" s="412"/>
      <c r="AG10" s="427"/>
    </row>
    <row r="11" spans="1:33" s="20" customFormat="1" ht="17.100000000000001" customHeight="1">
      <c r="A11" s="437" t="s">
        <v>176</v>
      </c>
      <c r="B11" s="438"/>
      <c r="C11" s="16">
        <v>214</v>
      </c>
      <c r="D11" s="16">
        <v>1024976.5</v>
      </c>
      <c r="E11" s="16">
        <v>706603.58</v>
      </c>
      <c r="F11" s="16">
        <v>27</v>
      </c>
      <c r="G11" s="16">
        <v>201293</v>
      </c>
      <c r="H11" s="16">
        <v>478793</v>
      </c>
      <c r="I11" s="279" t="s">
        <v>176</v>
      </c>
      <c r="J11" s="17">
        <v>1</v>
      </c>
      <c r="K11" s="17">
        <v>4651</v>
      </c>
      <c r="L11" s="17">
        <v>16562</v>
      </c>
      <c r="M11" s="17">
        <v>2</v>
      </c>
      <c r="N11" s="17">
        <v>26769</v>
      </c>
      <c r="O11" s="17">
        <v>73382</v>
      </c>
      <c r="P11" s="17">
        <v>4</v>
      </c>
      <c r="Q11" s="17">
        <v>39750</v>
      </c>
      <c r="R11" s="17">
        <v>90020</v>
      </c>
      <c r="S11" s="17">
        <v>68</v>
      </c>
      <c r="T11" s="17" t="s">
        <v>418</v>
      </c>
      <c r="U11" s="17">
        <v>551512</v>
      </c>
      <c r="V11" s="18" t="s">
        <v>176</v>
      </c>
      <c r="W11" s="279" t="s">
        <v>176</v>
      </c>
      <c r="X11" s="19">
        <v>61</v>
      </c>
      <c r="Y11" s="19" t="s">
        <v>418</v>
      </c>
      <c r="Z11" s="19">
        <v>511188</v>
      </c>
      <c r="AA11" s="19">
        <v>7</v>
      </c>
      <c r="AB11" s="19" t="s">
        <v>418</v>
      </c>
      <c r="AC11" s="19">
        <v>40324</v>
      </c>
      <c r="AD11" s="19">
        <v>14</v>
      </c>
      <c r="AE11" s="19">
        <v>33949.4</v>
      </c>
      <c r="AF11" s="19">
        <v>54186.58</v>
      </c>
      <c r="AG11" s="18" t="s">
        <v>176</v>
      </c>
    </row>
    <row r="12" spans="1:33" s="20" customFormat="1" ht="17.100000000000001" customHeight="1">
      <c r="A12" s="437" t="s">
        <v>280</v>
      </c>
      <c r="B12" s="438"/>
      <c r="C12" s="16">
        <v>227</v>
      </c>
      <c r="D12" s="16">
        <v>1084430</v>
      </c>
      <c r="E12" s="16">
        <v>818949</v>
      </c>
      <c r="F12" s="16">
        <v>28</v>
      </c>
      <c r="G12" s="16">
        <v>217413</v>
      </c>
      <c r="H12" s="16">
        <v>598120</v>
      </c>
      <c r="I12" s="279" t="s">
        <v>280</v>
      </c>
      <c r="J12" s="17">
        <v>1</v>
      </c>
      <c r="K12" s="17">
        <v>4651</v>
      </c>
      <c r="L12" s="17">
        <v>16562</v>
      </c>
      <c r="M12" s="17">
        <v>2</v>
      </c>
      <c r="N12" s="17">
        <v>26768</v>
      </c>
      <c r="O12" s="17">
        <v>73382</v>
      </c>
      <c r="P12" s="17">
        <v>4</v>
      </c>
      <c r="Q12" s="17">
        <v>39750</v>
      </c>
      <c r="R12" s="17">
        <v>90020</v>
      </c>
      <c r="S12" s="17">
        <v>57</v>
      </c>
      <c r="T12" s="17" t="s">
        <v>418</v>
      </c>
      <c r="U12" s="17">
        <v>518851</v>
      </c>
      <c r="V12" s="18" t="s">
        <v>280</v>
      </c>
      <c r="W12" s="279" t="s">
        <v>280</v>
      </c>
      <c r="X12" s="19">
        <v>52</v>
      </c>
      <c r="Y12" s="19" t="s">
        <v>418</v>
      </c>
      <c r="Z12" s="19">
        <v>478074</v>
      </c>
      <c r="AA12" s="19">
        <v>5</v>
      </c>
      <c r="AB12" s="19" t="s">
        <v>418</v>
      </c>
      <c r="AC12" s="19">
        <v>40777</v>
      </c>
      <c r="AD12" s="19">
        <v>12</v>
      </c>
      <c r="AE12" s="19">
        <v>22857</v>
      </c>
      <c r="AF12" s="19">
        <v>40865</v>
      </c>
      <c r="AG12" s="18" t="s">
        <v>280</v>
      </c>
    </row>
    <row r="13" spans="1:33" s="20" customFormat="1" ht="17.100000000000001" customHeight="1">
      <c r="A13" s="437" t="s">
        <v>495</v>
      </c>
      <c r="B13" s="438"/>
      <c r="C13" s="16">
        <v>195</v>
      </c>
      <c r="D13" s="16">
        <v>1230965.82</v>
      </c>
      <c r="E13" s="16">
        <v>932869.27</v>
      </c>
      <c r="F13" s="16">
        <v>27</v>
      </c>
      <c r="G13" s="16">
        <v>277319</v>
      </c>
      <c r="H13" s="16">
        <v>656132</v>
      </c>
      <c r="I13" s="279" t="s">
        <v>422</v>
      </c>
      <c r="J13" s="17">
        <v>2</v>
      </c>
      <c r="K13" s="17">
        <v>9784.82</v>
      </c>
      <c r="L13" s="17">
        <v>21873.27</v>
      </c>
      <c r="M13" s="17">
        <v>2</v>
      </c>
      <c r="N13" s="17">
        <v>26768</v>
      </c>
      <c r="O13" s="17">
        <v>52581</v>
      </c>
      <c r="P13" s="17">
        <v>4</v>
      </c>
      <c r="Q13" s="17">
        <v>46567</v>
      </c>
      <c r="R13" s="17">
        <v>144218</v>
      </c>
      <c r="S13" s="17">
        <v>148</v>
      </c>
      <c r="T13" s="17">
        <v>62610</v>
      </c>
      <c r="U13" s="17">
        <v>834342</v>
      </c>
      <c r="V13" s="18" t="s">
        <v>422</v>
      </c>
      <c r="W13" s="279" t="s">
        <v>422</v>
      </c>
      <c r="X13" s="19">
        <v>139</v>
      </c>
      <c r="Y13" s="19">
        <v>61932</v>
      </c>
      <c r="Z13" s="19">
        <v>707626</v>
      </c>
      <c r="AA13" s="19">
        <v>9</v>
      </c>
      <c r="AB13" s="19">
        <v>678</v>
      </c>
      <c r="AC13" s="19">
        <v>126716</v>
      </c>
      <c r="AD13" s="19">
        <v>12</v>
      </c>
      <c r="AE13" s="19">
        <v>36185</v>
      </c>
      <c r="AF13" s="19">
        <v>58065</v>
      </c>
      <c r="AG13" s="18" t="s">
        <v>422</v>
      </c>
    </row>
    <row r="14" spans="1:33" s="20" customFormat="1" ht="17.100000000000001" customHeight="1">
      <c r="A14" s="437" t="s">
        <v>509</v>
      </c>
      <c r="B14" s="438"/>
      <c r="C14" s="16">
        <v>219</v>
      </c>
      <c r="D14" s="16">
        <v>1269220</v>
      </c>
      <c r="E14" s="16">
        <v>959745</v>
      </c>
      <c r="F14" s="16">
        <v>24</v>
      </c>
      <c r="G14" s="16">
        <v>241421</v>
      </c>
      <c r="H14" s="16">
        <v>665985</v>
      </c>
      <c r="I14" s="279" t="s">
        <v>509</v>
      </c>
      <c r="J14" s="17">
        <v>2</v>
      </c>
      <c r="K14" s="17">
        <v>17438</v>
      </c>
      <c r="L14" s="17">
        <v>38114</v>
      </c>
      <c r="M14" s="17">
        <v>3</v>
      </c>
      <c r="N14" s="17">
        <v>35495</v>
      </c>
      <c r="O14" s="17">
        <v>57892</v>
      </c>
      <c r="P14" s="17">
        <v>4</v>
      </c>
      <c r="Q14" s="17">
        <v>51704</v>
      </c>
      <c r="R14" s="17">
        <v>144218</v>
      </c>
      <c r="S14" s="17">
        <v>173</v>
      </c>
      <c r="T14" s="17">
        <v>14929</v>
      </c>
      <c r="U14" s="17">
        <v>856526</v>
      </c>
      <c r="V14" s="18" t="s">
        <v>509</v>
      </c>
      <c r="W14" s="279" t="s">
        <v>509</v>
      </c>
      <c r="X14" s="19">
        <v>163</v>
      </c>
      <c r="Y14" s="19">
        <v>14385</v>
      </c>
      <c r="Z14" s="19">
        <v>735503</v>
      </c>
      <c r="AA14" s="19">
        <v>12</v>
      </c>
      <c r="AB14" s="19">
        <v>724</v>
      </c>
      <c r="AC14" s="19">
        <v>156223</v>
      </c>
      <c r="AD14" s="19">
        <v>11</v>
      </c>
      <c r="AE14" s="19">
        <v>31436</v>
      </c>
      <c r="AF14" s="19">
        <v>53536</v>
      </c>
      <c r="AG14" s="18" t="s">
        <v>509</v>
      </c>
    </row>
    <row r="15" spans="1:33" s="25" customFormat="1" ht="17.100000000000001" customHeight="1">
      <c r="A15" s="429" t="s">
        <v>510</v>
      </c>
      <c r="B15" s="430"/>
      <c r="C15" s="21">
        <f t="shared" ref="C15:H15" si="0">SUM(C17:C39)</f>
        <v>229</v>
      </c>
      <c r="D15" s="21">
        <f>SUM(D17:D39)</f>
        <v>1348440.68</v>
      </c>
      <c r="E15" s="21">
        <f t="shared" si="0"/>
        <v>974160</v>
      </c>
      <c r="F15" s="21">
        <f t="shared" si="0"/>
        <v>23</v>
      </c>
      <c r="G15" s="21">
        <f t="shared" si="0"/>
        <v>239944</v>
      </c>
      <c r="H15" s="21">
        <f t="shared" si="0"/>
        <v>664481</v>
      </c>
      <c r="I15" s="278" t="s">
        <v>510</v>
      </c>
      <c r="J15" s="22">
        <f t="shared" ref="J15:U15" si="1">SUM(J17:J39)</f>
        <v>2</v>
      </c>
      <c r="K15" s="22">
        <f t="shared" si="1"/>
        <v>17438</v>
      </c>
      <c r="L15" s="22">
        <f t="shared" si="1"/>
        <v>38114</v>
      </c>
      <c r="M15" s="22">
        <f t="shared" si="1"/>
        <v>3</v>
      </c>
      <c r="N15" s="22">
        <f t="shared" si="1"/>
        <v>35495</v>
      </c>
      <c r="O15" s="22">
        <f t="shared" si="1"/>
        <v>57892</v>
      </c>
      <c r="P15" s="22">
        <f t="shared" si="1"/>
        <v>4</v>
      </c>
      <c r="Q15" s="22">
        <f t="shared" si="1"/>
        <v>49263</v>
      </c>
      <c r="R15" s="22">
        <f t="shared" si="1"/>
        <v>115271</v>
      </c>
      <c r="S15" s="22">
        <f t="shared" si="1"/>
        <v>184</v>
      </c>
      <c r="T15" s="22">
        <f>SUM(T17:T39)</f>
        <v>15681</v>
      </c>
      <c r="U15" s="22">
        <f t="shared" si="1"/>
        <v>951700.67999999993</v>
      </c>
      <c r="V15" s="23" t="s">
        <v>510</v>
      </c>
      <c r="W15" s="278" t="s">
        <v>510</v>
      </c>
      <c r="X15" s="24">
        <f t="shared" ref="X15:AF15" si="2">SUM(X17:X39)</f>
        <v>171</v>
      </c>
      <c r="Y15" s="24">
        <f t="shared" si="2"/>
        <v>14601</v>
      </c>
      <c r="Z15" s="24">
        <f t="shared" si="2"/>
        <v>796693.77</v>
      </c>
      <c r="AA15" s="24">
        <f t="shared" si="2"/>
        <v>13</v>
      </c>
      <c r="AB15" s="24">
        <f t="shared" si="2"/>
        <v>1080</v>
      </c>
      <c r="AC15" s="24">
        <f>SUM(AC17:AC39)</f>
        <v>155006.91</v>
      </c>
      <c r="AD15" s="24">
        <f t="shared" si="2"/>
        <v>13</v>
      </c>
      <c r="AE15" s="24">
        <f t="shared" si="2"/>
        <v>54600</v>
      </c>
      <c r="AF15" s="24">
        <f t="shared" si="2"/>
        <v>98402</v>
      </c>
      <c r="AG15" s="23" t="s">
        <v>510</v>
      </c>
    </row>
    <row r="16" spans="1:33" s="20" customFormat="1" ht="7.5" customHeight="1">
      <c r="B16" s="26"/>
      <c r="C16" s="16"/>
      <c r="D16" s="16"/>
      <c r="E16" s="16"/>
      <c r="F16" s="16"/>
      <c r="G16" s="16"/>
      <c r="H16" s="16"/>
      <c r="I16" s="26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27"/>
      <c r="W16" s="28"/>
      <c r="X16" s="19"/>
      <c r="Y16" s="19"/>
      <c r="Z16" s="19"/>
      <c r="AA16" s="19"/>
      <c r="AB16" s="19"/>
      <c r="AC16" s="19"/>
      <c r="AD16" s="29"/>
      <c r="AE16" s="29"/>
      <c r="AF16" s="29"/>
      <c r="AG16" s="27"/>
    </row>
    <row r="17" spans="1:33" s="20" customFormat="1" ht="15" customHeight="1">
      <c r="A17" s="30" t="s">
        <v>21</v>
      </c>
      <c r="B17" s="31" t="s">
        <v>22</v>
      </c>
      <c r="C17" s="16">
        <f t="shared" ref="C17:C39" si="3">F17+J17+M17+P17+S17+AD17</f>
        <v>48</v>
      </c>
      <c r="D17" s="16">
        <f t="shared" ref="D17:D39" si="4">G17+K17+N17+Q17+U17+AE17</f>
        <v>373880</v>
      </c>
      <c r="E17" s="16">
        <f t="shared" ref="E17:E39" si="5">H17+L17+O17+R17+AF17</f>
        <v>325731</v>
      </c>
      <c r="F17" s="315">
        <v>6</v>
      </c>
      <c r="G17" s="315">
        <v>50670</v>
      </c>
      <c r="H17" s="315">
        <v>200606</v>
      </c>
      <c r="I17" s="26" t="s">
        <v>21</v>
      </c>
      <c r="J17" s="320">
        <v>0</v>
      </c>
      <c r="K17" s="320">
        <v>0</v>
      </c>
      <c r="L17" s="320">
        <v>0</v>
      </c>
      <c r="M17" s="320">
        <v>1</v>
      </c>
      <c r="N17" s="320">
        <v>24903</v>
      </c>
      <c r="O17" s="320">
        <v>44223</v>
      </c>
      <c r="P17" s="320">
        <v>2</v>
      </c>
      <c r="Q17" s="320">
        <v>27198</v>
      </c>
      <c r="R17" s="320">
        <v>80902</v>
      </c>
      <c r="S17" s="17">
        <f t="shared" ref="S17:S39" si="6">SUM(X17,AA17)</f>
        <v>39</v>
      </c>
      <c r="T17" s="17">
        <f t="shared" ref="T17:T39" si="7">SUM(Y17,AB17)</f>
        <v>3591</v>
      </c>
      <c r="U17" s="17">
        <f t="shared" ref="U17:U39" si="8">SUM(Z17,AC17)</f>
        <v>271109</v>
      </c>
      <c r="V17" s="32" t="s">
        <v>22</v>
      </c>
      <c r="W17" s="26" t="s">
        <v>21</v>
      </c>
      <c r="X17" s="324">
        <v>39</v>
      </c>
      <c r="Y17" s="324">
        <v>3591</v>
      </c>
      <c r="Z17" s="324">
        <v>271109</v>
      </c>
      <c r="AA17" s="324">
        <v>0</v>
      </c>
      <c r="AB17" s="324">
        <v>0</v>
      </c>
      <c r="AC17" s="324">
        <v>0</v>
      </c>
      <c r="AD17" s="324">
        <v>0</v>
      </c>
      <c r="AE17" s="324">
        <v>0</v>
      </c>
      <c r="AF17" s="324">
        <v>0</v>
      </c>
      <c r="AG17" s="32" t="s">
        <v>22</v>
      </c>
    </row>
    <row r="18" spans="1:33" s="20" customFormat="1" ht="15" customHeight="1">
      <c r="A18" s="30" t="s">
        <v>23</v>
      </c>
      <c r="B18" s="31" t="s">
        <v>24</v>
      </c>
      <c r="C18" s="16">
        <f t="shared" si="3"/>
        <v>22</v>
      </c>
      <c r="D18" s="16">
        <f t="shared" si="4"/>
        <v>123343</v>
      </c>
      <c r="E18" s="16">
        <f t="shared" si="5"/>
        <v>10296</v>
      </c>
      <c r="F18" s="316">
        <v>1</v>
      </c>
      <c r="G18" s="316">
        <v>3144</v>
      </c>
      <c r="H18" s="316">
        <v>4985</v>
      </c>
      <c r="I18" s="110" t="s">
        <v>23</v>
      </c>
      <c r="J18" s="320">
        <v>0</v>
      </c>
      <c r="K18" s="320">
        <v>0</v>
      </c>
      <c r="L18" s="320">
        <v>0</v>
      </c>
      <c r="M18" s="320">
        <v>1</v>
      </c>
      <c r="N18" s="320">
        <v>5134</v>
      </c>
      <c r="O18" s="320">
        <v>5311</v>
      </c>
      <c r="P18" s="320">
        <v>0</v>
      </c>
      <c r="Q18" s="320">
        <v>0</v>
      </c>
      <c r="R18" s="320">
        <v>0</v>
      </c>
      <c r="S18" s="17">
        <f t="shared" si="6"/>
        <v>20</v>
      </c>
      <c r="T18" s="17">
        <f t="shared" si="7"/>
        <v>2880</v>
      </c>
      <c r="U18" s="17">
        <f t="shared" si="8"/>
        <v>115065</v>
      </c>
      <c r="V18" s="111" t="s">
        <v>24</v>
      </c>
      <c r="W18" s="110" t="s">
        <v>23</v>
      </c>
      <c r="X18" s="324">
        <v>18</v>
      </c>
      <c r="Y18" s="324">
        <v>2796</v>
      </c>
      <c r="Z18" s="324">
        <v>111446</v>
      </c>
      <c r="AA18" s="324">
        <v>2</v>
      </c>
      <c r="AB18" s="324">
        <v>84</v>
      </c>
      <c r="AC18" s="324">
        <v>3619</v>
      </c>
      <c r="AD18" s="324">
        <v>0</v>
      </c>
      <c r="AE18" s="324">
        <v>0</v>
      </c>
      <c r="AF18" s="324">
        <v>0</v>
      </c>
      <c r="AG18" s="111" t="s">
        <v>24</v>
      </c>
    </row>
    <row r="19" spans="1:33" s="20" customFormat="1" ht="15" customHeight="1">
      <c r="A19" s="30" t="s">
        <v>25</v>
      </c>
      <c r="B19" s="31" t="s">
        <v>26</v>
      </c>
      <c r="C19" s="16">
        <f t="shared" si="3"/>
        <v>17</v>
      </c>
      <c r="D19" s="16">
        <f t="shared" si="4"/>
        <v>169124</v>
      </c>
      <c r="E19" s="16">
        <f t="shared" si="5"/>
        <v>117962</v>
      </c>
      <c r="F19" s="315">
        <v>3</v>
      </c>
      <c r="G19" s="315">
        <v>19108</v>
      </c>
      <c r="H19" s="315">
        <v>48164</v>
      </c>
      <c r="I19" s="26" t="s">
        <v>25</v>
      </c>
      <c r="J19" s="320">
        <v>1</v>
      </c>
      <c r="K19" s="320">
        <v>12787</v>
      </c>
      <c r="L19" s="320">
        <v>21552</v>
      </c>
      <c r="M19" s="320">
        <v>0</v>
      </c>
      <c r="N19" s="320">
        <v>0</v>
      </c>
      <c r="O19" s="320">
        <v>0</v>
      </c>
      <c r="P19" s="320">
        <v>0</v>
      </c>
      <c r="Q19" s="320">
        <v>0</v>
      </c>
      <c r="R19" s="320">
        <v>0</v>
      </c>
      <c r="S19" s="17">
        <f t="shared" si="6"/>
        <v>7</v>
      </c>
      <c r="T19" s="17">
        <f t="shared" si="7"/>
        <v>655</v>
      </c>
      <c r="U19" s="17">
        <f t="shared" si="8"/>
        <v>110878</v>
      </c>
      <c r="V19" s="32" t="s">
        <v>26</v>
      </c>
      <c r="W19" s="26" t="s">
        <v>25</v>
      </c>
      <c r="X19" s="325">
        <v>5</v>
      </c>
      <c r="Y19" s="325">
        <v>371</v>
      </c>
      <c r="Z19" s="325">
        <v>17771</v>
      </c>
      <c r="AA19" s="325">
        <v>2</v>
      </c>
      <c r="AB19" s="324">
        <v>284</v>
      </c>
      <c r="AC19" s="325">
        <v>93107</v>
      </c>
      <c r="AD19" s="324">
        <v>6</v>
      </c>
      <c r="AE19" s="324">
        <v>26351</v>
      </c>
      <c r="AF19" s="324">
        <v>48246</v>
      </c>
      <c r="AG19" s="32" t="s">
        <v>26</v>
      </c>
    </row>
    <row r="20" spans="1:33" s="20" customFormat="1" ht="15" customHeight="1">
      <c r="A20" s="30" t="s">
        <v>27</v>
      </c>
      <c r="B20" s="31" t="s">
        <v>28</v>
      </c>
      <c r="C20" s="16">
        <f t="shared" si="3"/>
        <v>20</v>
      </c>
      <c r="D20" s="16">
        <f t="shared" si="4"/>
        <v>148517</v>
      </c>
      <c r="E20" s="16">
        <f t="shared" si="5"/>
        <v>62859</v>
      </c>
      <c r="F20" s="315">
        <v>3</v>
      </c>
      <c r="G20" s="315">
        <v>31590</v>
      </c>
      <c r="H20" s="315">
        <v>60949</v>
      </c>
      <c r="I20" s="26" t="s">
        <v>27</v>
      </c>
      <c r="J20" s="320">
        <v>0</v>
      </c>
      <c r="K20" s="320">
        <v>0</v>
      </c>
      <c r="L20" s="320">
        <v>0</v>
      </c>
      <c r="M20" s="320">
        <v>0</v>
      </c>
      <c r="N20" s="320">
        <v>0</v>
      </c>
      <c r="O20" s="320">
        <v>0</v>
      </c>
      <c r="P20" s="320">
        <v>0</v>
      </c>
      <c r="Q20" s="320">
        <v>0</v>
      </c>
      <c r="R20" s="320">
        <v>0</v>
      </c>
      <c r="S20" s="17">
        <f t="shared" si="6"/>
        <v>16</v>
      </c>
      <c r="T20" s="17">
        <f t="shared" si="7"/>
        <v>1460</v>
      </c>
      <c r="U20" s="17">
        <f t="shared" si="8"/>
        <v>115029</v>
      </c>
      <c r="V20" s="32" t="s">
        <v>28</v>
      </c>
      <c r="W20" s="26" t="s">
        <v>27</v>
      </c>
      <c r="X20" s="324">
        <v>14</v>
      </c>
      <c r="Y20" s="324">
        <v>1280</v>
      </c>
      <c r="Z20" s="324">
        <v>79829</v>
      </c>
      <c r="AA20" s="324">
        <v>2</v>
      </c>
      <c r="AB20" s="324">
        <v>180</v>
      </c>
      <c r="AC20" s="324">
        <v>35200</v>
      </c>
      <c r="AD20" s="324">
        <v>1</v>
      </c>
      <c r="AE20" s="324">
        <v>1898</v>
      </c>
      <c r="AF20" s="324">
        <v>1910</v>
      </c>
      <c r="AG20" s="32" t="s">
        <v>28</v>
      </c>
    </row>
    <row r="21" spans="1:33" s="20" customFormat="1" ht="15" customHeight="1">
      <c r="A21" s="30" t="s">
        <v>29</v>
      </c>
      <c r="B21" s="31" t="s">
        <v>30</v>
      </c>
      <c r="C21" s="16">
        <f t="shared" si="3"/>
        <v>22</v>
      </c>
      <c r="D21" s="16">
        <f t="shared" si="4"/>
        <v>134803.68</v>
      </c>
      <c r="E21" s="16">
        <f t="shared" si="5"/>
        <v>194512</v>
      </c>
      <c r="F21" s="317">
        <v>4</v>
      </c>
      <c r="G21" s="317">
        <v>59233</v>
      </c>
      <c r="H21" s="317">
        <v>175026</v>
      </c>
      <c r="I21" s="26" t="s">
        <v>29</v>
      </c>
      <c r="J21" s="321">
        <v>0</v>
      </c>
      <c r="K21" s="321">
        <v>0</v>
      </c>
      <c r="L21" s="321">
        <v>0</v>
      </c>
      <c r="M21" s="321">
        <v>1</v>
      </c>
      <c r="N21" s="321">
        <v>5458</v>
      </c>
      <c r="O21" s="321">
        <v>8358</v>
      </c>
      <c r="P21" s="321">
        <v>1</v>
      </c>
      <c r="Q21" s="321">
        <v>9932</v>
      </c>
      <c r="R21" s="321">
        <v>11128</v>
      </c>
      <c r="S21" s="17">
        <f>SUM(X21,AA21)</f>
        <v>16</v>
      </c>
      <c r="T21" s="17">
        <f t="shared" si="7"/>
        <v>2434</v>
      </c>
      <c r="U21" s="17">
        <f t="shared" si="8"/>
        <v>60180.679999999993</v>
      </c>
      <c r="V21" s="32" t="s">
        <v>30</v>
      </c>
      <c r="W21" s="26" t="s">
        <v>29</v>
      </c>
      <c r="X21" s="324">
        <v>12</v>
      </c>
      <c r="Y21" s="324">
        <v>2106</v>
      </c>
      <c r="Z21" s="324">
        <v>50150.77</v>
      </c>
      <c r="AA21" s="324">
        <v>4</v>
      </c>
      <c r="AB21" s="324">
        <v>328</v>
      </c>
      <c r="AC21" s="324">
        <v>10029.91</v>
      </c>
      <c r="AD21" s="324">
        <v>0</v>
      </c>
      <c r="AE21" s="324">
        <v>0</v>
      </c>
      <c r="AF21" s="324">
        <v>0</v>
      </c>
      <c r="AG21" s="32" t="s">
        <v>30</v>
      </c>
    </row>
    <row r="22" spans="1:33" s="20" customFormat="1" ht="15" customHeight="1">
      <c r="A22" s="30" t="s">
        <v>31</v>
      </c>
      <c r="B22" s="31" t="s">
        <v>32</v>
      </c>
      <c r="C22" s="16">
        <f t="shared" si="3"/>
        <v>17</v>
      </c>
      <c r="D22" s="16">
        <f t="shared" si="4"/>
        <v>135575</v>
      </c>
      <c r="E22" s="16">
        <f t="shared" si="5"/>
        <v>54643</v>
      </c>
      <c r="F22" s="317">
        <v>2</v>
      </c>
      <c r="G22" s="317">
        <v>21415</v>
      </c>
      <c r="H22" s="317">
        <v>37760</v>
      </c>
      <c r="I22" s="26" t="s">
        <v>31</v>
      </c>
      <c r="J22" s="320">
        <v>0</v>
      </c>
      <c r="K22" s="320">
        <v>0</v>
      </c>
      <c r="L22" s="320">
        <v>0</v>
      </c>
      <c r="M22" s="320">
        <v>0</v>
      </c>
      <c r="N22" s="320">
        <v>0</v>
      </c>
      <c r="O22" s="320">
        <v>0</v>
      </c>
      <c r="P22" s="320">
        <v>0</v>
      </c>
      <c r="Q22" s="320">
        <v>0</v>
      </c>
      <c r="R22" s="320">
        <v>0</v>
      </c>
      <c r="S22" s="17">
        <f t="shared" si="6"/>
        <v>12</v>
      </c>
      <c r="T22" s="17">
        <f t="shared" si="7"/>
        <v>786</v>
      </c>
      <c r="U22" s="17">
        <f t="shared" si="8"/>
        <v>99527</v>
      </c>
      <c r="V22" s="32" t="s">
        <v>32</v>
      </c>
      <c r="W22" s="26" t="s">
        <v>31</v>
      </c>
      <c r="X22" s="324">
        <v>11</v>
      </c>
      <c r="Y22" s="324">
        <v>736</v>
      </c>
      <c r="Z22" s="324">
        <v>97859</v>
      </c>
      <c r="AA22" s="324">
        <v>1</v>
      </c>
      <c r="AB22" s="324">
        <v>50</v>
      </c>
      <c r="AC22" s="324">
        <v>1668</v>
      </c>
      <c r="AD22" s="324">
        <v>3</v>
      </c>
      <c r="AE22" s="324">
        <v>14633</v>
      </c>
      <c r="AF22" s="324">
        <v>16883</v>
      </c>
      <c r="AG22" s="32" t="s">
        <v>32</v>
      </c>
    </row>
    <row r="23" spans="1:33" s="20" customFormat="1" ht="15" customHeight="1">
      <c r="A23" s="30" t="s">
        <v>33</v>
      </c>
      <c r="B23" s="31" t="s">
        <v>34</v>
      </c>
      <c r="C23" s="16">
        <f t="shared" si="3"/>
        <v>4</v>
      </c>
      <c r="D23" s="16">
        <f t="shared" si="4"/>
        <v>10779</v>
      </c>
      <c r="E23" s="16">
        <f t="shared" si="5"/>
        <v>8273</v>
      </c>
      <c r="F23" s="317">
        <v>0</v>
      </c>
      <c r="G23" s="317">
        <v>0</v>
      </c>
      <c r="H23" s="317">
        <v>0</v>
      </c>
      <c r="I23" s="33" t="s">
        <v>33</v>
      </c>
      <c r="J23" s="322">
        <v>0</v>
      </c>
      <c r="K23" s="322">
        <v>0</v>
      </c>
      <c r="L23" s="322">
        <v>0</v>
      </c>
      <c r="M23" s="322">
        <v>0</v>
      </c>
      <c r="N23" s="322">
        <v>0</v>
      </c>
      <c r="O23" s="322">
        <v>0</v>
      </c>
      <c r="P23" s="322">
        <v>0</v>
      </c>
      <c r="Q23" s="322">
        <v>0</v>
      </c>
      <c r="R23" s="322">
        <v>0</v>
      </c>
      <c r="S23" s="17">
        <f t="shared" si="6"/>
        <v>3</v>
      </c>
      <c r="T23" s="17">
        <f t="shared" si="7"/>
        <v>282</v>
      </c>
      <c r="U23" s="17">
        <f t="shared" si="8"/>
        <v>5809</v>
      </c>
      <c r="V23" s="34" t="s">
        <v>34</v>
      </c>
      <c r="W23" s="33" t="s">
        <v>33</v>
      </c>
      <c r="X23" s="324">
        <v>3</v>
      </c>
      <c r="Y23" s="324">
        <v>282</v>
      </c>
      <c r="Z23" s="324">
        <v>5809</v>
      </c>
      <c r="AA23" s="324">
        <v>0</v>
      </c>
      <c r="AB23" s="324">
        <v>0</v>
      </c>
      <c r="AC23" s="324">
        <v>0</v>
      </c>
      <c r="AD23" s="324">
        <v>1</v>
      </c>
      <c r="AE23" s="324">
        <v>4970</v>
      </c>
      <c r="AF23" s="324">
        <v>8273</v>
      </c>
      <c r="AG23" s="34" t="s">
        <v>34</v>
      </c>
    </row>
    <row r="24" spans="1:33" s="20" customFormat="1" ht="15" customHeight="1">
      <c r="A24" s="30" t="s">
        <v>35</v>
      </c>
      <c r="B24" s="31" t="s">
        <v>36</v>
      </c>
      <c r="C24" s="16">
        <f t="shared" si="3"/>
        <v>7</v>
      </c>
      <c r="D24" s="16">
        <f t="shared" si="4"/>
        <v>18449</v>
      </c>
      <c r="E24" s="16">
        <f t="shared" si="5"/>
        <v>15828</v>
      </c>
      <c r="F24" s="315">
        <v>1</v>
      </c>
      <c r="G24" s="315">
        <v>6771</v>
      </c>
      <c r="H24" s="315">
        <v>15828</v>
      </c>
      <c r="I24" s="26" t="s">
        <v>35</v>
      </c>
      <c r="J24" s="320">
        <v>0</v>
      </c>
      <c r="K24" s="320">
        <v>0</v>
      </c>
      <c r="L24" s="320">
        <v>0</v>
      </c>
      <c r="M24" s="320">
        <v>0</v>
      </c>
      <c r="N24" s="320">
        <v>0</v>
      </c>
      <c r="O24" s="320">
        <v>0</v>
      </c>
      <c r="P24" s="320">
        <v>0</v>
      </c>
      <c r="Q24" s="320">
        <v>0</v>
      </c>
      <c r="R24" s="320">
        <v>0</v>
      </c>
      <c r="S24" s="17">
        <f t="shared" si="6"/>
        <v>6</v>
      </c>
      <c r="T24" s="17">
        <f t="shared" si="7"/>
        <v>301</v>
      </c>
      <c r="U24" s="17">
        <f t="shared" si="8"/>
        <v>11678</v>
      </c>
      <c r="V24" s="32" t="s">
        <v>36</v>
      </c>
      <c r="W24" s="26" t="s">
        <v>35</v>
      </c>
      <c r="X24" s="324">
        <v>6</v>
      </c>
      <c r="Y24" s="324">
        <v>301</v>
      </c>
      <c r="Z24" s="324">
        <v>11678</v>
      </c>
      <c r="AA24" s="324">
        <v>0</v>
      </c>
      <c r="AB24" s="324">
        <v>0</v>
      </c>
      <c r="AC24" s="324">
        <v>0</v>
      </c>
      <c r="AD24" s="324">
        <v>0</v>
      </c>
      <c r="AE24" s="324">
        <v>0</v>
      </c>
      <c r="AF24" s="324">
        <v>0</v>
      </c>
      <c r="AG24" s="32" t="s">
        <v>36</v>
      </c>
    </row>
    <row r="25" spans="1:33" s="20" customFormat="1" ht="15" customHeight="1">
      <c r="A25" s="30" t="s">
        <v>37</v>
      </c>
      <c r="B25" s="31" t="s">
        <v>38</v>
      </c>
      <c r="C25" s="16">
        <f t="shared" si="3"/>
        <v>7</v>
      </c>
      <c r="D25" s="16">
        <f t="shared" si="4"/>
        <v>29843</v>
      </c>
      <c r="E25" s="16">
        <f t="shared" si="5"/>
        <v>23687</v>
      </c>
      <c r="F25" s="315">
        <v>1</v>
      </c>
      <c r="G25" s="315">
        <v>9504</v>
      </c>
      <c r="H25" s="315">
        <v>21823</v>
      </c>
      <c r="I25" s="26" t="s">
        <v>37</v>
      </c>
      <c r="J25" s="320">
        <v>0</v>
      </c>
      <c r="K25" s="320">
        <v>0</v>
      </c>
      <c r="L25" s="320">
        <v>0</v>
      </c>
      <c r="M25" s="320">
        <v>0</v>
      </c>
      <c r="N25" s="320">
        <v>0</v>
      </c>
      <c r="O25" s="320">
        <v>0</v>
      </c>
      <c r="P25" s="320">
        <v>0</v>
      </c>
      <c r="Q25" s="320">
        <v>0</v>
      </c>
      <c r="R25" s="320">
        <v>0</v>
      </c>
      <c r="S25" s="17">
        <f t="shared" si="6"/>
        <v>5</v>
      </c>
      <c r="T25" s="17">
        <f t="shared" si="7"/>
        <v>0</v>
      </c>
      <c r="U25" s="17">
        <f t="shared" si="8"/>
        <v>18475</v>
      </c>
      <c r="V25" s="32" t="s">
        <v>38</v>
      </c>
      <c r="W25" s="26" t="s">
        <v>37</v>
      </c>
      <c r="X25" s="324">
        <v>5</v>
      </c>
      <c r="Y25" s="324">
        <v>0</v>
      </c>
      <c r="Z25" s="324">
        <v>18475</v>
      </c>
      <c r="AA25" s="324">
        <v>0</v>
      </c>
      <c r="AB25" s="324">
        <v>0</v>
      </c>
      <c r="AC25" s="324">
        <v>0</v>
      </c>
      <c r="AD25" s="324">
        <v>1</v>
      </c>
      <c r="AE25" s="324">
        <v>1864</v>
      </c>
      <c r="AF25" s="324">
        <v>1864</v>
      </c>
      <c r="AG25" s="32" t="s">
        <v>38</v>
      </c>
    </row>
    <row r="26" spans="1:33" s="20" customFormat="1" ht="15" customHeight="1">
      <c r="A26" s="30" t="s">
        <v>39</v>
      </c>
      <c r="B26" s="31" t="s">
        <v>40</v>
      </c>
      <c r="C26" s="16">
        <f t="shared" si="3"/>
        <v>11</v>
      </c>
      <c r="D26" s="16">
        <f t="shared" si="4"/>
        <v>93715</v>
      </c>
      <c r="E26" s="16">
        <f t="shared" si="5"/>
        <v>139143</v>
      </c>
      <c r="F26" s="315">
        <v>2</v>
      </c>
      <c r="G26" s="315">
        <v>38509</v>
      </c>
      <c r="H26" s="315">
        <v>99340</v>
      </c>
      <c r="I26" s="26" t="s">
        <v>39</v>
      </c>
      <c r="J26" s="321">
        <v>1</v>
      </c>
      <c r="K26" s="321">
        <v>4651</v>
      </c>
      <c r="L26" s="321">
        <v>16562</v>
      </c>
      <c r="M26" s="321">
        <v>0</v>
      </c>
      <c r="N26" s="321">
        <v>0</v>
      </c>
      <c r="O26" s="321">
        <v>0</v>
      </c>
      <c r="P26" s="321">
        <v>1</v>
      </c>
      <c r="Q26" s="321">
        <v>12133</v>
      </c>
      <c r="R26" s="321">
        <v>23241</v>
      </c>
      <c r="S26" s="17">
        <f t="shared" si="6"/>
        <v>7</v>
      </c>
      <c r="T26" s="17">
        <f t="shared" si="7"/>
        <v>845</v>
      </c>
      <c r="U26" s="17">
        <f t="shared" si="8"/>
        <v>38422</v>
      </c>
      <c r="V26" s="32" t="s">
        <v>40</v>
      </c>
      <c r="W26" s="26" t="s">
        <v>39</v>
      </c>
      <c r="X26" s="326">
        <v>5</v>
      </c>
      <c r="Y26" s="324">
        <v>691</v>
      </c>
      <c r="Z26" s="326">
        <v>27039</v>
      </c>
      <c r="AA26" s="326">
        <v>2</v>
      </c>
      <c r="AB26" s="324">
        <v>154</v>
      </c>
      <c r="AC26" s="326">
        <v>11383</v>
      </c>
      <c r="AD26" s="326">
        <v>0</v>
      </c>
      <c r="AE26" s="326">
        <v>0</v>
      </c>
      <c r="AF26" s="326">
        <v>0</v>
      </c>
      <c r="AG26" s="32" t="s">
        <v>40</v>
      </c>
    </row>
    <row r="27" spans="1:33" s="20" customFormat="1" ht="15" customHeight="1">
      <c r="A27" s="30" t="s">
        <v>41</v>
      </c>
      <c r="B27" s="31" t="s">
        <v>42</v>
      </c>
      <c r="C27" s="16">
        <f t="shared" si="3"/>
        <v>5</v>
      </c>
      <c r="D27" s="16">
        <f t="shared" si="4"/>
        <v>7031</v>
      </c>
      <c r="E27" s="16">
        <f t="shared" si="5"/>
        <v>21226</v>
      </c>
      <c r="F27" s="315">
        <v>0</v>
      </c>
      <c r="G27" s="315">
        <v>0</v>
      </c>
      <c r="H27" s="315">
        <v>0</v>
      </c>
      <c r="I27" s="26" t="s">
        <v>41</v>
      </c>
      <c r="J27" s="320">
        <v>0</v>
      </c>
      <c r="K27" s="320">
        <v>0</v>
      </c>
      <c r="L27" s="320">
        <v>0</v>
      </c>
      <c r="M27" s="320">
        <v>0</v>
      </c>
      <c r="N27" s="320">
        <v>0</v>
      </c>
      <c r="O27" s="320">
        <v>0</v>
      </c>
      <c r="P27" s="320">
        <v>0</v>
      </c>
      <c r="Q27" s="320">
        <v>0</v>
      </c>
      <c r="R27" s="320">
        <v>0</v>
      </c>
      <c r="S27" s="17">
        <f t="shared" si="6"/>
        <v>4</v>
      </c>
      <c r="T27" s="17">
        <f t="shared" si="7"/>
        <v>47</v>
      </c>
      <c r="U27" s="17">
        <f t="shared" si="8"/>
        <v>2147</v>
      </c>
      <c r="V27" s="32" t="s">
        <v>42</v>
      </c>
      <c r="W27" s="26" t="s">
        <v>41</v>
      </c>
      <c r="X27" s="326">
        <v>4</v>
      </c>
      <c r="Y27" s="324">
        <v>47</v>
      </c>
      <c r="Z27" s="326">
        <v>2147</v>
      </c>
      <c r="AA27" s="326">
        <v>0</v>
      </c>
      <c r="AB27" s="324">
        <v>0</v>
      </c>
      <c r="AC27" s="326">
        <v>0</v>
      </c>
      <c r="AD27" s="324">
        <v>1</v>
      </c>
      <c r="AE27" s="324">
        <v>4884</v>
      </c>
      <c r="AF27" s="324">
        <v>21226</v>
      </c>
      <c r="AG27" s="32" t="s">
        <v>42</v>
      </c>
    </row>
    <row r="28" spans="1:33" s="20" customFormat="1" ht="15" customHeight="1">
      <c r="A28" s="30" t="s">
        <v>43</v>
      </c>
      <c r="B28" s="31" t="s">
        <v>44</v>
      </c>
      <c r="C28" s="16">
        <f t="shared" si="3"/>
        <v>10</v>
      </c>
      <c r="D28" s="16">
        <f t="shared" si="4"/>
        <v>12480</v>
      </c>
      <c r="E28" s="16">
        <f t="shared" si="5"/>
        <v>0</v>
      </c>
      <c r="F28" s="315">
        <v>0</v>
      </c>
      <c r="G28" s="315">
        <v>0</v>
      </c>
      <c r="H28" s="315">
        <v>0</v>
      </c>
      <c r="I28" s="26" t="s">
        <v>43</v>
      </c>
      <c r="J28" s="320">
        <v>0</v>
      </c>
      <c r="K28" s="320">
        <v>0</v>
      </c>
      <c r="L28" s="320">
        <v>0</v>
      </c>
      <c r="M28" s="320">
        <v>0</v>
      </c>
      <c r="N28" s="320">
        <v>0</v>
      </c>
      <c r="O28" s="320">
        <v>0</v>
      </c>
      <c r="P28" s="320">
        <v>0</v>
      </c>
      <c r="Q28" s="320">
        <v>0</v>
      </c>
      <c r="R28" s="320">
        <v>0</v>
      </c>
      <c r="S28" s="17">
        <f t="shared" si="6"/>
        <v>10</v>
      </c>
      <c r="T28" s="17">
        <f t="shared" si="7"/>
        <v>357</v>
      </c>
      <c r="U28" s="17">
        <f t="shared" si="8"/>
        <v>12480</v>
      </c>
      <c r="V28" s="32" t="s">
        <v>44</v>
      </c>
      <c r="W28" s="26" t="s">
        <v>43</v>
      </c>
      <c r="X28" s="324">
        <v>10</v>
      </c>
      <c r="Y28" s="324">
        <v>357</v>
      </c>
      <c r="Z28" s="324">
        <v>12480</v>
      </c>
      <c r="AA28" s="324">
        <v>0</v>
      </c>
      <c r="AB28" s="324">
        <v>0</v>
      </c>
      <c r="AC28" s="324">
        <v>0</v>
      </c>
      <c r="AD28" s="324">
        <v>0</v>
      </c>
      <c r="AE28" s="324">
        <v>0</v>
      </c>
      <c r="AF28" s="324">
        <v>0</v>
      </c>
      <c r="AG28" s="32" t="s">
        <v>44</v>
      </c>
    </row>
    <row r="29" spans="1:33" s="20" customFormat="1" ht="15" customHeight="1">
      <c r="A29" s="30" t="s">
        <v>469</v>
      </c>
      <c r="B29" s="31" t="s">
        <v>477</v>
      </c>
      <c r="C29" s="16">
        <f t="shared" si="3"/>
        <v>6</v>
      </c>
      <c r="D29" s="16">
        <f t="shared" si="4"/>
        <v>3836</v>
      </c>
      <c r="E29" s="16">
        <f t="shared" si="5"/>
        <v>0</v>
      </c>
      <c r="F29" s="315">
        <v>0</v>
      </c>
      <c r="G29" s="315">
        <v>0</v>
      </c>
      <c r="H29" s="315">
        <v>0</v>
      </c>
      <c r="I29" s="26" t="s">
        <v>281</v>
      </c>
      <c r="J29" s="320">
        <v>0</v>
      </c>
      <c r="K29" s="320">
        <v>0</v>
      </c>
      <c r="L29" s="320">
        <v>0</v>
      </c>
      <c r="M29" s="320">
        <v>0</v>
      </c>
      <c r="N29" s="320">
        <v>0</v>
      </c>
      <c r="O29" s="320">
        <v>0</v>
      </c>
      <c r="P29" s="320">
        <v>0</v>
      </c>
      <c r="Q29" s="320">
        <v>0</v>
      </c>
      <c r="R29" s="320">
        <v>0</v>
      </c>
      <c r="S29" s="17">
        <f t="shared" si="6"/>
        <v>6</v>
      </c>
      <c r="T29" s="17">
        <f t="shared" si="7"/>
        <v>115</v>
      </c>
      <c r="U29" s="17">
        <f t="shared" si="8"/>
        <v>3836</v>
      </c>
      <c r="V29" s="32" t="s">
        <v>490</v>
      </c>
      <c r="W29" s="26" t="s">
        <v>281</v>
      </c>
      <c r="X29" s="326">
        <v>6</v>
      </c>
      <c r="Y29" s="324">
        <v>115</v>
      </c>
      <c r="Z29" s="326">
        <v>3836</v>
      </c>
      <c r="AA29" s="324">
        <v>0</v>
      </c>
      <c r="AB29" s="324">
        <v>0</v>
      </c>
      <c r="AC29" s="324">
        <v>0</v>
      </c>
      <c r="AD29" s="324">
        <v>0</v>
      </c>
      <c r="AE29" s="324">
        <v>0</v>
      </c>
      <c r="AF29" s="324">
        <v>0</v>
      </c>
      <c r="AG29" s="32" t="s">
        <v>282</v>
      </c>
    </row>
    <row r="30" spans="1:33" s="20" customFormat="1" ht="15" customHeight="1">
      <c r="A30" s="30" t="s">
        <v>46</v>
      </c>
      <c r="B30" s="31" t="s">
        <v>47</v>
      </c>
      <c r="C30" s="16">
        <f t="shared" si="3"/>
        <v>1</v>
      </c>
      <c r="D30" s="16">
        <f t="shared" si="4"/>
        <v>1901</v>
      </c>
      <c r="E30" s="16">
        <f t="shared" si="5"/>
        <v>0</v>
      </c>
      <c r="F30" s="315">
        <v>0</v>
      </c>
      <c r="G30" s="315">
        <v>0</v>
      </c>
      <c r="H30" s="315">
        <v>0</v>
      </c>
      <c r="I30" s="26" t="s">
        <v>46</v>
      </c>
      <c r="J30" s="320">
        <v>0</v>
      </c>
      <c r="K30" s="320">
        <v>0</v>
      </c>
      <c r="L30" s="320">
        <v>0</v>
      </c>
      <c r="M30" s="320">
        <v>0</v>
      </c>
      <c r="N30" s="320">
        <v>0</v>
      </c>
      <c r="O30" s="320">
        <v>0</v>
      </c>
      <c r="P30" s="320">
        <v>0</v>
      </c>
      <c r="Q30" s="320">
        <v>0</v>
      </c>
      <c r="R30" s="320">
        <v>0</v>
      </c>
      <c r="S30" s="17">
        <f t="shared" si="6"/>
        <v>1</v>
      </c>
      <c r="T30" s="17">
        <f t="shared" si="7"/>
        <v>69</v>
      </c>
      <c r="U30" s="17">
        <f t="shared" si="8"/>
        <v>1901</v>
      </c>
      <c r="V30" s="32" t="s">
        <v>47</v>
      </c>
      <c r="W30" s="26" t="s">
        <v>46</v>
      </c>
      <c r="X30" s="324">
        <v>1</v>
      </c>
      <c r="Y30" s="324">
        <v>69</v>
      </c>
      <c r="Z30" s="324">
        <v>1901</v>
      </c>
      <c r="AA30" s="324">
        <v>0</v>
      </c>
      <c r="AB30" s="324">
        <v>0</v>
      </c>
      <c r="AC30" s="324">
        <v>0</v>
      </c>
      <c r="AD30" s="324">
        <v>0</v>
      </c>
      <c r="AE30" s="324">
        <v>0</v>
      </c>
      <c r="AF30" s="324">
        <v>0</v>
      </c>
      <c r="AG30" s="32" t="s">
        <v>47</v>
      </c>
    </row>
    <row r="31" spans="1:33" s="20" customFormat="1" ht="15" customHeight="1">
      <c r="A31" s="30" t="s">
        <v>48</v>
      </c>
      <c r="B31" s="31" t="s">
        <v>49</v>
      </c>
      <c r="C31" s="16">
        <f t="shared" si="3"/>
        <v>4</v>
      </c>
      <c r="D31" s="16">
        <f t="shared" si="4"/>
        <v>15344</v>
      </c>
      <c r="E31" s="16">
        <f t="shared" si="5"/>
        <v>0</v>
      </c>
      <c r="F31" s="315">
        <v>0</v>
      </c>
      <c r="G31" s="315">
        <v>0</v>
      </c>
      <c r="H31" s="315">
        <v>0</v>
      </c>
      <c r="I31" s="26" t="s">
        <v>48</v>
      </c>
      <c r="J31" s="320">
        <v>0</v>
      </c>
      <c r="K31" s="320">
        <v>0</v>
      </c>
      <c r="L31" s="320">
        <v>0</v>
      </c>
      <c r="M31" s="320">
        <v>0</v>
      </c>
      <c r="N31" s="320">
        <v>0</v>
      </c>
      <c r="O31" s="320">
        <v>0</v>
      </c>
      <c r="P31" s="320">
        <v>0</v>
      </c>
      <c r="Q31" s="320">
        <v>0</v>
      </c>
      <c r="R31" s="320">
        <v>0</v>
      </c>
      <c r="S31" s="17">
        <f t="shared" si="6"/>
        <v>4</v>
      </c>
      <c r="T31" s="17">
        <f t="shared" si="7"/>
        <v>258</v>
      </c>
      <c r="U31" s="17">
        <f t="shared" si="8"/>
        <v>15344</v>
      </c>
      <c r="V31" s="32" t="s">
        <v>49</v>
      </c>
      <c r="W31" s="26" t="s">
        <v>48</v>
      </c>
      <c r="X31" s="324">
        <v>4</v>
      </c>
      <c r="Y31" s="324">
        <v>258</v>
      </c>
      <c r="Z31" s="324">
        <v>15344</v>
      </c>
      <c r="AA31" s="324">
        <v>0</v>
      </c>
      <c r="AB31" s="324">
        <v>0</v>
      </c>
      <c r="AC31" s="324">
        <v>0</v>
      </c>
      <c r="AD31" s="324">
        <v>0</v>
      </c>
      <c r="AE31" s="324">
        <v>0</v>
      </c>
      <c r="AF31" s="324">
        <v>0</v>
      </c>
      <c r="AG31" s="32" t="s">
        <v>49</v>
      </c>
    </row>
    <row r="32" spans="1:33" s="20" customFormat="1" ht="15" customHeight="1">
      <c r="A32" s="30" t="s">
        <v>50</v>
      </c>
      <c r="B32" s="31" t="s">
        <v>51</v>
      </c>
      <c r="C32" s="16">
        <f t="shared" si="3"/>
        <v>6</v>
      </c>
      <c r="D32" s="16">
        <f t="shared" si="4"/>
        <v>8182</v>
      </c>
      <c r="E32" s="16">
        <f t="shared" si="5"/>
        <v>0</v>
      </c>
      <c r="F32" s="315">
        <v>0</v>
      </c>
      <c r="G32" s="315">
        <v>0</v>
      </c>
      <c r="H32" s="315">
        <v>0</v>
      </c>
      <c r="I32" s="33" t="s">
        <v>50</v>
      </c>
      <c r="J32" s="320">
        <v>0</v>
      </c>
      <c r="K32" s="320">
        <v>0</v>
      </c>
      <c r="L32" s="320">
        <v>0</v>
      </c>
      <c r="M32" s="320">
        <v>0</v>
      </c>
      <c r="N32" s="320">
        <v>0</v>
      </c>
      <c r="O32" s="320">
        <v>0</v>
      </c>
      <c r="P32" s="320">
        <v>0</v>
      </c>
      <c r="Q32" s="320">
        <v>0</v>
      </c>
      <c r="R32" s="320">
        <v>0</v>
      </c>
      <c r="S32" s="17">
        <f t="shared" si="6"/>
        <v>6</v>
      </c>
      <c r="T32" s="17">
        <f t="shared" si="7"/>
        <v>279</v>
      </c>
      <c r="U32" s="17">
        <f t="shared" si="8"/>
        <v>8182</v>
      </c>
      <c r="V32" s="34" t="s">
        <v>51</v>
      </c>
      <c r="W32" s="33" t="s">
        <v>50</v>
      </c>
      <c r="X32" s="324">
        <v>6</v>
      </c>
      <c r="Y32" s="324">
        <v>279</v>
      </c>
      <c r="Z32" s="324">
        <v>8182</v>
      </c>
      <c r="AA32" s="324">
        <v>0</v>
      </c>
      <c r="AB32" s="324">
        <v>0</v>
      </c>
      <c r="AC32" s="324">
        <v>0</v>
      </c>
      <c r="AD32" s="324">
        <v>0</v>
      </c>
      <c r="AE32" s="324">
        <v>0</v>
      </c>
      <c r="AF32" s="324">
        <v>0</v>
      </c>
      <c r="AG32" s="34" t="s">
        <v>51</v>
      </c>
    </row>
    <row r="33" spans="1:33" s="20" customFormat="1" ht="15" customHeight="1">
      <c r="A33" s="30" t="s">
        <v>52</v>
      </c>
      <c r="B33" s="31" t="s">
        <v>53</v>
      </c>
      <c r="C33" s="16">
        <f t="shared" si="3"/>
        <v>1</v>
      </c>
      <c r="D33" s="16">
        <f t="shared" si="4"/>
        <v>5666</v>
      </c>
      <c r="E33" s="16">
        <f t="shared" si="5"/>
        <v>0</v>
      </c>
      <c r="F33" s="318">
        <v>0</v>
      </c>
      <c r="G33" s="318">
        <v>0</v>
      </c>
      <c r="H33" s="315">
        <v>0</v>
      </c>
      <c r="I33" s="26" t="s">
        <v>52</v>
      </c>
      <c r="J33" s="320">
        <v>0</v>
      </c>
      <c r="K33" s="320">
        <v>0</v>
      </c>
      <c r="L33" s="320">
        <v>0</v>
      </c>
      <c r="M33" s="320">
        <v>0</v>
      </c>
      <c r="N33" s="320">
        <v>0</v>
      </c>
      <c r="O33" s="320">
        <v>0</v>
      </c>
      <c r="P33" s="320">
        <v>0</v>
      </c>
      <c r="Q33" s="320">
        <v>0</v>
      </c>
      <c r="R33" s="320">
        <v>0</v>
      </c>
      <c r="S33" s="17">
        <f t="shared" si="6"/>
        <v>1</v>
      </c>
      <c r="T33" s="17">
        <f t="shared" si="7"/>
        <v>270</v>
      </c>
      <c r="U33" s="17">
        <f t="shared" si="8"/>
        <v>5666</v>
      </c>
      <c r="V33" s="32" t="s">
        <v>53</v>
      </c>
      <c r="W33" s="26" t="s">
        <v>52</v>
      </c>
      <c r="X33" s="324">
        <v>1</v>
      </c>
      <c r="Y33" s="324">
        <v>270</v>
      </c>
      <c r="Z33" s="324">
        <v>5666</v>
      </c>
      <c r="AA33" s="324">
        <v>0</v>
      </c>
      <c r="AB33" s="324">
        <v>0</v>
      </c>
      <c r="AC33" s="324">
        <v>0</v>
      </c>
      <c r="AD33" s="324">
        <v>0</v>
      </c>
      <c r="AE33" s="324">
        <v>0</v>
      </c>
      <c r="AF33" s="324">
        <v>0</v>
      </c>
      <c r="AG33" s="32" t="s">
        <v>53</v>
      </c>
    </row>
    <row r="34" spans="1:33" s="20" customFormat="1" ht="15" customHeight="1">
      <c r="A34" s="30" t="s">
        <v>54</v>
      </c>
      <c r="B34" s="31" t="s">
        <v>55</v>
      </c>
      <c r="C34" s="16">
        <f t="shared" si="3"/>
        <v>3</v>
      </c>
      <c r="D34" s="16">
        <f t="shared" si="4"/>
        <v>2080</v>
      </c>
      <c r="E34" s="16">
        <f t="shared" si="5"/>
        <v>0</v>
      </c>
      <c r="F34" s="315">
        <v>0</v>
      </c>
      <c r="G34" s="315">
        <v>0</v>
      </c>
      <c r="H34" s="315">
        <v>0</v>
      </c>
      <c r="I34" s="26" t="s">
        <v>54</v>
      </c>
      <c r="J34" s="320">
        <v>0</v>
      </c>
      <c r="K34" s="320">
        <v>0</v>
      </c>
      <c r="L34" s="320">
        <v>0</v>
      </c>
      <c r="M34" s="320">
        <v>0</v>
      </c>
      <c r="N34" s="320">
        <v>0</v>
      </c>
      <c r="O34" s="320">
        <v>0</v>
      </c>
      <c r="P34" s="320">
        <v>0</v>
      </c>
      <c r="Q34" s="320">
        <v>0</v>
      </c>
      <c r="R34" s="320">
        <v>0</v>
      </c>
      <c r="S34" s="17">
        <f t="shared" si="6"/>
        <v>3</v>
      </c>
      <c r="T34" s="17">
        <f t="shared" si="7"/>
        <v>60</v>
      </c>
      <c r="U34" s="17">
        <f t="shared" si="8"/>
        <v>2080</v>
      </c>
      <c r="V34" s="32" t="s">
        <v>55</v>
      </c>
      <c r="W34" s="26" t="s">
        <v>54</v>
      </c>
      <c r="X34" s="324">
        <v>3</v>
      </c>
      <c r="Y34" s="324">
        <v>60</v>
      </c>
      <c r="Z34" s="324">
        <v>2080</v>
      </c>
      <c r="AA34" s="324">
        <v>0</v>
      </c>
      <c r="AB34" s="324">
        <v>0</v>
      </c>
      <c r="AC34" s="324">
        <v>0</v>
      </c>
      <c r="AD34" s="324">
        <v>0</v>
      </c>
      <c r="AE34" s="324">
        <v>0</v>
      </c>
      <c r="AF34" s="324">
        <v>0</v>
      </c>
      <c r="AG34" s="32" t="s">
        <v>55</v>
      </c>
    </row>
    <row r="35" spans="1:33" s="20" customFormat="1" ht="15" customHeight="1">
      <c r="A35" s="30" t="s">
        <v>56</v>
      </c>
      <c r="B35" s="31" t="s">
        <v>57</v>
      </c>
      <c r="C35" s="16">
        <f t="shared" si="3"/>
        <v>3</v>
      </c>
      <c r="D35" s="16">
        <f t="shared" si="4"/>
        <v>2000</v>
      </c>
      <c r="E35" s="16">
        <f t="shared" si="5"/>
        <v>0</v>
      </c>
      <c r="F35" s="319">
        <v>0</v>
      </c>
      <c r="G35" s="319">
        <v>0</v>
      </c>
      <c r="H35" s="319">
        <v>0</v>
      </c>
      <c r="I35" s="35" t="s">
        <v>56</v>
      </c>
      <c r="J35" s="323">
        <v>0</v>
      </c>
      <c r="K35" s="323">
        <v>0</v>
      </c>
      <c r="L35" s="323">
        <v>0</v>
      </c>
      <c r="M35" s="323">
        <v>0</v>
      </c>
      <c r="N35" s="323">
        <v>0</v>
      </c>
      <c r="O35" s="323">
        <v>0</v>
      </c>
      <c r="P35" s="323">
        <v>0</v>
      </c>
      <c r="Q35" s="323">
        <v>0</v>
      </c>
      <c r="R35" s="323">
        <v>0</v>
      </c>
      <c r="S35" s="17">
        <f t="shared" si="6"/>
        <v>3</v>
      </c>
      <c r="T35" s="17">
        <f t="shared" si="7"/>
        <v>90</v>
      </c>
      <c r="U35" s="17">
        <f t="shared" si="8"/>
        <v>2000</v>
      </c>
      <c r="V35" s="36" t="s">
        <v>57</v>
      </c>
      <c r="W35" s="35" t="s">
        <v>56</v>
      </c>
      <c r="X35" s="327">
        <v>3</v>
      </c>
      <c r="Y35" s="327">
        <v>90</v>
      </c>
      <c r="Z35" s="327">
        <v>2000</v>
      </c>
      <c r="AA35" s="327">
        <v>0</v>
      </c>
      <c r="AB35" s="324">
        <v>0</v>
      </c>
      <c r="AC35" s="327">
        <v>0</v>
      </c>
      <c r="AD35" s="328">
        <v>0</v>
      </c>
      <c r="AE35" s="328">
        <v>0</v>
      </c>
      <c r="AF35" s="328">
        <v>0</v>
      </c>
      <c r="AG35" s="36" t="s">
        <v>57</v>
      </c>
    </row>
    <row r="36" spans="1:33" s="20" customFormat="1" ht="15" customHeight="1">
      <c r="A36" s="30" t="s">
        <v>58</v>
      </c>
      <c r="B36" s="31" t="s">
        <v>59</v>
      </c>
      <c r="C36" s="16">
        <f t="shared" si="3"/>
        <v>6</v>
      </c>
      <c r="D36" s="16">
        <f t="shared" si="4"/>
        <v>18332</v>
      </c>
      <c r="E36" s="16">
        <f t="shared" si="5"/>
        <v>0</v>
      </c>
      <c r="F36" s="315">
        <v>0</v>
      </c>
      <c r="G36" s="315">
        <v>0</v>
      </c>
      <c r="H36" s="315">
        <v>0</v>
      </c>
      <c r="I36" s="35" t="s">
        <v>58</v>
      </c>
      <c r="J36" s="320">
        <v>0</v>
      </c>
      <c r="K36" s="320">
        <v>0</v>
      </c>
      <c r="L36" s="320">
        <v>0</v>
      </c>
      <c r="M36" s="320">
        <v>0</v>
      </c>
      <c r="N36" s="320">
        <v>0</v>
      </c>
      <c r="O36" s="320">
        <v>0</v>
      </c>
      <c r="P36" s="320">
        <v>0</v>
      </c>
      <c r="Q36" s="320">
        <v>0</v>
      </c>
      <c r="R36" s="320">
        <v>0</v>
      </c>
      <c r="S36" s="17">
        <f t="shared" si="6"/>
        <v>6</v>
      </c>
      <c r="T36" s="17">
        <f t="shared" si="7"/>
        <v>299</v>
      </c>
      <c r="U36" s="17">
        <f t="shared" si="8"/>
        <v>18332</v>
      </c>
      <c r="V36" s="32" t="s">
        <v>59</v>
      </c>
      <c r="W36" s="35" t="s">
        <v>58</v>
      </c>
      <c r="X36" s="324">
        <v>6</v>
      </c>
      <c r="Y36" s="324">
        <v>299</v>
      </c>
      <c r="Z36" s="324">
        <v>18332</v>
      </c>
      <c r="AA36" s="324">
        <v>0</v>
      </c>
      <c r="AB36" s="324">
        <v>0</v>
      </c>
      <c r="AC36" s="324">
        <v>0</v>
      </c>
      <c r="AD36" s="324">
        <v>0</v>
      </c>
      <c r="AE36" s="324">
        <v>0</v>
      </c>
      <c r="AF36" s="324">
        <v>0</v>
      </c>
      <c r="AG36" s="32" t="s">
        <v>59</v>
      </c>
    </row>
    <row r="37" spans="1:33" s="20" customFormat="1" ht="15" customHeight="1">
      <c r="A37" s="30" t="s">
        <v>60</v>
      </c>
      <c r="B37" s="31" t="s">
        <v>61</v>
      </c>
      <c r="C37" s="16">
        <f t="shared" si="3"/>
        <v>2</v>
      </c>
      <c r="D37" s="16">
        <f t="shared" si="4"/>
        <v>21058</v>
      </c>
      <c r="E37" s="16">
        <f t="shared" si="5"/>
        <v>0</v>
      </c>
      <c r="F37" s="315">
        <v>0</v>
      </c>
      <c r="G37" s="315">
        <v>0</v>
      </c>
      <c r="H37" s="315">
        <v>0</v>
      </c>
      <c r="I37" s="26" t="s">
        <v>60</v>
      </c>
      <c r="J37" s="320">
        <v>0</v>
      </c>
      <c r="K37" s="320">
        <v>0</v>
      </c>
      <c r="L37" s="320">
        <v>0</v>
      </c>
      <c r="M37" s="320">
        <v>0</v>
      </c>
      <c r="N37" s="320">
        <v>0</v>
      </c>
      <c r="O37" s="320">
        <v>0</v>
      </c>
      <c r="P37" s="320">
        <v>0</v>
      </c>
      <c r="Q37" s="320">
        <v>0</v>
      </c>
      <c r="R37" s="320">
        <v>0</v>
      </c>
      <c r="S37" s="17">
        <f t="shared" si="6"/>
        <v>2</v>
      </c>
      <c r="T37" s="17">
        <f t="shared" si="7"/>
        <v>263</v>
      </c>
      <c r="U37" s="17">
        <f t="shared" si="8"/>
        <v>21058</v>
      </c>
      <c r="V37" s="32" t="s">
        <v>61</v>
      </c>
      <c r="W37" s="26" t="s">
        <v>60</v>
      </c>
      <c r="X37" s="324">
        <v>2</v>
      </c>
      <c r="Y37" s="324">
        <v>263</v>
      </c>
      <c r="Z37" s="324">
        <v>21058</v>
      </c>
      <c r="AA37" s="324">
        <v>0</v>
      </c>
      <c r="AB37" s="324">
        <v>0</v>
      </c>
      <c r="AC37" s="324">
        <v>0</v>
      </c>
      <c r="AD37" s="324">
        <v>0</v>
      </c>
      <c r="AE37" s="324">
        <v>0</v>
      </c>
      <c r="AF37" s="324">
        <v>0</v>
      </c>
      <c r="AG37" s="32" t="s">
        <v>61</v>
      </c>
    </row>
    <row r="38" spans="1:33" s="20" customFormat="1" ht="15" customHeight="1">
      <c r="A38" s="30" t="s">
        <v>470</v>
      </c>
      <c r="B38" s="31" t="s">
        <v>295</v>
      </c>
      <c r="C38" s="16">
        <f t="shared" si="3"/>
        <v>7</v>
      </c>
      <c r="D38" s="16">
        <f t="shared" si="4"/>
        <v>12502</v>
      </c>
      <c r="E38" s="16">
        <f t="shared" si="5"/>
        <v>0</v>
      </c>
      <c r="F38" s="315">
        <v>0</v>
      </c>
      <c r="G38" s="315">
        <v>0</v>
      </c>
      <c r="H38" s="315">
        <v>0</v>
      </c>
      <c r="I38" s="26" t="s">
        <v>294</v>
      </c>
      <c r="J38" s="320">
        <v>0</v>
      </c>
      <c r="K38" s="320">
        <v>0</v>
      </c>
      <c r="L38" s="320">
        <v>0</v>
      </c>
      <c r="M38" s="320">
        <v>0</v>
      </c>
      <c r="N38" s="320">
        <v>0</v>
      </c>
      <c r="O38" s="320">
        <v>0</v>
      </c>
      <c r="P38" s="320">
        <v>0</v>
      </c>
      <c r="Q38" s="320">
        <v>0</v>
      </c>
      <c r="R38" s="320">
        <v>0</v>
      </c>
      <c r="S38" s="17">
        <f t="shared" si="6"/>
        <v>7</v>
      </c>
      <c r="T38" s="17">
        <f t="shared" si="7"/>
        <v>340</v>
      </c>
      <c r="U38" s="17">
        <f t="shared" si="8"/>
        <v>12502</v>
      </c>
      <c r="V38" s="32" t="s">
        <v>489</v>
      </c>
      <c r="W38" s="26" t="s">
        <v>294</v>
      </c>
      <c r="X38" s="324">
        <v>7</v>
      </c>
      <c r="Y38" s="324">
        <v>340</v>
      </c>
      <c r="Z38" s="324">
        <v>12502</v>
      </c>
      <c r="AA38" s="324">
        <v>0</v>
      </c>
      <c r="AB38" s="324">
        <v>0</v>
      </c>
      <c r="AC38" s="324">
        <v>0</v>
      </c>
      <c r="AD38" s="324">
        <v>0</v>
      </c>
      <c r="AE38" s="324">
        <v>0</v>
      </c>
      <c r="AF38" s="324">
        <v>0</v>
      </c>
      <c r="AG38" s="32" t="s">
        <v>295</v>
      </c>
    </row>
    <row r="39" spans="1:33" s="20" customFormat="1" ht="15" customHeight="1" thickBot="1">
      <c r="A39" s="30" t="s">
        <v>63</v>
      </c>
      <c r="B39" s="31" t="s">
        <v>64</v>
      </c>
      <c r="C39" s="16">
        <f t="shared" si="3"/>
        <v>0</v>
      </c>
      <c r="D39" s="16">
        <f t="shared" si="4"/>
        <v>0</v>
      </c>
      <c r="E39" s="16">
        <f t="shared" si="5"/>
        <v>0</v>
      </c>
      <c r="F39" s="315">
        <v>0</v>
      </c>
      <c r="G39" s="315">
        <v>0</v>
      </c>
      <c r="H39" s="315">
        <v>0</v>
      </c>
      <c r="I39" s="26" t="s">
        <v>63</v>
      </c>
      <c r="J39" s="320">
        <v>0</v>
      </c>
      <c r="K39" s="320">
        <v>0</v>
      </c>
      <c r="L39" s="320">
        <v>0</v>
      </c>
      <c r="M39" s="320">
        <v>0</v>
      </c>
      <c r="N39" s="320">
        <v>0</v>
      </c>
      <c r="O39" s="320">
        <v>0</v>
      </c>
      <c r="P39" s="320">
        <v>0</v>
      </c>
      <c r="Q39" s="320">
        <v>0</v>
      </c>
      <c r="R39" s="320">
        <v>0</v>
      </c>
      <c r="S39" s="17">
        <f t="shared" si="6"/>
        <v>0</v>
      </c>
      <c r="T39" s="17">
        <f t="shared" si="7"/>
        <v>0</v>
      </c>
      <c r="U39" s="17">
        <f t="shared" si="8"/>
        <v>0</v>
      </c>
      <c r="V39" s="32" t="s">
        <v>64</v>
      </c>
      <c r="W39" s="26" t="s">
        <v>63</v>
      </c>
      <c r="X39" s="324">
        <v>0</v>
      </c>
      <c r="Y39" s="324">
        <v>0</v>
      </c>
      <c r="Z39" s="324">
        <v>0</v>
      </c>
      <c r="AA39" s="324">
        <v>0</v>
      </c>
      <c r="AB39" s="324">
        <v>0</v>
      </c>
      <c r="AC39" s="324">
        <v>0</v>
      </c>
      <c r="AD39" s="324">
        <v>0</v>
      </c>
      <c r="AE39" s="324">
        <v>0</v>
      </c>
      <c r="AF39" s="329">
        <v>0</v>
      </c>
      <c r="AG39" s="37" t="s">
        <v>64</v>
      </c>
    </row>
    <row r="40" spans="1:33" s="41" customFormat="1" ht="12" customHeight="1">
      <c r="A40" s="38" t="s">
        <v>84</v>
      </c>
      <c r="B40" s="38"/>
      <c r="C40" s="39"/>
      <c r="D40" s="39"/>
      <c r="E40" s="39"/>
      <c r="F40" s="39"/>
      <c r="G40" s="38"/>
      <c r="H40" s="40" t="s">
        <v>85</v>
      </c>
      <c r="I40" s="38" t="s">
        <v>86</v>
      </c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40" t="s">
        <v>85</v>
      </c>
      <c r="W40" s="38" t="s">
        <v>84</v>
      </c>
      <c r="X40" s="38"/>
      <c r="Y40" s="38"/>
      <c r="Z40" s="38"/>
      <c r="AA40" s="38"/>
      <c r="AB40" s="38"/>
      <c r="AC40" s="38"/>
      <c r="AD40" s="38"/>
      <c r="AE40" s="38"/>
      <c r="AG40" s="40" t="s">
        <v>85</v>
      </c>
    </row>
    <row r="41" spans="1:33" s="45" customFormat="1" ht="12" customHeight="1">
      <c r="A41" s="42" t="s">
        <v>87</v>
      </c>
      <c r="B41" s="41"/>
      <c r="C41" s="43"/>
      <c r="D41" s="44"/>
      <c r="E41" s="44"/>
      <c r="F41" s="44"/>
      <c r="G41" s="44"/>
      <c r="H41" s="44"/>
      <c r="I41" s="42" t="s">
        <v>87</v>
      </c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2" t="s">
        <v>87</v>
      </c>
      <c r="Z41" s="46"/>
      <c r="AC41" s="46"/>
    </row>
    <row r="42" spans="1:33" s="45" customFormat="1" ht="12" customHeight="1">
      <c r="A42" s="42" t="s">
        <v>177</v>
      </c>
      <c r="B42" s="41"/>
      <c r="C42" s="43"/>
      <c r="D42" s="44"/>
      <c r="E42" s="44"/>
      <c r="F42" s="44"/>
      <c r="G42" s="44"/>
      <c r="H42" s="44"/>
      <c r="I42" s="42" t="s">
        <v>177</v>
      </c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2" t="s">
        <v>177</v>
      </c>
      <c r="Z42" s="46"/>
      <c r="AC42" s="46"/>
    </row>
    <row r="43" spans="1:33" s="45" customFormat="1" ht="12" customHeight="1">
      <c r="A43" s="42" t="s">
        <v>88</v>
      </c>
      <c r="C43" s="46"/>
      <c r="I43" s="42" t="s">
        <v>88</v>
      </c>
      <c r="W43" s="42" t="s">
        <v>88</v>
      </c>
      <c r="Z43" s="46"/>
      <c r="AC43" s="46"/>
    </row>
    <row r="44" spans="1:33" s="13" customFormat="1" ht="12" customHeight="1">
      <c r="A44" s="47" t="s">
        <v>478</v>
      </c>
      <c r="C44" s="12"/>
      <c r="I44" s="47" t="s">
        <v>478</v>
      </c>
      <c r="W44" s="47" t="s">
        <v>478</v>
      </c>
      <c r="Z44" s="12"/>
      <c r="AC44" s="12"/>
    </row>
    <row r="45" spans="1:33" s="13" customFormat="1" ht="12" customHeight="1">
      <c r="A45" s="47" t="s">
        <v>496</v>
      </c>
      <c r="C45" s="12"/>
      <c r="I45" s="47" t="s">
        <v>496</v>
      </c>
      <c r="W45" s="47" t="s">
        <v>496</v>
      </c>
      <c r="Z45" s="12"/>
      <c r="AC45" s="12"/>
    </row>
    <row r="46" spans="1:33" s="13" customFormat="1" ht="11.25">
      <c r="A46" s="12"/>
      <c r="C46" s="12"/>
      <c r="Z46" s="12"/>
      <c r="AC46" s="12"/>
    </row>
  </sheetData>
  <sheetProtection selectLockedCells="1"/>
  <mergeCells count="60">
    <mergeCell ref="AD3:AG3"/>
    <mergeCell ref="W3:AC3"/>
    <mergeCell ref="U8:U10"/>
    <mergeCell ref="Z8:Z10"/>
    <mergeCell ref="AC8:AC10"/>
    <mergeCell ref="X6:AC6"/>
    <mergeCell ref="AA7:AC7"/>
    <mergeCell ref="X8:X10"/>
    <mergeCell ref="AA8:AA10"/>
    <mergeCell ref="AE8:AF8"/>
    <mergeCell ref="AF9:AF10"/>
    <mergeCell ref="Y8:Y10"/>
    <mergeCell ref="AB8:AB10"/>
    <mergeCell ref="AG6:AG10"/>
    <mergeCell ref="AD8:AD10"/>
    <mergeCell ref="X7:Z7"/>
    <mergeCell ref="A3:H3"/>
    <mergeCell ref="A4:H4"/>
    <mergeCell ref="I3:O3"/>
    <mergeCell ref="M6:O7"/>
    <mergeCell ref="J6:L7"/>
    <mergeCell ref="F6:H7"/>
    <mergeCell ref="C6:E7"/>
    <mergeCell ref="A15:B15"/>
    <mergeCell ref="A6:B10"/>
    <mergeCell ref="A11:B11"/>
    <mergeCell ref="A12:B12"/>
    <mergeCell ref="A14:B14"/>
    <mergeCell ref="A13:B13"/>
    <mergeCell ref="AD6:AF7"/>
    <mergeCell ref="S7:U7"/>
    <mergeCell ref="S6:U6"/>
    <mergeCell ref="S8:S10"/>
    <mergeCell ref="W6:W10"/>
    <mergeCell ref="V6:V10"/>
    <mergeCell ref="AE9:AE10"/>
    <mergeCell ref="T8:T10"/>
    <mergeCell ref="J8:J10"/>
    <mergeCell ref="M8:M10"/>
    <mergeCell ref="P8:P10"/>
    <mergeCell ref="C8:C10"/>
    <mergeCell ref="P3:V3"/>
    <mergeCell ref="P6:R7"/>
    <mergeCell ref="Q8:R8"/>
    <mergeCell ref="R9:R10"/>
    <mergeCell ref="F8:F10"/>
    <mergeCell ref="H9:H10"/>
    <mergeCell ref="I6:I10"/>
    <mergeCell ref="E9:E10"/>
    <mergeCell ref="D8:E8"/>
    <mergeCell ref="D9:D10"/>
    <mergeCell ref="G9:G10"/>
    <mergeCell ref="G8:H8"/>
    <mergeCell ref="Q9:Q10"/>
    <mergeCell ref="N9:N10"/>
    <mergeCell ref="L9:L10"/>
    <mergeCell ref="N8:O8"/>
    <mergeCell ref="O9:O10"/>
    <mergeCell ref="K8:L8"/>
    <mergeCell ref="K9:K10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4" manualBreakCount="4">
    <brk id="8" max="43" man="1"/>
    <brk id="15" max="43" man="1"/>
    <brk id="22" max="43" man="1"/>
    <brk id="29" max="4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view="pageBreakPreview" zoomScaleNormal="100" zoomScaleSheetLayoutView="100" workbookViewId="0">
      <selection activeCell="B19" sqref="B19"/>
    </sheetView>
  </sheetViews>
  <sheetFormatPr defaultRowHeight="14.25"/>
  <cols>
    <col min="1" max="1" width="8.625" style="133" customWidth="1"/>
    <col min="2" max="3" width="7.625" style="125" customWidth="1"/>
    <col min="4" max="4" width="7.125" style="125" customWidth="1"/>
    <col min="5" max="8" width="7.625" style="125" customWidth="1"/>
    <col min="9" max="10" width="7.125" style="125" customWidth="1"/>
    <col min="11" max="11" width="6.625" style="125" customWidth="1"/>
    <col min="12" max="12" width="9.625" style="125" customWidth="1"/>
    <col min="13" max="14" width="8.625" style="125" customWidth="1"/>
    <col min="15" max="16" width="9.125" style="125" customWidth="1"/>
    <col min="17" max="17" width="8.625" style="125" customWidth="1"/>
    <col min="18" max="18" width="9.125" style="125" customWidth="1"/>
    <col min="19" max="19" width="9.125" style="124" customWidth="1"/>
    <col min="20" max="20" width="10.375" style="274" customWidth="1"/>
    <col min="21" max="16384" width="9" style="124"/>
  </cols>
  <sheetData>
    <row r="1" spans="1:20" s="380" customFormat="1" ht="14.1" customHeight="1">
      <c r="A1" s="378" t="s">
        <v>521</v>
      </c>
      <c r="B1" s="381"/>
      <c r="C1" s="381"/>
      <c r="D1" s="381"/>
      <c r="E1" s="381"/>
      <c r="F1" s="379"/>
      <c r="G1" s="379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T1" s="379" t="s">
        <v>522</v>
      </c>
    </row>
    <row r="2" spans="1:20" ht="14.1" customHeight="1">
      <c r="A2" s="291"/>
      <c r="F2" s="113"/>
      <c r="G2" s="113"/>
      <c r="T2" s="113"/>
    </row>
    <row r="3" spans="1:20" s="284" customFormat="1" ht="20.100000000000001" customHeight="1">
      <c r="A3" s="471" t="s">
        <v>89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1" t="s">
        <v>183</v>
      </c>
      <c r="M3" s="471"/>
      <c r="N3" s="471"/>
      <c r="O3" s="471"/>
      <c r="P3" s="471"/>
      <c r="Q3" s="471"/>
      <c r="R3" s="471"/>
      <c r="S3" s="471"/>
      <c r="T3" s="471"/>
    </row>
    <row r="4" spans="1:20" s="292" customFormat="1" ht="24" customHeight="1">
      <c r="A4" s="290"/>
      <c r="B4" s="290"/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</row>
    <row r="5" spans="1:20" s="291" customFormat="1" ht="18" customHeight="1" thickBot="1">
      <c r="A5" s="291" t="s">
        <v>90</v>
      </c>
      <c r="G5" s="113"/>
      <c r="T5" s="113" t="s">
        <v>184</v>
      </c>
    </row>
    <row r="6" spans="1:20" s="293" customFormat="1" ht="25.5" customHeight="1">
      <c r="A6" s="413" t="s">
        <v>479</v>
      </c>
      <c r="B6" s="460" t="s">
        <v>180</v>
      </c>
      <c r="C6" s="463" t="s">
        <v>185</v>
      </c>
      <c r="D6" s="469" t="s">
        <v>421</v>
      </c>
      <c r="E6" s="470"/>
      <c r="F6" s="470"/>
      <c r="G6" s="470"/>
      <c r="H6" s="470"/>
      <c r="I6" s="470"/>
      <c r="J6" s="470"/>
      <c r="K6" s="470"/>
      <c r="L6" s="460" t="s">
        <v>186</v>
      </c>
      <c r="M6" s="490"/>
      <c r="N6" s="491"/>
      <c r="O6" s="469" t="s">
        <v>187</v>
      </c>
      <c r="P6" s="470"/>
      <c r="Q6" s="460"/>
      <c r="R6" s="469" t="s">
        <v>188</v>
      </c>
      <c r="S6" s="485"/>
      <c r="T6" s="472" t="s">
        <v>482</v>
      </c>
    </row>
    <row r="7" spans="1:20" s="293" customFormat="1" ht="20.100000000000001" customHeight="1">
      <c r="A7" s="414"/>
      <c r="B7" s="461"/>
      <c r="C7" s="464"/>
      <c r="D7" s="486" t="s">
        <v>189</v>
      </c>
      <c r="E7" s="466" t="s">
        <v>485</v>
      </c>
      <c r="F7" s="466" t="s">
        <v>190</v>
      </c>
      <c r="G7" s="466" t="s">
        <v>191</v>
      </c>
      <c r="H7" s="479" t="s">
        <v>192</v>
      </c>
      <c r="I7" s="466" t="s">
        <v>483</v>
      </c>
      <c r="J7" s="457" t="s">
        <v>484</v>
      </c>
      <c r="K7" s="477" t="s">
        <v>241</v>
      </c>
      <c r="L7" s="479" t="s">
        <v>193</v>
      </c>
      <c r="M7" s="466" t="s">
        <v>194</v>
      </c>
      <c r="N7" s="482" t="s">
        <v>486</v>
      </c>
      <c r="O7" s="466" t="s">
        <v>195</v>
      </c>
      <c r="P7" s="264" t="s">
        <v>91</v>
      </c>
      <c r="Q7" s="264" t="s">
        <v>92</v>
      </c>
      <c r="R7" s="466" t="s">
        <v>480</v>
      </c>
      <c r="S7" s="265" t="s">
        <v>196</v>
      </c>
      <c r="T7" s="473"/>
    </row>
    <row r="8" spans="1:20" s="293" customFormat="1" ht="20.100000000000001" customHeight="1">
      <c r="A8" s="414"/>
      <c r="B8" s="461"/>
      <c r="C8" s="464"/>
      <c r="D8" s="486"/>
      <c r="E8" s="467"/>
      <c r="F8" s="475"/>
      <c r="G8" s="467"/>
      <c r="H8" s="488"/>
      <c r="I8" s="467"/>
      <c r="J8" s="458"/>
      <c r="K8" s="477"/>
      <c r="L8" s="480"/>
      <c r="M8" s="467"/>
      <c r="N8" s="483"/>
      <c r="O8" s="475"/>
      <c r="P8" s="281" t="s">
        <v>197</v>
      </c>
      <c r="Q8" s="281" t="s">
        <v>198</v>
      </c>
      <c r="R8" s="467"/>
      <c r="S8" s="266" t="s">
        <v>481</v>
      </c>
      <c r="T8" s="473"/>
    </row>
    <row r="9" spans="1:20" s="293" customFormat="1" ht="20.100000000000001" customHeight="1">
      <c r="A9" s="415"/>
      <c r="B9" s="462"/>
      <c r="C9" s="465"/>
      <c r="D9" s="487"/>
      <c r="E9" s="468"/>
      <c r="F9" s="476"/>
      <c r="G9" s="468"/>
      <c r="H9" s="489"/>
      <c r="I9" s="468"/>
      <c r="J9" s="459"/>
      <c r="K9" s="478"/>
      <c r="L9" s="481"/>
      <c r="M9" s="468"/>
      <c r="N9" s="484"/>
      <c r="O9" s="476"/>
      <c r="P9" s="282" t="s">
        <v>199</v>
      </c>
      <c r="Q9" s="282" t="s">
        <v>199</v>
      </c>
      <c r="R9" s="468"/>
      <c r="S9" s="267" t="s">
        <v>200</v>
      </c>
      <c r="T9" s="474"/>
    </row>
    <row r="10" spans="1:20" s="139" customFormat="1" ht="95.1" customHeight="1">
      <c r="A10" s="166" t="s">
        <v>176</v>
      </c>
      <c r="B10" s="268">
        <v>269</v>
      </c>
      <c r="C10" s="127">
        <v>1</v>
      </c>
      <c r="D10" s="127">
        <v>20</v>
      </c>
      <c r="E10" s="127">
        <v>7</v>
      </c>
      <c r="F10" s="127">
        <v>9</v>
      </c>
      <c r="G10" s="127">
        <v>32</v>
      </c>
      <c r="H10" s="127">
        <v>25</v>
      </c>
      <c r="I10" s="127">
        <v>1</v>
      </c>
      <c r="J10" s="127">
        <v>8</v>
      </c>
      <c r="K10" s="127">
        <v>0</v>
      </c>
      <c r="L10" s="127">
        <v>62</v>
      </c>
      <c r="M10" s="127">
        <v>2</v>
      </c>
      <c r="N10" s="127">
        <v>2</v>
      </c>
      <c r="O10" s="127">
        <v>18</v>
      </c>
      <c r="P10" s="127">
        <v>79</v>
      </c>
      <c r="Q10" s="127">
        <v>1</v>
      </c>
      <c r="R10" s="127">
        <v>2</v>
      </c>
      <c r="S10" s="269">
        <v>0</v>
      </c>
      <c r="T10" s="270" t="s">
        <v>176</v>
      </c>
    </row>
    <row r="11" spans="1:20" s="139" customFormat="1" ht="95.1" customHeight="1">
      <c r="A11" s="166" t="s">
        <v>280</v>
      </c>
      <c r="B11" s="268">
        <v>277</v>
      </c>
      <c r="C11" s="127">
        <v>1</v>
      </c>
      <c r="D11" s="127">
        <v>24</v>
      </c>
      <c r="E11" s="127">
        <v>7</v>
      </c>
      <c r="F11" s="127">
        <v>9</v>
      </c>
      <c r="G11" s="127">
        <v>32</v>
      </c>
      <c r="H11" s="127">
        <v>25</v>
      </c>
      <c r="I11" s="127">
        <v>1</v>
      </c>
      <c r="J11" s="127">
        <v>8</v>
      </c>
      <c r="K11" s="127">
        <v>0</v>
      </c>
      <c r="L11" s="127">
        <v>63</v>
      </c>
      <c r="M11" s="127">
        <v>2</v>
      </c>
      <c r="N11" s="127">
        <v>3</v>
      </c>
      <c r="O11" s="127">
        <v>18</v>
      </c>
      <c r="P11" s="127">
        <v>80</v>
      </c>
      <c r="Q11" s="127">
        <v>1</v>
      </c>
      <c r="R11" s="127">
        <v>3</v>
      </c>
      <c r="S11" s="269">
        <v>0</v>
      </c>
      <c r="T11" s="270" t="s">
        <v>280</v>
      </c>
    </row>
    <row r="12" spans="1:20" s="139" customFormat="1" ht="95.1" customHeight="1">
      <c r="A12" s="166" t="s">
        <v>422</v>
      </c>
      <c r="B12" s="268">
        <v>279</v>
      </c>
      <c r="C12" s="127">
        <v>1</v>
      </c>
      <c r="D12" s="127">
        <v>23</v>
      </c>
      <c r="E12" s="127">
        <v>7</v>
      </c>
      <c r="F12" s="127">
        <v>9</v>
      </c>
      <c r="G12" s="127">
        <v>32</v>
      </c>
      <c r="H12" s="127">
        <v>25</v>
      </c>
      <c r="I12" s="127">
        <v>0</v>
      </c>
      <c r="J12" s="127">
        <v>8</v>
      </c>
      <c r="K12" s="127">
        <v>0</v>
      </c>
      <c r="L12" s="127">
        <v>66</v>
      </c>
      <c r="M12" s="127">
        <v>2</v>
      </c>
      <c r="N12" s="127">
        <v>3</v>
      </c>
      <c r="O12" s="127">
        <v>19</v>
      </c>
      <c r="P12" s="127">
        <v>80</v>
      </c>
      <c r="Q12" s="127">
        <v>1</v>
      </c>
      <c r="R12" s="127">
        <v>3</v>
      </c>
      <c r="S12" s="269">
        <v>0</v>
      </c>
      <c r="T12" s="270" t="s">
        <v>422</v>
      </c>
    </row>
    <row r="13" spans="1:20" s="139" customFormat="1" ht="95.1" customHeight="1">
      <c r="A13" s="166" t="s">
        <v>509</v>
      </c>
      <c r="B13" s="268">
        <v>279</v>
      </c>
      <c r="C13" s="127">
        <v>1</v>
      </c>
      <c r="D13" s="127">
        <v>23</v>
      </c>
      <c r="E13" s="127">
        <v>7</v>
      </c>
      <c r="F13" s="127">
        <v>9</v>
      </c>
      <c r="G13" s="127">
        <v>31</v>
      </c>
      <c r="H13" s="127">
        <v>25</v>
      </c>
      <c r="I13" s="127">
        <v>0</v>
      </c>
      <c r="J13" s="127">
        <v>9</v>
      </c>
      <c r="K13" s="127">
        <v>0</v>
      </c>
      <c r="L13" s="127">
        <v>68</v>
      </c>
      <c r="M13" s="127">
        <v>3</v>
      </c>
      <c r="N13" s="127">
        <v>3</v>
      </c>
      <c r="O13" s="127">
        <v>19</v>
      </c>
      <c r="P13" s="127">
        <v>77</v>
      </c>
      <c r="Q13" s="127">
        <v>1</v>
      </c>
      <c r="R13" s="127">
        <v>3</v>
      </c>
      <c r="S13" s="269">
        <v>0</v>
      </c>
      <c r="T13" s="270" t="s">
        <v>509</v>
      </c>
    </row>
    <row r="14" spans="1:20" s="139" customFormat="1" ht="95.1" customHeight="1" thickBot="1">
      <c r="A14" s="271" t="s">
        <v>510</v>
      </c>
      <c r="B14" s="272">
        <f>SUM(C14:G14,H14:S14)</f>
        <v>282</v>
      </c>
      <c r="C14" s="330">
        <v>1</v>
      </c>
      <c r="D14" s="330">
        <v>23</v>
      </c>
      <c r="E14" s="330">
        <v>6</v>
      </c>
      <c r="F14" s="330" t="s">
        <v>511</v>
      </c>
      <c r="G14" s="330">
        <v>32</v>
      </c>
      <c r="H14" s="330">
        <v>25</v>
      </c>
      <c r="I14" s="330" t="s">
        <v>511</v>
      </c>
      <c r="J14" s="330">
        <v>19</v>
      </c>
      <c r="K14" s="330">
        <v>0</v>
      </c>
      <c r="L14" s="330">
        <v>68</v>
      </c>
      <c r="M14" s="330">
        <v>3</v>
      </c>
      <c r="N14" s="330">
        <v>3</v>
      </c>
      <c r="O14" s="330">
        <v>19</v>
      </c>
      <c r="P14" s="330">
        <v>78</v>
      </c>
      <c r="Q14" s="330">
        <v>1</v>
      </c>
      <c r="R14" s="330">
        <v>4</v>
      </c>
      <c r="S14" s="331" t="s">
        <v>511</v>
      </c>
      <c r="T14" s="273" t="s">
        <v>510</v>
      </c>
    </row>
    <row r="15" spans="1:20" s="293" customFormat="1" ht="15" customHeight="1">
      <c r="A15" s="221" t="s">
        <v>415</v>
      </c>
      <c r="B15" s="188"/>
      <c r="C15" s="188"/>
      <c r="D15" s="188"/>
      <c r="E15" s="188"/>
      <c r="F15" s="188"/>
      <c r="G15" s="223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223" t="s">
        <v>416</v>
      </c>
    </row>
    <row r="16" spans="1:20" s="151" customFormat="1" ht="12.95" customHeight="1">
      <c r="A16" s="221" t="s">
        <v>417</v>
      </c>
      <c r="B16" s="188"/>
      <c r="C16" s="188"/>
      <c r="D16" s="188"/>
      <c r="E16" s="188"/>
      <c r="F16" s="188"/>
      <c r="G16" s="223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223"/>
    </row>
  </sheetData>
  <sheetProtection selectLockedCells="1"/>
  <mergeCells count="23">
    <mergeCell ref="A3:K3"/>
    <mergeCell ref="L3:T3"/>
    <mergeCell ref="T6:T9"/>
    <mergeCell ref="O7:O9"/>
    <mergeCell ref="R7:R9"/>
    <mergeCell ref="K7:K9"/>
    <mergeCell ref="L7:L9"/>
    <mergeCell ref="M7:M9"/>
    <mergeCell ref="N7:N9"/>
    <mergeCell ref="R6:S6"/>
    <mergeCell ref="D7:D9"/>
    <mergeCell ref="F7:F9"/>
    <mergeCell ref="G7:G9"/>
    <mergeCell ref="H7:H9"/>
    <mergeCell ref="L6:N6"/>
    <mergeCell ref="O6:Q6"/>
    <mergeCell ref="J7:J9"/>
    <mergeCell ref="A6:A9"/>
    <mergeCell ref="B6:B9"/>
    <mergeCell ref="C6:C9"/>
    <mergeCell ref="I7:I9"/>
    <mergeCell ref="E7:E9"/>
    <mergeCell ref="D6:K6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0"/>
  <sheetViews>
    <sheetView view="pageBreakPreview" zoomScaleNormal="100" zoomScaleSheetLayoutView="100" workbookViewId="0">
      <selection activeCell="O5" sqref="O5"/>
    </sheetView>
  </sheetViews>
  <sheetFormatPr defaultRowHeight="14.25"/>
  <cols>
    <col min="1" max="1" width="11.375" style="133" customWidth="1"/>
    <col min="2" max="2" width="10.125" style="125" customWidth="1"/>
    <col min="3" max="7" width="10.125" style="124" customWidth="1"/>
    <col min="8" max="8" width="10.25" style="124" customWidth="1"/>
    <col min="9" max="11" width="11.75" style="124" customWidth="1"/>
    <col min="12" max="12" width="11.75" style="263" customWidth="1"/>
    <col min="13" max="13" width="11.75" style="125" customWidth="1"/>
    <col min="14" max="14" width="11.75" style="124" customWidth="1"/>
    <col min="15" max="15" width="11.875" style="124" customWidth="1"/>
    <col min="16" max="16384" width="9" style="124"/>
  </cols>
  <sheetData>
    <row r="1" spans="1:16" s="377" customFormat="1" ht="14.1" customHeight="1">
      <c r="A1" s="378" t="s">
        <v>523</v>
      </c>
      <c r="B1" s="382"/>
      <c r="L1" s="394"/>
      <c r="M1" s="382"/>
      <c r="O1" s="379" t="s">
        <v>524</v>
      </c>
    </row>
    <row r="2" spans="1:16" s="293" customFormat="1" ht="14.1" customHeight="1">
      <c r="A2" s="291"/>
      <c r="B2" s="114"/>
      <c r="L2" s="245"/>
      <c r="M2" s="114"/>
      <c r="O2" s="113"/>
    </row>
    <row r="3" spans="1:16" s="284" customFormat="1" ht="24" customHeight="1">
      <c r="A3" s="471" t="s">
        <v>502</v>
      </c>
      <c r="B3" s="471"/>
      <c r="C3" s="471"/>
      <c r="D3" s="471"/>
      <c r="E3" s="471"/>
      <c r="F3" s="471"/>
      <c r="G3" s="471"/>
      <c r="H3" s="471"/>
      <c r="I3" s="492" t="s">
        <v>93</v>
      </c>
      <c r="J3" s="492"/>
      <c r="K3" s="492"/>
      <c r="L3" s="492"/>
      <c r="M3" s="492"/>
      <c r="N3" s="492"/>
      <c r="O3" s="492"/>
    </row>
    <row r="4" spans="1:16" s="292" customFormat="1" ht="20.100000000000001" customHeight="1">
      <c r="A4" s="290"/>
      <c r="B4" s="290"/>
    </row>
    <row r="5" spans="1:16" s="291" customFormat="1" ht="18" customHeight="1" thickBot="1">
      <c r="A5" s="291" t="s">
        <v>94</v>
      </c>
      <c r="L5" s="246"/>
      <c r="O5" s="113" t="s">
        <v>393</v>
      </c>
    </row>
    <row r="6" spans="1:16" s="293" customFormat="1" ht="26.25" customHeight="1">
      <c r="A6" s="493" t="s">
        <v>338</v>
      </c>
      <c r="B6" s="460" t="s">
        <v>503</v>
      </c>
      <c r="C6" s="498" t="s">
        <v>394</v>
      </c>
      <c r="D6" s="490"/>
      <c r="E6" s="490"/>
      <c r="F6" s="490"/>
      <c r="G6" s="490"/>
      <c r="H6" s="469" t="s">
        <v>395</v>
      </c>
      <c r="I6" s="460" t="s">
        <v>396</v>
      </c>
      <c r="J6" s="463" t="s">
        <v>504</v>
      </c>
      <c r="K6" s="463"/>
      <c r="L6" s="463"/>
      <c r="M6" s="463"/>
      <c r="N6" s="501"/>
      <c r="O6" s="502" t="s">
        <v>397</v>
      </c>
      <c r="P6" s="293" t="s">
        <v>556</v>
      </c>
    </row>
    <row r="7" spans="1:16" s="293" customFormat="1" ht="16.5" customHeight="1">
      <c r="A7" s="494"/>
      <c r="B7" s="496"/>
      <c r="C7" s="505"/>
      <c r="D7" s="464" t="s">
        <v>398</v>
      </c>
      <c r="E7" s="464" t="s">
        <v>399</v>
      </c>
      <c r="F7" s="464" t="s">
        <v>505</v>
      </c>
      <c r="G7" s="464" t="s">
        <v>400</v>
      </c>
      <c r="H7" s="499"/>
      <c r="I7" s="461"/>
      <c r="J7" s="464" t="s">
        <v>401</v>
      </c>
      <c r="K7" s="464" t="s">
        <v>402</v>
      </c>
      <c r="L7" s="464" t="s">
        <v>403</v>
      </c>
      <c r="M7" s="464" t="s">
        <v>404</v>
      </c>
      <c r="N7" s="508" t="s">
        <v>506</v>
      </c>
      <c r="O7" s="503"/>
    </row>
    <row r="8" spans="1:16" s="293" customFormat="1" ht="16.5" customHeight="1">
      <c r="A8" s="494"/>
      <c r="B8" s="496"/>
      <c r="C8" s="464"/>
      <c r="D8" s="506"/>
      <c r="E8" s="506"/>
      <c r="F8" s="464"/>
      <c r="G8" s="464"/>
      <c r="H8" s="499"/>
      <c r="I8" s="461"/>
      <c r="J8" s="464"/>
      <c r="K8" s="506"/>
      <c r="L8" s="464"/>
      <c r="M8" s="506"/>
      <c r="N8" s="509"/>
      <c r="O8" s="503"/>
    </row>
    <row r="9" spans="1:16" s="293" customFormat="1" ht="16.5" customHeight="1">
      <c r="A9" s="495"/>
      <c r="B9" s="497"/>
      <c r="C9" s="465"/>
      <c r="D9" s="507"/>
      <c r="E9" s="507"/>
      <c r="F9" s="465"/>
      <c r="G9" s="465"/>
      <c r="H9" s="500"/>
      <c r="I9" s="462"/>
      <c r="J9" s="465"/>
      <c r="K9" s="507"/>
      <c r="L9" s="465"/>
      <c r="M9" s="507"/>
      <c r="N9" s="510"/>
      <c r="O9" s="504"/>
    </row>
    <row r="10" spans="1:16" s="139" customFormat="1" ht="26.1" customHeight="1">
      <c r="A10" s="116" t="s">
        <v>176</v>
      </c>
      <c r="B10" s="247">
        <v>21676.521000000004</v>
      </c>
      <c r="C10" s="247">
        <v>18595.873</v>
      </c>
      <c r="D10" s="247">
        <v>11669.527</v>
      </c>
      <c r="E10" s="247">
        <v>756.78</v>
      </c>
      <c r="F10" s="247">
        <v>3556.6750000000002</v>
      </c>
      <c r="G10" s="247">
        <v>2612.8909999999987</v>
      </c>
      <c r="H10" s="247">
        <v>3080.5070000000001</v>
      </c>
      <c r="I10" s="247">
        <v>23713.802000000003</v>
      </c>
      <c r="J10" s="247">
        <v>5013.1909999999998</v>
      </c>
      <c r="K10" s="247">
        <v>15303.745000000001</v>
      </c>
      <c r="L10" s="248">
        <f>+K10/J10*1000</f>
        <v>3052.6953790509879</v>
      </c>
      <c r="M10" s="247">
        <v>27.751999999999999</v>
      </c>
      <c r="N10" s="249">
        <f>+M10/K10*100</f>
        <v>0.18134123379604142</v>
      </c>
      <c r="O10" s="146" t="s">
        <v>176</v>
      </c>
    </row>
    <row r="11" spans="1:16" s="139" customFormat="1" ht="26.1" customHeight="1">
      <c r="A11" s="116" t="s">
        <v>280</v>
      </c>
      <c r="B11" s="247">
        <v>22857.019</v>
      </c>
      <c r="C11" s="247">
        <v>19593.955000000002</v>
      </c>
      <c r="D11" s="247">
        <v>12014.26</v>
      </c>
      <c r="E11" s="247">
        <v>976.47799999999995</v>
      </c>
      <c r="F11" s="247">
        <v>3855.962</v>
      </c>
      <c r="G11" s="247">
        <v>2747.255000000001</v>
      </c>
      <c r="H11" s="247">
        <v>3263.0639999999999</v>
      </c>
      <c r="I11" s="247">
        <v>25857.991999999998</v>
      </c>
      <c r="J11" s="247">
        <v>4137.5429999999997</v>
      </c>
      <c r="K11" s="247">
        <v>17676.948481785999</v>
      </c>
      <c r="L11" s="248">
        <v>4272.3298541636914</v>
      </c>
      <c r="M11" s="247">
        <v>43.570100000000004</v>
      </c>
      <c r="N11" s="249">
        <v>0.24647975890688276</v>
      </c>
      <c r="O11" s="146" t="s">
        <v>280</v>
      </c>
    </row>
    <row r="12" spans="1:16" s="139" customFormat="1" ht="26.1" customHeight="1">
      <c r="A12" s="116" t="s">
        <v>422</v>
      </c>
      <c r="B12" s="247">
        <v>24216.174999999999</v>
      </c>
      <c r="C12" s="247">
        <v>20966.145</v>
      </c>
      <c r="D12" s="247">
        <v>12349.956</v>
      </c>
      <c r="E12" s="247">
        <v>1083.116</v>
      </c>
      <c r="F12" s="247">
        <v>4395.5460000000003</v>
      </c>
      <c r="G12" s="247">
        <v>3137.5269999999982</v>
      </c>
      <c r="H12" s="247">
        <v>3250.03</v>
      </c>
      <c r="I12" s="247">
        <v>28452.339</v>
      </c>
      <c r="J12" s="247">
        <v>3261.3470000000002</v>
      </c>
      <c r="K12" s="247">
        <v>16209.666191250002</v>
      </c>
      <c r="L12" s="248">
        <v>4970.2365897434411</v>
      </c>
      <c r="M12" s="247">
        <v>33.913639000000003</v>
      </c>
      <c r="N12" s="249">
        <f>M12/K12*100</f>
        <v>0.20921861437409878</v>
      </c>
      <c r="O12" s="146" t="s">
        <v>422</v>
      </c>
    </row>
    <row r="13" spans="1:16" s="139" customFormat="1" ht="26.1" customHeight="1">
      <c r="A13" s="116" t="s">
        <v>509</v>
      </c>
      <c r="B13" s="247">
        <v>25822.911999999997</v>
      </c>
      <c r="C13" s="247">
        <v>22118.205999999998</v>
      </c>
      <c r="D13" s="247">
        <v>12695.888000000001</v>
      </c>
      <c r="E13" s="247">
        <v>1102.6990000000001</v>
      </c>
      <c r="F13" s="247">
        <v>4892.2460000000001</v>
      </c>
      <c r="G13" s="247">
        <v>3427.372999999996</v>
      </c>
      <c r="H13" s="247">
        <v>3704.7060000000001</v>
      </c>
      <c r="I13" s="247">
        <v>31642.686000000002</v>
      </c>
      <c r="J13" s="247">
        <v>2954.8910000000005</v>
      </c>
      <c r="K13" s="247">
        <v>16846.844134939001</v>
      </c>
      <c r="L13" s="248">
        <v>5701.3419902592004</v>
      </c>
      <c r="M13" s="247">
        <v>45.653374999999997</v>
      </c>
      <c r="N13" s="249">
        <f>M13/K13*100</f>
        <v>0.270990665280262</v>
      </c>
      <c r="O13" s="146" t="s">
        <v>509</v>
      </c>
    </row>
    <row r="14" spans="1:16" s="139" customFormat="1" ht="26.1" customHeight="1">
      <c r="A14" s="141" t="s">
        <v>510</v>
      </c>
      <c r="B14" s="107">
        <f>B27</f>
        <v>28207.626</v>
      </c>
      <c r="C14" s="107">
        <f t="shared" ref="C14:I14" si="0">C27</f>
        <v>23721.351999999995</v>
      </c>
      <c r="D14" s="107">
        <f t="shared" si="0"/>
        <v>12709.591</v>
      </c>
      <c r="E14" s="107">
        <f t="shared" si="0"/>
        <v>1039.06</v>
      </c>
      <c r="F14" s="107">
        <f t="shared" si="0"/>
        <v>5710.8050000000003</v>
      </c>
      <c r="G14" s="107">
        <f t="shared" si="0"/>
        <v>4261.8959999999979</v>
      </c>
      <c r="H14" s="107">
        <f t="shared" si="0"/>
        <v>4486.2739999999994</v>
      </c>
      <c r="I14" s="107">
        <f t="shared" si="0"/>
        <v>35582.15</v>
      </c>
      <c r="J14" s="107">
        <f>SUM(J16:J27)</f>
        <v>2427.7640000000001</v>
      </c>
      <c r="K14" s="107">
        <f>SUM(K16:K27)</f>
        <v>18392.361195985002</v>
      </c>
      <c r="L14" s="108">
        <f>K14/J14*1000</f>
        <v>7575.8439436390854</v>
      </c>
      <c r="M14" s="107">
        <f>SUM(M16:M27)</f>
        <v>131.97377599999999</v>
      </c>
      <c r="N14" s="109">
        <f>M14/K14*100</f>
        <v>0.71754667382679205</v>
      </c>
      <c r="O14" s="143" t="s">
        <v>510</v>
      </c>
    </row>
    <row r="15" spans="1:16" s="293" customFormat="1" ht="22.7" customHeight="1">
      <c r="A15" s="170"/>
      <c r="B15" s="250"/>
      <c r="C15" s="250"/>
      <c r="D15" s="250"/>
      <c r="E15" s="250"/>
      <c r="F15" s="250"/>
      <c r="G15" s="250"/>
      <c r="H15" s="250"/>
      <c r="I15" s="250"/>
      <c r="J15" s="250"/>
      <c r="K15" s="250"/>
      <c r="L15" s="250"/>
      <c r="M15" s="250"/>
      <c r="N15" s="250"/>
      <c r="O15" s="251"/>
    </row>
    <row r="16" spans="1:16" s="293" customFormat="1" ht="26.1" customHeight="1">
      <c r="A16" s="170" t="s">
        <v>95</v>
      </c>
      <c r="B16" s="333">
        <v>26156.689000000002</v>
      </c>
      <c r="C16" s="314">
        <f>SUM(D16:G16)</f>
        <v>22253.456000000002</v>
      </c>
      <c r="D16" s="333">
        <v>12652.442999999999</v>
      </c>
      <c r="E16" s="333">
        <v>1090.7809999999999</v>
      </c>
      <c r="F16" s="333">
        <v>4988.7929999999997</v>
      </c>
      <c r="G16" s="333">
        <v>3521.4390000000008</v>
      </c>
      <c r="H16" s="333">
        <v>3903.2330000000002</v>
      </c>
      <c r="I16" s="333">
        <v>32333.805</v>
      </c>
      <c r="J16" s="333">
        <v>231.578</v>
      </c>
      <c r="K16" s="333">
        <v>1268.1090669860002</v>
      </c>
      <c r="L16" s="248">
        <f>+K16/J16*1000</f>
        <v>5475.9479181355755</v>
      </c>
      <c r="M16" s="333">
        <v>5.4122530000000006</v>
      </c>
      <c r="N16" s="249">
        <f t="shared" ref="N16:N27" si="1">+M16/K16*100</f>
        <v>0.42679712186457786</v>
      </c>
      <c r="O16" s="146" t="s">
        <v>96</v>
      </c>
    </row>
    <row r="17" spans="1:15" s="293" customFormat="1" ht="26.1" customHeight="1">
      <c r="A17" s="170" t="s">
        <v>97</v>
      </c>
      <c r="B17" s="333">
        <v>27315.894</v>
      </c>
      <c r="C17" s="314">
        <f t="shared" ref="C17:C27" si="2">SUM(D17:G17)</f>
        <v>23205.382000000001</v>
      </c>
      <c r="D17" s="333">
        <v>12962.383</v>
      </c>
      <c r="E17" s="333">
        <v>1075.848</v>
      </c>
      <c r="F17" s="333">
        <v>5173.9970000000003</v>
      </c>
      <c r="G17" s="333">
        <v>3993.1540000000009</v>
      </c>
      <c r="H17" s="333">
        <v>4110.5120000000006</v>
      </c>
      <c r="I17" s="333">
        <v>32818.038</v>
      </c>
      <c r="J17" s="333">
        <v>217.893</v>
      </c>
      <c r="K17" s="333">
        <v>1388.2287400509999</v>
      </c>
      <c r="L17" s="248">
        <f t="shared" ref="L17:L27" si="3">+K17/J17*1000</f>
        <v>6371.1488668796146</v>
      </c>
      <c r="M17" s="333">
        <v>5.9422939999999995</v>
      </c>
      <c r="N17" s="249">
        <f t="shared" si="1"/>
        <v>0.42804862257654275</v>
      </c>
      <c r="O17" s="146" t="s">
        <v>98</v>
      </c>
    </row>
    <row r="18" spans="1:15" s="293" customFormat="1" ht="26.1" customHeight="1">
      <c r="A18" s="170" t="s">
        <v>99</v>
      </c>
      <c r="B18" s="333">
        <v>26800.742999999999</v>
      </c>
      <c r="C18" s="314">
        <f t="shared" si="2"/>
        <v>22780.387999999999</v>
      </c>
      <c r="D18" s="333">
        <v>13040.573</v>
      </c>
      <c r="E18" s="333">
        <v>1069.222</v>
      </c>
      <c r="F18" s="333">
        <v>5121.8980000000001</v>
      </c>
      <c r="G18" s="333">
        <v>3548.6950000000006</v>
      </c>
      <c r="H18" s="333">
        <v>4020.3550000000005</v>
      </c>
      <c r="I18" s="333">
        <v>33080.270000000004</v>
      </c>
      <c r="J18" s="333">
        <v>250.10499999999999</v>
      </c>
      <c r="K18" s="333">
        <v>2040.4950893330001</v>
      </c>
      <c r="L18" s="248">
        <f t="shared" si="3"/>
        <v>8158.5537647508063</v>
      </c>
      <c r="M18" s="333">
        <v>5.7234860000000003</v>
      </c>
      <c r="N18" s="249">
        <f t="shared" si="1"/>
        <v>0.28049496565418841</v>
      </c>
      <c r="O18" s="146" t="s">
        <v>100</v>
      </c>
    </row>
    <row r="19" spans="1:15" s="293" customFormat="1" ht="26.1" customHeight="1">
      <c r="A19" s="170" t="s">
        <v>101</v>
      </c>
      <c r="B19" s="333">
        <v>26832.912</v>
      </c>
      <c r="C19" s="314">
        <f t="shared" si="2"/>
        <v>22922.79</v>
      </c>
      <c r="D19" s="333">
        <v>13129.759</v>
      </c>
      <c r="E19" s="333">
        <v>1053.9770000000001</v>
      </c>
      <c r="F19" s="333">
        <v>5230.1489999999994</v>
      </c>
      <c r="G19" s="333">
        <v>3508.9049999999997</v>
      </c>
      <c r="H19" s="333">
        <v>3910.1220000000003</v>
      </c>
      <c r="I19" s="333">
        <v>33388.618000000002</v>
      </c>
      <c r="J19" s="333">
        <v>211.97200000000001</v>
      </c>
      <c r="K19" s="333">
        <v>1475.4272048629998</v>
      </c>
      <c r="L19" s="248">
        <f t="shared" si="3"/>
        <v>6960.481595979656</v>
      </c>
      <c r="M19" s="333">
        <v>2.4785079999999997</v>
      </c>
      <c r="N19" s="249">
        <f t="shared" si="1"/>
        <v>0.16798578688469692</v>
      </c>
      <c r="O19" s="146" t="s">
        <v>102</v>
      </c>
    </row>
    <row r="20" spans="1:15" s="293" customFormat="1" ht="26.1" customHeight="1">
      <c r="A20" s="170" t="s">
        <v>103</v>
      </c>
      <c r="B20" s="333">
        <v>27559.292999999998</v>
      </c>
      <c r="C20" s="314">
        <f t="shared" si="2"/>
        <v>23358.474999999999</v>
      </c>
      <c r="D20" s="333">
        <v>13352.164999999999</v>
      </c>
      <c r="E20" s="333">
        <v>1054.576</v>
      </c>
      <c r="F20" s="333">
        <v>5256.6949999999997</v>
      </c>
      <c r="G20" s="333">
        <v>3695.0390000000016</v>
      </c>
      <c r="H20" s="333">
        <v>4200.8180000000002</v>
      </c>
      <c r="I20" s="333">
        <v>33719.370999999999</v>
      </c>
      <c r="J20" s="333">
        <v>183.59299999999999</v>
      </c>
      <c r="K20" s="333">
        <v>1168.272993996</v>
      </c>
      <c r="L20" s="248">
        <f t="shared" si="3"/>
        <v>6363.3852815521295</v>
      </c>
      <c r="M20" s="333">
        <v>1.7259689999999999</v>
      </c>
      <c r="N20" s="249">
        <f t="shared" si="1"/>
        <v>0.14773678830805101</v>
      </c>
      <c r="O20" s="146" t="s">
        <v>123</v>
      </c>
    </row>
    <row r="21" spans="1:15" s="293" customFormat="1" ht="26.1" customHeight="1">
      <c r="A21" s="170" t="s">
        <v>104</v>
      </c>
      <c r="B21" s="333">
        <v>28308.294000000002</v>
      </c>
      <c r="C21" s="314">
        <f t="shared" si="2"/>
        <v>23950.82</v>
      </c>
      <c r="D21" s="333">
        <v>13646.564999999999</v>
      </c>
      <c r="E21" s="333">
        <v>1064.9929999999999</v>
      </c>
      <c r="F21" s="333">
        <v>5281.6629999999996</v>
      </c>
      <c r="G21" s="333">
        <v>3957.5990000000029</v>
      </c>
      <c r="H21" s="333">
        <v>4357.4740000000002</v>
      </c>
      <c r="I21" s="333">
        <v>33761.145000000004</v>
      </c>
      <c r="J21" s="333">
        <v>196.30699999999999</v>
      </c>
      <c r="K21" s="333">
        <v>1878.2682551570003</v>
      </c>
      <c r="L21" s="248">
        <f t="shared" si="3"/>
        <v>9568.0146666038418</v>
      </c>
      <c r="M21" s="333">
        <v>5.3372380000000001</v>
      </c>
      <c r="N21" s="249">
        <f t="shared" si="1"/>
        <v>0.28415738728192863</v>
      </c>
      <c r="O21" s="146" t="s">
        <v>122</v>
      </c>
    </row>
    <row r="22" spans="1:15" s="293" customFormat="1" ht="26.1" customHeight="1">
      <c r="A22" s="170" t="s">
        <v>105</v>
      </c>
      <c r="B22" s="333">
        <v>27887.417999999998</v>
      </c>
      <c r="C22" s="314">
        <f t="shared" si="2"/>
        <v>23907.620000000003</v>
      </c>
      <c r="D22" s="333">
        <v>13557.735999999999</v>
      </c>
      <c r="E22" s="333">
        <v>1056.2360000000001</v>
      </c>
      <c r="F22" s="333">
        <v>5425.9349999999995</v>
      </c>
      <c r="G22" s="333">
        <v>3867.7130000000025</v>
      </c>
      <c r="H22" s="333">
        <v>3979.7980000000002</v>
      </c>
      <c r="I22" s="333">
        <v>34121.985999999997</v>
      </c>
      <c r="J22" s="333">
        <v>195.68899999999999</v>
      </c>
      <c r="K22" s="333">
        <v>1539.8743737129998</v>
      </c>
      <c r="L22" s="248">
        <f t="shared" si="3"/>
        <v>7868.9879028100713</v>
      </c>
      <c r="M22" s="333">
        <v>8.5975699999999993</v>
      </c>
      <c r="N22" s="249">
        <f t="shared" si="1"/>
        <v>0.55832931223273974</v>
      </c>
      <c r="O22" s="146" t="s">
        <v>124</v>
      </c>
    </row>
    <row r="23" spans="1:15" s="293" customFormat="1" ht="26.1" customHeight="1">
      <c r="A23" s="170" t="s">
        <v>106</v>
      </c>
      <c r="B23" s="333">
        <v>28278.996000000003</v>
      </c>
      <c r="C23" s="314">
        <f t="shared" si="2"/>
        <v>24020.819</v>
      </c>
      <c r="D23" s="333">
        <v>13612.669</v>
      </c>
      <c r="E23" s="333">
        <v>1049.116</v>
      </c>
      <c r="F23" s="333">
        <v>5367.8</v>
      </c>
      <c r="G23" s="333">
        <v>3991.2339999999995</v>
      </c>
      <c r="H23" s="333">
        <v>4258.1769999999997</v>
      </c>
      <c r="I23" s="333">
        <v>34486.569000000003</v>
      </c>
      <c r="J23" s="333">
        <v>175.041</v>
      </c>
      <c r="K23" s="333">
        <v>1385.0951760169999</v>
      </c>
      <c r="L23" s="248">
        <f t="shared" si="3"/>
        <v>7912.9756800806663</v>
      </c>
      <c r="M23" s="333">
        <v>6.3552800000000005</v>
      </c>
      <c r="N23" s="249">
        <f t="shared" si="1"/>
        <v>0.45883345130659814</v>
      </c>
      <c r="O23" s="146" t="s">
        <v>107</v>
      </c>
    </row>
    <row r="24" spans="1:15" s="293" customFormat="1" ht="26.1" customHeight="1">
      <c r="A24" s="170" t="s">
        <v>108</v>
      </c>
      <c r="B24" s="333">
        <v>28346.507000000001</v>
      </c>
      <c r="C24" s="314">
        <f t="shared" si="2"/>
        <v>24078.22</v>
      </c>
      <c r="D24" s="333">
        <v>13576.264000000001</v>
      </c>
      <c r="E24" s="333">
        <v>1059.2339999999999</v>
      </c>
      <c r="F24" s="333">
        <v>5528.3069999999998</v>
      </c>
      <c r="G24" s="333">
        <v>3914.415</v>
      </c>
      <c r="H24" s="333">
        <v>4268.2870000000003</v>
      </c>
      <c r="I24" s="333">
        <v>34796.659</v>
      </c>
      <c r="J24" s="333">
        <v>177.285</v>
      </c>
      <c r="K24" s="333">
        <v>1657.6248464750004</v>
      </c>
      <c r="L24" s="248">
        <f t="shared" si="3"/>
        <v>9350.0569505316325</v>
      </c>
      <c r="M24" s="333">
        <v>64.460913000000005</v>
      </c>
      <c r="N24" s="249">
        <f t="shared" si="1"/>
        <v>3.8887516157276774</v>
      </c>
      <c r="O24" s="146" t="s">
        <v>125</v>
      </c>
    </row>
    <row r="25" spans="1:15" s="293" customFormat="1" ht="26.1" customHeight="1">
      <c r="A25" s="170" t="s">
        <v>109</v>
      </c>
      <c r="B25" s="333">
        <v>28342.1</v>
      </c>
      <c r="C25" s="314">
        <f t="shared" si="2"/>
        <v>24059.300000000003</v>
      </c>
      <c r="D25" s="333">
        <v>13618.1</v>
      </c>
      <c r="E25" s="333">
        <v>1049.7</v>
      </c>
      <c r="F25" s="333">
        <v>5531.5</v>
      </c>
      <c r="G25" s="333">
        <v>3860</v>
      </c>
      <c r="H25" s="333">
        <v>4282.8</v>
      </c>
      <c r="I25" s="333">
        <v>35399.9</v>
      </c>
      <c r="J25" s="333">
        <v>203.80500000000001</v>
      </c>
      <c r="K25" s="333">
        <v>1405.237998372</v>
      </c>
      <c r="L25" s="248">
        <f t="shared" si="3"/>
        <v>6895.0123813056598</v>
      </c>
      <c r="M25" s="333">
        <v>1.3532919999999999</v>
      </c>
      <c r="N25" s="249">
        <f t="shared" si="1"/>
        <v>9.630340209756777E-2</v>
      </c>
      <c r="O25" s="146" t="s">
        <v>110</v>
      </c>
    </row>
    <row r="26" spans="1:15" s="293" customFormat="1" ht="26.1" customHeight="1">
      <c r="A26" s="170" t="s">
        <v>111</v>
      </c>
      <c r="B26" s="333">
        <v>28013.5</v>
      </c>
      <c r="C26" s="314">
        <f t="shared" si="2"/>
        <v>23935.100000000002</v>
      </c>
      <c r="D26" s="333">
        <v>13400.2</v>
      </c>
      <c r="E26" s="333">
        <v>1055.0999999999999</v>
      </c>
      <c r="F26" s="333">
        <v>5482.6</v>
      </c>
      <c r="G26" s="333">
        <v>3997.2</v>
      </c>
      <c r="H26" s="333">
        <v>4078.4</v>
      </c>
      <c r="I26" s="333">
        <v>35583.199999999997</v>
      </c>
      <c r="J26" s="333">
        <v>186.488</v>
      </c>
      <c r="K26" s="333">
        <v>1597.168011793</v>
      </c>
      <c r="L26" s="248">
        <f t="shared" si="3"/>
        <v>8564.454612591695</v>
      </c>
      <c r="M26" s="333">
        <v>19.595345999999999</v>
      </c>
      <c r="N26" s="249">
        <f t="shared" si="1"/>
        <v>1.2268806947868951</v>
      </c>
      <c r="O26" s="146" t="s">
        <v>112</v>
      </c>
    </row>
    <row r="27" spans="1:15" s="293" customFormat="1" ht="26.1" customHeight="1" thickBot="1">
      <c r="A27" s="235" t="s">
        <v>113</v>
      </c>
      <c r="B27" s="334">
        <v>28207.626</v>
      </c>
      <c r="C27" s="332">
        <f t="shared" si="2"/>
        <v>23721.351999999995</v>
      </c>
      <c r="D27" s="334">
        <v>12709.591</v>
      </c>
      <c r="E27" s="334">
        <v>1039.06</v>
      </c>
      <c r="F27" s="334">
        <v>5710.8050000000003</v>
      </c>
      <c r="G27" s="334">
        <v>4261.8959999999979</v>
      </c>
      <c r="H27" s="334">
        <v>4486.2739999999994</v>
      </c>
      <c r="I27" s="334">
        <v>35582.15</v>
      </c>
      <c r="J27" s="334">
        <v>198.00800000000001</v>
      </c>
      <c r="K27" s="334">
        <v>1588.5594392290002</v>
      </c>
      <c r="L27" s="252">
        <f t="shared" si="3"/>
        <v>8022.7033212243959</v>
      </c>
      <c r="M27" s="334">
        <v>4.9916270000000003</v>
      </c>
      <c r="N27" s="253">
        <f t="shared" si="1"/>
        <v>0.31422349562334684</v>
      </c>
      <c r="O27" s="149" t="s">
        <v>114</v>
      </c>
    </row>
    <row r="28" spans="1:15" s="151" customFormat="1" ht="11.1" customHeight="1">
      <c r="A28" s="221" t="s">
        <v>405</v>
      </c>
      <c r="B28" s="221"/>
      <c r="C28" s="221"/>
      <c r="D28" s="221"/>
      <c r="E28" s="221"/>
      <c r="F28" s="221"/>
      <c r="G28" s="221"/>
      <c r="J28" s="254"/>
      <c r="K28" s="254"/>
      <c r="L28" s="254"/>
      <c r="M28" s="255"/>
      <c r="N28" s="223"/>
      <c r="O28" s="223" t="s">
        <v>406</v>
      </c>
    </row>
    <row r="29" spans="1:15" s="154" customFormat="1" ht="11.1" customHeight="1">
      <c r="A29" s="219" t="s">
        <v>407</v>
      </c>
      <c r="B29" s="256"/>
      <c r="C29" s="257"/>
      <c r="D29" s="257"/>
      <c r="E29" s="257"/>
      <c r="F29" s="257"/>
      <c r="G29" s="257"/>
      <c r="H29" s="257"/>
      <c r="I29" s="257"/>
      <c r="J29" s="153"/>
      <c r="K29" s="153"/>
      <c r="L29" s="258"/>
      <c r="M29" s="256"/>
      <c r="N29" s="223"/>
      <c r="O29" s="286" t="s">
        <v>408</v>
      </c>
    </row>
    <row r="30" spans="1:15" s="154" customFormat="1" ht="11.1" customHeight="1">
      <c r="A30" s="219" t="s">
        <v>409</v>
      </c>
      <c r="B30" s="259"/>
      <c r="J30" s="153"/>
      <c r="K30" s="153"/>
      <c r="L30" s="258"/>
      <c r="M30" s="259"/>
      <c r="O30" s="286" t="s">
        <v>410</v>
      </c>
    </row>
    <row r="31" spans="1:15" s="154" customFormat="1" ht="11.1" customHeight="1">
      <c r="A31" s="219" t="s">
        <v>411</v>
      </c>
      <c r="B31" s="259"/>
      <c r="J31" s="153"/>
      <c r="K31" s="153"/>
      <c r="L31" s="258"/>
      <c r="M31" s="259"/>
      <c r="O31" s="286" t="s">
        <v>412</v>
      </c>
    </row>
    <row r="32" spans="1:15" s="154" customFormat="1" ht="11.1" customHeight="1">
      <c r="A32" s="219" t="s">
        <v>413</v>
      </c>
      <c r="B32" s="259"/>
      <c r="J32" s="153"/>
      <c r="K32" s="153"/>
      <c r="L32" s="258"/>
      <c r="M32" s="259"/>
      <c r="O32" s="286" t="s">
        <v>414</v>
      </c>
    </row>
    <row r="33" spans="1:13" s="293" customFormat="1" ht="11.25">
      <c r="A33" s="114"/>
      <c r="B33" s="114"/>
      <c r="D33" s="260"/>
      <c r="J33" s="261"/>
      <c r="K33" s="261"/>
      <c r="L33" s="245"/>
      <c r="M33" s="114"/>
    </row>
    <row r="34" spans="1:13" s="293" customFormat="1" ht="11.25">
      <c r="A34" s="114" t="s">
        <v>419</v>
      </c>
      <c r="B34" s="114" t="s">
        <v>420</v>
      </c>
      <c r="J34" s="261"/>
      <c r="K34" s="261"/>
      <c r="L34" s="245"/>
      <c r="M34" s="114"/>
    </row>
    <row r="35" spans="1:13" s="293" customFormat="1" ht="11.25">
      <c r="A35" s="262">
        <f>C14/B14</f>
        <v>0.84095527925675118</v>
      </c>
      <c r="B35" s="262">
        <f>H14/B14</f>
        <v>0.15904472074324863</v>
      </c>
      <c r="J35" s="261"/>
      <c r="K35" s="261"/>
      <c r="L35" s="245"/>
      <c r="M35" s="114"/>
    </row>
    <row r="36" spans="1:13" s="293" customFormat="1" ht="11.25">
      <c r="A36" s="114"/>
      <c r="B36" s="114"/>
      <c r="J36" s="261"/>
      <c r="K36" s="261"/>
      <c r="L36" s="245"/>
      <c r="M36" s="114"/>
    </row>
    <row r="37" spans="1:13" s="293" customFormat="1" ht="11.25">
      <c r="A37" s="114"/>
      <c r="B37" s="114"/>
      <c r="J37" s="261"/>
      <c r="K37" s="261"/>
      <c r="L37" s="245"/>
      <c r="M37" s="114"/>
    </row>
    <row r="38" spans="1:13" s="293" customFormat="1" ht="11.25">
      <c r="A38" s="114"/>
      <c r="B38" s="114"/>
      <c r="J38" s="261"/>
      <c r="K38" s="261"/>
      <c r="L38" s="245"/>
      <c r="M38" s="114"/>
    </row>
    <row r="39" spans="1:13" s="293" customFormat="1" ht="11.25">
      <c r="A39" s="114"/>
      <c r="B39" s="114"/>
      <c r="J39" s="261"/>
      <c r="K39" s="261"/>
      <c r="L39" s="245"/>
      <c r="M39" s="114"/>
    </row>
    <row r="40" spans="1:13" s="293" customFormat="1" ht="11.25">
      <c r="A40" s="114"/>
      <c r="B40" s="114"/>
      <c r="J40" s="261"/>
      <c r="K40" s="261"/>
      <c r="L40" s="245"/>
      <c r="M40" s="114"/>
    </row>
    <row r="41" spans="1:13" s="293" customFormat="1" ht="11.25">
      <c r="A41" s="114"/>
      <c r="B41" s="114"/>
      <c r="J41" s="261"/>
      <c r="K41" s="261"/>
      <c r="L41" s="245"/>
      <c r="M41" s="114"/>
    </row>
    <row r="42" spans="1:13" s="293" customFormat="1" ht="11.25">
      <c r="A42" s="114"/>
      <c r="B42" s="114"/>
      <c r="J42" s="261"/>
      <c r="K42" s="261"/>
      <c r="L42" s="245"/>
      <c r="M42" s="114"/>
    </row>
    <row r="43" spans="1:13" s="293" customFormat="1" ht="11.25">
      <c r="A43" s="114"/>
      <c r="B43" s="114"/>
      <c r="L43" s="245"/>
      <c r="M43" s="114"/>
    </row>
    <row r="44" spans="1:13" s="293" customFormat="1" ht="11.25">
      <c r="A44" s="114"/>
      <c r="B44" s="114"/>
      <c r="L44" s="245"/>
      <c r="M44" s="114"/>
    </row>
    <row r="45" spans="1:13" s="293" customFormat="1" ht="11.25">
      <c r="A45" s="114"/>
      <c r="B45" s="114"/>
      <c r="L45" s="245"/>
      <c r="M45" s="114"/>
    </row>
    <row r="46" spans="1:13" s="293" customFormat="1" ht="11.25">
      <c r="A46" s="114"/>
      <c r="B46" s="114"/>
      <c r="L46" s="245"/>
      <c r="M46" s="114"/>
    </row>
    <row r="47" spans="1:13" s="293" customFormat="1" ht="11.25">
      <c r="A47" s="114"/>
      <c r="B47" s="114"/>
      <c r="L47" s="245"/>
      <c r="M47" s="114"/>
    </row>
    <row r="48" spans="1:13" s="293" customFormat="1" ht="11.25">
      <c r="A48" s="114"/>
      <c r="B48" s="114"/>
      <c r="L48" s="245"/>
      <c r="M48" s="114"/>
    </row>
    <row r="49" spans="1:13" s="293" customFormat="1" ht="11.25">
      <c r="A49" s="114"/>
      <c r="B49" s="114"/>
      <c r="L49" s="245"/>
      <c r="M49" s="114"/>
    </row>
    <row r="50" spans="1:13" s="293" customFormat="1" ht="11.25">
      <c r="A50" s="114"/>
      <c r="B50" s="114"/>
      <c r="L50" s="245"/>
      <c r="M50" s="114"/>
    </row>
    <row r="51" spans="1:13" s="293" customFormat="1" ht="11.25">
      <c r="A51" s="114"/>
      <c r="B51" s="114"/>
      <c r="L51" s="245"/>
      <c r="M51" s="114"/>
    </row>
    <row r="52" spans="1:13" s="293" customFormat="1" ht="11.25">
      <c r="A52" s="114"/>
      <c r="B52" s="114"/>
      <c r="L52" s="245"/>
      <c r="M52" s="114"/>
    </row>
    <row r="53" spans="1:13" s="293" customFormat="1" ht="11.25">
      <c r="A53" s="114"/>
      <c r="B53" s="114"/>
      <c r="L53" s="245"/>
      <c r="M53" s="114"/>
    </row>
    <row r="54" spans="1:13" s="293" customFormat="1" ht="11.25">
      <c r="A54" s="114"/>
      <c r="B54" s="114"/>
      <c r="L54" s="245"/>
      <c r="M54" s="114"/>
    </row>
    <row r="55" spans="1:13" s="293" customFormat="1" ht="11.25">
      <c r="A55" s="114"/>
      <c r="B55" s="114"/>
      <c r="L55" s="245"/>
      <c r="M55" s="114"/>
    </row>
    <row r="56" spans="1:13" s="293" customFormat="1" ht="11.25">
      <c r="A56" s="114"/>
      <c r="B56" s="114"/>
      <c r="L56" s="245"/>
      <c r="M56" s="114"/>
    </row>
    <row r="57" spans="1:13" s="293" customFormat="1" ht="11.25">
      <c r="A57" s="114"/>
      <c r="B57" s="114"/>
      <c r="L57" s="245"/>
      <c r="M57" s="114"/>
    </row>
    <row r="58" spans="1:13" s="293" customFormat="1" ht="11.25">
      <c r="A58" s="114"/>
      <c r="B58" s="114"/>
      <c r="L58" s="245"/>
      <c r="M58" s="114"/>
    </row>
    <row r="59" spans="1:13" s="293" customFormat="1" ht="11.25">
      <c r="A59" s="114"/>
      <c r="B59" s="114"/>
      <c r="L59" s="245"/>
      <c r="M59" s="114"/>
    </row>
    <row r="60" spans="1:13" s="293" customFormat="1" ht="11.25">
      <c r="A60" s="114"/>
      <c r="B60" s="114"/>
      <c r="L60" s="245"/>
      <c r="M60" s="114"/>
    </row>
    <row r="61" spans="1:13" s="293" customFormat="1" ht="11.25">
      <c r="A61" s="114"/>
      <c r="B61" s="114"/>
      <c r="L61" s="245"/>
      <c r="M61" s="114"/>
    </row>
    <row r="62" spans="1:13" s="293" customFormat="1" ht="11.25">
      <c r="A62" s="114"/>
      <c r="B62" s="114"/>
      <c r="L62" s="245"/>
      <c r="M62" s="114"/>
    </row>
    <row r="63" spans="1:13" s="293" customFormat="1" ht="11.25">
      <c r="A63" s="114"/>
      <c r="B63" s="114"/>
      <c r="L63" s="245"/>
      <c r="M63" s="114"/>
    </row>
    <row r="64" spans="1:13" s="293" customFormat="1" ht="11.25">
      <c r="A64" s="114"/>
      <c r="B64" s="114"/>
      <c r="L64" s="245"/>
      <c r="M64" s="114"/>
    </row>
    <row r="65" spans="1:13" s="293" customFormat="1" ht="11.25">
      <c r="A65" s="114"/>
      <c r="B65" s="114"/>
      <c r="L65" s="245"/>
      <c r="M65" s="114"/>
    </row>
    <row r="66" spans="1:13" s="293" customFormat="1" ht="11.25">
      <c r="A66" s="114"/>
      <c r="B66" s="114"/>
      <c r="L66" s="245"/>
      <c r="M66" s="114"/>
    </row>
    <row r="67" spans="1:13" s="293" customFormat="1" ht="11.25">
      <c r="A67" s="114"/>
      <c r="B67" s="114"/>
      <c r="L67" s="245"/>
      <c r="M67" s="114"/>
    </row>
    <row r="68" spans="1:13" s="293" customFormat="1" ht="11.25">
      <c r="A68" s="114"/>
      <c r="B68" s="114"/>
      <c r="L68" s="245"/>
      <c r="M68" s="114"/>
    </row>
    <row r="69" spans="1:13" s="293" customFormat="1" ht="11.25">
      <c r="A69" s="114"/>
      <c r="B69" s="114"/>
      <c r="L69" s="245"/>
      <c r="M69" s="114"/>
    </row>
    <row r="70" spans="1:13" s="293" customFormat="1" ht="11.25">
      <c r="A70" s="114"/>
      <c r="B70" s="114"/>
      <c r="L70" s="245"/>
      <c r="M70" s="114"/>
    </row>
    <row r="71" spans="1:13" s="293" customFormat="1" ht="11.25">
      <c r="A71" s="114"/>
      <c r="B71" s="114"/>
      <c r="L71" s="245"/>
      <c r="M71" s="114"/>
    </row>
    <row r="72" spans="1:13" s="293" customFormat="1" ht="11.25">
      <c r="A72" s="114"/>
      <c r="B72" s="114"/>
      <c r="L72" s="245"/>
      <c r="M72" s="114"/>
    </row>
    <row r="73" spans="1:13" s="293" customFormat="1" ht="11.25">
      <c r="A73" s="114"/>
      <c r="B73" s="114"/>
      <c r="L73" s="245"/>
      <c r="M73" s="114"/>
    </row>
    <row r="74" spans="1:13" s="293" customFormat="1" ht="11.25">
      <c r="A74" s="114"/>
      <c r="B74" s="114"/>
      <c r="L74" s="245"/>
      <c r="M74" s="114"/>
    </row>
    <row r="75" spans="1:13" s="293" customFormat="1" ht="11.25">
      <c r="A75" s="114"/>
      <c r="B75" s="114"/>
      <c r="L75" s="245"/>
      <c r="M75" s="114"/>
    </row>
    <row r="76" spans="1:13" s="293" customFormat="1" ht="11.25">
      <c r="A76" s="114"/>
      <c r="B76" s="114"/>
      <c r="L76" s="245"/>
      <c r="M76" s="114"/>
    </row>
    <row r="77" spans="1:13" s="293" customFormat="1" ht="11.25">
      <c r="A77" s="114"/>
      <c r="B77" s="114"/>
      <c r="L77" s="245"/>
      <c r="M77" s="114"/>
    </row>
    <row r="78" spans="1:13" s="293" customFormat="1" ht="11.25">
      <c r="A78" s="114"/>
      <c r="B78" s="114"/>
      <c r="L78" s="245"/>
      <c r="M78" s="114"/>
    </row>
    <row r="79" spans="1:13" s="293" customFormat="1" ht="11.25">
      <c r="A79" s="114"/>
      <c r="B79" s="114"/>
      <c r="L79" s="245"/>
      <c r="M79" s="114"/>
    </row>
    <row r="80" spans="1:13" s="293" customFormat="1" ht="11.25">
      <c r="A80" s="114"/>
      <c r="B80" s="114"/>
      <c r="L80" s="245"/>
      <c r="M80" s="114"/>
    </row>
    <row r="81" spans="1:13" s="293" customFormat="1" ht="11.25">
      <c r="A81" s="114"/>
      <c r="B81" s="114"/>
      <c r="L81" s="245"/>
      <c r="M81" s="114"/>
    </row>
    <row r="82" spans="1:13" s="293" customFormat="1" ht="11.25">
      <c r="A82" s="114"/>
      <c r="B82" s="114"/>
      <c r="L82" s="245"/>
      <c r="M82" s="114"/>
    </row>
    <row r="83" spans="1:13" s="293" customFormat="1" ht="11.25">
      <c r="A83" s="114"/>
      <c r="B83" s="114"/>
      <c r="L83" s="245"/>
      <c r="M83" s="114"/>
    </row>
    <row r="84" spans="1:13" s="293" customFormat="1" ht="11.25">
      <c r="A84" s="114"/>
      <c r="B84" s="114"/>
      <c r="L84" s="245"/>
      <c r="M84" s="114"/>
    </row>
    <row r="85" spans="1:13" s="293" customFormat="1" ht="11.25">
      <c r="A85" s="114"/>
      <c r="B85" s="114"/>
      <c r="L85" s="245"/>
      <c r="M85" s="114"/>
    </row>
    <row r="86" spans="1:13" s="293" customFormat="1" ht="11.25">
      <c r="A86" s="114"/>
      <c r="B86" s="114"/>
      <c r="L86" s="245"/>
      <c r="M86" s="114"/>
    </row>
    <row r="87" spans="1:13" s="293" customFormat="1" ht="11.25">
      <c r="A87" s="114"/>
      <c r="B87" s="114"/>
      <c r="L87" s="245"/>
      <c r="M87" s="114"/>
    </row>
    <row r="88" spans="1:13" s="293" customFormat="1" ht="11.25">
      <c r="A88" s="114"/>
      <c r="B88" s="114"/>
      <c r="L88" s="245"/>
      <c r="M88" s="114"/>
    </row>
    <row r="89" spans="1:13" s="293" customFormat="1" ht="11.25">
      <c r="A89" s="114"/>
      <c r="B89" s="114"/>
      <c r="L89" s="245"/>
      <c r="M89" s="114"/>
    </row>
    <row r="90" spans="1:13" s="293" customFormat="1" ht="11.25">
      <c r="A90" s="114"/>
      <c r="B90" s="114"/>
      <c r="L90" s="245"/>
      <c r="M90" s="114"/>
    </row>
  </sheetData>
  <sheetProtection selectLockedCells="1"/>
  <mergeCells count="19">
    <mergeCell ref="G7:G9"/>
    <mergeCell ref="J7:J9"/>
    <mergeCell ref="K7:K9"/>
    <mergeCell ref="A3:H3"/>
    <mergeCell ref="I3:O3"/>
    <mergeCell ref="A6:A9"/>
    <mergeCell ref="B6:B9"/>
    <mergeCell ref="C6:G6"/>
    <mergeCell ref="H6:H9"/>
    <mergeCell ref="I6:I9"/>
    <mergeCell ref="J6:N6"/>
    <mergeCell ref="O6:O9"/>
    <mergeCell ref="C7:C9"/>
    <mergeCell ref="L7:L9"/>
    <mergeCell ref="M7:M9"/>
    <mergeCell ref="N7:N9"/>
    <mergeCell ref="D7:D9"/>
    <mergeCell ref="E7:E9"/>
    <mergeCell ref="F7:F9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0" man="1"/>
  </colBreaks>
  <ignoredErrors>
    <ignoredError sqref="K14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view="pageBreakPreview" topLeftCell="A10" zoomScaleNormal="100" zoomScaleSheetLayoutView="100" workbookViewId="0">
      <selection activeCell="H4" sqref="H4:K4"/>
    </sheetView>
  </sheetViews>
  <sheetFormatPr defaultRowHeight="14.25"/>
  <cols>
    <col min="1" max="2" width="13.625" style="133" customWidth="1"/>
    <col min="3" max="11" width="13.75" style="56" customWidth="1"/>
    <col min="12" max="12" width="13.625" style="124" customWidth="1"/>
    <col min="13" max="16384" width="9" style="124"/>
  </cols>
  <sheetData>
    <row r="1" spans="1:16" s="380" customFormat="1" ht="14.1" customHeight="1">
      <c r="A1" s="378" t="s">
        <v>525</v>
      </c>
      <c r="B1" s="378"/>
      <c r="C1" s="383"/>
      <c r="D1" s="383"/>
      <c r="E1" s="383"/>
      <c r="F1" s="383"/>
      <c r="G1" s="379" t="s">
        <v>16</v>
      </c>
      <c r="H1" s="383"/>
      <c r="I1" s="383"/>
      <c r="J1" s="383"/>
      <c r="K1" s="383"/>
      <c r="L1" s="379" t="s">
        <v>526</v>
      </c>
    </row>
    <row r="2" spans="1:16" ht="14.1" customHeight="1">
      <c r="A2" s="291"/>
      <c r="B2" s="291"/>
      <c r="G2" s="113"/>
      <c r="L2" s="113"/>
    </row>
    <row r="3" spans="1:16" s="284" customFormat="1" ht="20.100000000000001" customHeight="1">
      <c r="A3" s="471" t="s">
        <v>426</v>
      </c>
      <c r="B3" s="471"/>
      <c r="C3" s="471"/>
      <c r="D3" s="471"/>
      <c r="E3" s="471"/>
      <c r="F3" s="471"/>
      <c r="G3" s="514" t="s">
        <v>427</v>
      </c>
      <c r="H3" s="514"/>
      <c r="I3" s="514"/>
      <c r="J3" s="514"/>
      <c r="K3" s="514"/>
      <c r="L3" s="514"/>
    </row>
    <row r="4" spans="1:16" s="292" customFormat="1" ht="20.100000000000001" customHeight="1">
      <c r="H4" s="515"/>
      <c r="I4" s="515"/>
      <c r="J4" s="515"/>
      <c r="K4" s="515"/>
      <c r="L4" s="285"/>
    </row>
    <row r="5" spans="1:16" s="291" customFormat="1" ht="18" customHeight="1" thickBot="1">
      <c r="A5" s="291" t="s">
        <v>428</v>
      </c>
      <c r="E5" s="102"/>
      <c r="F5" s="102"/>
      <c r="J5" s="102"/>
      <c r="K5" s="102" t="s">
        <v>16</v>
      </c>
      <c r="L5" s="113" t="s">
        <v>393</v>
      </c>
    </row>
    <row r="6" spans="1:16" s="291" customFormat="1" ht="21.95" customHeight="1">
      <c r="A6" s="422" t="s">
        <v>182</v>
      </c>
      <c r="B6" s="535" t="s">
        <v>432</v>
      </c>
      <c r="C6" s="491" t="s">
        <v>439</v>
      </c>
      <c r="D6" s="529"/>
      <c r="E6" s="529"/>
      <c r="F6" s="529"/>
      <c r="G6" s="529" t="s">
        <v>439</v>
      </c>
      <c r="H6" s="529"/>
      <c r="I6" s="529"/>
      <c r="J6" s="529"/>
      <c r="K6" s="533"/>
      <c r="L6" s="516" t="s">
        <v>119</v>
      </c>
      <c r="P6" s="291" t="s">
        <v>556</v>
      </c>
    </row>
    <row r="7" spans="1:16" s="293" customFormat="1" ht="16.5" customHeight="1">
      <c r="A7" s="423"/>
      <c r="B7" s="536"/>
      <c r="C7" s="524" t="s">
        <v>430</v>
      </c>
      <c r="D7" s="525"/>
      <c r="E7" s="482" t="s">
        <v>550</v>
      </c>
      <c r="F7" s="530"/>
      <c r="G7" s="519" t="s">
        <v>550</v>
      </c>
      <c r="H7" s="520"/>
      <c r="I7" s="520"/>
      <c r="J7" s="520"/>
      <c r="K7" s="521"/>
      <c r="L7" s="517"/>
    </row>
    <row r="8" spans="1:16" s="293" customFormat="1" ht="16.5" customHeight="1">
      <c r="A8" s="423"/>
      <c r="B8" s="536"/>
      <c r="C8" s="526"/>
      <c r="D8" s="527"/>
      <c r="E8" s="531"/>
      <c r="F8" s="532"/>
      <c r="G8" s="522"/>
      <c r="H8" s="522"/>
      <c r="I8" s="522"/>
      <c r="J8" s="522"/>
      <c r="K8" s="523"/>
      <c r="L8" s="517"/>
    </row>
    <row r="9" spans="1:16" s="293" customFormat="1" ht="18" customHeight="1">
      <c r="A9" s="423"/>
      <c r="B9" s="536"/>
      <c r="C9" s="524" t="s">
        <v>431</v>
      </c>
      <c r="D9" s="524" t="s">
        <v>433</v>
      </c>
      <c r="E9" s="512" t="s">
        <v>431</v>
      </c>
      <c r="F9" s="524" t="s">
        <v>433</v>
      </c>
      <c r="G9" s="525" t="s">
        <v>434</v>
      </c>
      <c r="H9" s="512" t="s">
        <v>435</v>
      </c>
      <c r="I9" s="512" t="s">
        <v>436</v>
      </c>
      <c r="J9" s="512" t="s">
        <v>437</v>
      </c>
      <c r="K9" s="512" t="s">
        <v>438</v>
      </c>
      <c r="L9" s="517"/>
    </row>
    <row r="10" spans="1:16" s="293" customFormat="1" ht="18" customHeight="1">
      <c r="A10" s="424"/>
      <c r="B10" s="537"/>
      <c r="C10" s="528"/>
      <c r="D10" s="528"/>
      <c r="E10" s="538"/>
      <c r="F10" s="528"/>
      <c r="G10" s="534"/>
      <c r="H10" s="513"/>
      <c r="I10" s="513"/>
      <c r="J10" s="513"/>
      <c r="K10" s="513"/>
      <c r="L10" s="518"/>
    </row>
    <row r="11" spans="1:16" s="139" customFormat="1" ht="17.100000000000001" customHeight="1">
      <c r="A11" s="227" t="s">
        <v>176</v>
      </c>
      <c r="B11" s="238" t="s">
        <v>429</v>
      </c>
      <c r="C11" s="103" t="s">
        <v>429</v>
      </c>
      <c r="D11" s="103" t="s">
        <v>429</v>
      </c>
      <c r="E11" s="103" t="s">
        <v>429</v>
      </c>
      <c r="F11" s="103" t="s">
        <v>429</v>
      </c>
      <c r="G11" s="103" t="s">
        <v>429</v>
      </c>
      <c r="H11" s="103" t="s">
        <v>429</v>
      </c>
      <c r="I11" s="103" t="s">
        <v>429</v>
      </c>
      <c r="J11" s="103" t="s">
        <v>429</v>
      </c>
      <c r="K11" s="103" t="s">
        <v>429</v>
      </c>
      <c r="L11" s="229" t="s">
        <v>176</v>
      </c>
    </row>
    <row r="12" spans="1:16" s="139" customFormat="1" ht="17.100000000000001" customHeight="1">
      <c r="A12" s="227" t="s">
        <v>280</v>
      </c>
      <c r="B12" s="238" t="s">
        <v>429</v>
      </c>
      <c r="C12" s="103" t="s">
        <v>429</v>
      </c>
      <c r="D12" s="103" t="s">
        <v>429</v>
      </c>
      <c r="E12" s="103" t="s">
        <v>429</v>
      </c>
      <c r="F12" s="103" t="s">
        <v>429</v>
      </c>
      <c r="G12" s="103" t="s">
        <v>429</v>
      </c>
      <c r="H12" s="103" t="s">
        <v>429</v>
      </c>
      <c r="I12" s="103" t="s">
        <v>429</v>
      </c>
      <c r="J12" s="103" t="s">
        <v>429</v>
      </c>
      <c r="K12" s="103" t="s">
        <v>429</v>
      </c>
      <c r="L12" s="229" t="s">
        <v>280</v>
      </c>
    </row>
    <row r="13" spans="1:16" s="293" customFormat="1" ht="17.100000000000001" customHeight="1">
      <c r="A13" s="227" t="s">
        <v>422</v>
      </c>
      <c r="B13" s="239">
        <f>C13+E13</f>
        <v>28274.883000000002</v>
      </c>
      <c r="C13" s="103">
        <v>8211.7830000000013</v>
      </c>
      <c r="D13" s="103">
        <v>4359.2709999999997</v>
      </c>
      <c r="E13" s="239">
        <f>SUM(F13:K13)</f>
        <v>20063.100000000002</v>
      </c>
      <c r="F13" s="103">
        <v>5740</v>
      </c>
      <c r="G13" s="103">
        <v>98.8</v>
      </c>
      <c r="H13" s="103">
        <v>722.9</v>
      </c>
      <c r="I13" s="103">
        <v>11328.7</v>
      </c>
      <c r="J13" s="103">
        <v>2108.3000000000002</v>
      </c>
      <c r="K13" s="103">
        <v>64.400000000000006</v>
      </c>
      <c r="L13" s="229" t="s">
        <v>422</v>
      </c>
    </row>
    <row r="14" spans="1:16" s="293" customFormat="1" ht="17.100000000000001" customHeight="1">
      <c r="A14" s="227" t="s">
        <v>509</v>
      </c>
      <c r="B14" s="239">
        <v>26607</v>
      </c>
      <c r="C14" s="103">
        <v>9829</v>
      </c>
      <c r="D14" s="103">
        <v>5925</v>
      </c>
      <c r="E14" s="239">
        <v>16778</v>
      </c>
      <c r="F14" s="103">
        <v>6602</v>
      </c>
      <c r="G14" s="103">
        <v>85</v>
      </c>
      <c r="H14" s="103">
        <v>882</v>
      </c>
      <c r="I14" s="103">
        <v>13150</v>
      </c>
      <c r="J14" s="103">
        <v>2604</v>
      </c>
      <c r="K14" s="103">
        <v>58</v>
      </c>
      <c r="L14" s="229" t="s">
        <v>509</v>
      </c>
    </row>
    <row r="15" spans="1:16" s="139" customFormat="1" ht="17.100000000000001" customHeight="1">
      <c r="A15" s="230" t="s">
        <v>510</v>
      </c>
      <c r="B15" s="104">
        <f>SUM(C15,E15)</f>
        <v>31333.7</v>
      </c>
      <c r="C15" s="104">
        <f>SUM(C17:C39)</f>
        <v>12015.7</v>
      </c>
      <c r="D15" s="104">
        <f t="shared" ref="D15" si="0">SUM(D17:D39)</f>
        <v>7791.9999999999982</v>
      </c>
      <c r="E15" s="104">
        <v>19318</v>
      </c>
      <c r="F15" s="104">
        <v>7371</v>
      </c>
      <c r="G15" s="104">
        <v>81</v>
      </c>
      <c r="H15" s="104">
        <v>1176</v>
      </c>
      <c r="I15" s="104">
        <v>14947</v>
      </c>
      <c r="J15" s="104">
        <v>3061</v>
      </c>
      <c r="K15" s="104">
        <v>53</v>
      </c>
      <c r="L15" s="232" t="s">
        <v>510</v>
      </c>
    </row>
    <row r="16" spans="1:16" s="293" customFormat="1" ht="10.5" customHeight="1">
      <c r="A16" s="145"/>
      <c r="C16" s="105"/>
      <c r="D16" s="233"/>
      <c r="E16" s="105"/>
      <c r="F16" s="105"/>
      <c r="G16" s="105"/>
      <c r="H16" s="105"/>
      <c r="I16" s="233"/>
      <c r="J16" s="105"/>
      <c r="K16" s="105"/>
      <c r="L16" s="146"/>
    </row>
    <row r="17" spans="1:12" s="293" customFormat="1" ht="16.7" customHeight="1">
      <c r="A17" s="170" t="s">
        <v>21</v>
      </c>
      <c r="B17" s="240" t="s">
        <v>515</v>
      </c>
      <c r="C17" s="335">
        <v>3406.7</v>
      </c>
      <c r="D17" s="337">
        <v>2244.6</v>
      </c>
      <c r="E17" s="240" t="s">
        <v>513</v>
      </c>
      <c r="F17" s="367" t="s">
        <v>513</v>
      </c>
      <c r="G17" s="339" t="s">
        <v>513</v>
      </c>
      <c r="H17" s="339" t="s">
        <v>513</v>
      </c>
      <c r="I17" s="339" t="s">
        <v>513</v>
      </c>
      <c r="J17" s="339" t="s">
        <v>513</v>
      </c>
      <c r="K17" s="339" t="s">
        <v>513</v>
      </c>
      <c r="L17" s="241" t="s">
        <v>242</v>
      </c>
    </row>
    <row r="18" spans="1:12" s="293" customFormat="1" ht="16.7" customHeight="1">
      <c r="A18" s="170" t="s">
        <v>23</v>
      </c>
      <c r="B18" s="240" t="s">
        <v>515</v>
      </c>
      <c r="C18" s="335">
        <v>1000.4</v>
      </c>
      <c r="D18" s="337">
        <v>574.1</v>
      </c>
      <c r="E18" s="240" t="s">
        <v>513</v>
      </c>
      <c r="F18" s="367" t="s">
        <v>513</v>
      </c>
      <c r="G18" s="339" t="s">
        <v>513</v>
      </c>
      <c r="H18" s="339" t="s">
        <v>513</v>
      </c>
      <c r="I18" s="339" t="s">
        <v>513</v>
      </c>
      <c r="J18" s="339" t="s">
        <v>513</v>
      </c>
      <c r="K18" s="339" t="s">
        <v>513</v>
      </c>
      <c r="L18" s="241" t="s">
        <v>243</v>
      </c>
    </row>
    <row r="19" spans="1:12" s="293" customFormat="1" ht="16.7" customHeight="1">
      <c r="A19" s="170" t="s">
        <v>25</v>
      </c>
      <c r="B19" s="240" t="s">
        <v>515</v>
      </c>
      <c r="C19" s="335">
        <v>697.1</v>
      </c>
      <c r="D19" s="337">
        <v>496.9</v>
      </c>
      <c r="E19" s="240" t="s">
        <v>513</v>
      </c>
      <c r="F19" s="367" t="s">
        <v>513</v>
      </c>
      <c r="G19" s="339" t="s">
        <v>513</v>
      </c>
      <c r="H19" s="339" t="s">
        <v>513</v>
      </c>
      <c r="I19" s="339" t="s">
        <v>513</v>
      </c>
      <c r="J19" s="339" t="s">
        <v>513</v>
      </c>
      <c r="K19" s="339" t="s">
        <v>513</v>
      </c>
      <c r="L19" s="241" t="s">
        <v>244</v>
      </c>
    </row>
    <row r="20" spans="1:12" s="293" customFormat="1" ht="16.7" customHeight="1">
      <c r="A20" s="170" t="s">
        <v>27</v>
      </c>
      <c r="B20" s="240" t="s">
        <v>515</v>
      </c>
      <c r="C20" s="335">
        <v>666.2</v>
      </c>
      <c r="D20" s="337">
        <v>445.3</v>
      </c>
      <c r="E20" s="240" t="s">
        <v>513</v>
      </c>
      <c r="F20" s="367" t="s">
        <v>513</v>
      </c>
      <c r="G20" s="339" t="s">
        <v>513</v>
      </c>
      <c r="H20" s="339" t="s">
        <v>513</v>
      </c>
      <c r="I20" s="339" t="s">
        <v>513</v>
      </c>
      <c r="J20" s="339" t="s">
        <v>513</v>
      </c>
      <c r="K20" s="339" t="s">
        <v>513</v>
      </c>
      <c r="L20" s="241" t="s">
        <v>245</v>
      </c>
    </row>
    <row r="21" spans="1:12" s="293" customFormat="1" ht="16.7" customHeight="1">
      <c r="A21" s="170" t="s">
        <v>29</v>
      </c>
      <c r="B21" s="240" t="s">
        <v>515</v>
      </c>
      <c r="C21" s="335">
        <v>3002.6</v>
      </c>
      <c r="D21" s="337">
        <v>2180</v>
      </c>
      <c r="E21" s="240" t="s">
        <v>513</v>
      </c>
      <c r="F21" s="367" t="s">
        <v>513</v>
      </c>
      <c r="G21" s="339" t="s">
        <v>513</v>
      </c>
      <c r="H21" s="339" t="s">
        <v>513</v>
      </c>
      <c r="I21" s="339" t="s">
        <v>513</v>
      </c>
      <c r="J21" s="339" t="s">
        <v>513</v>
      </c>
      <c r="K21" s="339" t="s">
        <v>513</v>
      </c>
      <c r="L21" s="241" t="s">
        <v>245</v>
      </c>
    </row>
    <row r="22" spans="1:12" s="293" customFormat="1" ht="16.7" customHeight="1">
      <c r="A22" s="170" t="s">
        <v>31</v>
      </c>
      <c r="B22" s="240" t="s">
        <v>515</v>
      </c>
      <c r="C22" s="335">
        <v>353.9</v>
      </c>
      <c r="D22" s="337">
        <v>181.9</v>
      </c>
      <c r="E22" s="240" t="s">
        <v>513</v>
      </c>
      <c r="F22" s="367" t="s">
        <v>513</v>
      </c>
      <c r="G22" s="339" t="s">
        <v>513</v>
      </c>
      <c r="H22" s="339" t="s">
        <v>513</v>
      </c>
      <c r="I22" s="339" t="s">
        <v>513</v>
      </c>
      <c r="J22" s="339" t="s">
        <v>513</v>
      </c>
      <c r="K22" s="339" t="s">
        <v>513</v>
      </c>
      <c r="L22" s="241" t="s">
        <v>246</v>
      </c>
    </row>
    <row r="23" spans="1:12" s="293" customFormat="1" ht="16.7" customHeight="1">
      <c r="A23" s="170" t="s">
        <v>33</v>
      </c>
      <c r="B23" s="240" t="s">
        <v>515</v>
      </c>
      <c r="C23" s="335">
        <v>329</v>
      </c>
      <c r="D23" s="337">
        <v>197.9</v>
      </c>
      <c r="E23" s="240" t="s">
        <v>513</v>
      </c>
      <c r="F23" s="367" t="s">
        <v>513</v>
      </c>
      <c r="G23" s="339" t="s">
        <v>513</v>
      </c>
      <c r="H23" s="339" t="s">
        <v>513</v>
      </c>
      <c r="I23" s="339" t="s">
        <v>513</v>
      </c>
      <c r="J23" s="339" t="s">
        <v>513</v>
      </c>
      <c r="K23" s="339" t="s">
        <v>513</v>
      </c>
      <c r="L23" s="241" t="s">
        <v>247</v>
      </c>
    </row>
    <row r="24" spans="1:12" s="293" customFormat="1" ht="16.7" customHeight="1">
      <c r="A24" s="170" t="s">
        <v>35</v>
      </c>
      <c r="B24" s="240" t="s">
        <v>515</v>
      </c>
      <c r="C24" s="335">
        <v>213</v>
      </c>
      <c r="D24" s="337">
        <v>96.2</v>
      </c>
      <c r="E24" s="240" t="s">
        <v>513</v>
      </c>
      <c r="F24" s="367" t="s">
        <v>513</v>
      </c>
      <c r="G24" s="339" t="s">
        <v>513</v>
      </c>
      <c r="H24" s="339" t="s">
        <v>513</v>
      </c>
      <c r="I24" s="339" t="s">
        <v>513</v>
      </c>
      <c r="J24" s="339" t="s">
        <v>513</v>
      </c>
      <c r="K24" s="339" t="s">
        <v>513</v>
      </c>
      <c r="L24" s="241" t="s">
        <v>248</v>
      </c>
    </row>
    <row r="25" spans="1:12" s="293" customFormat="1" ht="16.7" customHeight="1">
      <c r="A25" s="170" t="s">
        <v>37</v>
      </c>
      <c r="B25" s="240" t="s">
        <v>515</v>
      </c>
      <c r="C25" s="335">
        <v>145.5</v>
      </c>
      <c r="D25" s="337">
        <v>64.900000000000006</v>
      </c>
      <c r="E25" s="240" t="s">
        <v>513</v>
      </c>
      <c r="F25" s="367" t="s">
        <v>513</v>
      </c>
      <c r="G25" s="339" t="s">
        <v>513</v>
      </c>
      <c r="H25" s="339" t="s">
        <v>513</v>
      </c>
      <c r="I25" s="339" t="s">
        <v>513</v>
      </c>
      <c r="J25" s="339" t="s">
        <v>513</v>
      </c>
      <c r="K25" s="339" t="s">
        <v>513</v>
      </c>
      <c r="L25" s="241" t="s">
        <v>249</v>
      </c>
    </row>
    <row r="26" spans="1:12" s="293" customFormat="1" ht="16.7" customHeight="1">
      <c r="A26" s="170" t="s">
        <v>39</v>
      </c>
      <c r="B26" s="240" t="s">
        <v>515</v>
      </c>
      <c r="C26" s="335">
        <v>1291.2</v>
      </c>
      <c r="D26" s="337">
        <v>940.8</v>
      </c>
      <c r="E26" s="240" t="s">
        <v>513</v>
      </c>
      <c r="F26" s="367" t="s">
        <v>513</v>
      </c>
      <c r="G26" s="339" t="s">
        <v>513</v>
      </c>
      <c r="H26" s="339" t="s">
        <v>513</v>
      </c>
      <c r="I26" s="339" t="s">
        <v>513</v>
      </c>
      <c r="J26" s="339" t="s">
        <v>513</v>
      </c>
      <c r="K26" s="339" t="s">
        <v>513</v>
      </c>
      <c r="L26" s="241" t="s">
        <v>250</v>
      </c>
    </row>
    <row r="27" spans="1:12" s="293" customFormat="1" ht="16.7" customHeight="1">
      <c r="A27" s="170" t="s">
        <v>41</v>
      </c>
      <c r="B27" s="240" t="s">
        <v>515</v>
      </c>
      <c r="C27" s="335">
        <v>33.1</v>
      </c>
      <c r="D27" s="337">
        <v>7.1</v>
      </c>
      <c r="E27" s="240" t="s">
        <v>513</v>
      </c>
      <c r="F27" s="367" t="s">
        <v>513</v>
      </c>
      <c r="G27" s="339" t="s">
        <v>513</v>
      </c>
      <c r="H27" s="339" t="s">
        <v>513</v>
      </c>
      <c r="I27" s="339" t="s">
        <v>513</v>
      </c>
      <c r="J27" s="339" t="s">
        <v>513</v>
      </c>
      <c r="K27" s="339" t="s">
        <v>513</v>
      </c>
      <c r="L27" s="241" t="s">
        <v>251</v>
      </c>
    </row>
    <row r="28" spans="1:12" s="293" customFormat="1" ht="16.7" customHeight="1">
      <c r="A28" s="170" t="s">
        <v>43</v>
      </c>
      <c r="B28" s="240" t="s">
        <v>515</v>
      </c>
      <c r="C28" s="335">
        <v>58.8</v>
      </c>
      <c r="D28" s="337">
        <v>19.7</v>
      </c>
      <c r="E28" s="240" t="s">
        <v>513</v>
      </c>
      <c r="F28" s="367" t="s">
        <v>513</v>
      </c>
      <c r="G28" s="339" t="s">
        <v>513</v>
      </c>
      <c r="H28" s="339" t="s">
        <v>513</v>
      </c>
      <c r="I28" s="339" t="s">
        <v>513</v>
      </c>
      <c r="J28" s="339" t="s">
        <v>513</v>
      </c>
      <c r="K28" s="339" t="s">
        <v>513</v>
      </c>
      <c r="L28" s="241" t="s">
        <v>252</v>
      </c>
    </row>
    <row r="29" spans="1:12" s="293" customFormat="1" ht="16.7" customHeight="1">
      <c r="A29" s="170" t="s">
        <v>45</v>
      </c>
      <c r="B29" s="240" t="s">
        <v>515</v>
      </c>
      <c r="C29" s="335">
        <v>32.9</v>
      </c>
      <c r="D29" s="337">
        <v>3.5</v>
      </c>
      <c r="E29" s="240" t="s">
        <v>513</v>
      </c>
      <c r="F29" s="367" t="s">
        <v>513</v>
      </c>
      <c r="G29" s="339" t="s">
        <v>513</v>
      </c>
      <c r="H29" s="339" t="s">
        <v>513</v>
      </c>
      <c r="I29" s="339" t="s">
        <v>513</v>
      </c>
      <c r="J29" s="339" t="s">
        <v>513</v>
      </c>
      <c r="K29" s="339" t="s">
        <v>513</v>
      </c>
      <c r="L29" s="241" t="s">
        <v>253</v>
      </c>
    </row>
    <row r="30" spans="1:12" s="293" customFormat="1" ht="16.7" customHeight="1">
      <c r="A30" s="170" t="s">
        <v>46</v>
      </c>
      <c r="B30" s="240" t="s">
        <v>515</v>
      </c>
      <c r="C30" s="335">
        <v>26.1</v>
      </c>
      <c r="D30" s="337">
        <v>3</v>
      </c>
      <c r="E30" s="240" t="s">
        <v>513</v>
      </c>
      <c r="F30" s="367" t="s">
        <v>513</v>
      </c>
      <c r="G30" s="339" t="s">
        <v>513</v>
      </c>
      <c r="H30" s="339" t="s">
        <v>513</v>
      </c>
      <c r="I30" s="339" t="s">
        <v>513</v>
      </c>
      <c r="J30" s="339" t="s">
        <v>513</v>
      </c>
      <c r="K30" s="339" t="s">
        <v>513</v>
      </c>
      <c r="L30" s="241" t="s">
        <v>254</v>
      </c>
    </row>
    <row r="31" spans="1:12" s="293" customFormat="1" ht="16.7" customHeight="1">
      <c r="A31" s="170" t="s">
        <v>48</v>
      </c>
      <c r="B31" s="240" t="s">
        <v>515</v>
      </c>
      <c r="C31" s="335">
        <v>42.5</v>
      </c>
      <c r="D31" s="337">
        <v>8.3000000000000007</v>
      </c>
      <c r="E31" s="240" t="s">
        <v>513</v>
      </c>
      <c r="F31" s="367" t="s">
        <v>513</v>
      </c>
      <c r="G31" s="339" t="s">
        <v>513</v>
      </c>
      <c r="H31" s="339" t="s">
        <v>513</v>
      </c>
      <c r="I31" s="339" t="s">
        <v>513</v>
      </c>
      <c r="J31" s="339" t="s">
        <v>513</v>
      </c>
      <c r="K31" s="339" t="s">
        <v>513</v>
      </c>
      <c r="L31" s="241" t="s">
        <v>255</v>
      </c>
    </row>
    <row r="32" spans="1:12" s="293" customFormat="1" ht="16.7" customHeight="1">
      <c r="A32" s="170" t="s">
        <v>50</v>
      </c>
      <c r="B32" s="240" t="s">
        <v>515</v>
      </c>
      <c r="C32" s="335">
        <v>60.5</v>
      </c>
      <c r="D32" s="337">
        <v>18.600000000000001</v>
      </c>
      <c r="E32" s="240" t="s">
        <v>513</v>
      </c>
      <c r="F32" s="367" t="s">
        <v>513</v>
      </c>
      <c r="G32" s="339" t="s">
        <v>513</v>
      </c>
      <c r="H32" s="339" t="s">
        <v>513</v>
      </c>
      <c r="I32" s="339" t="s">
        <v>513</v>
      </c>
      <c r="J32" s="339" t="s">
        <v>513</v>
      </c>
      <c r="K32" s="339" t="s">
        <v>513</v>
      </c>
      <c r="L32" s="241" t="s">
        <v>256</v>
      </c>
    </row>
    <row r="33" spans="1:12" s="293" customFormat="1" ht="16.7" customHeight="1">
      <c r="A33" s="170" t="s">
        <v>52</v>
      </c>
      <c r="B33" s="240" t="s">
        <v>515</v>
      </c>
      <c r="C33" s="335">
        <v>59.6</v>
      </c>
      <c r="D33" s="337">
        <v>22.4</v>
      </c>
      <c r="E33" s="240" t="s">
        <v>513</v>
      </c>
      <c r="F33" s="367" t="s">
        <v>513</v>
      </c>
      <c r="G33" s="339" t="s">
        <v>513</v>
      </c>
      <c r="H33" s="339" t="s">
        <v>513</v>
      </c>
      <c r="I33" s="339" t="s">
        <v>513</v>
      </c>
      <c r="J33" s="339" t="s">
        <v>513</v>
      </c>
      <c r="K33" s="339" t="s">
        <v>513</v>
      </c>
      <c r="L33" s="241" t="s">
        <v>257</v>
      </c>
    </row>
    <row r="34" spans="1:12" s="293" customFormat="1" ht="16.7" customHeight="1">
      <c r="A34" s="170" t="s">
        <v>54</v>
      </c>
      <c r="B34" s="240" t="s">
        <v>515</v>
      </c>
      <c r="C34" s="335">
        <v>75.099999999999994</v>
      </c>
      <c r="D34" s="337">
        <v>27.3</v>
      </c>
      <c r="E34" s="240" t="s">
        <v>513</v>
      </c>
      <c r="F34" s="367" t="s">
        <v>513</v>
      </c>
      <c r="G34" s="339" t="s">
        <v>513</v>
      </c>
      <c r="H34" s="339" t="s">
        <v>513</v>
      </c>
      <c r="I34" s="339" t="s">
        <v>513</v>
      </c>
      <c r="J34" s="339" t="s">
        <v>513</v>
      </c>
      <c r="K34" s="339" t="s">
        <v>513</v>
      </c>
      <c r="L34" s="241" t="s">
        <v>258</v>
      </c>
    </row>
    <row r="35" spans="1:12" s="293" customFormat="1" ht="16.7" customHeight="1">
      <c r="A35" s="170" t="s">
        <v>56</v>
      </c>
      <c r="B35" s="240" t="s">
        <v>515</v>
      </c>
      <c r="C35" s="335">
        <v>326.89999999999998</v>
      </c>
      <c r="D35" s="337">
        <v>218.9</v>
      </c>
      <c r="E35" s="240" t="s">
        <v>513</v>
      </c>
      <c r="F35" s="367" t="s">
        <v>513</v>
      </c>
      <c r="G35" s="339" t="s">
        <v>513</v>
      </c>
      <c r="H35" s="339" t="s">
        <v>513</v>
      </c>
      <c r="I35" s="339" t="s">
        <v>513</v>
      </c>
      <c r="J35" s="339" t="s">
        <v>513</v>
      </c>
      <c r="K35" s="339" t="s">
        <v>513</v>
      </c>
      <c r="L35" s="241" t="s">
        <v>259</v>
      </c>
    </row>
    <row r="36" spans="1:12" s="293" customFormat="1" ht="16.7" customHeight="1">
      <c r="A36" s="170" t="s">
        <v>58</v>
      </c>
      <c r="B36" s="240" t="s">
        <v>515</v>
      </c>
      <c r="C36" s="335">
        <v>60.2</v>
      </c>
      <c r="D36" s="337">
        <v>12.2</v>
      </c>
      <c r="E36" s="240" t="s">
        <v>513</v>
      </c>
      <c r="F36" s="367" t="s">
        <v>513</v>
      </c>
      <c r="G36" s="339" t="s">
        <v>513</v>
      </c>
      <c r="H36" s="339" t="s">
        <v>513</v>
      </c>
      <c r="I36" s="339" t="s">
        <v>513</v>
      </c>
      <c r="J36" s="339" t="s">
        <v>513</v>
      </c>
      <c r="K36" s="339" t="s">
        <v>513</v>
      </c>
      <c r="L36" s="241" t="s">
        <v>260</v>
      </c>
    </row>
    <row r="37" spans="1:12" s="293" customFormat="1" ht="16.7" customHeight="1">
      <c r="A37" s="170" t="s">
        <v>60</v>
      </c>
      <c r="B37" s="240" t="s">
        <v>515</v>
      </c>
      <c r="C37" s="335">
        <v>34.200000000000003</v>
      </c>
      <c r="D37" s="337">
        <v>4.8</v>
      </c>
      <c r="E37" s="240" t="s">
        <v>513</v>
      </c>
      <c r="F37" s="367" t="s">
        <v>513</v>
      </c>
      <c r="G37" s="339" t="s">
        <v>513</v>
      </c>
      <c r="H37" s="339" t="s">
        <v>513</v>
      </c>
      <c r="I37" s="339" t="s">
        <v>513</v>
      </c>
      <c r="J37" s="339" t="s">
        <v>513</v>
      </c>
      <c r="K37" s="339" t="s">
        <v>513</v>
      </c>
      <c r="L37" s="241" t="s">
        <v>261</v>
      </c>
    </row>
    <row r="38" spans="1:12" s="293" customFormat="1" ht="16.7" customHeight="1">
      <c r="A38" s="170" t="s">
        <v>62</v>
      </c>
      <c r="B38" s="240" t="s">
        <v>515</v>
      </c>
      <c r="C38" s="335">
        <v>79.3</v>
      </c>
      <c r="D38" s="337">
        <v>20.9</v>
      </c>
      <c r="E38" s="240" t="s">
        <v>513</v>
      </c>
      <c r="F38" s="367" t="s">
        <v>513</v>
      </c>
      <c r="G38" s="339" t="s">
        <v>513</v>
      </c>
      <c r="H38" s="339" t="s">
        <v>513</v>
      </c>
      <c r="I38" s="339" t="s">
        <v>513</v>
      </c>
      <c r="J38" s="339" t="s">
        <v>513</v>
      </c>
      <c r="K38" s="339" t="s">
        <v>513</v>
      </c>
      <c r="L38" s="241" t="s">
        <v>262</v>
      </c>
    </row>
    <row r="39" spans="1:12" s="293" customFormat="1" ht="16.7" customHeight="1" thickBot="1">
      <c r="A39" s="235" t="s">
        <v>63</v>
      </c>
      <c r="B39" s="313" t="s">
        <v>515</v>
      </c>
      <c r="C39" s="313">
        <v>20.9</v>
      </c>
      <c r="D39" s="338">
        <v>2.7</v>
      </c>
      <c r="E39" s="336" t="s">
        <v>513</v>
      </c>
      <c r="F39" s="340" t="s">
        <v>513</v>
      </c>
      <c r="G39" s="341" t="s">
        <v>513</v>
      </c>
      <c r="H39" s="341" t="s">
        <v>513</v>
      </c>
      <c r="I39" s="341" t="s">
        <v>513</v>
      </c>
      <c r="J39" s="341" t="s">
        <v>513</v>
      </c>
      <c r="K39" s="341" t="s">
        <v>513</v>
      </c>
      <c r="L39" s="242" t="s">
        <v>263</v>
      </c>
    </row>
    <row r="40" spans="1:12" s="151" customFormat="1" ht="10.5" customHeight="1">
      <c r="A40" s="244" t="s">
        <v>440</v>
      </c>
      <c r="B40" s="243"/>
      <c r="C40" s="237"/>
      <c r="D40" s="237"/>
      <c r="E40" s="237"/>
      <c r="F40" s="106"/>
      <c r="G40" s="223" t="s">
        <v>16</v>
      </c>
      <c r="H40" s="237"/>
      <c r="I40" s="237"/>
      <c r="J40" s="237"/>
      <c r="K40" s="511"/>
      <c r="L40" s="511"/>
    </row>
    <row r="41" spans="1:12" s="293" customFormat="1" ht="10.5" customHeight="1">
      <c r="A41" s="244" t="s">
        <v>441</v>
      </c>
      <c r="B41" s="114"/>
      <c r="C41" s="55"/>
      <c r="D41" s="55"/>
      <c r="E41" s="55"/>
      <c r="F41" s="55"/>
      <c r="G41" s="55"/>
      <c r="H41" s="55"/>
      <c r="I41" s="55"/>
      <c r="J41" s="55"/>
      <c r="K41" s="55"/>
    </row>
    <row r="42" spans="1:12" s="293" customFormat="1" ht="10.5" customHeight="1">
      <c r="A42" s="112" t="s">
        <v>514</v>
      </c>
      <c r="B42" s="114"/>
      <c r="C42" s="55"/>
      <c r="D42" s="55"/>
      <c r="E42" s="55"/>
      <c r="F42" s="55"/>
      <c r="G42" s="55"/>
      <c r="H42" s="55"/>
      <c r="I42" s="55"/>
      <c r="J42" s="55"/>
      <c r="K42" s="55"/>
    </row>
    <row r="43" spans="1:12" s="293" customFormat="1" ht="11.25">
      <c r="A43" s="114"/>
      <c r="B43" s="114"/>
      <c r="C43" s="55"/>
      <c r="D43" s="55"/>
      <c r="E43" s="55"/>
      <c r="F43" s="55"/>
      <c r="G43" s="55"/>
      <c r="H43" s="55"/>
      <c r="I43" s="55"/>
      <c r="J43" s="55"/>
      <c r="K43" s="55"/>
    </row>
    <row r="44" spans="1:12" s="293" customFormat="1" ht="11.25">
      <c r="A44" s="114"/>
      <c r="B44" s="114"/>
      <c r="C44" s="55"/>
      <c r="D44" s="55"/>
      <c r="E44" s="55"/>
      <c r="F44" s="55"/>
      <c r="G44" s="55"/>
      <c r="H44" s="55"/>
      <c r="I44" s="55"/>
      <c r="J44" s="55"/>
      <c r="K44" s="55"/>
    </row>
    <row r="45" spans="1:12" s="293" customFormat="1" ht="11.25">
      <c r="A45" s="114"/>
      <c r="B45" s="114"/>
      <c r="C45" s="55"/>
      <c r="D45" s="55"/>
      <c r="E45" s="55"/>
      <c r="F45" s="55"/>
      <c r="G45" s="55"/>
      <c r="H45" s="55"/>
      <c r="I45" s="55"/>
      <c r="J45" s="55"/>
      <c r="K45" s="55"/>
    </row>
    <row r="46" spans="1:12" s="293" customFormat="1" ht="11.25">
      <c r="A46" s="114"/>
      <c r="B46" s="114"/>
      <c r="C46" s="55"/>
      <c r="D46" s="55"/>
      <c r="E46" s="55"/>
      <c r="F46" s="55"/>
      <c r="G46" s="55"/>
      <c r="H46" s="55"/>
      <c r="I46" s="55"/>
      <c r="J46" s="55"/>
      <c r="K46" s="55"/>
    </row>
    <row r="47" spans="1:12" s="293" customFormat="1" ht="11.25">
      <c r="A47" s="114"/>
      <c r="B47" s="114"/>
      <c r="C47" s="55"/>
      <c r="D47" s="55"/>
      <c r="E47" s="55"/>
      <c r="F47" s="55"/>
      <c r="G47" s="55"/>
      <c r="H47" s="55"/>
      <c r="I47" s="55"/>
      <c r="J47" s="55"/>
      <c r="K47" s="55"/>
    </row>
    <row r="48" spans="1:12" s="293" customFormat="1" ht="11.25">
      <c r="A48" s="114"/>
      <c r="B48" s="114"/>
      <c r="C48" s="55"/>
      <c r="D48" s="55"/>
      <c r="E48" s="55"/>
      <c r="F48" s="55"/>
      <c r="G48" s="55"/>
      <c r="H48" s="55"/>
      <c r="I48" s="55"/>
      <c r="J48" s="55"/>
      <c r="K48" s="55"/>
    </row>
    <row r="49" spans="1:11" s="293" customFormat="1" ht="11.25">
      <c r="A49" s="114"/>
      <c r="B49" s="114"/>
      <c r="C49" s="55"/>
      <c r="D49" s="55"/>
      <c r="E49" s="55"/>
      <c r="F49" s="55"/>
      <c r="G49" s="55"/>
      <c r="H49" s="55"/>
      <c r="I49" s="55"/>
      <c r="J49" s="55"/>
      <c r="K49" s="55"/>
    </row>
    <row r="50" spans="1:11" s="293" customFormat="1" ht="11.25">
      <c r="A50" s="114"/>
      <c r="B50" s="114"/>
      <c r="C50" s="55"/>
      <c r="D50" s="55"/>
      <c r="E50" s="55"/>
      <c r="F50" s="55"/>
      <c r="G50" s="55"/>
      <c r="H50" s="55"/>
      <c r="I50" s="55"/>
      <c r="J50" s="55"/>
      <c r="K50" s="55"/>
    </row>
    <row r="51" spans="1:11" s="293" customFormat="1" ht="11.25">
      <c r="A51" s="114"/>
      <c r="B51" s="114"/>
      <c r="C51" s="55"/>
      <c r="D51" s="55"/>
      <c r="E51" s="55"/>
      <c r="F51" s="55"/>
      <c r="G51" s="55"/>
      <c r="H51" s="55"/>
      <c r="I51" s="55"/>
      <c r="J51" s="55"/>
      <c r="K51" s="55"/>
    </row>
    <row r="52" spans="1:11" s="293" customFormat="1" ht="11.25">
      <c r="A52" s="114"/>
      <c r="B52" s="114"/>
      <c r="C52" s="55"/>
      <c r="D52" s="55"/>
      <c r="E52" s="55"/>
      <c r="F52" s="55"/>
      <c r="G52" s="55"/>
      <c r="H52" s="55"/>
      <c r="I52" s="55"/>
      <c r="J52" s="55"/>
      <c r="K52" s="55"/>
    </row>
    <row r="53" spans="1:11" s="293" customFormat="1" ht="11.25">
      <c r="A53" s="114"/>
      <c r="B53" s="114"/>
      <c r="C53" s="55"/>
      <c r="D53" s="55"/>
      <c r="E53" s="55"/>
      <c r="F53" s="55"/>
      <c r="G53" s="55"/>
      <c r="H53" s="55"/>
      <c r="I53" s="55"/>
      <c r="J53" s="55"/>
      <c r="K53" s="55"/>
    </row>
    <row r="54" spans="1:11" s="293" customFormat="1" ht="11.25">
      <c r="A54" s="114"/>
      <c r="B54" s="114"/>
      <c r="C54" s="55"/>
      <c r="D54" s="55"/>
      <c r="E54" s="55"/>
      <c r="F54" s="55"/>
      <c r="G54" s="55"/>
      <c r="H54" s="55"/>
      <c r="I54" s="55"/>
      <c r="J54" s="55"/>
      <c r="K54" s="55"/>
    </row>
    <row r="55" spans="1:11" s="293" customFormat="1" ht="11.25">
      <c r="A55" s="114"/>
      <c r="B55" s="114"/>
      <c r="C55" s="55"/>
      <c r="D55" s="55"/>
      <c r="E55" s="55"/>
      <c r="F55" s="55"/>
      <c r="G55" s="55"/>
      <c r="H55" s="55"/>
      <c r="I55" s="55"/>
      <c r="J55" s="55"/>
      <c r="K55" s="55"/>
    </row>
    <row r="56" spans="1:11" s="293" customFormat="1" ht="11.25">
      <c r="A56" s="114"/>
      <c r="B56" s="114"/>
      <c r="C56" s="55"/>
      <c r="D56" s="55"/>
      <c r="E56" s="55"/>
      <c r="F56" s="55"/>
      <c r="G56" s="55"/>
      <c r="H56" s="55"/>
      <c r="I56" s="55"/>
      <c r="J56" s="55"/>
      <c r="K56" s="55"/>
    </row>
    <row r="57" spans="1:11" s="293" customFormat="1" ht="11.25">
      <c r="A57" s="114"/>
      <c r="B57" s="114"/>
      <c r="C57" s="55"/>
      <c r="D57" s="55"/>
      <c r="E57" s="55"/>
      <c r="F57" s="55"/>
      <c r="G57" s="55"/>
      <c r="H57" s="55"/>
      <c r="I57" s="55"/>
      <c r="J57" s="55"/>
      <c r="K57" s="55"/>
    </row>
    <row r="58" spans="1:11" s="293" customFormat="1" ht="11.25">
      <c r="A58" s="114"/>
      <c r="B58" s="114"/>
      <c r="C58" s="55"/>
      <c r="D58" s="55"/>
      <c r="E58" s="55"/>
      <c r="F58" s="55"/>
      <c r="G58" s="55"/>
      <c r="H58" s="55"/>
      <c r="I58" s="55"/>
      <c r="J58" s="55"/>
      <c r="K58" s="55"/>
    </row>
    <row r="59" spans="1:11" s="293" customFormat="1" ht="11.25">
      <c r="A59" s="114"/>
      <c r="B59" s="114"/>
      <c r="C59" s="55"/>
      <c r="D59" s="55"/>
      <c r="E59" s="55"/>
      <c r="F59" s="55"/>
      <c r="G59" s="55"/>
      <c r="H59" s="55"/>
      <c r="I59" s="55"/>
      <c r="J59" s="55"/>
      <c r="K59" s="55"/>
    </row>
    <row r="60" spans="1:11" s="293" customFormat="1" ht="11.25">
      <c r="A60" s="114"/>
      <c r="B60" s="114"/>
      <c r="C60" s="55"/>
      <c r="D60" s="55"/>
      <c r="E60" s="55"/>
      <c r="F60" s="55"/>
      <c r="G60" s="55"/>
      <c r="H60" s="55"/>
      <c r="I60" s="55"/>
      <c r="J60" s="55"/>
      <c r="K60" s="55"/>
    </row>
    <row r="61" spans="1:11" s="293" customFormat="1" ht="11.25">
      <c r="A61" s="114"/>
      <c r="B61" s="114"/>
      <c r="C61" s="55"/>
      <c r="D61" s="55"/>
      <c r="E61" s="55"/>
      <c r="F61" s="55"/>
      <c r="G61" s="55"/>
      <c r="H61" s="55"/>
      <c r="I61" s="55"/>
      <c r="J61" s="55"/>
      <c r="K61" s="55"/>
    </row>
    <row r="62" spans="1:11" s="293" customFormat="1" ht="11.25">
      <c r="A62" s="114"/>
      <c r="B62" s="114"/>
      <c r="C62" s="55"/>
      <c r="D62" s="55"/>
      <c r="E62" s="55"/>
      <c r="F62" s="55"/>
      <c r="G62" s="55"/>
      <c r="H62" s="55"/>
      <c r="I62" s="55"/>
      <c r="J62" s="55"/>
      <c r="K62" s="55"/>
    </row>
    <row r="63" spans="1:11" s="293" customFormat="1" ht="11.25">
      <c r="A63" s="114"/>
      <c r="B63" s="114"/>
      <c r="C63" s="55"/>
      <c r="D63" s="55"/>
      <c r="E63" s="55"/>
      <c r="F63" s="55"/>
      <c r="G63" s="55"/>
      <c r="H63" s="55"/>
      <c r="I63" s="55"/>
      <c r="J63" s="55"/>
      <c r="K63" s="55"/>
    </row>
    <row r="64" spans="1:11" s="293" customFormat="1" ht="11.25">
      <c r="A64" s="114"/>
      <c r="B64" s="114"/>
      <c r="C64" s="55"/>
      <c r="D64" s="55"/>
      <c r="E64" s="55"/>
      <c r="F64" s="55"/>
      <c r="G64" s="55"/>
      <c r="H64" s="55"/>
      <c r="I64" s="55"/>
      <c r="J64" s="55"/>
      <c r="K64" s="55"/>
    </row>
    <row r="65" spans="1:11" s="293" customFormat="1" ht="11.25">
      <c r="A65" s="114"/>
      <c r="B65" s="114"/>
      <c r="C65" s="55"/>
      <c r="D65" s="55"/>
      <c r="E65" s="55"/>
      <c r="F65" s="55"/>
      <c r="G65" s="55"/>
      <c r="H65" s="55"/>
      <c r="I65" s="55"/>
      <c r="J65" s="55"/>
      <c r="K65" s="55"/>
    </row>
    <row r="66" spans="1:11" s="293" customFormat="1" ht="11.25">
      <c r="A66" s="114"/>
      <c r="B66" s="114"/>
      <c r="C66" s="55"/>
      <c r="D66" s="55"/>
      <c r="E66" s="55"/>
      <c r="F66" s="55"/>
      <c r="G66" s="55"/>
      <c r="H66" s="55"/>
      <c r="I66" s="55"/>
      <c r="J66" s="55"/>
      <c r="K66" s="55"/>
    </row>
    <row r="67" spans="1:11" s="293" customFormat="1" ht="11.25">
      <c r="A67" s="114"/>
      <c r="B67" s="114"/>
      <c r="C67" s="55"/>
      <c r="D67" s="55"/>
      <c r="E67" s="55"/>
      <c r="F67" s="55"/>
      <c r="G67" s="55"/>
      <c r="H67" s="55"/>
      <c r="I67" s="55"/>
      <c r="J67" s="55"/>
      <c r="K67" s="55"/>
    </row>
    <row r="68" spans="1:11" s="293" customFormat="1" ht="11.25">
      <c r="A68" s="114"/>
      <c r="B68" s="114"/>
      <c r="C68" s="55"/>
      <c r="D68" s="55"/>
      <c r="E68" s="55"/>
      <c r="F68" s="55"/>
      <c r="G68" s="55"/>
      <c r="H68" s="55"/>
      <c r="I68" s="55"/>
      <c r="J68" s="55"/>
      <c r="K68" s="55"/>
    </row>
    <row r="69" spans="1:11" s="293" customFormat="1" ht="11.25">
      <c r="A69" s="114"/>
      <c r="B69" s="114"/>
      <c r="C69" s="55"/>
      <c r="D69" s="55"/>
      <c r="E69" s="55"/>
      <c r="F69" s="55"/>
      <c r="G69" s="55"/>
      <c r="H69" s="55"/>
      <c r="I69" s="55"/>
      <c r="J69" s="55"/>
      <c r="K69" s="55"/>
    </row>
    <row r="70" spans="1:11" s="293" customFormat="1" ht="11.25">
      <c r="A70" s="114"/>
      <c r="B70" s="114"/>
      <c r="C70" s="55"/>
      <c r="D70" s="55"/>
      <c r="E70" s="55"/>
      <c r="F70" s="55"/>
      <c r="G70" s="55"/>
      <c r="H70" s="55"/>
      <c r="I70" s="55"/>
      <c r="J70" s="55"/>
      <c r="K70" s="55"/>
    </row>
    <row r="71" spans="1:11" s="293" customFormat="1" ht="11.25">
      <c r="A71" s="114"/>
      <c r="B71" s="114"/>
      <c r="C71" s="55"/>
      <c r="D71" s="55"/>
      <c r="E71" s="55"/>
      <c r="F71" s="55"/>
      <c r="G71" s="55"/>
      <c r="H71" s="55"/>
      <c r="I71" s="55"/>
      <c r="J71" s="55"/>
      <c r="K71" s="55"/>
    </row>
    <row r="72" spans="1:11" s="293" customFormat="1" ht="11.25">
      <c r="A72" s="114"/>
      <c r="B72" s="114"/>
      <c r="C72" s="55"/>
      <c r="D72" s="55"/>
      <c r="E72" s="55"/>
      <c r="F72" s="55"/>
      <c r="G72" s="55"/>
      <c r="H72" s="55"/>
      <c r="I72" s="55"/>
      <c r="J72" s="55"/>
      <c r="K72" s="55"/>
    </row>
    <row r="73" spans="1:11" s="293" customFormat="1" ht="11.25">
      <c r="A73" s="114"/>
      <c r="B73" s="114"/>
      <c r="C73" s="55"/>
      <c r="D73" s="55"/>
      <c r="E73" s="55"/>
      <c r="F73" s="55"/>
      <c r="G73" s="55"/>
      <c r="H73" s="55"/>
      <c r="I73" s="55"/>
      <c r="J73" s="55"/>
      <c r="K73" s="55"/>
    </row>
    <row r="74" spans="1:11" s="293" customFormat="1" ht="11.25">
      <c r="A74" s="114"/>
      <c r="B74" s="114"/>
      <c r="C74" s="55"/>
      <c r="D74" s="55"/>
      <c r="E74" s="55"/>
      <c r="F74" s="55"/>
      <c r="G74" s="55"/>
      <c r="H74" s="55"/>
      <c r="I74" s="55"/>
      <c r="J74" s="55"/>
      <c r="K74" s="55"/>
    </row>
    <row r="75" spans="1:11" s="293" customFormat="1" ht="11.25">
      <c r="A75" s="114"/>
      <c r="B75" s="114"/>
      <c r="C75" s="55"/>
      <c r="D75" s="55"/>
      <c r="E75" s="55"/>
      <c r="F75" s="55"/>
      <c r="G75" s="55"/>
      <c r="H75" s="55"/>
      <c r="I75" s="55"/>
      <c r="J75" s="55"/>
      <c r="K75" s="55"/>
    </row>
    <row r="76" spans="1:11" s="293" customFormat="1" ht="11.25">
      <c r="A76" s="114"/>
      <c r="B76" s="114"/>
      <c r="C76" s="55"/>
      <c r="D76" s="55"/>
      <c r="E76" s="55"/>
      <c r="F76" s="55"/>
      <c r="G76" s="55"/>
      <c r="H76" s="55"/>
      <c r="I76" s="55"/>
      <c r="J76" s="55"/>
      <c r="K76" s="55"/>
    </row>
    <row r="77" spans="1:11" s="293" customFormat="1" ht="11.25">
      <c r="A77" s="114"/>
      <c r="B77" s="114"/>
      <c r="C77" s="55"/>
      <c r="D77" s="55"/>
      <c r="E77" s="55"/>
      <c r="F77" s="55"/>
      <c r="G77" s="55"/>
      <c r="H77" s="55"/>
      <c r="I77" s="55"/>
      <c r="J77" s="55"/>
      <c r="K77" s="55"/>
    </row>
    <row r="78" spans="1:11" s="293" customFormat="1" ht="11.25">
      <c r="A78" s="114"/>
      <c r="B78" s="114"/>
      <c r="C78" s="55"/>
      <c r="D78" s="55"/>
      <c r="E78" s="55"/>
      <c r="F78" s="55"/>
      <c r="G78" s="55"/>
      <c r="H78" s="55"/>
      <c r="I78" s="55"/>
      <c r="J78" s="55"/>
      <c r="K78" s="55"/>
    </row>
    <row r="79" spans="1:11" s="293" customFormat="1" ht="11.25">
      <c r="A79" s="114"/>
      <c r="B79" s="114"/>
      <c r="C79" s="55"/>
      <c r="D79" s="55"/>
      <c r="E79" s="55"/>
      <c r="F79" s="55"/>
      <c r="G79" s="55"/>
      <c r="H79" s="55"/>
      <c r="I79" s="55"/>
      <c r="J79" s="55"/>
      <c r="K79" s="55"/>
    </row>
    <row r="80" spans="1:11" s="293" customFormat="1" ht="11.25">
      <c r="A80" s="114"/>
      <c r="B80" s="114"/>
      <c r="C80" s="55"/>
      <c r="D80" s="55"/>
      <c r="E80" s="55"/>
      <c r="F80" s="55"/>
      <c r="G80" s="55"/>
      <c r="H80" s="55"/>
      <c r="I80" s="55"/>
      <c r="J80" s="55"/>
      <c r="K80" s="55"/>
    </row>
    <row r="81" spans="1:11" s="293" customFormat="1" ht="11.25">
      <c r="A81" s="114"/>
      <c r="B81" s="114"/>
      <c r="C81" s="55"/>
      <c r="D81" s="55"/>
      <c r="E81" s="55"/>
      <c r="F81" s="55"/>
      <c r="G81" s="55"/>
      <c r="H81" s="55"/>
      <c r="I81" s="55"/>
      <c r="J81" s="55"/>
      <c r="K81" s="55"/>
    </row>
    <row r="82" spans="1:11" s="293" customFormat="1" ht="11.25">
      <c r="A82" s="114"/>
      <c r="B82" s="114"/>
      <c r="C82" s="55"/>
      <c r="D82" s="55"/>
      <c r="E82" s="55"/>
      <c r="F82" s="55"/>
      <c r="G82" s="55"/>
      <c r="H82" s="55"/>
      <c r="I82" s="55"/>
      <c r="J82" s="55"/>
      <c r="K82" s="55"/>
    </row>
    <row r="83" spans="1:11" s="293" customFormat="1" ht="11.25">
      <c r="A83" s="114"/>
      <c r="B83" s="114"/>
      <c r="C83" s="55"/>
      <c r="D83" s="55"/>
      <c r="E83" s="55"/>
      <c r="F83" s="55"/>
      <c r="G83" s="55"/>
      <c r="H83" s="55"/>
      <c r="I83" s="55"/>
      <c r="J83" s="55"/>
      <c r="K83" s="55"/>
    </row>
  </sheetData>
  <sheetProtection selectLockedCells="1"/>
  <mergeCells count="21">
    <mergeCell ref="A3:F3"/>
    <mergeCell ref="G3:L3"/>
    <mergeCell ref="H4:K4"/>
    <mergeCell ref="A6:A10"/>
    <mergeCell ref="L6:L10"/>
    <mergeCell ref="G7:K8"/>
    <mergeCell ref="C7:D8"/>
    <mergeCell ref="C9:C10"/>
    <mergeCell ref="C6:F6"/>
    <mergeCell ref="E7:F8"/>
    <mergeCell ref="G6:K6"/>
    <mergeCell ref="G9:G10"/>
    <mergeCell ref="D9:D10"/>
    <mergeCell ref="B6:B10"/>
    <mergeCell ref="E9:E10"/>
    <mergeCell ref="F9:F10"/>
    <mergeCell ref="K40:L40"/>
    <mergeCell ref="H9:H10"/>
    <mergeCell ref="I9:I10"/>
    <mergeCell ref="J9:J10"/>
    <mergeCell ref="K9:K10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view="pageBreakPreview" zoomScaleNormal="100" zoomScaleSheetLayoutView="100" workbookViewId="0">
      <selection activeCell="B19" sqref="B19"/>
    </sheetView>
  </sheetViews>
  <sheetFormatPr defaultRowHeight="14.25"/>
  <cols>
    <col min="1" max="1" width="13.625" style="133" customWidth="1"/>
    <col min="2" max="11" width="13.75" style="56" customWidth="1"/>
    <col min="12" max="12" width="13.625" style="124" customWidth="1"/>
    <col min="13" max="16384" width="9" style="124"/>
  </cols>
  <sheetData>
    <row r="1" spans="1:16" s="380" customFormat="1" ht="14.1" customHeight="1">
      <c r="A1" s="378" t="s">
        <v>527</v>
      </c>
      <c r="B1" s="383"/>
      <c r="C1" s="383"/>
      <c r="D1" s="383"/>
      <c r="E1" s="383"/>
      <c r="F1" s="379" t="s">
        <v>181</v>
      </c>
      <c r="G1" s="383"/>
      <c r="H1" s="383"/>
      <c r="I1" s="383"/>
      <c r="J1" s="383"/>
      <c r="K1" s="383"/>
      <c r="L1" s="379" t="s">
        <v>528</v>
      </c>
    </row>
    <row r="2" spans="1:16" ht="14.1" customHeight="1">
      <c r="A2" s="291"/>
      <c r="F2" s="113"/>
      <c r="L2" s="113"/>
    </row>
    <row r="3" spans="1:16" s="284" customFormat="1" ht="20.100000000000001" customHeight="1">
      <c r="A3" s="471" t="s">
        <v>442</v>
      </c>
      <c r="B3" s="471"/>
      <c r="C3" s="471"/>
      <c r="D3" s="471"/>
      <c r="E3" s="471"/>
      <c r="F3" s="471"/>
      <c r="G3" s="514" t="s">
        <v>443</v>
      </c>
      <c r="H3" s="514"/>
      <c r="I3" s="514"/>
      <c r="J3" s="514"/>
      <c r="K3" s="514"/>
      <c r="L3" s="514"/>
    </row>
    <row r="4" spans="1:16" s="292" customFormat="1" ht="24" customHeight="1">
      <c r="G4" s="515"/>
      <c r="H4" s="515"/>
      <c r="I4" s="515"/>
      <c r="J4" s="515"/>
      <c r="K4" s="515"/>
      <c r="L4" s="285"/>
    </row>
    <row r="5" spans="1:16" s="291" customFormat="1" ht="18" customHeight="1" thickBot="1">
      <c r="A5" s="291" t="s">
        <v>116</v>
      </c>
      <c r="D5" s="102"/>
      <c r="E5" s="102"/>
      <c r="I5" s="102"/>
      <c r="J5" s="102" t="s">
        <v>16</v>
      </c>
      <c r="K5" s="547" t="s">
        <v>118</v>
      </c>
      <c r="L5" s="547"/>
    </row>
    <row r="6" spans="1:16" s="291" customFormat="1" ht="21.95" customHeight="1">
      <c r="A6" s="422" t="s">
        <v>264</v>
      </c>
      <c r="B6" s="550" t="s">
        <v>265</v>
      </c>
      <c r="C6" s="529"/>
      <c r="D6" s="529"/>
      <c r="E6" s="529"/>
      <c r="F6" s="529"/>
      <c r="G6" s="529" t="s">
        <v>266</v>
      </c>
      <c r="H6" s="529"/>
      <c r="I6" s="529"/>
      <c r="J6" s="529"/>
      <c r="K6" s="533"/>
      <c r="L6" s="516" t="s">
        <v>267</v>
      </c>
      <c r="P6" s="291" t="s">
        <v>556</v>
      </c>
    </row>
    <row r="7" spans="1:16" s="293" customFormat="1" ht="11.1" customHeight="1">
      <c r="A7" s="423"/>
      <c r="B7" s="527" t="s">
        <v>117</v>
      </c>
      <c r="C7" s="541" t="s">
        <v>268</v>
      </c>
      <c r="D7" s="541" t="s">
        <v>269</v>
      </c>
      <c r="E7" s="541" t="s">
        <v>270</v>
      </c>
      <c r="F7" s="526" t="s">
        <v>271</v>
      </c>
      <c r="G7" s="527" t="s">
        <v>272</v>
      </c>
      <c r="H7" s="541" t="s">
        <v>268</v>
      </c>
      <c r="I7" s="541" t="s">
        <v>273</v>
      </c>
      <c r="J7" s="541" t="s">
        <v>270</v>
      </c>
      <c r="K7" s="544" t="s">
        <v>274</v>
      </c>
      <c r="L7" s="517"/>
    </row>
    <row r="8" spans="1:16" s="293" customFormat="1" ht="11.1" customHeight="1">
      <c r="A8" s="423"/>
      <c r="B8" s="539"/>
      <c r="C8" s="542"/>
      <c r="D8" s="542"/>
      <c r="E8" s="542"/>
      <c r="F8" s="548"/>
      <c r="G8" s="539"/>
      <c r="H8" s="542"/>
      <c r="I8" s="542"/>
      <c r="J8" s="542"/>
      <c r="K8" s="545"/>
      <c r="L8" s="517"/>
    </row>
    <row r="9" spans="1:16" s="293" customFormat="1" ht="11.1" customHeight="1">
      <c r="A9" s="423"/>
      <c r="B9" s="539"/>
      <c r="C9" s="542"/>
      <c r="D9" s="542"/>
      <c r="E9" s="542"/>
      <c r="F9" s="548"/>
      <c r="G9" s="539"/>
      <c r="H9" s="542"/>
      <c r="I9" s="542"/>
      <c r="J9" s="542"/>
      <c r="K9" s="545"/>
      <c r="L9" s="517"/>
    </row>
    <row r="10" spans="1:16" s="293" customFormat="1" ht="11.1" customHeight="1">
      <c r="A10" s="424"/>
      <c r="B10" s="540"/>
      <c r="C10" s="543"/>
      <c r="D10" s="543"/>
      <c r="E10" s="543"/>
      <c r="F10" s="549"/>
      <c r="G10" s="540"/>
      <c r="H10" s="543"/>
      <c r="I10" s="543"/>
      <c r="J10" s="543"/>
      <c r="K10" s="546"/>
      <c r="L10" s="518"/>
    </row>
    <row r="11" spans="1:16" s="139" customFormat="1" ht="18.600000000000001" customHeight="1">
      <c r="A11" s="227" t="s">
        <v>176</v>
      </c>
      <c r="B11" s="103">
        <v>146</v>
      </c>
      <c r="C11" s="103">
        <v>6440707</v>
      </c>
      <c r="D11" s="103">
        <v>5695632</v>
      </c>
      <c r="E11" s="103">
        <v>3198967.7205070001</v>
      </c>
      <c r="F11" s="103">
        <v>1177172</v>
      </c>
      <c r="G11" s="103">
        <v>56</v>
      </c>
      <c r="H11" s="103">
        <v>1995379</v>
      </c>
      <c r="I11" s="103">
        <v>1811297</v>
      </c>
      <c r="J11" s="103">
        <v>900038</v>
      </c>
      <c r="K11" s="228">
        <v>252423</v>
      </c>
      <c r="L11" s="229" t="s">
        <v>176</v>
      </c>
    </row>
    <row r="12" spans="1:16" s="139" customFormat="1" ht="18.600000000000001" customHeight="1">
      <c r="A12" s="227" t="s">
        <v>280</v>
      </c>
      <c r="B12" s="103">
        <v>136</v>
      </c>
      <c r="C12" s="103">
        <v>7053883.6430510031</v>
      </c>
      <c r="D12" s="103">
        <v>6268932.4262959985</v>
      </c>
      <c r="E12" s="103">
        <v>3566470.9630270004</v>
      </c>
      <c r="F12" s="103">
        <v>1234335</v>
      </c>
      <c r="G12" s="103">
        <v>54</v>
      </c>
      <c r="H12" s="103">
        <v>2181856</v>
      </c>
      <c r="I12" s="103">
        <v>2003972</v>
      </c>
      <c r="J12" s="103">
        <v>937592</v>
      </c>
      <c r="K12" s="228">
        <v>256330</v>
      </c>
      <c r="L12" s="229" t="s">
        <v>280</v>
      </c>
    </row>
    <row r="13" spans="1:16" s="139" customFormat="1" ht="18.600000000000001" customHeight="1">
      <c r="A13" s="227" t="s">
        <v>422</v>
      </c>
      <c r="B13" s="103">
        <v>132</v>
      </c>
      <c r="C13" s="103">
        <v>7367774</v>
      </c>
      <c r="D13" s="103">
        <v>6557380</v>
      </c>
      <c r="E13" s="103">
        <v>3999967</v>
      </c>
      <c r="F13" s="103">
        <v>1275174</v>
      </c>
      <c r="G13" s="103">
        <v>53</v>
      </c>
      <c r="H13" s="103">
        <v>2229331</v>
      </c>
      <c r="I13" s="103">
        <v>2057107</v>
      </c>
      <c r="J13" s="103">
        <v>1054485</v>
      </c>
      <c r="K13" s="228">
        <v>255274</v>
      </c>
      <c r="L13" s="229" t="s">
        <v>422</v>
      </c>
    </row>
    <row r="14" spans="1:16" s="139" customFormat="1" ht="18.600000000000001" customHeight="1">
      <c r="A14" s="227" t="s">
        <v>509</v>
      </c>
      <c r="B14" s="103">
        <v>130</v>
      </c>
      <c r="C14" s="103">
        <v>7977405.064034001</v>
      </c>
      <c r="D14" s="103">
        <v>7084149.0437110001</v>
      </c>
      <c r="E14" s="103">
        <v>4620825.4557440011</v>
      </c>
      <c r="F14" s="103">
        <v>753035</v>
      </c>
      <c r="G14" s="103">
        <v>49</v>
      </c>
      <c r="H14" s="103">
        <v>2374801</v>
      </c>
      <c r="I14" s="103">
        <v>2183455</v>
      </c>
      <c r="J14" s="103">
        <v>1246026</v>
      </c>
      <c r="K14" s="228">
        <v>254626</v>
      </c>
      <c r="L14" s="229" t="s">
        <v>509</v>
      </c>
    </row>
    <row r="15" spans="1:16" s="139" customFormat="1" ht="18.600000000000001" customHeight="1">
      <c r="A15" s="230" t="s">
        <v>510</v>
      </c>
      <c r="B15" s="104">
        <f t="shared" ref="B15:K15" si="0">SUM(B17:B39)</f>
        <v>127</v>
      </c>
      <c r="C15" s="104">
        <f t="shared" si="0"/>
        <v>8423208.3134859987</v>
      </c>
      <c r="D15" s="104">
        <f t="shared" si="0"/>
        <v>7454171</v>
      </c>
      <c r="E15" s="104">
        <f t="shared" si="0"/>
        <v>5254357.7222759984</v>
      </c>
      <c r="F15" s="104">
        <f t="shared" si="0"/>
        <v>753035</v>
      </c>
      <c r="G15" s="104">
        <f t="shared" si="0"/>
        <v>48</v>
      </c>
      <c r="H15" s="104">
        <f t="shared" si="0"/>
        <v>2582327.4865970006</v>
      </c>
      <c r="I15" s="104">
        <f t="shared" si="0"/>
        <v>2343055.6383479997</v>
      </c>
      <c r="J15" s="104">
        <f t="shared" si="0"/>
        <v>1553402.6639690001</v>
      </c>
      <c r="K15" s="231">
        <f t="shared" si="0"/>
        <v>263229</v>
      </c>
      <c r="L15" s="232" t="s">
        <v>510</v>
      </c>
    </row>
    <row r="16" spans="1:16" s="293" customFormat="1" ht="10.5" customHeight="1">
      <c r="A16" s="145"/>
      <c r="B16" s="105"/>
      <c r="C16" s="233"/>
      <c r="D16" s="105"/>
      <c r="E16" s="105"/>
      <c r="F16" s="105"/>
      <c r="G16" s="105"/>
      <c r="H16" s="233"/>
      <c r="I16" s="105"/>
      <c r="J16" s="105"/>
      <c r="K16" s="234"/>
    </row>
    <row r="17" spans="1:12" s="293" customFormat="1" ht="18" customHeight="1">
      <c r="A17" s="170" t="s">
        <v>21</v>
      </c>
      <c r="B17" s="339">
        <v>29</v>
      </c>
      <c r="C17" s="342">
        <v>1869174.0878029999</v>
      </c>
      <c r="D17" s="342">
        <v>1636455</v>
      </c>
      <c r="E17" s="342">
        <v>1152199.5611360001</v>
      </c>
      <c r="F17" s="339">
        <v>145263</v>
      </c>
      <c r="G17" s="339">
        <v>10</v>
      </c>
      <c r="H17" s="339">
        <v>686436.28728599998</v>
      </c>
      <c r="I17" s="339">
        <v>621263.54515500006</v>
      </c>
      <c r="J17" s="339">
        <v>442869.45926199999</v>
      </c>
      <c r="K17" s="343">
        <v>59581</v>
      </c>
      <c r="L17" s="291" t="s">
        <v>242</v>
      </c>
    </row>
    <row r="18" spans="1:12" s="293" customFormat="1" ht="18" customHeight="1">
      <c r="A18" s="170" t="s">
        <v>23</v>
      </c>
      <c r="B18" s="339">
        <v>12</v>
      </c>
      <c r="C18" s="342">
        <v>780955.65619699995</v>
      </c>
      <c r="D18" s="342">
        <v>695760</v>
      </c>
      <c r="E18" s="342">
        <v>452791.02990199998</v>
      </c>
      <c r="F18" s="339">
        <v>65400</v>
      </c>
      <c r="G18" s="339">
        <v>3</v>
      </c>
      <c r="H18" s="339">
        <v>126617.74386</v>
      </c>
      <c r="I18" s="339">
        <v>116032.384355</v>
      </c>
      <c r="J18" s="339">
        <v>69967.585315999997</v>
      </c>
      <c r="K18" s="343">
        <v>13592</v>
      </c>
      <c r="L18" s="291" t="s">
        <v>243</v>
      </c>
    </row>
    <row r="19" spans="1:12" s="293" customFormat="1" ht="18" customHeight="1">
      <c r="A19" s="170" t="s">
        <v>25</v>
      </c>
      <c r="B19" s="339">
        <v>7</v>
      </c>
      <c r="C19" s="342">
        <v>356983.651541</v>
      </c>
      <c r="D19" s="342">
        <v>304712</v>
      </c>
      <c r="E19" s="342">
        <v>194745.96026600001</v>
      </c>
      <c r="F19" s="339">
        <v>33979</v>
      </c>
      <c r="G19" s="339">
        <v>2</v>
      </c>
      <c r="H19" s="339">
        <v>276996.03346100001</v>
      </c>
      <c r="I19" s="339">
        <v>236997.05251400001</v>
      </c>
      <c r="J19" s="339">
        <v>171964.23177400001</v>
      </c>
      <c r="K19" s="343">
        <v>23333</v>
      </c>
      <c r="L19" s="291" t="s">
        <v>244</v>
      </c>
    </row>
    <row r="20" spans="1:12" s="293" customFormat="1" ht="18" customHeight="1">
      <c r="A20" s="170" t="s">
        <v>27</v>
      </c>
      <c r="B20" s="339">
        <v>7</v>
      </c>
      <c r="C20" s="342">
        <v>409134.68120499997</v>
      </c>
      <c r="D20" s="342">
        <v>373418</v>
      </c>
      <c r="E20" s="342">
        <v>238453.35393099999</v>
      </c>
      <c r="F20" s="339">
        <v>34332</v>
      </c>
      <c r="G20" s="339">
        <v>5</v>
      </c>
      <c r="H20" s="339">
        <v>266032.72878800001</v>
      </c>
      <c r="I20" s="339">
        <v>246840.691161</v>
      </c>
      <c r="J20" s="339">
        <v>142482.90036900001</v>
      </c>
      <c r="K20" s="343">
        <v>22459</v>
      </c>
      <c r="L20" s="291" t="s">
        <v>245</v>
      </c>
    </row>
    <row r="21" spans="1:12" s="293" customFormat="1" ht="18" customHeight="1">
      <c r="A21" s="170" t="s">
        <v>29</v>
      </c>
      <c r="B21" s="339">
        <v>21</v>
      </c>
      <c r="C21" s="342">
        <v>2007164.861942</v>
      </c>
      <c r="D21" s="342">
        <v>1677297</v>
      </c>
      <c r="E21" s="342">
        <v>1319429.2549739999</v>
      </c>
      <c r="F21" s="339">
        <v>160400</v>
      </c>
      <c r="G21" s="339">
        <v>3</v>
      </c>
      <c r="H21" s="339">
        <v>186176.99156600001</v>
      </c>
      <c r="I21" s="339">
        <v>161886.35058500001</v>
      </c>
      <c r="J21" s="339">
        <v>89626.812080999996</v>
      </c>
      <c r="K21" s="343">
        <v>30750</v>
      </c>
      <c r="L21" s="291" t="s">
        <v>245</v>
      </c>
    </row>
    <row r="22" spans="1:12" s="293" customFormat="1" ht="18" customHeight="1">
      <c r="A22" s="170" t="s">
        <v>31</v>
      </c>
      <c r="B22" s="339">
        <v>4</v>
      </c>
      <c r="C22" s="342">
        <v>243829.106008</v>
      </c>
      <c r="D22" s="342">
        <v>225287</v>
      </c>
      <c r="E22" s="342">
        <v>165346.83151700001</v>
      </c>
      <c r="F22" s="339">
        <v>24054</v>
      </c>
      <c r="G22" s="339">
        <v>3</v>
      </c>
      <c r="H22" s="339">
        <v>82322.617045999999</v>
      </c>
      <c r="I22" s="339">
        <v>75961.993895000007</v>
      </c>
      <c r="J22" s="339">
        <v>40925.113657000002</v>
      </c>
      <c r="K22" s="343">
        <v>9351</v>
      </c>
      <c r="L22" s="291" t="s">
        <v>246</v>
      </c>
    </row>
    <row r="23" spans="1:12" s="293" customFormat="1" ht="18" customHeight="1">
      <c r="A23" s="170" t="s">
        <v>33</v>
      </c>
      <c r="B23" s="339">
        <v>6</v>
      </c>
      <c r="C23" s="342">
        <v>368920.10282199999</v>
      </c>
      <c r="D23" s="342">
        <v>352457</v>
      </c>
      <c r="E23" s="342">
        <v>231295.25991600001</v>
      </c>
      <c r="F23" s="339">
        <v>41785</v>
      </c>
      <c r="G23" s="339">
        <v>1</v>
      </c>
      <c r="H23" s="339">
        <v>86287.482334999993</v>
      </c>
      <c r="I23" s="339">
        <v>77880.559147000007</v>
      </c>
      <c r="J23" s="339">
        <v>59336.078668000002</v>
      </c>
      <c r="K23" s="343">
        <v>10161</v>
      </c>
      <c r="L23" s="291" t="s">
        <v>247</v>
      </c>
    </row>
    <row r="24" spans="1:12" s="293" customFormat="1" ht="18" customHeight="1">
      <c r="A24" s="170" t="s">
        <v>35</v>
      </c>
      <c r="B24" s="339">
        <v>5</v>
      </c>
      <c r="C24" s="342">
        <v>183232.052926</v>
      </c>
      <c r="D24" s="342">
        <v>169256</v>
      </c>
      <c r="E24" s="342">
        <v>92688.141170000003</v>
      </c>
      <c r="F24" s="339">
        <v>14972</v>
      </c>
      <c r="G24" s="339">
        <v>0</v>
      </c>
      <c r="H24" s="339">
        <v>0</v>
      </c>
      <c r="I24" s="339">
        <v>0</v>
      </c>
      <c r="J24" s="339">
        <v>0</v>
      </c>
      <c r="K24" s="343">
        <v>0</v>
      </c>
      <c r="L24" s="291" t="s">
        <v>248</v>
      </c>
    </row>
    <row r="25" spans="1:12" s="293" customFormat="1" ht="18" customHeight="1">
      <c r="A25" s="170" t="s">
        <v>37</v>
      </c>
      <c r="B25" s="339">
        <v>3</v>
      </c>
      <c r="C25" s="342">
        <v>253412.562336</v>
      </c>
      <c r="D25" s="342">
        <v>236156</v>
      </c>
      <c r="E25" s="342">
        <v>141251.31140499999</v>
      </c>
      <c r="F25" s="339">
        <v>22231</v>
      </c>
      <c r="G25" s="339">
        <v>0</v>
      </c>
      <c r="H25" s="339">
        <v>0</v>
      </c>
      <c r="I25" s="339">
        <v>0</v>
      </c>
      <c r="J25" s="339">
        <v>0</v>
      </c>
      <c r="K25" s="343">
        <v>0</v>
      </c>
      <c r="L25" s="291" t="s">
        <v>249</v>
      </c>
    </row>
    <row r="26" spans="1:12" s="293" customFormat="1" ht="18" customHeight="1">
      <c r="A26" s="170" t="s">
        <v>39</v>
      </c>
      <c r="B26" s="339">
        <v>9</v>
      </c>
      <c r="C26" s="342">
        <v>708736.51647899998</v>
      </c>
      <c r="D26" s="342">
        <v>632800</v>
      </c>
      <c r="E26" s="342">
        <v>506977.15165199997</v>
      </c>
      <c r="F26" s="339">
        <v>66108</v>
      </c>
      <c r="G26" s="339">
        <v>4</v>
      </c>
      <c r="H26" s="339">
        <v>263231.191689</v>
      </c>
      <c r="I26" s="339">
        <v>245487.123914</v>
      </c>
      <c r="J26" s="339">
        <v>177914.31599800001</v>
      </c>
      <c r="K26" s="343">
        <v>21767</v>
      </c>
      <c r="L26" s="291" t="s">
        <v>250</v>
      </c>
    </row>
    <row r="27" spans="1:12" s="293" customFormat="1" ht="18" customHeight="1">
      <c r="A27" s="170" t="s">
        <v>41</v>
      </c>
      <c r="B27" s="339">
        <v>2</v>
      </c>
      <c r="C27" s="342">
        <v>41584.296757999997</v>
      </c>
      <c r="D27" s="342">
        <v>40277</v>
      </c>
      <c r="E27" s="342">
        <v>25606.762943999998</v>
      </c>
      <c r="F27" s="339">
        <v>7985</v>
      </c>
      <c r="G27" s="339">
        <v>0</v>
      </c>
      <c r="H27" s="339">
        <v>0</v>
      </c>
      <c r="I27" s="339">
        <v>0</v>
      </c>
      <c r="J27" s="339">
        <v>0</v>
      </c>
      <c r="K27" s="343">
        <v>0</v>
      </c>
      <c r="L27" s="291" t="s">
        <v>251</v>
      </c>
    </row>
    <row r="28" spans="1:12" s="293" customFormat="1" ht="18" customHeight="1">
      <c r="A28" s="170" t="s">
        <v>43</v>
      </c>
      <c r="B28" s="339">
        <v>3</v>
      </c>
      <c r="C28" s="342">
        <v>103100.646356</v>
      </c>
      <c r="D28" s="342">
        <v>98344</v>
      </c>
      <c r="E28" s="342">
        <v>42691.249352999999</v>
      </c>
      <c r="F28" s="339">
        <v>14109</v>
      </c>
      <c r="G28" s="339">
        <v>2</v>
      </c>
      <c r="H28" s="339">
        <v>27205.148118000001</v>
      </c>
      <c r="I28" s="339">
        <v>24090.357497000001</v>
      </c>
      <c r="J28" s="339">
        <v>13503.535787000001</v>
      </c>
      <c r="K28" s="343">
        <v>4061</v>
      </c>
      <c r="L28" s="291" t="s">
        <v>252</v>
      </c>
    </row>
    <row r="29" spans="1:12" s="293" customFormat="1" ht="18" customHeight="1">
      <c r="A29" s="170" t="s">
        <v>45</v>
      </c>
      <c r="B29" s="339">
        <v>1</v>
      </c>
      <c r="C29" s="342">
        <v>58995.483761000003</v>
      </c>
      <c r="D29" s="342">
        <v>57748</v>
      </c>
      <c r="E29" s="342">
        <v>45215.048389000003</v>
      </c>
      <c r="F29" s="339">
        <v>7693</v>
      </c>
      <c r="G29" s="339">
        <v>2</v>
      </c>
      <c r="H29" s="339">
        <v>26988.783953999999</v>
      </c>
      <c r="I29" s="339">
        <v>24500.479418999999</v>
      </c>
      <c r="J29" s="339">
        <v>11181.298815</v>
      </c>
      <c r="K29" s="343">
        <v>3325</v>
      </c>
      <c r="L29" s="291" t="s">
        <v>253</v>
      </c>
    </row>
    <row r="30" spans="1:12" s="293" customFormat="1" ht="18" customHeight="1">
      <c r="A30" s="170" t="s">
        <v>46</v>
      </c>
      <c r="B30" s="339">
        <v>1</v>
      </c>
      <c r="C30" s="342">
        <v>28908.864041000001</v>
      </c>
      <c r="D30" s="342">
        <v>26928</v>
      </c>
      <c r="E30" s="342">
        <v>20084.754469</v>
      </c>
      <c r="F30" s="339">
        <v>3643</v>
      </c>
      <c r="G30" s="339">
        <v>0</v>
      </c>
      <c r="H30" s="339">
        <v>0</v>
      </c>
      <c r="I30" s="339">
        <v>0</v>
      </c>
      <c r="J30" s="339">
        <v>0</v>
      </c>
      <c r="K30" s="343">
        <v>0</v>
      </c>
      <c r="L30" s="291" t="s">
        <v>254</v>
      </c>
    </row>
    <row r="31" spans="1:12" s="293" customFormat="1" ht="18" customHeight="1">
      <c r="A31" s="170" t="s">
        <v>48</v>
      </c>
      <c r="B31" s="339">
        <v>2</v>
      </c>
      <c r="C31" s="342">
        <v>102629.93100700001</v>
      </c>
      <c r="D31" s="342">
        <v>87660</v>
      </c>
      <c r="E31" s="342">
        <v>65771.139723999993</v>
      </c>
      <c r="F31" s="339">
        <v>8631</v>
      </c>
      <c r="G31" s="339">
        <v>2</v>
      </c>
      <c r="H31" s="339">
        <v>83063.251606000005</v>
      </c>
      <c r="I31" s="339">
        <v>78287.020472999997</v>
      </c>
      <c r="J31" s="339">
        <v>62657.770719</v>
      </c>
      <c r="K31" s="343">
        <v>8432</v>
      </c>
      <c r="L31" s="291" t="s">
        <v>255</v>
      </c>
    </row>
    <row r="32" spans="1:12" s="293" customFormat="1" ht="18" customHeight="1">
      <c r="A32" s="170" t="s">
        <v>50</v>
      </c>
      <c r="B32" s="339">
        <v>3</v>
      </c>
      <c r="C32" s="342">
        <v>168403.660267</v>
      </c>
      <c r="D32" s="342">
        <v>156421</v>
      </c>
      <c r="E32" s="342">
        <v>114650.54240400001</v>
      </c>
      <c r="F32" s="339">
        <v>14379</v>
      </c>
      <c r="G32" s="339">
        <v>0</v>
      </c>
      <c r="H32" s="339">
        <v>0</v>
      </c>
      <c r="I32" s="339">
        <v>0</v>
      </c>
      <c r="J32" s="339">
        <v>0</v>
      </c>
      <c r="K32" s="343">
        <v>0</v>
      </c>
      <c r="L32" s="291" t="s">
        <v>256</v>
      </c>
    </row>
    <row r="33" spans="1:12" s="293" customFormat="1" ht="18" customHeight="1">
      <c r="A33" s="170" t="s">
        <v>52</v>
      </c>
      <c r="B33" s="339">
        <v>1</v>
      </c>
      <c r="C33" s="342">
        <v>76705.629923999993</v>
      </c>
      <c r="D33" s="342">
        <v>69550</v>
      </c>
      <c r="E33" s="342">
        <v>49615.625521000002</v>
      </c>
      <c r="F33" s="339">
        <v>8595</v>
      </c>
      <c r="G33" s="339">
        <v>1</v>
      </c>
      <c r="H33" s="339">
        <v>23599.329911000001</v>
      </c>
      <c r="I33" s="339">
        <v>22318.666408000001</v>
      </c>
      <c r="J33" s="339">
        <v>9326.9963599999992</v>
      </c>
      <c r="K33" s="343">
        <v>5477</v>
      </c>
      <c r="L33" s="291" t="s">
        <v>257</v>
      </c>
    </row>
    <row r="34" spans="1:12" s="293" customFormat="1" ht="18" customHeight="1">
      <c r="A34" s="170" t="s">
        <v>54</v>
      </c>
      <c r="B34" s="339">
        <v>1</v>
      </c>
      <c r="C34" s="342">
        <v>106370.523233</v>
      </c>
      <c r="D34" s="342">
        <v>98378</v>
      </c>
      <c r="E34" s="342">
        <v>63857.366267999998</v>
      </c>
      <c r="F34" s="339">
        <v>16273</v>
      </c>
      <c r="G34" s="339">
        <v>1</v>
      </c>
      <c r="H34" s="339">
        <v>30215.894167999999</v>
      </c>
      <c r="I34" s="339">
        <v>26729.408543000001</v>
      </c>
      <c r="J34" s="339">
        <v>15452.75369</v>
      </c>
      <c r="K34" s="343">
        <v>4392</v>
      </c>
      <c r="L34" s="291" t="s">
        <v>258</v>
      </c>
    </row>
    <row r="35" spans="1:12" s="293" customFormat="1" ht="18" customHeight="1">
      <c r="A35" s="170" t="s">
        <v>56</v>
      </c>
      <c r="B35" s="339">
        <v>3</v>
      </c>
      <c r="C35" s="342">
        <v>235306.80091399999</v>
      </c>
      <c r="D35" s="342">
        <v>216818</v>
      </c>
      <c r="E35" s="342">
        <v>167981.98223200001</v>
      </c>
      <c r="F35" s="339">
        <v>25047</v>
      </c>
      <c r="G35" s="339">
        <v>3</v>
      </c>
      <c r="H35" s="339">
        <v>218945.48451499999</v>
      </c>
      <c r="I35" s="339">
        <v>203597.47554799999</v>
      </c>
      <c r="J35" s="339">
        <v>132241.78618600001</v>
      </c>
      <c r="K35" s="343">
        <v>21377</v>
      </c>
      <c r="L35" s="291" t="s">
        <v>259</v>
      </c>
    </row>
    <row r="36" spans="1:12" s="293" customFormat="1" ht="18" customHeight="1">
      <c r="A36" s="170" t="s">
        <v>58</v>
      </c>
      <c r="B36" s="339">
        <v>2</v>
      </c>
      <c r="C36" s="342">
        <v>112241.703929</v>
      </c>
      <c r="D36" s="342">
        <v>107821</v>
      </c>
      <c r="E36" s="342">
        <v>63239.209246999999</v>
      </c>
      <c r="F36" s="339">
        <v>20484</v>
      </c>
      <c r="G36" s="339">
        <v>4</v>
      </c>
      <c r="H36" s="339">
        <v>155027.168087</v>
      </c>
      <c r="I36" s="339">
        <v>138540.9088</v>
      </c>
      <c r="J36" s="339">
        <v>87435.550745999994</v>
      </c>
      <c r="K36" s="343">
        <v>18574</v>
      </c>
      <c r="L36" s="291" t="s">
        <v>260</v>
      </c>
    </row>
    <row r="37" spans="1:12" s="293" customFormat="1" ht="18" customHeight="1">
      <c r="A37" s="170" t="s">
        <v>60</v>
      </c>
      <c r="B37" s="339">
        <v>1</v>
      </c>
      <c r="C37" s="342">
        <v>98408.588248999993</v>
      </c>
      <c r="D37" s="342">
        <v>94031</v>
      </c>
      <c r="E37" s="342">
        <v>47264.015496</v>
      </c>
      <c r="F37" s="339">
        <v>5835</v>
      </c>
      <c r="G37" s="339">
        <v>2</v>
      </c>
      <c r="H37" s="339">
        <v>43181.350207000003</v>
      </c>
      <c r="I37" s="339">
        <v>42641.620933999999</v>
      </c>
      <c r="J37" s="339">
        <v>26516.474541</v>
      </c>
      <c r="K37" s="343">
        <v>6597</v>
      </c>
      <c r="L37" s="291" t="s">
        <v>261</v>
      </c>
    </row>
    <row r="38" spans="1:12" s="293" customFormat="1" ht="18" customHeight="1">
      <c r="A38" s="170" t="s">
        <v>62</v>
      </c>
      <c r="B38" s="339">
        <v>3</v>
      </c>
      <c r="C38" s="342">
        <v>87254.057492000007</v>
      </c>
      <c r="D38" s="342">
        <v>76684</v>
      </c>
      <c r="E38" s="342">
        <v>44104.746953000002</v>
      </c>
      <c r="F38" s="339">
        <v>8552</v>
      </c>
      <c r="G38" s="339">
        <v>0</v>
      </c>
      <c r="H38" s="339">
        <v>0</v>
      </c>
      <c r="I38" s="339">
        <v>0</v>
      </c>
      <c r="J38" s="339">
        <v>0</v>
      </c>
      <c r="K38" s="343">
        <v>0</v>
      </c>
      <c r="L38" s="291" t="s">
        <v>262</v>
      </c>
    </row>
    <row r="39" spans="1:12" s="293" customFormat="1" ht="18" customHeight="1" thickBot="1">
      <c r="A39" s="235" t="s">
        <v>63</v>
      </c>
      <c r="B39" s="341">
        <v>1</v>
      </c>
      <c r="C39" s="341">
        <v>21754.848296</v>
      </c>
      <c r="D39" s="341">
        <v>19913</v>
      </c>
      <c r="E39" s="341">
        <v>9097.4234070000002</v>
      </c>
      <c r="F39" s="341">
        <v>3285</v>
      </c>
      <c r="G39" s="340">
        <v>0</v>
      </c>
      <c r="H39" s="340">
        <v>0</v>
      </c>
      <c r="I39" s="340">
        <v>0</v>
      </c>
      <c r="J39" s="340">
        <v>0</v>
      </c>
      <c r="K39" s="344">
        <v>0</v>
      </c>
      <c r="L39" s="236" t="s">
        <v>263</v>
      </c>
    </row>
    <row r="40" spans="1:12" s="151" customFormat="1" ht="11.1" customHeight="1">
      <c r="A40" s="221" t="s">
        <v>471</v>
      </c>
      <c r="B40" s="237"/>
      <c r="C40" s="237"/>
      <c r="D40" s="237"/>
      <c r="E40" s="106"/>
      <c r="F40" s="223" t="s">
        <v>16</v>
      </c>
      <c r="G40" s="237"/>
      <c r="H40" s="237"/>
      <c r="I40" s="237"/>
      <c r="J40" s="511" t="s">
        <v>120</v>
      </c>
      <c r="K40" s="511"/>
      <c r="L40" s="511"/>
    </row>
    <row r="41" spans="1:12" s="293" customFormat="1" ht="11.25">
      <c r="A41" s="114"/>
      <c r="B41" s="55"/>
      <c r="C41" s="55"/>
      <c r="D41" s="55"/>
      <c r="E41" s="55"/>
      <c r="F41" s="55"/>
      <c r="G41" s="55"/>
      <c r="H41" s="55"/>
      <c r="I41" s="55"/>
      <c r="J41" s="55"/>
      <c r="K41" s="55"/>
    </row>
    <row r="42" spans="1:12" s="293" customFormat="1" ht="11.25">
      <c r="A42" s="114"/>
      <c r="B42" s="55"/>
      <c r="C42" s="55"/>
      <c r="D42" s="55"/>
      <c r="E42" s="55"/>
      <c r="F42" s="55"/>
      <c r="G42" s="55"/>
      <c r="H42" s="55"/>
      <c r="I42" s="55"/>
      <c r="J42" s="55"/>
      <c r="K42" s="55"/>
    </row>
    <row r="43" spans="1:12" s="293" customFormat="1" ht="11.25">
      <c r="A43" s="114"/>
      <c r="B43" s="55"/>
      <c r="C43" s="55"/>
      <c r="D43" s="55"/>
      <c r="E43" s="55"/>
      <c r="F43" s="55"/>
      <c r="G43" s="55"/>
      <c r="H43" s="55"/>
      <c r="I43" s="55"/>
      <c r="J43" s="55"/>
      <c r="K43" s="55"/>
    </row>
    <row r="44" spans="1:12" s="293" customFormat="1" ht="11.25">
      <c r="A44" s="114"/>
      <c r="B44" s="239"/>
      <c r="C44" s="311"/>
      <c r="D44" s="311"/>
      <c r="E44" s="311"/>
      <c r="F44" s="239"/>
      <c r="G44" s="239"/>
      <c r="H44" s="239"/>
      <c r="I44" s="239"/>
      <c r="J44" s="239"/>
      <c r="K44" s="312"/>
    </row>
    <row r="45" spans="1:12" s="293" customFormat="1" ht="11.25">
      <c r="A45" s="114"/>
      <c r="B45" s="55"/>
      <c r="C45" s="55"/>
      <c r="D45" s="55"/>
      <c r="E45" s="55"/>
      <c r="F45" s="55"/>
      <c r="G45" s="55"/>
      <c r="H45" s="55"/>
      <c r="I45" s="55"/>
      <c r="J45" s="55"/>
      <c r="K45" s="55"/>
    </row>
    <row r="46" spans="1:12" s="293" customFormat="1" ht="11.25">
      <c r="A46" s="114"/>
      <c r="B46" s="55"/>
      <c r="C46" s="55"/>
      <c r="D46" s="55"/>
      <c r="E46" s="55"/>
      <c r="F46" s="55"/>
      <c r="G46" s="55"/>
      <c r="H46" s="55"/>
      <c r="I46" s="55"/>
      <c r="J46" s="55"/>
      <c r="K46" s="55"/>
    </row>
    <row r="47" spans="1:12" s="293" customFormat="1" ht="11.25">
      <c r="A47" s="114"/>
      <c r="B47" s="55"/>
      <c r="C47" s="55"/>
      <c r="D47" s="55"/>
      <c r="E47" s="55"/>
      <c r="F47" s="55"/>
      <c r="G47" s="55"/>
      <c r="H47" s="55"/>
      <c r="I47" s="55"/>
      <c r="J47" s="55"/>
      <c r="K47" s="55"/>
    </row>
    <row r="48" spans="1:12" s="293" customFormat="1" ht="11.25">
      <c r="A48" s="114"/>
      <c r="B48" s="55"/>
      <c r="C48" s="55"/>
      <c r="D48" s="55"/>
      <c r="E48" s="55"/>
      <c r="F48" s="55"/>
      <c r="G48" s="55"/>
      <c r="H48" s="55"/>
      <c r="I48" s="55"/>
      <c r="J48" s="55"/>
      <c r="K48" s="55"/>
    </row>
    <row r="49" spans="1:11" s="293" customFormat="1" ht="11.25">
      <c r="A49" s="114"/>
      <c r="B49" s="55"/>
      <c r="C49" s="55"/>
      <c r="D49" s="55"/>
      <c r="E49" s="55"/>
      <c r="F49" s="55"/>
      <c r="G49" s="55"/>
      <c r="H49" s="55"/>
      <c r="I49" s="55"/>
      <c r="J49" s="55"/>
      <c r="K49" s="55"/>
    </row>
    <row r="50" spans="1:11" s="293" customFormat="1" ht="11.25">
      <c r="A50" s="114"/>
      <c r="B50" s="55"/>
      <c r="C50" s="55"/>
      <c r="D50" s="55"/>
      <c r="E50" s="55"/>
      <c r="F50" s="55"/>
      <c r="G50" s="55"/>
      <c r="H50" s="55"/>
      <c r="I50" s="55"/>
      <c r="J50" s="55"/>
      <c r="K50" s="55"/>
    </row>
    <row r="51" spans="1:11" s="293" customFormat="1" ht="11.25">
      <c r="A51" s="114"/>
      <c r="B51" s="55"/>
      <c r="C51" s="55"/>
      <c r="D51" s="55"/>
      <c r="E51" s="55"/>
      <c r="F51" s="55"/>
      <c r="G51" s="55"/>
      <c r="H51" s="55"/>
      <c r="I51" s="55"/>
      <c r="J51" s="55"/>
      <c r="K51" s="55"/>
    </row>
    <row r="52" spans="1:11" s="293" customFormat="1" ht="11.25">
      <c r="A52" s="114"/>
      <c r="B52" s="55"/>
      <c r="C52" s="55"/>
      <c r="D52" s="55"/>
      <c r="E52" s="55"/>
      <c r="F52" s="55"/>
      <c r="G52" s="55"/>
      <c r="H52" s="55"/>
      <c r="I52" s="55"/>
      <c r="J52" s="55"/>
      <c r="K52" s="55"/>
    </row>
    <row r="53" spans="1:11" s="293" customFormat="1" ht="11.25">
      <c r="A53" s="114"/>
      <c r="B53" s="55"/>
      <c r="C53" s="55"/>
      <c r="D53" s="55"/>
      <c r="E53" s="55"/>
      <c r="F53" s="55"/>
      <c r="G53" s="55"/>
      <c r="H53" s="55"/>
      <c r="I53" s="55"/>
      <c r="J53" s="55"/>
      <c r="K53" s="55"/>
    </row>
    <row r="54" spans="1:11" s="293" customFormat="1" ht="11.25">
      <c r="A54" s="114"/>
      <c r="B54" s="55"/>
      <c r="C54" s="55"/>
      <c r="D54" s="55"/>
      <c r="E54" s="55"/>
      <c r="F54" s="55"/>
      <c r="G54" s="55"/>
      <c r="H54" s="55"/>
      <c r="I54" s="55"/>
      <c r="J54" s="55"/>
      <c r="K54" s="55"/>
    </row>
    <row r="55" spans="1:11" s="293" customFormat="1" ht="11.25">
      <c r="A55" s="114"/>
      <c r="B55" s="55"/>
      <c r="C55" s="55"/>
      <c r="D55" s="55"/>
      <c r="E55" s="55"/>
      <c r="F55" s="55"/>
      <c r="G55" s="55"/>
      <c r="H55" s="55"/>
      <c r="I55" s="55"/>
      <c r="J55" s="55"/>
      <c r="K55" s="55"/>
    </row>
    <row r="56" spans="1:11" s="293" customFormat="1" ht="11.25">
      <c r="A56" s="114"/>
      <c r="B56" s="55"/>
      <c r="C56" s="55"/>
      <c r="D56" s="55"/>
      <c r="E56" s="55"/>
      <c r="F56" s="55"/>
      <c r="G56" s="55"/>
      <c r="H56" s="55"/>
      <c r="I56" s="55"/>
      <c r="J56" s="55"/>
      <c r="K56" s="55"/>
    </row>
    <row r="57" spans="1:11" s="293" customFormat="1" ht="11.25">
      <c r="A57" s="114"/>
      <c r="B57" s="55"/>
      <c r="C57" s="55"/>
      <c r="D57" s="55"/>
      <c r="E57" s="55"/>
      <c r="F57" s="55"/>
      <c r="G57" s="55"/>
      <c r="H57" s="55"/>
      <c r="I57" s="55"/>
      <c r="J57" s="55"/>
      <c r="K57" s="55"/>
    </row>
    <row r="58" spans="1:11" s="293" customFormat="1" ht="11.25">
      <c r="A58" s="114"/>
      <c r="B58" s="55"/>
      <c r="C58" s="55"/>
      <c r="D58" s="55"/>
      <c r="E58" s="55"/>
      <c r="F58" s="55"/>
      <c r="G58" s="55"/>
      <c r="H58" s="55"/>
      <c r="I58" s="55"/>
      <c r="J58" s="55"/>
      <c r="K58" s="55"/>
    </row>
    <row r="59" spans="1:11" s="293" customFormat="1" ht="11.25">
      <c r="A59" s="114"/>
      <c r="B59" s="55"/>
      <c r="C59" s="55"/>
      <c r="D59" s="55"/>
      <c r="E59" s="55"/>
      <c r="F59" s="55"/>
      <c r="G59" s="55"/>
      <c r="H59" s="55"/>
      <c r="I59" s="55"/>
      <c r="J59" s="55"/>
      <c r="K59" s="55"/>
    </row>
    <row r="60" spans="1:11" s="293" customFormat="1" ht="11.25">
      <c r="A60" s="114"/>
      <c r="B60" s="55"/>
      <c r="C60" s="55"/>
      <c r="D60" s="55"/>
      <c r="E60" s="55"/>
      <c r="F60" s="55"/>
      <c r="G60" s="55"/>
      <c r="H60" s="55"/>
      <c r="I60" s="55"/>
      <c r="J60" s="55"/>
      <c r="K60" s="55"/>
    </row>
    <row r="61" spans="1:11" s="293" customFormat="1" ht="11.25">
      <c r="A61" s="114"/>
      <c r="B61" s="55"/>
      <c r="C61" s="55"/>
      <c r="D61" s="55"/>
      <c r="E61" s="55"/>
      <c r="F61" s="55"/>
      <c r="G61" s="55"/>
      <c r="H61" s="55"/>
      <c r="I61" s="55"/>
      <c r="J61" s="55"/>
      <c r="K61" s="55"/>
    </row>
    <row r="62" spans="1:11" s="293" customFormat="1" ht="11.25">
      <c r="A62" s="114"/>
      <c r="B62" s="55"/>
      <c r="C62" s="55"/>
      <c r="D62" s="55"/>
      <c r="E62" s="55"/>
      <c r="F62" s="55"/>
      <c r="G62" s="55"/>
      <c r="H62" s="55"/>
      <c r="I62" s="55"/>
      <c r="J62" s="55"/>
      <c r="K62" s="55"/>
    </row>
    <row r="63" spans="1:11" s="293" customFormat="1" ht="11.25">
      <c r="A63" s="114"/>
      <c r="B63" s="55"/>
      <c r="C63" s="55"/>
      <c r="D63" s="55"/>
      <c r="E63" s="55"/>
      <c r="F63" s="55"/>
      <c r="G63" s="55"/>
      <c r="H63" s="55"/>
      <c r="I63" s="55"/>
      <c r="J63" s="55"/>
      <c r="K63" s="55"/>
    </row>
    <row r="64" spans="1:11" s="293" customFormat="1" ht="11.25">
      <c r="A64" s="114"/>
      <c r="B64" s="55"/>
      <c r="C64" s="55"/>
      <c r="D64" s="55"/>
      <c r="E64" s="55"/>
      <c r="F64" s="55"/>
      <c r="G64" s="55"/>
      <c r="H64" s="55"/>
      <c r="I64" s="55"/>
      <c r="J64" s="55"/>
      <c r="K64" s="55"/>
    </row>
    <row r="65" spans="1:11" s="293" customFormat="1" ht="11.25">
      <c r="A65" s="114"/>
      <c r="B65" s="55"/>
      <c r="C65" s="55"/>
      <c r="D65" s="55"/>
      <c r="E65" s="55"/>
      <c r="F65" s="55"/>
      <c r="G65" s="55"/>
      <c r="H65" s="55"/>
      <c r="I65" s="55"/>
      <c r="J65" s="55"/>
      <c r="K65" s="55"/>
    </row>
    <row r="66" spans="1:11" s="293" customFormat="1" ht="11.25">
      <c r="A66" s="114"/>
      <c r="B66" s="55"/>
      <c r="C66" s="55"/>
      <c r="D66" s="55"/>
      <c r="E66" s="55"/>
      <c r="F66" s="55"/>
      <c r="G66" s="55"/>
      <c r="H66" s="55"/>
      <c r="I66" s="55"/>
      <c r="J66" s="55"/>
      <c r="K66" s="55"/>
    </row>
    <row r="67" spans="1:11" s="293" customFormat="1" ht="11.25">
      <c r="A67" s="114"/>
      <c r="B67" s="55"/>
      <c r="C67" s="55"/>
      <c r="D67" s="55"/>
      <c r="E67" s="55"/>
      <c r="F67" s="55"/>
      <c r="G67" s="55"/>
      <c r="H67" s="55"/>
      <c r="I67" s="55"/>
      <c r="J67" s="55"/>
      <c r="K67" s="55"/>
    </row>
    <row r="68" spans="1:11" s="293" customFormat="1" ht="11.25">
      <c r="A68" s="114"/>
      <c r="B68" s="55"/>
      <c r="C68" s="55"/>
      <c r="D68" s="55"/>
      <c r="E68" s="55"/>
      <c r="F68" s="55"/>
      <c r="G68" s="55"/>
      <c r="H68" s="55"/>
      <c r="I68" s="55"/>
      <c r="J68" s="55"/>
      <c r="K68" s="55"/>
    </row>
    <row r="69" spans="1:11" s="293" customFormat="1" ht="11.25">
      <c r="A69" s="114"/>
      <c r="B69" s="55"/>
      <c r="C69" s="55"/>
      <c r="D69" s="55"/>
      <c r="E69" s="55"/>
      <c r="F69" s="55"/>
      <c r="G69" s="55"/>
      <c r="H69" s="55"/>
      <c r="I69" s="55"/>
      <c r="J69" s="55"/>
      <c r="K69" s="55"/>
    </row>
    <row r="70" spans="1:11" s="293" customFormat="1" ht="11.25">
      <c r="A70" s="114"/>
      <c r="B70" s="55"/>
      <c r="C70" s="55"/>
      <c r="D70" s="55"/>
      <c r="E70" s="55"/>
      <c r="F70" s="55"/>
      <c r="G70" s="55"/>
      <c r="H70" s="55"/>
      <c r="I70" s="55"/>
      <c r="J70" s="55"/>
      <c r="K70" s="55"/>
    </row>
    <row r="71" spans="1:11" s="293" customFormat="1" ht="11.25">
      <c r="A71" s="114"/>
      <c r="B71" s="55"/>
      <c r="C71" s="55"/>
      <c r="D71" s="55"/>
      <c r="E71" s="55"/>
      <c r="F71" s="55"/>
      <c r="G71" s="55"/>
      <c r="H71" s="55"/>
      <c r="I71" s="55"/>
      <c r="J71" s="55"/>
      <c r="K71" s="55"/>
    </row>
    <row r="72" spans="1:11" s="293" customFormat="1" ht="11.25">
      <c r="A72" s="114"/>
      <c r="B72" s="55"/>
      <c r="C72" s="55"/>
      <c r="D72" s="55"/>
      <c r="E72" s="55"/>
      <c r="F72" s="55"/>
      <c r="G72" s="55"/>
      <c r="H72" s="55"/>
      <c r="I72" s="55"/>
      <c r="J72" s="55"/>
      <c r="K72" s="55"/>
    </row>
    <row r="73" spans="1:11" s="293" customFormat="1" ht="11.25">
      <c r="A73" s="114"/>
      <c r="B73" s="55"/>
      <c r="C73" s="55"/>
      <c r="D73" s="55"/>
      <c r="E73" s="55"/>
      <c r="F73" s="55"/>
      <c r="G73" s="55"/>
      <c r="H73" s="55"/>
      <c r="I73" s="55"/>
      <c r="J73" s="55"/>
      <c r="K73" s="55"/>
    </row>
    <row r="74" spans="1:11" s="293" customFormat="1" ht="11.25">
      <c r="A74" s="114"/>
      <c r="B74" s="55"/>
      <c r="C74" s="55"/>
      <c r="D74" s="55"/>
      <c r="E74" s="55"/>
      <c r="F74" s="55"/>
      <c r="G74" s="55"/>
      <c r="H74" s="55"/>
      <c r="I74" s="55"/>
      <c r="J74" s="55"/>
      <c r="K74" s="55"/>
    </row>
    <row r="75" spans="1:11" s="293" customFormat="1" ht="11.25">
      <c r="A75" s="114"/>
      <c r="B75" s="55"/>
      <c r="C75" s="55"/>
      <c r="D75" s="55"/>
      <c r="E75" s="55"/>
      <c r="F75" s="55"/>
      <c r="G75" s="55"/>
      <c r="H75" s="55"/>
      <c r="I75" s="55"/>
      <c r="J75" s="55"/>
      <c r="K75" s="55"/>
    </row>
    <row r="76" spans="1:11" s="293" customFormat="1" ht="11.25">
      <c r="A76" s="114"/>
      <c r="B76" s="55"/>
      <c r="C76" s="55"/>
      <c r="D76" s="55"/>
      <c r="E76" s="55"/>
      <c r="F76" s="55"/>
      <c r="G76" s="55"/>
      <c r="H76" s="55"/>
      <c r="I76" s="55"/>
      <c r="J76" s="55"/>
      <c r="K76" s="55"/>
    </row>
    <row r="77" spans="1:11" s="293" customFormat="1" ht="11.25">
      <c r="A77" s="114"/>
      <c r="B77" s="55"/>
      <c r="C77" s="55"/>
      <c r="D77" s="55"/>
      <c r="E77" s="55"/>
      <c r="F77" s="55"/>
      <c r="G77" s="55"/>
      <c r="H77" s="55"/>
      <c r="I77" s="55"/>
      <c r="J77" s="55"/>
      <c r="K77" s="55"/>
    </row>
    <row r="78" spans="1:11" s="293" customFormat="1" ht="11.25">
      <c r="A78" s="114"/>
      <c r="B78" s="55"/>
      <c r="C78" s="55"/>
      <c r="D78" s="55"/>
      <c r="E78" s="55"/>
      <c r="F78" s="55"/>
      <c r="G78" s="55"/>
      <c r="H78" s="55"/>
      <c r="I78" s="55"/>
      <c r="J78" s="55"/>
      <c r="K78" s="55"/>
    </row>
    <row r="79" spans="1:11" s="293" customFormat="1" ht="11.25">
      <c r="A79" s="114"/>
      <c r="B79" s="55"/>
      <c r="C79" s="55"/>
      <c r="D79" s="55"/>
      <c r="E79" s="55"/>
      <c r="F79" s="55"/>
      <c r="G79" s="55"/>
      <c r="H79" s="55"/>
      <c r="I79" s="55"/>
      <c r="J79" s="55"/>
      <c r="K79" s="55"/>
    </row>
    <row r="80" spans="1:11" s="293" customFormat="1" ht="11.25">
      <c r="A80" s="114"/>
      <c r="B80" s="55"/>
      <c r="C80" s="55"/>
      <c r="D80" s="55"/>
      <c r="E80" s="55"/>
      <c r="F80" s="55"/>
      <c r="G80" s="55"/>
      <c r="H80" s="55"/>
      <c r="I80" s="55"/>
      <c r="J80" s="55"/>
      <c r="K80" s="55"/>
    </row>
    <row r="81" spans="1:11" s="293" customFormat="1" ht="11.25">
      <c r="A81" s="114"/>
      <c r="B81" s="55"/>
      <c r="C81" s="55"/>
      <c r="D81" s="55"/>
      <c r="E81" s="55"/>
      <c r="F81" s="55"/>
      <c r="G81" s="55"/>
      <c r="H81" s="55"/>
      <c r="I81" s="55"/>
      <c r="J81" s="55"/>
      <c r="K81" s="55"/>
    </row>
    <row r="82" spans="1:11" s="293" customFormat="1" ht="11.25">
      <c r="A82" s="114"/>
      <c r="B82" s="55"/>
      <c r="C82" s="55"/>
      <c r="D82" s="55"/>
      <c r="E82" s="55"/>
      <c r="F82" s="55"/>
      <c r="G82" s="55"/>
      <c r="H82" s="55"/>
      <c r="I82" s="55"/>
      <c r="J82" s="55"/>
      <c r="K82" s="55"/>
    </row>
    <row r="83" spans="1:11" s="293" customFormat="1" ht="11.25">
      <c r="A83" s="114"/>
      <c r="B83" s="55"/>
      <c r="C83" s="55"/>
      <c r="D83" s="55"/>
      <c r="E83" s="55"/>
      <c r="F83" s="55"/>
      <c r="G83" s="55"/>
      <c r="H83" s="55"/>
      <c r="I83" s="55"/>
      <c r="J83" s="55"/>
      <c r="K83" s="55"/>
    </row>
  </sheetData>
  <sheetProtection selectLockedCells="1"/>
  <mergeCells count="19">
    <mergeCell ref="A3:F3"/>
    <mergeCell ref="G3:L3"/>
    <mergeCell ref="D7:D10"/>
    <mergeCell ref="E7:E10"/>
    <mergeCell ref="F7:F10"/>
    <mergeCell ref="B7:B10"/>
    <mergeCell ref="C7:C10"/>
    <mergeCell ref="B6:F6"/>
    <mergeCell ref="G6:K6"/>
    <mergeCell ref="A6:A10"/>
    <mergeCell ref="J40:L40"/>
    <mergeCell ref="G4:K4"/>
    <mergeCell ref="G7:G10"/>
    <mergeCell ref="H7:H10"/>
    <mergeCell ref="I7:I10"/>
    <mergeCell ref="J7:J10"/>
    <mergeCell ref="K7:K10"/>
    <mergeCell ref="L6:L10"/>
    <mergeCell ref="K5:L5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34"/>
  <sheetViews>
    <sheetView view="pageBreakPreview" topLeftCell="AR1" zoomScaleNormal="70" zoomScaleSheetLayoutView="100" workbookViewId="0">
      <selection activeCell="BI32" sqref="BI32"/>
    </sheetView>
  </sheetViews>
  <sheetFormatPr defaultColWidth="8.75" defaultRowHeight="14.25"/>
  <cols>
    <col min="1" max="1" width="9.375" style="61" customWidth="1"/>
    <col min="2" max="5" width="10.625" style="61" customWidth="1"/>
    <col min="6" max="8" width="10.125" style="61" customWidth="1"/>
    <col min="9" max="9" width="8.125" style="61" customWidth="1"/>
    <col min="10" max="10" width="7.875" style="61" customWidth="1"/>
    <col min="11" max="11" width="8.125" style="61" customWidth="1"/>
    <col min="12" max="12" width="8" style="61" customWidth="1"/>
    <col min="13" max="13" width="8.75" style="61" customWidth="1"/>
    <col min="14" max="14" width="10.25" style="61" customWidth="1"/>
    <col min="15" max="15" width="13.75" style="61" customWidth="1"/>
    <col min="16" max="16" width="8.75" style="61" customWidth="1"/>
    <col min="17" max="17" width="8.75" style="101" customWidth="1"/>
    <col min="18" max="19" width="8.75" style="61" customWidth="1"/>
    <col min="20" max="20" width="14.125" style="61" customWidth="1"/>
    <col min="21" max="21" width="9.625" style="61" customWidth="1"/>
    <col min="22" max="22" width="9.25" style="61" customWidth="1"/>
    <col min="23" max="23" width="10.125" style="61" customWidth="1"/>
    <col min="24" max="24" width="10" style="61" customWidth="1"/>
    <col min="25" max="25" width="11.75" style="61" customWidth="1"/>
    <col min="26" max="26" width="7.625" style="61" customWidth="1"/>
    <col min="27" max="27" width="13.25" style="61" customWidth="1"/>
    <col min="28" max="28" width="8.75" style="61" customWidth="1"/>
    <col min="29" max="29" width="9" style="61" customWidth="1"/>
    <col min="30" max="30" width="8" style="61" customWidth="1"/>
    <col min="31" max="31" width="8.75" style="61" customWidth="1"/>
    <col min="32" max="32" width="10.125" style="61" customWidth="1"/>
    <col min="33" max="33" width="8.625" style="61" customWidth="1"/>
    <col min="34" max="34" width="8.25" style="101" customWidth="1"/>
    <col min="35" max="35" width="8.75" style="61" customWidth="1"/>
    <col min="36" max="36" width="11.625" style="61" customWidth="1"/>
    <col min="37" max="39" width="12.625" style="61" customWidth="1"/>
    <col min="40" max="40" width="11.625" style="61" customWidth="1"/>
    <col min="41" max="41" width="12.625" style="61" customWidth="1"/>
    <col min="42" max="43" width="16.625" style="61" customWidth="1"/>
    <col min="44" max="45" width="13.625" style="61" customWidth="1"/>
    <col min="46" max="46" width="13.125" style="61" customWidth="1"/>
    <col min="47" max="47" width="8.75" style="101" customWidth="1"/>
    <col min="48" max="48" width="8.75" style="61" customWidth="1"/>
    <col min="49" max="51" width="14.625" style="61" customWidth="1"/>
    <col min="52" max="53" width="14.875" style="61" customWidth="1"/>
    <col min="54" max="54" width="10.125" style="61" customWidth="1"/>
    <col min="55" max="55" width="10.625" style="61" customWidth="1"/>
    <col min="56" max="56" width="13.75" style="61" customWidth="1"/>
    <col min="57" max="57" width="8.75" style="61" customWidth="1"/>
    <col min="58" max="59" width="10.625" style="61" customWidth="1"/>
    <col min="60" max="60" width="9.125" style="61" customWidth="1"/>
    <col min="61" max="61" width="8.75" style="101" customWidth="1"/>
    <col min="62" max="16384" width="8.75" style="61"/>
  </cols>
  <sheetData>
    <row r="1" spans="1:61" s="392" customFormat="1" ht="14.1" customHeight="1">
      <c r="A1" s="390" t="s">
        <v>529</v>
      </c>
      <c r="B1" s="391"/>
      <c r="C1" s="391"/>
      <c r="Q1" s="393" t="s">
        <v>530</v>
      </c>
      <c r="R1" s="390" t="s">
        <v>531</v>
      </c>
      <c r="AH1" s="393" t="s">
        <v>532</v>
      </c>
      <c r="AI1" s="390" t="s">
        <v>533</v>
      </c>
      <c r="AU1" s="393" t="s">
        <v>534</v>
      </c>
      <c r="AV1" s="390" t="s">
        <v>535</v>
      </c>
      <c r="BI1" s="393" t="s">
        <v>536</v>
      </c>
    </row>
    <row r="2" spans="1:61" s="58" customFormat="1" ht="14.1" customHeight="1">
      <c r="D2" s="60"/>
      <c r="Q2" s="59"/>
      <c r="AH2" s="59"/>
      <c r="AU2" s="59"/>
      <c r="BI2" s="59"/>
    </row>
    <row r="3" spans="1:61" ht="4.1500000000000004" hidden="1" customHeight="1">
      <c r="Q3" s="61"/>
      <c r="AH3" s="61"/>
      <c r="AU3" s="61"/>
      <c r="BI3" s="61"/>
    </row>
    <row r="4" spans="1:61" s="62" customFormat="1" ht="20.100000000000001" customHeight="1">
      <c r="A4" s="563" t="s">
        <v>444</v>
      </c>
      <c r="B4" s="563"/>
      <c r="C4" s="563"/>
      <c r="D4" s="563"/>
      <c r="E4" s="563"/>
      <c r="F4" s="563"/>
      <c r="G4" s="563"/>
      <c r="H4" s="563"/>
      <c r="I4" s="563" t="s">
        <v>445</v>
      </c>
      <c r="J4" s="563"/>
      <c r="K4" s="563"/>
      <c r="L4" s="563"/>
      <c r="M4" s="563"/>
      <c r="N4" s="563"/>
      <c r="O4" s="563"/>
      <c r="P4" s="563"/>
      <c r="Q4" s="563"/>
      <c r="R4" s="563" t="s">
        <v>446</v>
      </c>
      <c r="S4" s="563"/>
      <c r="T4" s="563"/>
      <c r="U4" s="563"/>
      <c r="V4" s="563"/>
      <c r="W4" s="563"/>
      <c r="X4" s="563"/>
      <c r="Y4" s="563"/>
      <c r="Z4" s="652" t="s">
        <v>447</v>
      </c>
      <c r="AA4" s="652"/>
      <c r="AB4" s="652"/>
      <c r="AC4" s="652"/>
      <c r="AD4" s="652"/>
      <c r="AE4" s="652"/>
      <c r="AF4" s="652"/>
      <c r="AG4" s="652"/>
      <c r="AH4" s="652"/>
      <c r="AI4" s="652" t="s">
        <v>446</v>
      </c>
      <c r="AJ4" s="652"/>
      <c r="AK4" s="652"/>
      <c r="AL4" s="652"/>
      <c r="AM4" s="652"/>
      <c r="AN4" s="652"/>
      <c r="AO4" s="652"/>
      <c r="AP4" s="652" t="s">
        <v>447</v>
      </c>
      <c r="AQ4" s="652"/>
      <c r="AR4" s="652"/>
      <c r="AS4" s="652"/>
      <c r="AT4" s="652"/>
      <c r="AU4" s="652"/>
      <c r="AV4" s="652" t="s">
        <v>446</v>
      </c>
      <c r="AW4" s="652"/>
      <c r="AX4" s="652"/>
      <c r="AY4" s="652"/>
      <c r="AZ4" s="652"/>
      <c r="BA4" s="652"/>
      <c r="BB4" s="652" t="s">
        <v>447</v>
      </c>
      <c r="BC4" s="652"/>
      <c r="BD4" s="652"/>
      <c r="BE4" s="652"/>
      <c r="BF4" s="652"/>
      <c r="BG4" s="652"/>
      <c r="BH4" s="652"/>
      <c r="BI4" s="652"/>
    </row>
    <row r="5" spans="1:61" ht="24" customHeight="1">
      <c r="A5" s="287"/>
      <c r="B5" s="287"/>
      <c r="C5" s="287"/>
      <c r="D5" s="287"/>
      <c r="E5" s="287"/>
      <c r="F5" s="287"/>
      <c r="G5" s="287"/>
      <c r="H5" s="287"/>
      <c r="I5" s="287"/>
      <c r="J5" s="287"/>
      <c r="K5" s="287"/>
      <c r="L5" s="287"/>
      <c r="M5" s="287"/>
      <c r="N5" s="287"/>
      <c r="O5" s="287"/>
      <c r="P5" s="287"/>
      <c r="Q5" s="61"/>
      <c r="R5" s="287"/>
      <c r="S5" s="287"/>
      <c r="AH5" s="61"/>
      <c r="AI5" s="287"/>
      <c r="AU5" s="61"/>
      <c r="AV5" s="287"/>
      <c r="BI5" s="61"/>
    </row>
    <row r="6" spans="1:61" s="58" customFormat="1" ht="18" customHeight="1" thickBot="1">
      <c r="A6" s="63" t="s">
        <v>140</v>
      </c>
      <c r="B6" s="64"/>
      <c r="C6" s="64"/>
      <c r="D6" s="64"/>
      <c r="E6" s="64"/>
      <c r="F6" s="64"/>
      <c r="G6" s="64"/>
      <c r="H6" s="64"/>
      <c r="Q6" s="65" t="s">
        <v>140</v>
      </c>
      <c r="R6" s="63" t="s">
        <v>140</v>
      </c>
      <c r="AH6" s="65" t="s">
        <v>140</v>
      </c>
      <c r="AI6" s="63" t="s">
        <v>140</v>
      </c>
      <c r="AU6" s="65" t="s">
        <v>140</v>
      </c>
      <c r="AV6" s="63" t="s">
        <v>140</v>
      </c>
      <c r="BI6" s="65" t="s">
        <v>140</v>
      </c>
    </row>
    <row r="7" spans="1:61" s="58" customFormat="1" ht="15" customHeight="1">
      <c r="A7" s="571" t="s">
        <v>141</v>
      </c>
      <c r="B7" s="574" t="s">
        <v>142</v>
      </c>
      <c r="C7" s="564" t="s">
        <v>126</v>
      </c>
      <c r="D7" s="552"/>
      <c r="E7" s="552"/>
      <c r="F7" s="566" t="s">
        <v>143</v>
      </c>
      <c r="G7" s="566"/>
      <c r="H7" s="567"/>
      <c r="I7" s="551" t="s">
        <v>144</v>
      </c>
      <c r="J7" s="552"/>
      <c r="K7" s="552"/>
      <c r="L7" s="564" t="s">
        <v>145</v>
      </c>
      <c r="M7" s="564"/>
      <c r="N7" s="564"/>
      <c r="O7" s="564"/>
      <c r="P7" s="564"/>
      <c r="Q7" s="620" t="s">
        <v>115</v>
      </c>
      <c r="R7" s="571" t="s">
        <v>141</v>
      </c>
      <c r="S7" s="580" t="s">
        <v>146</v>
      </c>
      <c r="T7" s="581"/>
      <c r="U7" s="581"/>
      <c r="V7" s="581"/>
      <c r="W7" s="581"/>
      <c r="X7" s="581"/>
      <c r="Y7" s="582"/>
      <c r="Z7" s="639" t="s">
        <v>147</v>
      </c>
      <c r="AA7" s="640"/>
      <c r="AB7" s="640"/>
      <c r="AC7" s="640"/>
      <c r="AD7" s="645" t="s">
        <v>127</v>
      </c>
      <c r="AE7" s="645"/>
      <c r="AF7" s="645"/>
      <c r="AG7" s="645"/>
      <c r="AH7" s="620" t="s">
        <v>115</v>
      </c>
      <c r="AI7" s="571" t="s">
        <v>141</v>
      </c>
      <c r="AJ7" s="564" t="s">
        <v>128</v>
      </c>
      <c r="AK7" s="552"/>
      <c r="AL7" s="552"/>
      <c r="AM7" s="593"/>
      <c r="AN7" s="611" t="s">
        <v>9</v>
      </c>
      <c r="AO7" s="612"/>
      <c r="AP7" s="612"/>
      <c r="AQ7" s="612"/>
      <c r="AR7" s="612"/>
      <c r="AS7" s="612"/>
      <c r="AT7" s="613"/>
      <c r="AU7" s="620" t="s">
        <v>115</v>
      </c>
      <c r="AV7" s="571" t="s">
        <v>141</v>
      </c>
      <c r="AW7" s="623" t="s">
        <v>129</v>
      </c>
      <c r="AX7" s="624"/>
      <c r="AY7" s="624"/>
      <c r="AZ7" s="624"/>
      <c r="BA7" s="624"/>
      <c r="BB7" s="630" t="s">
        <v>148</v>
      </c>
      <c r="BC7" s="631"/>
      <c r="BD7" s="632"/>
      <c r="BE7" s="637" t="s">
        <v>149</v>
      </c>
      <c r="BF7" s="631"/>
      <c r="BG7" s="631"/>
      <c r="BH7" s="631"/>
      <c r="BI7" s="620" t="s">
        <v>115</v>
      </c>
    </row>
    <row r="8" spans="1:61" s="58" customFormat="1" ht="15" customHeight="1">
      <c r="A8" s="572"/>
      <c r="B8" s="575"/>
      <c r="C8" s="565"/>
      <c r="D8" s="554"/>
      <c r="E8" s="554"/>
      <c r="F8" s="568"/>
      <c r="G8" s="569"/>
      <c r="H8" s="570"/>
      <c r="I8" s="553"/>
      <c r="J8" s="554"/>
      <c r="K8" s="554"/>
      <c r="L8" s="603"/>
      <c r="M8" s="561"/>
      <c r="N8" s="561"/>
      <c r="O8" s="561"/>
      <c r="P8" s="561"/>
      <c r="Q8" s="621"/>
      <c r="R8" s="572"/>
      <c r="S8" s="583"/>
      <c r="T8" s="584"/>
      <c r="U8" s="584"/>
      <c r="V8" s="584"/>
      <c r="W8" s="584"/>
      <c r="X8" s="584"/>
      <c r="Y8" s="585"/>
      <c r="Z8" s="641"/>
      <c r="AA8" s="559"/>
      <c r="AB8" s="559"/>
      <c r="AC8" s="559"/>
      <c r="AD8" s="646"/>
      <c r="AE8" s="558"/>
      <c r="AF8" s="558"/>
      <c r="AG8" s="558"/>
      <c r="AH8" s="621"/>
      <c r="AI8" s="572"/>
      <c r="AJ8" s="565"/>
      <c r="AK8" s="554"/>
      <c r="AL8" s="554"/>
      <c r="AM8" s="594"/>
      <c r="AN8" s="614"/>
      <c r="AO8" s="615"/>
      <c r="AP8" s="615"/>
      <c r="AQ8" s="615"/>
      <c r="AR8" s="615"/>
      <c r="AS8" s="615"/>
      <c r="AT8" s="616"/>
      <c r="AU8" s="621"/>
      <c r="AV8" s="572"/>
      <c r="AW8" s="625"/>
      <c r="AX8" s="626"/>
      <c r="AY8" s="626"/>
      <c r="AZ8" s="626"/>
      <c r="BA8" s="626"/>
      <c r="BB8" s="633"/>
      <c r="BC8" s="633"/>
      <c r="BD8" s="634"/>
      <c r="BE8" s="638"/>
      <c r="BF8" s="633"/>
      <c r="BG8" s="633"/>
      <c r="BH8" s="633"/>
      <c r="BI8" s="621"/>
    </row>
    <row r="9" spans="1:61" s="58" customFormat="1" ht="29.45" customHeight="1">
      <c r="A9" s="572"/>
      <c r="B9" s="575"/>
      <c r="C9" s="577" t="s">
        <v>150</v>
      </c>
      <c r="D9" s="578" t="s">
        <v>151</v>
      </c>
      <c r="E9" s="578" t="s">
        <v>152</v>
      </c>
      <c r="F9" s="650"/>
      <c r="G9" s="561" t="s">
        <v>130</v>
      </c>
      <c r="H9" s="595" t="s">
        <v>131</v>
      </c>
      <c r="I9" s="555"/>
      <c r="J9" s="558" t="s">
        <v>132</v>
      </c>
      <c r="K9" s="561" t="s">
        <v>133</v>
      </c>
      <c r="L9" s="577"/>
      <c r="M9" s="561" t="s">
        <v>153</v>
      </c>
      <c r="N9" s="558" t="s">
        <v>175</v>
      </c>
      <c r="O9" s="561" t="s">
        <v>174</v>
      </c>
      <c r="P9" s="561" t="s">
        <v>154</v>
      </c>
      <c r="Q9" s="621"/>
      <c r="R9" s="572"/>
      <c r="S9" s="586"/>
      <c r="T9" s="561" t="s">
        <v>0</v>
      </c>
      <c r="U9" s="561" t="s">
        <v>155</v>
      </c>
      <c r="V9" s="558" t="s">
        <v>156</v>
      </c>
      <c r="W9" s="561" t="s">
        <v>157</v>
      </c>
      <c r="X9" s="578" t="s">
        <v>158</v>
      </c>
      <c r="Y9" s="591" t="s">
        <v>159</v>
      </c>
      <c r="Z9" s="642"/>
      <c r="AA9" s="561" t="s">
        <v>160</v>
      </c>
      <c r="AB9" s="561" t="s">
        <v>1</v>
      </c>
      <c r="AC9" s="561" t="s">
        <v>161</v>
      </c>
      <c r="AD9" s="647"/>
      <c r="AE9" s="561" t="s">
        <v>162</v>
      </c>
      <c r="AF9" s="561" t="s">
        <v>163</v>
      </c>
      <c r="AG9" s="558" t="s">
        <v>164</v>
      </c>
      <c r="AH9" s="621"/>
      <c r="AI9" s="572"/>
      <c r="AJ9" s="597"/>
      <c r="AK9" s="561" t="s">
        <v>165</v>
      </c>
      <c r="AL9" s="561" t="s">
        <v>2</v>
      </c>
      <c r="AM9" s="595" t="s">
        <v>3</v>
      </c>
      <c r="AN9" s="617"/>
      <c r="AO9" s="618" t="s">
        <v>166</v>
      </c>
      <c r="AP9" s="601" t="s">
        <v>7</v>
      </c>
      <c r="AQ9" s="599" t="s">
        <v>6</v>
      </c>
      <c r="AR9" s="599" t="s">
        <v>4</v>
      </c>
      <c r="AS9" s="599" t="s">
        <v>5</v>
      </c>
      <c r="AT9" s="609" t="s">
        <v>167</v>
      </c>
      <c r="AU9" s="621"/>
      <c r="AV9" s="572"/>
      <c r="AW9" s="66"/>
      <c r="AX9" s="603" t="s">
        <v>134</v>
      </c>
      <c r="AY9" s="627" t="s">
        <v>135</v>
      </c>
      <c r="AZ9" s="603" t="s">
        <v>136</v>
      </c>
      <c r="BA9" s="606" t="s">
        <v>168</v>
      </c>
      <c r="BB9" s="628"/>
      <c r="BC9" s="603" t="s">
        <v>169</v>
      </c>
      <c r="BD9" s="606" t="s">
        <v>170</v>
      </c>
      <c r="BE9" s="604"/>
      <c r="BF9" s="603" t="s">
        <v>8</v>
      </c>
      <c r="BG9" s="603" t="s">
        <v>171</v>
      </c>
      <c r="BH9" s="606" t="s">
        <v>137</v>
      </c>
      <c r="BI9" s="621"/>
    </row>
    <row r="10" spans="1:61" s="58" customFormat="1" ht="29.45" customHeight="1">
      <c r="A10" s="572"/>
      <c r="B10" s="575"/>
      <c r="C10" s="578"/>
      <c r="D10" s="578"/>
      <c r="E10" s="578"/>
      <c r="F10" s="569"/>
      <c r="G10" s="561"/>
      <c r="H10" s="595"/>
      <c r="I10" s="556"/>
      <c r="J10" s="559"/>
      <c r="K10" s="561"/>
      <c r="L10" s="578"/>
      <c r="M10" s="561"/>
      <c r="N10" s="558"/>
      <c r="O10" s="561"/>
      <c r="P10" s="561"/>
      <c r="Q10" s="621"/>
      <c r="R10" s="572"/>
      <c r="S10" s="587"/>
      <c r="T10" s="561"/>
      <c r="U10" s="554"/>
      <c r="V10" s="558"/>
      <c r="W10" s="561"/>
      <c r="X10" s="578"/>
      <c r="Y10" s="591"/>
      <c r="Z10" s="643"/>
      <c r="AA10" s="561"/>
      <c r="AB10" s="561"/>
      <c r="AC10" s="561"/>
      <c r="AD10" s="561"/>
      <c r="AE10" s="561"/>
      <c r="AF10" s="561"/>
      <c r="AG10" s="559"/>
      <c r="AH10" s="621"/>
      <c r="AI10" s="572"/>
      <c r="AJ10" s="597"/>
      <c r="AK10" s="554"/>
      <c r="AL10" s="561"/>
      <c r="AM10" s="595"/>
      <c r="AN10" s="599"/>
      <c r="AO10" s="618"/>
      <c r="AP10" s="601"/>
      <c r="AQ10" s="599"/>
      <c r="AR10" s="599"/>
      <c r="AS10" s="599"/>
      <c r="AT10" s="609"/>
      <c r="AU10" s="621"/>
      <c r="AV10" s="572"/>
      <c r="AW10" s="66"/>
      <c r="AX10" s="604"/>
      <c r="AY10" s="628"/>
      <c r="AZ10" s="604"/>
      <c r="BA10" s="607"/>
      <c r="BB10" s="628"/>
      <c r="BC10" s="635"/>
      <c r="BD10" s="607"/>
      <c r="BE10" s="604"/>
      <c r="BF10" s="604"/>
      <c r="BG10" s="604"/>
      <c r="BH10" s="607"/>
      <c r="BI10" s="621"/>
    </row>
    <row r="11" spans="1:61" s="58" customFormat="1" ht="29.45" customHeight="1">
      <c r="A11" s="573"/>
      <c r="B11" s="576"/>
      <c r="C11" s="579"/>
      <c r="D11" s="579"/>
      <c r="E11" s="579"/>
      <c r="F11" s="651"/>
      <c r="G11" s="562"/>
      <c r="H11" s="596"/>
      <c r="I11" s="557"/>
      <c r="J11" s="560"/>
      <c r="K11" s="562"/>
      <c r="L11" s="579"/>
      <c r="M11" s="562"/>
      <c r="N11" s="590"/>
      <c r="O11" s="562"/>
      <c r="P11" s="562"/>
      <c r="Q11" s="622"/>
      <c r="R11" s="573"/>
      <c r="S11" s="588"/>
      <c r="T11" s="562"/>
      <c r="U11" s="589"/>
      <c r="V11" s="590"/>
      <c r="W11" s="562"/>
      <c r="X11" s="579"/>
      <c r="Y11" s="592"/>
      <c r="Z11" s="644"/>
      <c r="AA11" s="562"/>
      <c r="AB11" s="562"/>
      <c r="AC11" s="562"/>
      <c r="AD11" s="562"/>
      <c r="AE11" s="562"/>
      <c r="AF11" s="562"/>
      <c r="AG11" s="560"/>
      <c r="AH11" s="622"/>
      <c r="AI11" s="573"/>
      <c r="AJ11" s="598"/>
      <c r="AK11" s="589"/>
      <c r="AL11" s="562"/>
      <c r="AM11" s="596"/>
      <c r="AN11" s="600"/>
      <c r="AO11" s="619"/>
      <c r="AP11" s="602"/>
      <c r="AQ11" s="600"/>
      <c r="AR11" s="600"/>
      <c r="AS11" s="600"/>
      <c r="AT11" s="610"/>
      <c r="AU11" s="622"/>
      <c r="AV11" s="573"/>
      <c r="AW11" s="67"/>
      <c r="AX11" s="605"/>
      <c r="AY11" s="629"/>
      <c r="AZ11" s="605"/>
      <c r="BA11" s="608"/>
      <c r="BB11" s="629"/>
      <c r="BC11" s="636"/>
      <c r="BD11" s="608"/>
      <c r="BE11" s="605"/>
      <c r="BF11" s="605"/>
      <c r="BG11" s="605"/>
      <c r="BH11" s="608"/>
      <c r="BI11" s="622"/>
    </row>
    <row r="12" spans="1:61" s="10" customFormat="1" ht="22.9" customHeight="1">
      <c r="A12" s="68" t="s">
        <v>121</v>
      </c>
      <c r="B12" s="69">
        <v>1000</v>
      </c>
      <c r="C12" s="69">
        <v>149.30000000000001</v>
      </c>
      <c r="D12" s="69">
        <v>139.9</v>
      </c>
      <c r="E12" s="69">
        <v>9.4</v>
      </c>
      <c r="F12" s="69">
        <v>12.7</v>
      </c>
      <c r="G12" s="69">
        <v>3.8</v>
      </c>
      <c r="H12" s="69">
        <v>8.9</v>
      </c>
      <c r="I12" s="69">
        <v>66.5</v>
      </c>
      <c r="J12" s="69">
        <v>57.5</v>
      </c>
      <c r="K12" s="69">
        <v>9</v>
      </c>
      <c r="L12" s="69">
        <v>127</v>
      </c>
      <c r="M12" s="69">
        <v>44</v>
      </c>
      <c r="N12" s="69">
        <v>9.1999999999999993</v>
      </c>
      <c r="O12" s="69">
        <v>19.5</v>
      </c>
      <c r="P12" s="69">
        <v>54.3</v>
      </c>
      <c r="Q12" s="70" t="s">
        <v>139</v>
      </c>
      <c r="R12" s="68" t="s">
        <v>121</v>
      </c>
      <c r="S12" s="69">
        <v>39.9</v>
      </c>
      <c r="T12" s="69">
        <v>7</v>
      </c>
      <c r="U12" s="69">
        <v>3.3</v>
      </c>
      <c r="V12" s="69">
        <v>14.4</v>
      </c>
      <c r="W12" s="69">
        <v>4.5</v>
      </c>
      <c r="X12" s="69">
        <v>2</v>
      </c>
      <c r="Y12" s="69">
        <v>8.6999999999999993</v>
      </c>
      <c r="Z12" s="69">
        <v>75.900000000000006</v>
      </c>
      <c r="AA12" s="69">
        <v>28.8</v>
      </c>
      <c r="AB12" s="69">
        <v>35.9</v>
      </c>
      <c r="AC12" s="69">
        <v>11.2</v>
      </c>
      <c r="AD12" s="69">
        <v>126.4</v>
      </c>
      <c r="AE12" s="69">
        <v>29.2</v>
      </c>
      <c r="AF12" s="69">
        <v>79.400000000000006</v>
      </c>
      <c r="AG12" s="69">
        <v>17.8</v>
      </c>
      <c r="AH12" s="70" t="s">
        <v>139</v>
      </c>
      <c r="AI12" s="68" t="s">
        <v>121</v>
      </c>
      <c r="AJ12" s="69">
        <v>60</v>
      </c>
      <c r="AK12" s="69">
        <v>0.1</v>
      </c>
      <c r="AL12" s="69">
        <v>0.5</v>
      </c>
      <c r="AM12" s="69">
        <v>59.4</v>
      </c>
      <c r="AN12" s="69">
        <v>49.3</v>
      </c>
      <c r="AO12" s="69">
        <v>10.6</v>
      </c>
      <c r="AP12" s="69">
        <v>0.5</v>
      </c>
      <c r="AQ12" s="69">
        <v>7.2</v>
      </c>
      <c r="AR12" s="69">
        <v>15.8</v>
      </c>
      <c r="AS12" s="69">
        <v>10.6</v>
      </c>
      <c r="AT12" s="71">
        <v>4.5999999999999996</v>
      </c>
      <c r="AU12" s="70" t="s">
        <v>139</v>
      </c>
      <c r="AV12" s="68" t="s">
        <v>121</v>
      </c>
      <c r="AW12" s="72">
        <v>115.7</v>
      </c>
      <c r="AX12" s="72">
        <v>6.2</v>
      </c>
      <c r="AY12" s="72">
        <v>5.7</v>
      </c>
      <c r="AZ12" s="72">
        <v>36.200000000000003</v>
      </c>
      <c r="BA12" s="72">
        <v>67.599999999999994</v>
      </c>
      <c r="BB12" s="69">
        <v>120</v>
      </c>
      <c r="BC12" s="69">
        <v>117.8</v>
      </c>
      <c r="BD12" s="69">
        <v>2.2000000000000002</v>
      </c>
      <c r="BE12" s="69">
        <v>57.3</v>
      </c>
      <c r="BF12" s="69">
        <v>30.8</v>
      </c>
      <c r="BG12" s="69">
        <v>5.2</v>
      </c>
      <c r="BH12" s="69">
        <v>21.3</v>
      </c>
      <c r="BI12" s="70" t="s">
        <v>139</v>
      </c>
    </row>
    <row r="13" spans="1:61" s="78" customFormat="1" ht="15" customHeight="1">
      <c r="A13" s="73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5"/>
      <c r="R13" s="73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5"/>
      <c r="AI13" s="73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5"/>
      <c r="AV13" s="73"/>
      <c r="AW13" s="76"/>
      <c r="AX13" s="77"/>
      <c r="AY13" s="77"/>
      <c r="AZ13" s="77"/>
      <c r="BA13" s="77"/>
      <c r="BB13" s="74"/>
      <c r="BC13" s="74"/>
      <c r="BD13" s="74"/>
      <c r="BE13" s="74"/>
      <c r="BF13" s="74"/>
      <c r="BG13" s="74"/>
      <c r="BH13" s="74"/>
      <c r="BI13" s="75"/>
    </row>
    <row r="14" spans="1:61" s="82" customFormat="1" ht="23.1" customHeight="1">
      <c r="A14" s="79" t="s">
        <v>176</v>
      </c>
      <c r="B14" s="74">
        <v>104.25833333333334</v>
      </c>
      <c r="C14" s="74">
        <v>108.85833333333333</v>
      </c>
      <c r="D14" s="74">
        <v>109.01666666666667</v>
      </c>
      <c r="E14" s="74">
        <v>106.64999999999999</v>
      </c>
      <c r="F14" s="74">
        <v>100.92500000000001</v>
      </c>
      <c r="G14" s="74">
        <v>100.05000000000001</v>
      </c>
      <c r="H14" s="74">
        <v>101.33333333333333</v>
      </c>
      <c r="I14" s="74">
        <v>103.23333333333333</v>
      </c>
      <c r="J14" s="74">
        <v>103.23333333333335</v>
      </c>
      <c r="K14" s="74">
        <v>103.38333333333333</v>
      </c>
      <c r="L14" s="74">
        <v>104.95833333333333</v>
      </c>
      <c r="M14" s="74">
        <v>101.49166666666667</v>
      </c>
      <c r="N14" s="74">
        <v>104.67499999999997</v>
      </c>
      <c r="O14" s="74">
        <v>104.34166666666668</v>
      </c>
      <c r="P14" s="74">
        <v>108.06666666666668</v>
      </c>
      <c r="Q14" s="75" t="s">
        <v>176</v>
      </c>
      <c r="R14" s="79" t="s">
        <v>176</v>
      </c>
      <c r="S14" s="74">
        <v>103.34999999999998</v>
      </c>
      <c r="T14" s="74">
        <v>105.01666666666669</v>
      </c>
      <c r="U14" s="74">
        <v>107.23333333333335</v>
      </c>
      <c r="V14" s="74">
        <v>99.808333333333337</v>
      </c>
      <c r="W14" s="74">
        <v>106.06666666666666</v>
      </c>
      <c r="X14" s="74">
        <v>103.49999999999996</v>
      </c>
      <c r="Y14" s="74">
        <v>104.95833333333333</v>
      </c>
      <c r="Z14" s="74">
        <v>101.74166666666667</v>
      </c>
      <c r="AA14" s="74">
        <v>101.89999999999999</v>
      </c>
      <c r="AB14" s="74">
        <v>101.45833333333331</v>
      </c>
      <c r="AC14" s="74">
        <v>102.29166666666667</v>
      </c>
      <c r="AD14" s="74">
        <v>107.60000000000001</v>
      </c>
      <c r="AE14" s="74">
        <v>100.69166666666668</v>
      </c>
      <c r="AF14" s="74">
        <v>110.63333333333333</v>
      </c>
      <c r="AG14" s="74">
        <v>105.45833333333331</v>
      </c>
      <c r="AH14" s="75" t="s">
        <v>176</v>
      </c>
      <c r="AI14" s="79" t="s">
        <v>176</v>
      </c>
      <c r="AJ14" s="74">
        <v>98.466666666666654</v>
      </c>
      <c r="AK14" s="74">
        <v>101.80000000000001</v>
      </c>
      <c r="AL14" s="74">
        <v>95.774999999999991</v>
      </c>
      <c r="AM14" s="74">
        <v>98.516666666666666</v>
      </c>
      <c r="AN14" s="74">
        <v>100.84166666666665</v>
      </c>
      <c r="AO14" s="74">
        <v>92.833333333333329</v>
      </c>
      <c r="AP14" s="74">
        <v>99.024999999999991</v>
      </c>
      <c r="AQ14" s="74">
        <v>102.25833333333334</v>
      </c>
      <c r="AR14" s="74">
        <v>102.45</v>
      </c>
      <c r="AS14" s="74">
        <v>104.00833333333333</v>
      </c>
      <c r="AT14" s="74">
        <v>104.46666666666668</v>
      </c>
      <c r="AU14" s="75" t="s">
        <v>176</v>
      </c>
      <c r="AV14" s="79" t="s">
        <v>176</v>
      </c>
      <c r="AW14" s="80">
        <v>100.7</v>
      </c>
      <c r="AX14" s="81">
        <v>102.86666666666666</v>
      </c>
      <c r="AY14" s="81">
        <v>79.833333333333314</v>
      </c>
      <c r="AZ14" s="81">
        <v>100.66666666666664</v>
      </c>
      <c r="BA14" s="81">
        <v>102.27499999999999</v>
      </c>
      <c r="BB14" s="74">
        <v>105.43333333333334</v>
      </c>
      <c r="BC14" s="74">
        <v>105.44166666666666</v>
      </c>
      <c r="BD14" s="74">
        <v>105</v>
      </c>
      <c r="BE14" s="74">
        <v>102.78333333333332</v>
      </c>
      <c r="BF14" s="74">
        <v>102.88333333333333</v>
      </c>
      <c r="BG14" s="74">
        <v>104.68333333333334</v>
      </c>
      <c r="BH14" s="74">
        <v>102.14166666666669</v>
      </c>
      <c r="BI14" s="75" t="s">
        <v>176</v>
      </c>
    </row>
    <row r="15" spans="1:61" s="82" customFormat="1" ht="23.1" customHeight="1">
      <c r="A15" s="79" t="s">
        <v>280</v>
      </c>
      <c r="B15" s="74">
        <v>106.35833333333335</v>
      </c>
      <c r="C15" s="74">
        <v>113.35000000000001</v>
      </c>
      <c r="D15" s="74">
        <v>113.45</v>
      </c>
      <c r="E15" s="74">
        <v>111.80000000000001</v>
      </c>
      <c r="F15" s="74">
        <v>102.375</v>
      </c>
      <c r="G15" s="74">
        <v>100.38333333333333</v>
      </c>
      <c r="H15" s="74">
        <v>103.19166666666665</v>
      </c>
      <c r="I15" s="74">
        <v>108.125</v>
      </c>
      <c r="J15" s="74">
        <v>108.03333333333335</v>
      </c>
      <c r="K15" s="74">
        <v>108.66666666666667</v>
      </c>
      <c r="L15" s="74">
        <v>108.57499999999999</v>
      </c>
      <c r="M15" s="74">
        <v>103.53333333333335</v>
      </c>
      <c r="N15" s="74">
        <v>109.39166666666667</v>
      </c>
      <c r="O15" s="74">
        <v>109.75833333333333</v>
      </c>
      <c r="P15" s="74">
        <v>112.06666666666668</v>
      </c>
      <c r="Q15" s="75" t="s">
        <v>280</v>
      </c>
      <c r="R15" s="79" t="s">
        <v>280</v>
      </c>
      <c r="S15" s="74">
        <v>105.92500000000001</v>
      </c>
      <c r="T15" s="74">
        <v>108.01666666666667</v>
      </c>
      <c r="U15" s="74">
        <v>110.40000000000002</v>
      </c>
      <c r="V15" s="74">
        <v>99.358333333333348</v>
      </c>
      <c r="W15" s="74">
        <v>111.47500000000001</v>
      </c>
      <c r="X15" s="74">
        <v>106.56666666666668</v>
      </c>
      <c r="Y15" s="74">
        <v>110.34166666666668</v>
      </c>
      <c r="Z15" s="74">
        <v>103.24166666666666</v>
      </c>
      <c r="AA15" s="74">
        <v>102</v>
      </c>
      <c r="AB15" s="74">
        <v>103.175</v>
      </c>
      <c r="AC15" s="74">
        <v>106.61666666666666</v>
      </c>
      <c r="AD15" s="74">
        <v>110.08333333333333</v>
      </c>
      <c r="AE15" s="74">
        <v>100.54166666666667</v>
      </c>
      <c r="AF15" s="74">
        <v>114.23333333333331</v>
      </c>
      <c r="AG15" s="74">
        <v>107.37500000000001</v>
      </c>
      <c r="AH15" s="75" t="s">
        <v>280</v>
      </c>
      <c r="AI15" s="79" t="s">
        <v>280</v>
      </c>
      <c r="AJ15" s="74">
        <v>96</v>
      </c>
      <c r="AK15" s="74">
        <v>107.20000000000003</v>
      </c>
      <c r="AL15" s="74">
        <v>92.666666666666686</v>
      </c>
      <c r="AM15" s="74">
        <v>96</v>
      </c>
      <c r="AN15" s="74">
        <v>100.80833333333334</v>
      </c>
      <c r="AO15" s="74">
        <v>82.483333333333334</v>
      </c>
      <c r="AP15" s="74">
        <v>104.36666666666667</v>
      </c>
      <c r="AQ15" s="74">
        <v>104.325</v>
      </c>
      <c r="AR15" s="74">
        <v>104.61666666666663</v>
      </c>
      <c r="AS15" s="74">
        <v>107.63333333333334</v>
      </c>
      <c r="AT15" s="74">
        <v>108.375</v>
      </c>
      <c r="AU15" s="75" t="s">
        <v>280</v>
      </c>
      <c r="AV15" s="79" t="s">
        <v>280</v>
      </c>
      <c r="AW15" s="80">
        <v>102.83333333333336</v>
      </c>
      <c r="AX15" s="81">
        <v>85.799999999999969</v>
      </c>
      <c r="AY15" s="81">
        <v>75.799999999999983</v>
      </c>
      <c r="AZ15" s="81">
        <v>97.716666666666654</v>
      </c>
      <c r="BA15" s="81">
        <v>109.40833333333336</v>
      </c>
      <c r="BB15" s="74">
        <v>107.76666666666667</v>
      </c>
      <c r="BC15" s="74">
        <v>107.72499999999998</v>
      </c>
      <c r="BD15" s="74">
        <v>109.24999999999999</v>
      </c>
      <c r="BE15" s="74">
        <v>98.216666666666654</v>
      </c>
      <c r="BF15" s="74">
        <v>106.07499999999999</v>
      </c>
      <c r="BG15" s="74">
        <v>108.16666666666669</v>
      </c>
      <c r="BH15" s="74">
        <v>84.408333333333346</v>
      </c>
      <c r="BI15" s="75" t="s">
        <v>280</v>
      </c>
    </row>
    <row r="16" spans="1:61" s="82" customFormat="1" ht="23.1" customHeight="1">
      <c r="A16" s="79" t="s">
        <v>422</v>
      </c>
      <c r="B16" s="74">
        <v>107.59</v>
      </c>
      <c r="C16" s="74">
        <v>114.26</v>
      </c>
      <c r="D16" s="74">
        <v>114.1</v>
      </c>
      <c r="E16" s="74">
        <v>116.52</v>
      </c>
      <c r="F16" s="74">
        <v>103.73</v>
      </c>
      <c r="G16" s="74">
        <v>104.72</v>
      </c>
      <c r="H16" s="74">
        <v>103.28</v>
      </c>
      <c r="I16" s="74">
        <v>111.4</v>
      </c>
      <c r="J16" s="74">
        <v>112.03</v>
      </c>
      <c r="K16" s="74">
        <v>107.52</v>
      </c>
      <c r="L16" s="74">
        <v>111.76</v>
      </c>
      <c r="M16" s="74">
        <v>105.75</v>
      </c>
      <c r="N16" s="74">
        <v>115.29</v>
      </c>
      <c r="O16" s="74">
        <v>114.61</v>
      </c>
      <c r="P16" s="74">
        <v>114.88</v>
      </c>
      <c r="Q16" s="75" t="s">
        <v>422</v>
      </c>
      <c r="R16" s="79" t="s">
        <v>422</v>
      </c>
      <c r="S16" s="74">
        <v>106.49</v>
      </c>
      <c r="T16" s="74">
        <v>107.07</v>
      </c>
      <c r="U16" s="74">
        <v>110.78</v>
      </c>
      <c r="V16" s="74">
        <v>100.41</v>
      </c>
      <c r="W16" s="74">
        <v>113.55</v>
      </c>
      <c r="X16" s="74">
        <v>110.29</v>
      </c>
      <c r="Y16" s="74">
        <v>109.2</v>
      </c>
      <c r="Z16" s="74">
        <v>103.61</v>
      </c>
      <c r="AA16" s="74">
        <v>101.72</v>
      </c>
      <c r="AB16" s="74">
        <v>103.29</v>
      </c>
      <c r="AC16" s="74">
        <v>109.1</v>
      </c>
      <c r="AD16" s="74">
        <v>108.82</v>
      </c>
      <c r="AE16" s="74">
        <v>101.73</v>
      </c>
      <c r="AF16" s="74">
        <v>111.14</v>
      </c>
      <c r="AG16" s="74">
        <v>110.69</v>
      </c>
      <c r="AH16" s="75" t="s">
        <v>422</v>
      </c>
      <c r="AI16" s="79" t="s">
        <v>422</v>
      </c>
      <c r="AJ16" s="74">
        <v>95.87</v>
      </c>
      <c r="AK16" s="74">
        <v>111.92</v>
      </c>
      <c r="AL16" s="74">
        <v>89.76</v>
      </c>
      <c r="AM16" s="74">
        <v>96</v>
      </c>
      <c r="AN16" s="74">
        <v>101.75</v>
      </c>
      <c r="AO16" s="74">
        <v>79.19</v>
      </c>
      <c r="AP16" s="74">
        <v>104.13</v>
      </c>
      <c r="AQ16" s="74">
        <v>105.6</v>
      </c>
      <c r="AR16" s="74">
        <v>105.47</v>
      </c>
      <c r="AS16" s="74">
        <v>110.69</v>
      </c>
      <c r="AT16" s="74">
        <v>111.22</v>
      </c>
      <c r="AU16" s="75" t="s">
        <v>422</v>
      </c>
      <c r="AV16" s="79" t="s">
        <v>422</v>
      </c>
      <c r="AW16" s="80">
        <v>104.14</v>
      </c>
      <c r="AX16" s="81">
        <v>59.25</v>
      </c>
      <c r="AY16" s="81">
        <v>75.8</v>
      </c>
      <c r="AZ16" s="81">
        <v>96.74</v>
      </c>
      <c r="BA16" s="81">
        <v>114.62</v>
      </c>
      <c r="BB16" s="74">
        <v>110.33</v>
      </c>
      <c r="BC16" s="74">
        <v>110.31</v>
      </c>
      <c r="BD16" s="74">
        <v>111.31</v>
      </c>
      <c r="BE16" s="74">
        <v>99.29</v>
      </c>
      <c r="BF16" s="74">
        <v>108.66</v>
      </c>
      <c r="BG16" s="74">
        <v>114.23</v>
      </c>
      <c r="BH16" s="74">
        <v>81.61</v>
      </c>
      <c r="BI16" s="75" t="s">
        <v>422</v>
      </c>
    </row>
    <row r="17" spans="1:62" s="82" customFormat="1" ht="23.1" customHeight="1">
      <c r="A17" s="79" t="s">
        <v>509</v>
      </c>
      <c r="B17" s="74">
        <v>108.68</v>
      </c>
      <c r="C17" s="74">
        <v>115.27</v>
      </c>
      <c r="D17" s="74">
        <v>115.12</v>
      </c>
      <c r="E17" s="74">
        <v>117.34</v>
      </c>
      <c r="F17" s="74">
        <v>103.8</v>
      </c>
      <c r="G17" s="74">
        <v>105.44</v>
      </c>
      <c r="H17" s="74">
        <v>103.09</v>
      </c>
      <c r="I17" s="74">
        <v>115.73</v>
      </c>
      <c r="J17" s="74">
        <v>116.79</v>
      </c>
      <c r="K17" s="74">
        <v>109.27</v>
      </c>
      <c r="L17" s="74">
        <v>114.51</v>
      </c>
      <c r="M17" s="74">
        <v>107.18</v>
      </c>
      <c r="N17" s="74">
        <v>117.61</v>
      </c>
      <c r="O17" s="74">
        <v>119.96</v>
      </c>
      <c r="P17" s="74">
        <v>117.87</v>
      </c>
      <c r="Q17" s="75" t="s">
        <v>509</v>
      </c>
      <c r="R17" s="79" t="s">
        <v>509</v>
      </c>
      <c r="S17" s="74">
        <v>108.76</v>
      </c>
      <c r="T17" s="74">
        <v>108.65</v>
      </c>
      <c r="U17" s="74">
        <v>110.3</v>
      </c>
      <c r="V17" s="74">
        <v>104.27</v>
      </c>
      <c r="W17" s="74">
        <v>115.49</v>
      </c>
      <c r="X17" s="74">
        <v>110.77</v>
      </c>
      <c r="Y17" s="74">
        <v>110.38</v>
      </c>
      <c r="Z17" s="74">
        <v>104.43</v>
      </c>
      <c r="AA17" s="74">
        <v>102.59</v>
      </c>
      <c r="AB17" s="74">
        <v>103.82</v>
      </c>
      <c r="AC17" s="74">
        <v>110.59</v>
      </c>
      <c r="AD17" s="74">
        <v>106.35</v>
      </c>
      <c r="AE17" s="74">
        <v>101.49</v>
      </c>
      <c r="AF17" s="74">
        <v>107.11</v>
      </c>
      <c r="AG17" s="74">
        <v>111.8</v>
      </c>
      <c r="AH17" s="75" t="s">
        <v>509</v>
      </c>
      <c r="AI17" s="79" t="s">
        <v>509</v>
      </c>
      <c r="AJ17" s="74">
        <v>95.81</v>
      </c>
      <c r="AK17" s="74">
        <v>118.52</v>
      </c>
      <c r="AL17" s="74">
        <v>86.79</v>
      </c>
      <c r="AM17" s="74">
        <v>96.09</v>
      </c>
      <c r="AN17" s="74">
        <v>102.52</v>
      </c>
      <c r="AO17" s="74">
        <v>73.19</v>
      </c>
      <c r="AP17" s="74">
        <v>101.48</v>
      </c>
      <c r="AQ17" s="74">
        <v>107.05</v>
      </c>
      <c r="AR17" s="74">
        <v>107.97</v>
      </c>
      <c r="AS17" s="74">
        <v>113.91</v>
      </c>
      <c r="AT17" s="74">
        <v>110.9</v>
      </c>
      <c r="AU17" s="75" t="s">
        <v>509</v>
      </c>
      <c r="AV17" s="79" t="s">
        <v>509</v>
      </c>
      <c r="AW17" s="80">
        <v>105.06</v>
      </c>
      <c r="AX17" s="81">
        <v>56</v>
      </c>
      <c r="AY17" s="81">
        <v>75.8</v>
      </c>
      <c r="AZ17" s="81">
        <v>96.43</v>
      </c>
      <c r="BA17" s="81">
        <v>116.58</v>
      </c>
      <c r="BB17" s="74">
        <v>111.66</v>
      </c>
      <c r="BC17" s="74">
        <v>111.64</v>
      </c>
      <c r="BD17" s="74">
        <v>112.55</v>
      </c>
      <c r="BE17" s="74">
        <v>101.94</v>
      </c>
      <c r="BF17" s="74">
        <v>111.92</v>
      </c>
      <c r="BG17" s="74">
        <v>120.36</v>
      </c>
      <c r="BH17" s="74">
        <v>82.32</v>
      </c>
      <c r="BI17" s="75" t="s">
        <v>509</v>
      </c>
    </row>
    <row r="18" spans="1:62" s="10" customFormat="1" ht="23.1" customHeight="1">
      <c r="A18" s="83" t="s">
        <v>510</v>
      </c>
      <c r="B18" s="69">
        <v>108.68</v>
      </c>
      <c r="C18" s="69">
        <v>116.92</v>
      </c>
      <c r="D18" s="69">
        <v>116.8</v>
      </c>
      <c r="E18" s="69">
        <v>118.54</v>
      </c>
      <c r="F18" s="69">
        <v>160.1</v>
      </c>
      <c r="G18" s="69">
        <v>105.26</v>
      </c>
      <c r="H18" s="69">
        <v>183.08</v>
      </c>
      <c r="I18" s="69">
        <v>117.21</v>
      </c>
      <c r="J18" s="69">
        <v>118.51</v>
      </c>
      <c r="K18" s="69">
        <v>109.24</v>
      </c>
      <c r="L18" s="69">
        <v>112.2</v>
      </c>
      <c r="M18" s="69">
        <v>107.51</v>
      </c>
      <c r="N18" s="69">
        <v>116.62</v>
      </c>
      <c r="O18" s="69">
        <v>121.4</v>
      </c>
      <c r="P18" s="69">
        <v>111.58</v>
      </c>
      <c r="Q18" s="9" t="s">
        <v>510</v>
      </c>
      <c r="R18" s="11" t="s">
        <v>510</v>
      </c>
      <c r="S18" s="69">
        <v>109.83</v>
      </c>
      <c r="T18" s="69">
        <v>109.45</v>
      </c>
      <c r="U18" s="69">
        <v>111.7</v>
      </c>
      <c r="V18" s="69">
        <v>106.09</v>
      </c>
      <c r="W18" s="69">
        <v>118.65</v>
      </c>
      <c r="X18" s="69">
        <v>110.97</v>
      </c>
      <c r="Y18" s="69">
        <v>108.86</v>
      </c>
      <c r="Z18" s="69">
        <v>105.48</v>
      </c>
      <c r="AA18" s="69">
        <v>103.38</v>
      </c>
      <c r="AB18" s="69">
        <v>105.23</v>
      </c>
      <c r="AC18" s="69">
        <v>111.31</v>
      </c>
      <c r="AD18" s="69">
        <v>97.07</v>
      </c>
      <c r="AE18" s="69">
        <v>101.81</v>
      </c>
      <c r="AF18" s="69">
        <v>92.32</v>
      </c>
      <c r="AG18" s="69">
        <v>112.41</v>
      </c>
      <c r="AH18" s="9" t="s">
        <v>510</v>
      </c>
      <c r="AI18" s="11" t="s">
        <v>510</v>
      </c>
      <c r="AJ18" s="69">
        <v>95.69</v>
      </c>
      <c r="AK18" s="69">
        <v>118.52</v>
      </c>
      <c r="AL18" s="69">
        <v>83.64</v>
      </c>
      <c r="AM18" s="69">
        <v>96.12</v>
      </c>
      <c r="AN18" s="69">
        <v>101.89</v>
      </c>
      <c r="AO18" s="69">
        <v>68.55</v>
      </c>
      <c r="AP18" s="69">
        <v>100.83</v>
      </c>
      <c r="AQ18" s="69">
        <v>108.6</v>
      </c>
      <c r="AR18" s="69">
        <v>108.79</v>
      </c>
      <c r="AS18" s="69">
        <v>116.84</v>
      </c>
      <c r="AT18" s="69">
        <v>102.4</v>
      </c>
      <c r="AU18" s="9" t="s">
        <v>510</v>
      </c>
      <c r="AV18" s="11" t="s">
        <v>510</v>
      </c>
      <c r="AW18" s="306">
        <v>105.5</v>
      </c>
      <c r="AX18" s="72">
        <v>56.27</v>
      </c>
      <c r="AY18" s="72">
        <v>75.8</v>
      </c>
      <c r="AZ18" s="72">
        <v>96.39</v>
      </c>
      <c r="BA18" s="72">
        <v>117.26</v>
      </c>
      <c r="BB18" s="69">
        <v>112.39</v>
      </c>
      <c r="BC18" s="69">
        <v>112.34</v>
      </c>
      <c r="BD18" s="69">
        <v>114.47</v>
      </c>
      <c r="BE18" s="69">
        <v>103.53</v>
      </c>
      <c r="BF18" s="69">
        <v>113.02</v>
      </c>
      <c r="BG18" s="69">
        <v>128.87</v>
      </c>
      <c r="BH18" s="69">
        <v>82.69</v>
      </c>
      <c r="BI18" s="9" t="s">
        <v>510</v>
      </c>
    </row>
    <row r="19" spans="1:62" s="78" customFormat="1" ht="12.2" customHeight="1">
      <c r="A19" s="84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9"/>
      <c r="R19" s="8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9"/>
      <c r="AI19" s="8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9"/>
      <c r="AV19" s="84"/>
      <c r="AW19" s="74"/>
      <c r="AX19" s="85"/>
      <c r="AY19" s="85"/>
      <c r="AZ19" s="85"/>
      <c r="BA19" s="85"/>
      <c r="BB19" s="74"/>
      <c r="BC19" s="74"/>
      <c r="BD19" s="74"/>
      <c r="BE19" s="74"/>
      <c r="BF19" s="74"/>
      <c r="BG19" s="74"/>
      <c r="BH19" s="74"/>
      <c r="BI19" s="9"/>
    </row>
    <row r="20" spans="1:62" s="88" customFormat="1" ht="22.5" customHeight="1">
      <c r="A20" s="86" t="s">
        <v>95</v>
      </c>
      <c r="B20" s="74">
        <v>108.68</v>
      </c>
      <c r="C20" s="74">
        <v>116.92</v>
      </c>
      <c r="D20" s="74">
        <v>116.8</v>
      </c>
      <c r="E20" s="74">
        <v>118.54</v>
      </c>
      <c r="F20" s="74">
        <v>160.1</v>
      </c>
      <c r="G20" s="74">
        <v>105.26</v>
      </c>
      <c r="H20" s="74">
        <v>183.08</v>
      </c>
      <c r="I20" s="74">
        <v>117.21</v>
      </c>
      <c r="J20" s="74">
        <v>118.51</v>
      </c>
      <c r="K20" s="74">
        <v>109.24</v>
      </c>
      <c r="L20" s="74">
        <v>112.2</v>
      </c>
      <c r="M20" s="74">
        <v>107.51</v>
      </c>
      <c r="N20" s="74">
        <v>116.62</v>
      </c>
      <c r="O20" s="74">
        <v>121.4</v>
      </c>
      <c r="P20" s="74">
        <v>111.58</v>
      </c>
      <c r="Q20" s="87" t="s">
        <v>96</v>
      </c>
      <c r="R20" s="86" t="s">
        <v>95</v>
      </c>
      <c r="S20" s="74">
        <v>109.83</v>
      </c>
      <c r="T20" s="74">
        <v>109.45</v>
      </c>
      <c r="U20" s="74">
        <v>111.7</v>
      </c>
      <c r="V20" s="74">
        <v>106.09</v>
      </c>
      <c r="W20" s="74">
        <v>118.65</v>
      </c>
      <c r="X20" s="74">
        <v>110.97</v>
      </c>
      <c r="Y20" s="74">
        <v>108.86</v>
      </c>
      <c r="Z20" s="74">
        <v>105.48</v>
      </c>
      <c r="AA20" s="74">
        <v>103.38</v>
      </c>
      <c r="AB20" s="74">
        <v>105.23</v>
      </c>
      <c r="AC20" s="74">
        <v>111.31</v>
      </c>
      <c r="AD20" s="74">
        <v>97.07</v>
      </c>
      <c r="AE20" s="74">
        <v>101.81</v>
      </c>
      <c r="AF20" s="74">
        <v>92.32</v>
      </c>
      <c r="AG20" s="74">
        <v>112.41</v>
      </c>
      <c r="AH20" s="87" t="s">
        <v>96</v>
      </c>
      <c r="AI20" s="86" t="s">
        <v>95</v>
      </c>
      <c r="AJ20" s="74">
        <v>95.69</v>
      </c>
      <c r="AK20" s="74">
        <v>118.52</v>
      </c>
      <c r="AL20" s="74">
        <v>83.64</v>
      </c>
      <c r="AM20" s="74">
        <v>96.12</v>
      </c>
      <c r="AN20" s="74">
        <v>101.89</v>
      </c>
      <c r="AO20" s="74">
        <v>68.55</v>
      </c>
      <c r="AP20" s="74">
        <v>100.83</v>
      </c>
      <c r="AQ20" s="74">
        <v>108.6</v>
      </c>
      <c r="AR20" s="74">
        <v>108.79</v>
      </c>
      <c r="AS20" s="74">
        <v>116.84</v>
      </c>
      <c r="AT20" s="74">
        <v>102.4</v>
      </c>
      <c r="AU20" s="87" t="s">
        <v>96</v>
      </c>
      <c r="AV20" s="86" t="s">
        <v>95</v>
      </c>
      <c r="AW20" s="80">
        <v>105.5</v>
      </c>
      <c r="AX20" s="307">
        <v>56.27</v>
      </c>
      <c r="AY20" s="307">
        <v>75.8</v>
      </c>
      <c r="AZ20" s="307">
        <v>96.39</v>
      </c>
      <c r="BA20" s="307">
        <v>117.26</v>
      </c>
      <c r="BB20" s="74">
        <v>112.39</v>
      </c>
      <c r="BC20" s="74">
        <v>112.34</v>
      </c>
      <c r="BD20" s="74">
        <v>114.47</v>
      </c>
      <c r="BE20" s="74">
        <v>103.53</v>
      </c>
      <c r="BF20" s="74">
        <v>113.02</v>
      </c>
      <c r="BG20" s="74">
        <v>128.87</v>
      </c>
      <c r="BH20" s="74">
        <v>82.69</v>
      </c>
      <c r="BI20" s="87" t="s">
        <v>96</v>
      </c>
    </row>
    <row r="21" spans="1:62" s="88" customFormat="1" ht="23.1" customHeight="1">
      <c r="A21" s="86" t="s">
        <v>97</v>
      </c>
      <c r="B21" s="74">
        <v>108.54</v>
      </c>
      <c r="C21" s="74">
        <v>117.65</v>
      </c>
      <c r="D21" s="74">
        <v>117.52</v>
      </c>
      <c r="E21" s="74">
        <v>119.35</v>
      </c>
      <c r="F21" s="74">
        <v>160.26</v>
      </c>
      <c r="G21" s="74">
        <v>105.79</v>
      </c>
      <c r="H21" s="74">
        <v>183.08</v>
      </c>
      <c r="I21" s="74">
        <v>116.86</v>
      </c>
      <c r="J21" s="74">
        <v>118.07</v>
      </c>
      <c r="K21" s="74">
        <v>109.51</v>
      </c>
      <c r="L21" s="74">
        <v>112.2</v>
      </c>
      <c r="M21" s="74">
        <v>107.64</v>
      </c>
      <c r="N21" s="74">
        <v>116.69</v>
      </c>
      <c r="O21" s="74">
        <v>125.37</v>
      </c>
      <c r="P21" s="74">
        <v>109.94</v>
      </c>
      <c r="Q21" s="87" t="s">
        <v>98</v>
      </c>
      <c r="R21" s="86" t="s">
        <v>97</v>
      </c>
      <c r="S21" s="74">
        <v>110.69</v>
      </c>
      <c r="T21" s="74">
        <v>110.2</v>
      </c>
      <c r="U21" s="74">
        <v>111.7</v>
      </c>
      <c r="V21" s="74">
        <v>106.9</v>
      </c>
      <c r="W21" s="74">
        <v>120.65</v>
      </c>
      <c r="X21" s="74">
        <v>109.7</v>
      </c>
      <c r="Y21" s="74">
        <v>110.54</v>
      </c>
      <c r="Z21" s="74">
        <v>105.96</v>
      </c>
      <c r="AA21" s="74">
        <v>104.31</v>
      </c>
      <c r="AB21" s="74">
        <v>105.28</v>
      </c>
      <c r="AC21" s="74">
        <v>111.84</v>
      </c>
      <c r="AD21" s="74">
        <v>94.01</v>
      </c>
      <c r="AE21" s="74">
        <v>101.25</v>
      </c>
      <c r="AF21" s="74">
        <v>87.78</v>
      </c>
      <c r="AG21" s="74">
        <v>112.25</v>
      </c>
      <c r="AH21" s="87" t="s">
        <v>98</v>
      </c>
      <c r="AI21" s="86" t="s">
        <v>97</v>
      </c>
      <c r="AJ21" s="74">
        <v>95.69</v>
      </c>
      <c r="AK21" s="74">
        <v>118.52</v>
      </c>
      <c r="AL21" s="74">
        <v>83.64</v>
      </c>
      <c r="AM21" s="74">
        <v>96.12</v>
      </c>
      <c r="AN21" s="74">
        <v>102.42</v>
      </c>
      <c r="AO21" s="74">
        <v>69.86</v>
      </c>
      <c r="AP21" s="74">
        <v>101.09</v>
      </c>
      <c r="AQ21" s="74">
        <v>110.79</v>
      </c>
      <c r="AR21" s="74">
        <v>108.85</v>
      </c>
      <c r="AS21" s="74">
        <v>117.26</v>
      </c>
      <c r="AT21" s="74">
        <v>101.55</v>
      </c>
      <c r="AU21" s="87" t="s">
        <v>98</v>
      </c>
      <c r="AV21" s="86" t="s">
        <v>97</v>
      </c>
      <c r="AW21" s="80">
        <v>105.63</v>
      </c>
      <c r="AX21" s="307">
        <v>56.27</v>
      </c>
      <c r="AY21" s="307">
        <v>75.8</v>
      </c>
      <c r="AZ21" s="307">
        <v>96.39</v>
      </c>
      <c r="BA21" s="307">
        <v>117.48</v>
      </c>
      <c r="BB21" s="74">
        <v>112.69</v>
      </c>
      <c r="BC21" s="74">
        <v>112.68</v>
      </c>
      <c r="BD21" s="74">
        <v>113.13</v>
      </c>
      <c r="BE21" s="74">
        <v>103.56</v>
      </c>
      <c r="BF21" s="74">
        <v>112.94</v>
      </c>
      <c r="BG21" s="74">
        <v>129.63</v>
      </c>
      <c r="BH21" s="74">
        <v>82.69</v>
      </c>
      <c r="BI21" s="87" t="s">
        <v>98</v>
      </c>
    </row>
    <row r="22" spans="1:62" s="88" customFormat="1" ht="23.1" customHeight="1">
      <c r="A22" s="86" t="s">
        <v>99</v>
      </c>
      <c r="B22" s="74">
        <v>108.61</v>
      </c>
      <c r="C22" s="74">
        <v>116.33</v>
      </c>
      <c r="D22" s="74">
        <v>116.1</v>
      </c>
      <c r="E22" s="74">
        <v>119.39</v>
      </c>
      <c r="F22" s="74">
        <v>160.18</v>
      </c>
      <c r="G22" s="74">
        <v>105.52</v>
      </c>
      <c r="H22" s="74">
        <v>183.08</v>
      </c>
      <c r="I22" s="74">
        <v>116.96</v>
      </c>
      <c r="J22" s="74">
        <v>118.11</v>
      </c>
      <c r="K22" s="74">
        <v>109.95</v>
      </c>
      <c r="L22" s="74">
        <v>111.14</v>
      </c>
      <c r="M22" s="74">
        <v>107.81</v>
      </c>
      <c r="N22" s="74">
        <v>116.75</v>
      </c>
      <c r="O22" s="74">
        <v>125.78</v>
      </c>
      <c r="P22" s="74">
        <v>107</v>
      </c>
      <c r="Q22" s="87" t="s">
        <v>100</v>
      </c>
      <c r="R22" s="86" t="s">
        <v>99</v>
      </c>
      <c r="S22" s="74">
        <v>110.36</v>
      </c>
      <c r="T22" s="74">
        <v>110.83</v>
      </c>
      <c r="U22" s="74">
        <v>110.17</v>
      </c>
      <c r="V22" s="74">
        <v>105.46</v>
      </c>
      <c r="W22" s="74">
        <v>122.18</v>
      </c>
      <c r="X22" s="74">
        <v>109.7</v>
      </c>
      <c r="Y22" s="74">
        <v>111.17</v>
      </c>
      <c r="Z22" s="74">
        <v>105.89</v>
      </c>
      <c r="AA22" s="74">
        <v>104.17</v>
      </c>
      <c r="AB22" s="74">
        <v>105.28</v>
      </c>
      <c r="AC22" s="74">
        <v>111.84</v>
      </c>
      <c r="AD22" s="74">
        <v>95.54</v>
      </c>
      <c r="AE22" s="74">
        <v>100.9</v>
      </c>
      <c r="AF22" s="74">
        <v>90.31</v>
      </c>
      <c r="AG22" s="74">
        <v>112.11</v>
      </c>
      <c r="AH22" s="87" t="s">
        <v>100</v>
      </c>
      <c r="AI22" s="86" t="s">
        <v>99</v>
      </c>
      <c r="AJ22" s="74">
        <v>95.69</v>
      </c>
      <c r="AK22" s="74">
        <v>118.52</v>
      </c>
      <c r="AL22" s="74">
        <v>83.64</v>
      </c>
      <c r="AM22" s="74">
        <v>96.12</v>
      </c>
      <c r="AN22" s="74">
        <v>101.71</v>
      </c>
      <c r="AO22" s="74">
        <v>68.709999999999994</v>
      </c>
      <c r="AP22" s="74">
        <v>100.75</v>
      </c>
      <c r="AQ22" s="74">
        <v>109.67</v>
      </c>
      <c r="AR22" s="74">
        <v>109.39</v>
      </c>
      <c r="AS22" s="74">
        <v>117.32</v>
      </c>
      <c r="AT22" s="74">
        <v>96.97</v>
      </c>
      <c r="AU22" s="87" t="s">
        <v>100</v>
      </c>
      <c r="AV22" s="86" t="s">
        <v>99</v>
      </c>
      <c r="AW22" s="80">
        <v>106.75</v>
      </c>
      <c r="AX22" s="307">
        <v>57.94</v>
      </c>
      <c r="AY22" s="307">
        <v>75.8</v>
      </c>
      <c r="AZ22" s="307">
        <v>96.36</v>
      </c>
      <c r="BA22" s="307">
        <v>119.16</v>
      </c>
      <c r="BB22" s="74">
        <v>113.58</v>
      </c>
      <c r="BC22" s="74">
        <v>113.52</v>
      </c>
      <c r="BD22" s="74">
        <v>115.67</v>
      </c>
      <c r="BE22" s="74">
        <v>104.46</v>
      </c>
      <c r="BF22" s="74">
        <v>113.65</v>
      </c>
      <c r="BG22" s="74">
        <v>129.63</v>
      </c>
      <c r="BH22" s="74">
        <v>84.18</v>
      </c>
      <c r="BI22" s="87" t="s">
        <v>100</v>
      </c>
    </row>
    <row r="23" spans="1:62" s="88" customFormat="1" ht="23.1" customHeight="1">
      <c r="A23" s="86" t="s">
        <v>101</v>
      </c>
      <c r="B23" s="74">
        <v>108.56</v>
      </c>
      <c r="C23" s="74">
        <v>115.71</v>
      </c>
      <c r="D23" s="74">
        <v>115.4</v>
      </c>
      <c r="E23" s="74">
        <v>120.07</v>
      </c>
      <c r="F23" s="74">
        <v>160.31</v>
      </c>
      <c r="G23" s="74">
        <v>105.96</v>
      </c>
      <c r="H23" s="74">
        <v>183.08</v>
      </c>
      <c r="I23" s="74">
        <v>116.56</v>
      </c>
      <c r="J23" s="74">
        <v>118.13</v>
      </c>
      <c r="K23" s="74">
        <v>107</v>
      </c>
      <c r="L23" s="74">
        <v>111.15</v>
      </c>
      <c r="M23" s="74">
        <v>107.81</v>
      </c>
      <c r="N23" s="74">
        <v>116.9</v>
      </c>
      <c r="O23" s="74">
        <v>125.6</v>
      </c>
      <c r="P23" s="74">
        <v>107.08</v>
      </c>
      <c r="Q23" s="87" t="s">
        <v>102</v>
      </c>
      <c r="R23" s="86" t="s">
        <v>101</v>
      </c>
      <c r="S23" s="74">
        <v>109.98</v>
      </c>
      <c r="T23" s="74">
        <v>110.49</v>
      </c>
      <c r="U23" s="74">
        <v>110.31</v>
      </c>
      <c r="V23" s="74">
        <v>105.77</v>
      </c>
      <c r="W23" s="74">
        <v>119.48</v>
      </c>
      <c r="X23" s="74">
        <v>109.7</v>
      </c>
      <c r="Y23" s="74">
        <v>110.02</v>
      </c>
      <c r="Z23" s="74">
        <v>105.6</v>
      </c>
      <c r="AA23" s="74">
        <v>103.51</v>
      </c>
      <c r="AB23" s="74">
        <v>105.15</v>
      </c>
      <c r="AC23" s="74">
        <v>111.92</v>
      </c>
      <c r="AD23" s="74">
        <v>95.75</v>
      </c>
      <c r="AE23" s="74">
        <v>100.66</v>
      </c>
      <c r="AF23" s="74">
        <v>90.7</v>
      </c>
      <c r="AG23" s="74">
        <v>112.23</v>
      </c>
      <c r="AH23" s="87" t="s">
        <v>102</v>
      </c>
      <c r="AI23" s="86" t="s">
        <v>101</v>
      </c>
      <c r="AJ23" s="74">
        <v>95.68</v>
      </c>
      <c r="AK23" s="74">
        <v>118.52</v>
      </c>
      <c r="AL23" s="74">
        <v>83.36</v>
      </c>
      <c r="AM23" s="74">
        <v>96.12</v>
      </c>
      <c r="AN23" s="74">
        <v>103.08</v>
      </c>
      <c r="AO23" s="74">
        <v>68.72</v>
      </c>
      <c r="AP23" s="74">
        <v>101.06</v>
      </c>
      <c r="AQ23" s="74">
        <v>110.92</v>
      </c>
      <c r="AR23" s="74">
        <v>109.42</v>
      </c>
      <c r="AS23" s="74">
        <v>117.47</v>
      </c>
      <c r="AT23" s="74">
        <v>106.03</v>
      </c>
      <c r="AU23" s="87" t="s">
        <v>102</v>
      </c>
      <c r="AV23" s="86" t="s">
        <v>101</v>
      </c>
      <c r="AW23" s="80">
        <v>107</v>
      </c>
      <c r="AX23" s="307">
        <v>57.94</v>
      </c>
      <c r="AY23" s="307">
        <v>75.8</v>
      </c>
      <c r="AZ23" s="307">
        <v>96.36</v>
      </c>
      <c r="BA23" s="307">
        <v>119.56</v>
      </c>
      <c r="BB23" s="74">
        <v>113.56</v>
      </c>
      <c r="BC23" s="74">
        <v>113.49</v>
      </c>
      <c r="BD23" s="74">
        <v>116.03</v>
      </c>
      <c r="BE23" s="74">
        <v>104.16</v>
      </c>
      <c r="BF23" s="74">
        <v>113.36</v>
      </c>
      <c r="BG23" s="74">
        <v>128.16999999999999</v>
      </c>
      <c r="BH23" s="74">
        <v>84.18</v>
      </c>
      <c r="BI23" s="87" t="s">
        <v>102</v>
      </c>
    </row>
    <row r="24" spans="1:62" s="88" customFormat="1" ht="23.1" customHeight="1">
      <c r="A24" s="86" t="s">
        <v>103</v>
      </c>
      <c r="B24" s="74">
        <v>108.97</v>
      </c>
      <c r="C24" s="74">
        <v>118.14</v>
      </c>
      <c r="D24" s="74">
        <v>117.89</v>
      </c>
      <c r="E24" s="74">
        <v>121.71</v>
      </c>
      <c r="F24" s="74">
        <v>160.36000000000001</v>
      </c>
      <c r="G24" s="74">
        <v>106.14</v>
      </c>
      <c r="H24" s="74">
        <v>183.08</v>
      </c>
      <c r="I24" s="74">
        <v>117.11</v>
      </c>
      <c r="J24" s="74">
        <v>118.29</v>
      </c>
      <c r="K24" s="74">
        <v>109.97</v>
      </c>
      <c r="L24" s="74">
        <v>110.1</v>
      </c>
      <c r="M24" s="74">
        <v>107.87</v>
      </c>
      <c r="N24" s="74">
        <v>117.09</v>
      </c>
      <c r="O24" s="74">
        <v>126.04</v>
      </c>
      <c r="P24" s="74">
        <v>104.24</v>
      </c>
      <c r="Q24" s="87" t="s">
        <v>122</v>
      </c>
      <c r="R24" s="86" t="s">
        <v>103</v>
      </c>
      <c r="S24" s="74">
        <v>110.8</v>
      </c>
      <c r="T24" s="74">
        <v>110.49</v>
      </c>
      <c r="U24" s="74">
        <v>110.31</v>
      </c>
      <c r="V24" s="74">
        <v>107.28</v>
      </c>
      <c r="W24" s="74">
        <v>120.86</v>
      </c>
      <c r="X24" s="74">
        <v>109.23</v>
      </c>
      <c r="Y24" s="74">
        <v>110.6</v>
      </c>
      <c r="Z24" s="74">
        <v>105.77</v>
      </c>
      <c r="AA24" s="74">
        <v>103.95</v>
      </c>
      <c r="AB24" s="74">
        <v>105.15</v>
      </c>
      <c r="AC24" s="74">
        <v>111.92</v>
      </c>
      <c r="AD24" s="74">
        <v>96.2</v>
      </c>
      <c r="AE24" s="74">
        <v>100.64</v>
      </c>
      <c r="AF24" s="74">
        <v>91.41</v>
      </c>
      <c r="AG24" s="74">
        <v>112.24</v>
      </c>
      <c r="AH24" s="87" t="s">
        <v>122</v>
      </c>
      <c r="AI24" s="86" t="s">
        <v>103</v>
      </c>
      <c r="AJ24" s="74">
        <v>95.65</v>
      </c>
      <c r="AK24" s="74">
        <v>118.52</v>
      </c>
      <c r="AL24" s="74">
        <v>82.9</v>
      </c>
      <c r="AM24" s="74">
        <v>96.12</v>
      </c>
      <c r="AN24" s="74">
        <v>103.47</v>
      </c>
      <c r="AO24" s="74">
        <v>68.55</v>
      </c>
      <c r="AP24" s="74">
        <v>101.19</v>
      </c>
      <c r="AQ24" s="74">
        <v>111.25</v>
      </c>
      <c r="AR24" s="74">
        <v>109.51</v>
      </c>
      <c r="AS24" s="74">
        <v>117.58</v>
      </c>
      <c r="AT24" s="74">
        <v>108.54</v>
      </c>
      <c r="AU24" s="87" t="s">
        <v>122</v>
      </c>
      <c r="AV24" s="86" t="s">
        <v>103</v>
      </c>
      <c r="AW24" s="80">
        <v>107.09</v>
      </c>
      <c r="AX24" s="307">
        <v>57.94</v>
      </c>
      <c r="AY24" s="307">
        <v>75.8</v>
      </c>
      <c r="AZ24" s="307">
        <v>96.36</v>
      </c>
      <c r="BA24" s="307">
        <v>119.71</v>
      </c>
      <c r="BB24" s="74">
        <v>113.69</v>
      </c>
      <c r="BC24" s="74">
        <v>113.61</v>
      </c>
      <c r="BD24" s="74">
        <v>116.49</v>
      </c>
      <c r="BE24" s="74">
        <v>104.41</v>
      </c>
      <c r="BF24" s="74">
        <v>113.63</v>
      </c>
      <c r="BG24" s="74">
        <v>129.28</v>
      </c>
      <c r="BH24" s="74">
        <v>84.18</v>
      </c>
      <c r="BI24" s="87" t="s">
        <v>122</v>
      </c>
    </row>
    <row r="25" spans="1:62" s="88" customFormat="1" ht="23.1" customHeight="1">
      <c r="A25" s="86" t="s">
        <v>104</v>
      </c>
      <c r="B25" s="74">
        <v>108.89</v>
      </c>
      <c r="C25" s="74">
        <v>117.56</v>
      </c>
      <c r="D25" s="74">
        <v>117.42</v>
      </c>
      <c r="E25" s="74">
        <v>119.36</v>
      </c>
      <c r="F25" s="74">
        <v>160.21</v>
      </c>
      <c r="G25" s="74">
        <v>105.62</v>
      </c>
      <c r="H25" s="74">
        <v>183.08</v>
      </c>
      <c r="I25" s="74">
        <v>117.09</v>
      </c>
      <c r="J25" s="74">
        <v>118.31</v>
      </c>
      <c r="K25" s="74">
        <v>109.72</v>
      </c>
      <c r="L25" s="74">
        <v>110.11</v>
      </c>
      <c r="M25" s="74">
        <v>107.86</v>
      </c>
      <c r="N25" s="74">
        <v>116.9</v>
      </c>
      <c r="O25" s="74">
        <v>125.94</v>
      </c>
      <c r="P25" s="74">
        <v>104.36</v>
      </c>
      <c r="Q25" s="87" t="s">
        <v>124</v>
      </c>
      <c r="R25" s="86" t="s">
        <v>104</v>
      </c>
      <c r="S25" s="74">
        <v>110.77</v>
      </c>
      <c r="T25" s="74">
        <v>110.49</v>
      </c>
      <c r="U25" s="74">
        <v>110.1</v>
      </c>
      <c r="V25" s="74">
        <v>106.72</v>
      </c>
      <c r="W25" s="74">
        <v>122.14</v>
      </c>
      <c r="X25" s="74">
        <v>109.04</v>
      </c>
      <c r="Y25" s="74">
        <v>111.17</v>
      </c>
      <c r="Z25" s="74">
        <v>105.71</v>
      </c>
      <c r="AA25" s="74">
        <v>103.86</v>
      </c>
      <c r="AB25" s="74">
        <v>105.08</v>
      </c>
      <c r="AC25" s="74">
        <v>111.92</v>
      </c>
      <c r="AD25" s="74">
        <v>97.07</v>
      </c>
      <c r="AE25" s="74">
        <v>100.29</v>
      </c>
      <c r="AF25" s="74">
        <v>92.91</v>
      </c>
      <c r="AG25" s="74">
        <v>112.22</v>
      </c>
      <c r="AH25" s="87" t="s">
        <v>124</v>
      </c>
      <c r="AI25" s="86" t="s">
        <v>104</v>
      </c>
      <c r="AJ25" s="74">
        <v>95.65</v>
      </c>
      <c r="AK25" s="74">
        <v>118.52</v>
      </c>
      <c r="AL25" s="74">
        <v>82.9</v>
      </c>
      <c r="AM25" s="74">
        <v>96.12</v>
      </c>
      <c r="AN25" s="74">
        <v>102.29</v>
      </c>
      <c r="AO25" s="74">
        <v>69.58</v>
      </c>
      <c r="AP25" s="74">
        <v>101.19</v>
      </c>
      <c r="AQ25" s="74">
        <v>108.61</v>
      </c>
      <c r="AR25" s="74">
        <v>109.59</v>
      </c>
      <c r="AS25" s="74">
        <v>117.65</v>
      </c>
      <c r="AT25" s="74">
        <v>100.88</v>
      </c>
      <c r="AU25" s="87" t="s">
        <v>124</v>
      </c>
      <c r="AV25" s="86" t="s">
        <v>104</v>
      </c>
      <c r="AW25" s="80">
        <v>107.12</v>
      </c>
      <c r="AX25" s="307">
        <v>57.94</v>
      </c>
      <c r="AY25" s="307">
        <v>75.8</v>
      </c>
      <c r="AZ25" s="307">
        <v>96.36</v>
      </c>
      <c r="BA25" s="307">
        <v>119.75</v>
      </c>
      <c r="BB25" s="74">
        <v>113.75</v>
      </c>
      <c r="BC25" s="74">
        <v>113.67</v>
      </c>
      <c r="BD25" s="74">
        <v>116.18</v>
      </c>
      <c r="BE25" s="74">
        <v>103.6</v>
      </c>
      <c r="BF25" s="74">
        <v>112.12</v>
      </c>
      <c r="BG25" s="74">
        <v>129.31</v>
      </c>
      <c r="BH25" s="74">
        <v>84.21</v>
      </c>
      <c r="BI25" s="87" t="s">
        <v>124</v>
      </c>
    </row>
    <row r="26" spans="1:62" s="88" customFormat="1" ht="23.1" customHeight="1">
      <c r="A26" s="86" t="s">
        <v>105</v>
      </c>
      <c r="B26" s="74">
        <v>108.87</v>
      </c>
      <c r="C26" s="74">
        <v>117.71</v>
      </c>
      <c r="D26" s="74">
        <v>117.57</v>
      </c>
      <c r="E26" s="74">
        <v>119.66</v>
      </c>
      <c r="F26" s="74">
        <v>160.63999999999999</v>
      </c>
      <c r="G26" s="74">
        <v>107.08</v>
      </c>
      <c r="H26" s="74">
        <v>183.08</v>
      </c>
      <c r="I26" s="74">
        <v>117.09</v>
      </c>
      <c r="J26" s="74">
        <v>118.32</v>
      </c>
      <c r="K26" s="74">
        <v>109.59</v>
      </c>
      <c r="L26" s="74">
        <v>108.9</v>
      </c>
      <c r="M26" s="74">
        <v>107.89</v>
      </c>
      <c r="N26" s="74">
        <v>116.86</v>
      </c>
      <c r="O26" s="74">
        <v>126.09</v>
      </c>
      <c r="P26" s="74">
        <v>101.33</v>
      </c>
      <c r="Q26" s="87" t="s">
        <v>107</v>
      </c>
      <c r="R26" s="86" t="s">
        <v>105</v>
      </c>
      <c r="S26" s="74">
        <v>110.84</v>
      </c>
      <c r="T26" s="74">
        <v>110.43</v>
      </c>
      <c r="U26" s="74">
        <v>110.1</v>
      </c>
      <c r="V26" s="74">
        <v>107.18</v>
      </c>
      <c r="W26" s="74">
        <v>121.63</v>
      </c>
      <c r="X26" s="74">
        <v>109.32</v>
      </c>
      <c r="Y26" s="74">
        <v>110.73</v>
      </c>
      <c r="Z26" s="74">
        <v>105.76</v>
      </c>
      <c r="AA26" s="74">
        <v>104.04</v>
      </c>
      <c r="AB26" s="74">
        <v>105.04</v>
      </c>
      <c r="AC26" s="74">
        <v>111.92</v>
      </c>
      <c r="AD26" s="74">
        <v>96.86</v>
      </c>
      <c r="AE26" s="74">
        <v>100.34</v>
      </c>
      <c r="AF26" s="74">
        <v>92.52</v>
      </c>
      <c r="AG26" s="74">
        <v>112.42</v>
      </c>
      <c r="AH26" s="87" t="s">
        <v>107</v>
      </c>
      <c r="AI26" s="86" t="s">
        <v>105</v>
      </c>
      <c r="AJ26" s="74">
        <v>95.65</v>
      </c>
      <c r="AK26" s="74">
        <v>118.52</v>
      </c>
      <c r="AL26" s="74">
        <v>82.9</v>
      </c>
      <c r="AM26" s="74">
        <v>96.12</v>
      </c>
      <c r="AN26" s="74">
        <v>103.61</v>
      </c>
      <c r="AO26" s="74">
        <v>69.760000000000005</v>
      </c>
      <c r="AP26" s="74">
        <v>101.19</v>
      </c>
      <c r="AQ26" s="74">
        <v>109.34</v>
      </c>
      <c r="AR26" s="74">
        <v>109.38</v>
      </c>
      <c r="AS26" s="74">
        <v>117.65</v>
      </c>
      <c r="AT26" s="74">
        <v>111.13</v>
      </c>
      <c r="AU26" s="87" t="s">
        <v>107</v>
      </c>
      <c r="AV26" s="86" t="s">
        <v>105</v>
      </c>
      <c r="AW26" s="80">
        <v>107.14</v>
      </c>
      <c r="AX26" s="307">
        <v>57.94</v>
      </c>
      <c r="AY26" s="307">
        <v>75.8</v>
      </c>
      <c r="AZ26" s="307">
        <v>96.36</v>
      </c>
      <c r="BA26" s="307">
        <v>119.79</v>
      </c>
      <c r="BB26" s="74">
        <v>113.88</v>
      </c>
      <c r="BC26" s="74">
        <v>113.78</v>
      </c>
      <c r="BD26" s="74">
        <v>117.49</v>
      </c>
      <c r="BE26" s="74">
        <v>104.41</v>
      </c>
      <c r="BF26" s="74">
        <v>113.86</v>
      </c>
      <c r="BG26" s="74">
        <v>127.96</v>
      </c>
      <c r="BH26" s="74">
        <v>84.21</v>
      </c>
      <c r="BI26" s="87" t="s">
        <v>107</v>
      </c>
    </row>
    <row r="27" spans="1:62" s="88" customFormat="1" ht="23.1" customHeight="1">
      <c r="A27" s="86" t="s">
        <v>106</v>
      </c>
      <c r="B27" s="74">
        <v>108.95</v>
      </c>
      <c r="C27" s="74">
        <v>118.38</v>
      </c>
      <c r="D27" s="74">
        <v>118.18</v>
      </c>
      <c r="E27" s="74">
        <v>121.14</v>
      </c>
      <c r="F27" s="74">
        <v>160.62</v>
      </c>
      <c r="G27" s="74">
        <v>107</v>
      </c>
      <c r="H27" s="74">
        <v>183.08</v>
      </c>
      <c r="I27" s="74">
        <v>117.27</v>
      </c>
      <c r="J27" s="74">
        <v>118.31</v>
      </c>
      <c r="K27" s="74">
        <v>110.99</v>
      </c>
      <c r="L27" s="74">
        <v>108.88</v>
      </c>
      <c r="M27" s="74">
        <v>107.99</v>
      </c>
      <c r="N27" s="74">
        <v>116.87</v>
      </c>
      <c r="O27" s="74">
        <v>126.3</v>
      </c>
      <c r="P27" s="74">
        <v>101.12</v>
      </c>
      <c r="Q27" s="87" t="s">
        <v>125</v>
      </c>
      <c r="R27" s="86" t="s">
        <v>106</v>
      </c>
      <c r="S27" s="74">
        <v>111.64</v>
      </c>
      <c r="T27" s="74">
        <v>110.62</v>
      </c>
      <c r="U27" s="74">
        <v>110.31</v>
      </c>
      <c r="V27" s="74">
        <v>108.73</v>
      </c>
      <c r="W27" s="74">
        <v>121.47</v>
      </c>
      <c r="X27" s="74">
        <v>109.04</v>
      </c>
      <c r="Y27" s="74">
        <v>111.71</v>
      </c>
      <c r="Z27" s="74">
        <v>105.81</v>
      </c>
      <c r="AA27" s="74">
        <v>104</v>
      </c>
      <c r="AB27" s="74">
        <v>105.21</v>
      </c>
      <c r="AC27" s="74">
        <v>111.92</v>
      </c>
      <c r="AD27" s="74">
        <v>96.12</v>
      </c>
      <c r="AE27" s="74">
        <v>100.96</v>
      </c>
      <c r="AF27" s="74">
        <v>91.12</v>
      </c>
      <c r="AG27" s="74">
        <v>112.53</v>
      </c>
      <c r="AH27" s="87" t="s">
        <v>125</v>
      </c>
      <c r="AI27" s="86" t="s">
        <v>106</v>
      </c>
      <c r="AJ27" s="74">
        <v>95.65</v>
      </c>
      <c r="AK27" s="74">
        <v>118.52</v>
      </c>
      <c r="AL27" s="74">
        <v>82.9</v>
      </c>
      <c r="AM27" s="74">
        <v>96.12</v>
      </c>
      <c r="AN27" s="74">
        <v>103.52</v>
      </c>
      <c r="AO27" s="74">
        <v>68.62</v>
      </c>
      <c r="AP27" s="74">
        <v>101.12</v>
      </c>
      <c r="AQ27" s="74">
        <v>107.67</v>
      </c>
      <c r="AR27" s="74">
        <v>109.99</v>
      </c>
      <c r="AS27" s="74">
        <v>117.66</v>
      </c>
      <c r="AT27" s="74">
        <v>112.11</v>
      </c>
      <c r="AU27" s="87" t="s">
        <v>125</v>
      </c>
      <c r="AV27" s="86" t="s">
        <v>106</v>
      </c>
      <c r="AW27" s="80">
        <v>107.15</v>
      </c>
      <c r="AX27" s="307">
        <v>57.94</v>
      </c>
      <c r="AY27" s="307">
        <v>75.8</v>
      </c>
      <c r="AZ27" s="307">
        <v>96.36</v>
      </c>
      <c r="BA27" s="307">
        <v>119.8</v>
      </c>
      <c r="BB27" s="74">
        <v>114.01</v>
      </c>
      <c r="BC27" s="74">
        <v>113.89</v>
      </c>
      <c r="BD27" s="74">
        <v>118.16</v>
      </c>
      <c r="BE27" s="74">
        <v>104.68</v>
      </c>
      <c r="BF27" s="74">
        <v>114.05</v>
      </c>
      <c r="BG27" s="74">
        <v>129.44999999999999</v>
      </c>
      <c r="BH27" s="74">
        <v>84.21</v>
      </c>
      <c r="BI27" s="87" t="s">
        <v>125</v>
      </c>
    </row>
    <row r="28" spans="1:62" s="88" customFormat="1" ht="23.1" customHeight="1">
      <c r="A28" s="86" t="s">
        <v>108</v>
      </c>
      <c r="B28" s="74">
        <v>108.74</v>
      </c>
      <c r="C28" s="74">
        <v>117.91</v>
      </c>
      <c r="D28" s="74">
        <v>117.65</v>
      </c>
      <c r="E28" s="74">
        <v>121.55</v>
      </c>
      <c r="F28" s="74">
        <v>160.84</v>
      </c>
      <c r="G28" s="74">
        <v>107.74</v>
      </c>
      <c r="H28" s="74">
        <v>183.08</v>
      </c>
      <c r="I28" s="74">
        <v>117.78</v>
      </c>
      <c r="J28" s="74">
        <v>118.4</v>
      </c>
      <c r="K28" s="74">
        <v>113.93</v>
      </c>
      <c r="L28" s="74">
        <v>109.16</v>
      </c>
      <c r="M28" s="74">
        <v>108.03</v>
      </c>
      <c r="N28" s="74">
        <v>116.87</v>
      </c>
      <c r="O28" s="74">
        <v>125.93</v>
      </c>
      <c r="P28" s="74">
        <v>101.91</v>
      </c>
      <c r="Q28" s="87" t="s">
        <v>112</v>
      </c>
      <c r="R28" s="86" t="s">
        <v>108</v>
      </c>
      <c r="S28" s="74">
        <v>110.54</v>
      </c>
      <c r="T28" s="74">
        <v>110.62</v>
      </c>
      <c r="U28" s="74">
        <v>110.09</v>
      </c>
      <c r="V28" s="74">
        <v>108.62</v>
      </c>
      <c r="W28" s="74">
        <v>118.12</v>
      </c>
      <c r="X28" s="74">
        <v>109.12</v>
      </c>
      <c r="Y28" s="74">
        <v>107.46</v>
      </c>
      <c r="Z28" s="74">
        <v>105.93</v>
      </c>
      <c r="AA28" s="74">
        <v>104</v>
      </c>
      <c r="AB28" s="74">
        <v>105.29</v>
      </c>
      <c r="AC28" s="74">
        <v>112.38</v>
      </c>
      <c r="AD28" s="74">
        <v>94.78</v>
      </c>
      <c r="AE28" s="74">
        <v>99.72</v>
      </c>
      <c r="AF28" s="74">
        <v>89.5</v>
      </c>
      <c r="AG28" s="74">
        <v>112.29</v>
      </c>
      <c r="AH28" s="87" t="s">
        <v>112</v>
      </c>
      <c r="AI28" s="86" t="s">
        <v>108</v>
      </c>
      <c r="AJ28" s="74">
        <v>95.65</v>
      </c>
      <c r="AK28" s="74">
        <v>118.52</v>
      </c>
      <c r="AL28" s="74">
        <v>82.9</v>
      </c>
      <c r="AM28" s="74">
        <v>96.12</v>
      </c>
      <c r="AN28" s="74">
        <v>102.56</v>
      </c>
      <c r="AO28" s="74">
        <v>68.599999999999994</v>
      </c>
      <c r="AP28" s="74">
        <v>100.69</v>
      </c>
      <c r="AQ28" s="74">
        <v>108.34</v>
      </c>
      <c r="AR28" s="74">
        <v>109.85</v>
      </c>
      <c r="AS28" s="74">
        <v>117.63</v>
      </c>
      <c r="AT28" s="74">
        <v>103.92</v>
      </c>
      <c r="AU28" s="87" t="s">
        <v>112</v>
      </c>
      <c r="AV28" s="86" t="s">
        <v>108</v>
      </c>
      <c r="AW28" s="80">
        <v>107.32</v>
      </c>
      <c r="AX28" s="307">
        <v>57.94</v>
      </c>
      <c r="AY28" s="307">
        <v>75.8</v>
      </c>
      <c r="AZ28" s="307">
        <v>96.36</v>
      </c>
      <c r="BA28" s="307">
        <v>120.06</v>
      </c>
      <c r="BB28" s="74">
        <v>114.23</v>
      </c>
      <c r="BC28" s="74">
        <v>114.19</v>
      </c>
      <c r="BD28" s="74">
        <v>115.79</v>
      </c>
      <c r="BE28" s="74">
        <v>104.51</v>
      </c>
      <c r="BF28" s="74">
        <v>113.65</v>
      </c>
      <c r="BG28" s="74">
        <v>130.07</v>
      </c>
      <c r="BH28" s="74">
        <v>84.21</v>
      </c>
      <c r="BI28" s="87" t="s">
        <v>112</v>
      </c>
    </row>
    <row r="29" spans="1:62" s="88" customFormat="1" ht="23.1" customHeight="1">
      <c r="A29" s="86" t="s">
        <v>109</v>
      </c>
      <c r="B29" s="74">
        <v>108.69</v>
      </c>
      <c r="C29" s="74">
        <v>116.67</v>
      </c>
      <c r="D29" s="74">
        <v>116.38</v>
      </c>
      <c r="E29" s="74">
        <v>120.82</v>
      </c>
      <c r="F29" s="74">
        <v>160.65</v>
      </c>
      <c r="G29" s="74">
        <v>107.11</v>
      </c>
      <c r="H29" s="74">
        <v>183.08</v>
      </c>
      <c r="I29" s="74">
        <v>117.37</v>
      </c>
      <c r="J29" s="74">
        <v>118.44</v>
      </c>
      <c r="K29" s="74">
        <v>110.89</v>
      </c>
      <c r="L29" s="74">
        <v>110.42</v>
      </c>
      <c r="M29" s="74">
        <v>108.08</v>
      </c>
      <c r="N29" s="74">
        <v>116.87</v>
      </c>
      <c r="O29" s="74">
        <v>126.35</v>
      </c>
      <c r="P29" s="74">
        <v>104.79</v>
      </c>
      <c r="Q29" s="87" t="s">
        <v>114</v>
      </c>
      <c r="R29" s="86" t="s">
        <v>109</v>
      </c>
      <c r="S29" s="74">
        <v>111.38</v>
      </c>
      <c r="T29" s="74">
        <v>110.95</v>
      </c>
      <c r="U29" s="74">
        <v>109.68</v>
      </c>
      <c r="V29" s="74">
        <v>108.46</v>
      </c>
      <c r="W29" s="74">
        <v>122.27</v>
      </c>
      <c r="X29" s="74">
        <v>109.74</v>
      </c>
      <c r="Y29" s="74">
        <v>109.86</v>
      </c>
      <c r="Z29" s="74">
        <v>106.02</v>
      </c>
      <c r="AA29" s="74">
        <v>104.02</v>
      </c>
      <c r="AB29" s="74">
        <v>105.31</v>
      </c>
      <c r="AC29" s="74">
        <v>112.83</v>
      </c>
      <c r="AD29" s="74">
        <v>94</v>
      </c>
      <c r="AE29" s="74">
        <v>99.9</v>
      </c>
      <c r="AF29" s="74">
        <v>88.25</v>
      </c>
      <c r="AG29" s="74">
        <v>112.15</v>
      </c>
      <c r="AH29" s="87" t="s">
        <v>114</v>
      </c>
      <c r="AI29" s="86" t="s">
        <v>109</v>
      </c>
      <c r="AJ29" s="74">
        <v>95.51</v>
      </c>
      <c r="AK29" s="74">
        <v>118.52</v>
      </c>
      <c r="AL29" s="74">
        <v>78.63</v>
      </c>
      <c r="AM29" s="74">
        <v>96.17</v>
      </c>
      <c r="AN29" s="74">
        <v>102.88</v>
      </c>
      <c r="AO29" s="74">
        <v>68.63</v>
      </c>
      <c r="AP29" s="74">
        <v>100.73</v>
      </c>
      <c r="AQ29" s="74">
        <v>107.42</v>
      </c>
      <c r="AR29" s="74">
        <v>109.81</v>
      </c>
      <c r="AS29" s="74">
        <v>117.65</v>
      </c>
      <c r="AT29" s="74">
        <v>107.82</v>
      </c>
      <c r="AU29" s="87" t="s">
        <v>114</v>
      </c>
      <c r="AV29" s="86" t="s">
        <v>109</v>
      </c>
      <c r="AW29" s="80">
        <v>107.31</v>
      </c>
      <c r="AX29" s="307">
        <v>57.94</v>
      </c>
      <c r="AY29" s="307">
        <v>75.8</v>
      </c>
      <c r="AZ29" s="307">
        <v>96.36</v>
      </c>
      <c r="BA29" s="307">
        <v>120.06</v>
      </c>
      <c r="BB29" s="74">
        <v>114.38</v>
      </c>
      <c r="BC29" s="74">
        <v>114.35</v>
      </c>
      <c r="BD29" s="74">
        <v>115.64</v>
      </c>
      <c r="BE29" s="74">
        <v>104.79</v>
      </c>
      <c r="BF29" s="74">
        <v>114.23</v>
      </c>
      <c r="BG29" s="74">
        <v>129.66999999999999</v>
      </c>
      <c r="BH29" s="74">
        <v>84.19</v>
      </c>
      <c r="BI29" s="87" t="s">
        <v>114</v>
      </c>
    </row>
    <row r="30" spans="1:62" s="88" customFormat="1" ht="23.1" customHeight="1">
      <c r="A30" s="86" t="s">
        <v>111</v>
      </c>
      <c r="B30" s="74">
        <v>108.51</v>
      </c>
      <c r="C30" s="74">
        <v>115.22</v>
      </c>
      <c r="D30" s="74">
        <v>114.81</v>
      </c>
      <c r="E30" s="74">
        <v>120.95</v>
      </c>
      <c r="F30" s="74">
        <v>160.47</v>
      </c>
      <c r="G30" s="74">
        <v>106.52</v>
      </c>
      <c r="H30" s="74">
        <v>183.08</v>
      </c>
      <c r="I30" s="74">
        <v>118.4</v>
      </c>
      <c r="J30" s="74">
        <v>119.63</v>
      </c>
      <c r="K30" s="74">
        <v>110.89</v>
      </c>
      <c r="L30" s="74">
        <v>110.51</v>
      </c>
      <c r="M30" s="74">
        <v>108.08</v>
      </c>
      <c r="N30" s="74">
        <v>116.87</v>
      </c>
      <c r="O30" s="74">
        <v>127.3</v>
      </c>
      <c r="P30" s="74">
        <v>104.64</v>
      </c>
      <c r="Q30" s="87" t="s">
        <v>112</v>
      </c>
      <c r="R30" s="86" t="s">
        <v>111</v>
      </c>
      <c r="S30" s="74">
        <v>111.88</v>
      </c>
      <c r="T30" s="74">
        <v>110.95</v>
      </c>
      <c r="U30" s="74">
        <v>109.1</v>
      </c>
      <c r="V30" s="74">
        <v>109.74</v>
      </c>
      <c r="W30" s="74">
        <v>122.6</v>
      </c>
      <c r="X30" s="74">
        <v>109.89</v>
      </c>
      <c r="Y30" s="74">
        <v>109.7</v>
      </c>
      <c r="Z30" s="74">
        <v>106.06</v>
      </c>
      <c r="AA30" s="74">
        <v>104.12</v>
      </c>
      <c r="AB30" s="74">
        <v>105.31</v>
      </c>
      <c r="AC30" s="74">
        <v>112.83</v>
      </c>
      <c r="AD30" s="74">
        <v>93.46</v>
      </c>
      <c r="AE30" s="74">
        <v>99.46</v>
      </c>
      <c r="AF30" s="74">
        <v>87.56</v>
      </c>
      <c r="AG30" s="74">
        <v>112.09</v>
      </c>
      <c r="AH30" s="87" t="s">
        <v>112</v>
      </c>
      <c r="AI30" s="86" t="s">
        <v>111</v>
      </c>
      <c r="AJ30" s="74">
        <v>95.57</v>
      </c>
      <c r="AK30" s="74">
        <v>118.52</v>
      </c>
      <c r="AL30" s="74">
        <v>79.8</v>
      </c>
      <c r="AM30" s="74">
        <v>96.17</v>
      </c>
      <c r="AN30" s="74">
        <v>102.17</v>
      </c>
      <c r="AO30" s="74">
        <v>69.36</v>
      </c>
      <c r="AP30" s="74">
        <v>100.73</v>
      </c>
      <c r="AQ30" s="74">
        <v>108.66</v>
      </c>
      <c r="AR30" s="74">
        <v>109.92</v>
      </c>
      <c r="AS30" s="74">
        <v>117.72</v>
      </c>
      <c r="AT30" s="74">
        <v>99.16</v>
      </c>
      <c r="AU30" s="87" t="s">
        <v>112</v>
      </c>
      <c r="AV30" s="86" t="s">
        <v>111</v>
      </c>
      <c r="AW30" s="80">
        <v>107.34</v>
      </c>
      <c r="AX30" s="307">
        <v>57.94</v>
      </c>
      <c r="AY30" s="307">
        <v>75.8</v>
      </c>
      <c r="AZ30" s="307">
        <v>96.36</v>
      </c>
      <c r="BA30" s="307">
        <v>120.1</v>
      </c>
      <c r="BB30" s="74">
        <v>114.46</v>
      </c>
      <c r="BC30" s="74">
        <v>114.44</v>
      </c>
      <c r="BD30" s="74">
        <v>115.42</v>
      </c>
      <c r="BE30" s="74">
        <v>105.28</v>
      </c>
      <c r="BF30" s="74">
        <v>115.04</v>
      </c>
      <c r="BG30" s="74">
        <v>130.07</v>
      </c>
      <c r="BH30" s="74">
        <v>84.21</v>
      </c>
      <c r="BI30" s="87" t="s">
        <v>112</v>
      </c>
    </row>
    <row r="31" spans="1:62" s="88" customFormat="1" ht="23.1" customHeight="1" thickBot="1">
      <c r="A31" s="89" t="s">
        <v>113</v>
      </c>
      <c r="B31" s="308">
        <v>108.65</v>
      </c>
      <c r="C31" s="308">
        <v>116.47</v>
      </c>
      <c r="D31" s="308">
        <v>116.21</v>
      </c>
      <c r="E31" s="308">
        <v>120.23</v>
      </c>
      <c r="F31" s="308">
        <v>160.41</v>
      </c>
      <c r="G31" s="308">
        <v>106.31</v>
      </c>
      <c r="H31" s="308">
        <v>183.08</v>
      </c>
      <c r="I31" s="308">
        <v>118.69</v>
      </c>
      <c r="J31" s="308">
        <v>119.61</v>
      </c>
      <c r="K31" s="308">
        <v>113.07</v>
      </c>
      <c r="L31" s="308">
        <v>110.5</v>
      </c>
      <c r="M31" s="308">
        <v>108.13</v>
      </c>
      <c r="N31" s="308">
        <v>116.87</v>
      </c>
      <c r="O31" s="308">
        <v>128.25</v>
      </c>
      <c r="P31" s="308">
        <v>104.21</v>
      </c>
      <c r="Q31" s="90" t="s">
        <v>114</v>
      </c>
      <c r="R31" s="89" t="s">
        <v>113</v>
      </c>
      <c r="S31" s="308">
        <v>112.24</v>
      </c>
      <c r="T31" s="308">
        <v>110.95</v>
      </c>
      <c r="U31" s="308">
        <v>109.26</v>
      </c>
      <c r="V31" s="308">
        <v>110.49</v>
      </c>
      <c r="W31" s="308">
        <v>122.28</v>
      </c>
      <c r="X31" s="308">
        <v>109.64</v>
      </c>
      <c r="Y31" s="308">
        <v>110.26</v>
      </c>
      <c r="Z31" s="308">
        <v>106.06</v>
      </c>
      <c r="AA31" s="308">
        <v>104.07</v>
      </c>
      <c r="AB31" s="308">
        <v>105.31</v>
      </c>
      <c r="AC31" s="308">
        <v>112.92</v>
      </c>
      <c r="AD31" s="308">
        <v>92.72</v>
      </c>
      <c r="AE31" s="308">
        <v>99.43</v>
      </c>
      <c r="AF31" s="308">
        <v>86.41</v>
      </c>
      <c r="AG31" s="308">
        <v>112.19</v>
      </c>
      <c r="AH31" s="90" t="s">
        <v>114</v>
      </c>
      <c r="AI31" s="89" t="s">
        <v>113</v>
      </c>
      <c r="AJ31" s="308">
        <v>95.57</v>
      </c>
      <c r="AK31" s="308">
        <v>118.52</v>
      </c>
      <c r="AL31" s="308">
        <v>79.8</v>
      </c>
      <c r="AM31" s="308">
        <v>96.17</v>
      </c>
      <c r="AN31" s="308">
        <v>102.55</v>
      </c>
      <c r="AO31" s="308">
        <v>69.12</v>
      </c>
      <c r="AP31" s="308">
        <v>100.54</v>
      </c>
      <c r="AQ31" s="308">
        <v>110.55</v>
      </c>
      <c r="AR31" s="308">
        <v>109.81</v>
      </c>
      <c r="AS31" s="308">
        <v>117.96</v>
      </c>
      <c r="AT31" s="308">
        <v>100.08</v>
      </c>
      <c r="AU31" s="90" t="s">
        <v>114</v>
      </c>
      <c r="AV31" s="89" t="s">
        <v>113</v>
      </c>
      <c r="AW31" s="309">
        <v>107.34</v>
      </c>
      <c r="AX31" s="310">
        <v>57.94</v>
      </c>
      <c r="AY31" s="310">
        <v>75.8</v>
      </c>
      <c r="AZ31" s="310">
        <v>96.36</v>
      </c>
      <c r="BA31" s="310">
        <v>120.11</v>
      </c>
      <c r="BB31" s="308">
        <v>114.63</v>
      </c>
      <c r="BC31" s="308">
        <v>114.58</v>
      </c>
      <c r="BD31" s="308">
        <v>116.57</v>
      </c>
      <c r="BE31" s="308">
        <v>104.66</v>
      </c>
      <c r="BF31" s="308">
        <v>113.89</v>
      </c>
      <c r="BG31" s="308">
        <v>130.22</v>
      </c>
      <c r="BH31" s="308">
        <v>84.21</v>
      </c>
      <c r="BI31" s="90" t="s">
        <v>114</v>
      </c>
    </row>
    <row r="32" spans="1:62" s="98" customFormat="1" ht="12.95" customHeight="1">
      <c r="A32" s="649" t="s">
        <v>275</v>
      </c>
      <c r="B32" s="649"/>
      <c r="C32" s="649"/>
      <c r="D32" s="649"/>
      <c r="E32" s="649"/>
      <c r="F32" s="649"/>
      <c r="G32" s="649"/>
      <c r="H32" s="649"/>
      <c r="I32" s="91"/>
      <c r="J32" s="91"/>
      <c r="K32" s="91"/>
      <c r="L32" s="91"/>
      <c r="M32" s="91"/>
      <c r="N32" s="91"/>
      <c r="O32" s="91"/>
      <c r="P32" s="92"/>
      <c r="Q32" s="93" t="s">
        <v>557</v>
      </c>
      <c r="R32" s="91" t="s">
        <v>173</v>
      </c>
      <c r="S32" s="94"/>
      <c r="T32" s="95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2"/>
      <c r="AH32" s="93" t="s">
        <v>276</v>
      </c>
      <c r="AI32" s="91" t="s">
        <v>173</v>
      </c>
      <c r="AJ32" s="91"/>
      <c r="AK32" s="94"/>
      <c r="AL32" s="95"/>
      <c r="AM32" s="91"/>
      <c r="AN32" s="91"/>
      <c r="AO32" s="91"/>
      <c r="AP32" s="91"/>
      <c r="AQ32" s="91"/>
      <c r="AR32" s="91"/>
      <c r="AS32" s="91"/>
      <c r="AT32" s="91"/>
      <c r="AU32" s="93" t="s">
        <v>276</v>
      </c>
      <c r="AV32" s="91" t="s">
        <v>173</v>
      </c>
      <c r="AW32" s="91"/>
      <c r="AX32" s="91"/>
      <c r="AY32" s="91"/>
      <c r="AZ32" s="96"/>
      <c r="BA32" s="96"/>
      <c r="BB32" s="96"/>
      <c r="BC32" s="96"/>
      <c r="BD32" s="94"/>
      <c r="BE32" s="95"/>
      <c r="BF32" s="96"/>
      <c r="BG32" s="96"/>
      <c r="BH32" s="96"/>
      <c r="BI32" s="93" t="s">
        <v>276</v>
      </c>
      <c r="BJ32" s="97"/>
    </row>
    <row r="33" spans="1:61" s="98" customFormat="1" ht="11.1" customHeight="1">
      <c r="A33" s="648" t="s">
        <v>278</v>
      </c>
      <c r="B33" s="648"/>
      <c r="C33" s="648"/>
      <c r="D33" s="648"/>
      <c r="E33" s="648"/>
      <c r="F33" s="648"/>
      <c r="G33" s="648"/>
      <c r="H33" s="648"/>
      <c r="Q33" s="99"/>
      <c r="AH33" s="99"/>
      <c r="AU33" s="99"/>
      <c r="BI33" s="99"/>
    </row>
    <row r="34" spans="1:61" s="98" customFormat="1" ht="11.1" customHeight="1">
      <c r="A34" s="98" t="s">
        <v>277</v>
      </c>
      <c r="Q34" s="100"/>
      <c r="AH34" s="100"/>
      <c r="AU34" s="100"/>
      <c r="BI34" s="100"/>
    </row>
  </sheetData>
  <sheetProtection selectLockedCells="1"/>
  <mergeCells count="82">
    <mergeCell ref="AP4:AU4"/>
    <mergeCell ref="AV4:BA4"/>
    <mergeCell ref="BB4:BI4"/>
    <mergeCell ref="Q7:Q11"/>
    <mergeCell ref="AH7:AH11"/>
    <mergeCell ref="I4:Q4"/>
    <mergeCell ref="R4:Y4"/>
    <mergeCell ref="Z4:AH4"/>
    <mergeCell ref="R7:R11"/>
    <mergeCell ref="BI7:BI11"/>
    <mergeCell ref="L7:P8"/>
    <mergeCell ref="O9:O11"/>
    <mergeCell ref="P9:P11"/>
    <mergeCell ref="AE9:AE11"/>
    <mergeCell ref="AF9:AF11"/>
    <mergeCell ref="AI4:AO4"/>
    <mergeCell ref="L9:L11"/>
    <mergeCell ref="M9:M11"/>
    <mergeCell ref="N9:N11"/>
    <mergeCell ref="A33:H33"/>
    <mergeCell ref="A32:H32"/>
    <mergeCell ref="E9:E11"/>
    <mergeCell ref="F9:F11"/>
    <mergeCell ref="G9:G11"/>
    <mergeCell ref="H9:H11"/>
    <mergeCell ref="AG9:AG11"/>
    <mergeCell ref="Z7:AC8"/>
    <mergeCell ref="Z9:Z11"/>
    <mergeCell ref="AA9:AA11"/>
    <mergeCell ref="AB9:AB11"/>
    <mergeCell ref="AC9:AC11"/>
    <mergeCell ref="AD7:AG8"/>
    <mergeCell ref="AD9:AD11"/>
    <mergeCell ref="BE7:BH8"/>
    <mergeCell ref="BE9:BE11"/>
    <mergeCell ref="BF9:BF11"/>
    <mergeCell ref="BG9:BG11"/>
    <mergeCell ref="BH9:BH11"/>
    <mergeCell ref="BD9:BD11"/>
    <mergeCell ref="AW7:BA8"/>
    <mergeCell ref="AX9:AX11"/>
    <mergeCell ref="AY9:AY11"/>
    <mergeCell ref="BB7:BD8"/>
    <mergeCell ref="BB9:BB11"/>
    <mergeCell ref="BC9:BC11"/>
    <mergeCell ref="AS9:AS11"/>
    <mergeCell ref="AP9:AP11"/>
    <mergeCell ref="AQ9:AQ11"/>
    <mergeCell ref="AZ9:AZ11"/>
    <mergeCell ref="BA9:BA11"/>
    <mergeCell ref="AV7:AV11"/>
    <mergeCell ref="AT9:AT11"/>
    <mergeCell ref="AR9:AR11"/>
    <mergeCell ref="AN7:AT8"/>
    <mergeCell ref="AN9:AN11"/>
    <mergeCell ref="AO9:AO11"/>
    <mergeCell ref="AU7:AU11"/>
    <mergeCell ref="AI7:AI11"/>
    <mergeCell ref="AJ7:AM8"/>
    <mergeCell ref="AK9:AK11"/>
    <mergeCell ref="AL9:AL11"/>
    <mergeCell ref="AM9:AM11"/>
    <mergeCell ref="AJ9:AJ11"/>
    <mergeCell ref="S7:Y8"/>
    <mergeCell ref="S9:S11"/>
    <mergeCell ref="T9:T11"/>
    <mergeCell ref="U9:U11"/>
    <mergeCell ref="V9:V11"/>
    <mergeCell ref="W9:W11"/>
    <mergeCell ref="X9:X11"/>
    <mergeCell ref="Y9:Y11"/>
    <mergeCell ref="I7:K8"/>
    <mergeCell ref="I9:I11"/>
    <mergeCell ref="J9:J11"/>
    <mergeCell ref="K9:K11"/>
    <mergeCell ref="A4:H4"/>
    <mergeCell ref="C7:E8"/>
    <mergeCell ref="F7:H8"/>
    <mergeCell ref="A7:A11"/>
    <mergeCell ref="B7:B11"/>
    <mergeCell ref="C9:C11"/>
    <mergeCell ref="D9:D11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7" manualBreakCount="7">
    <brk id="8" max="1048575" man="1"/>
    <brk id="17" max="33" man="1"/>
    <brk id="25" max="1048575" man="1"/>
    <brk id="34" max="33" man="1"/>
    <brk id="41" max="1048575" man="1"/>
    <brk id="47" max="33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9"/>
  <sheetViews>
    <sheetView view="pageBreakPreview" zoomScaleNormal="100" zoomScaleSheetLayoutView="100" workbookViewId="0">
      <selection activeCell="B19" sqref="B19"/>
    </sheetView>
  </sheetViews>
  <sheetFormatPr defaultRowHeight="14.25"/>
  <cols>
    <col min="1" max="1" width="9.375" style="123" customWidth="1"/>
    <col min="2" max="3" width="8.125" style="123" customWidth="1"/>
    <col min="4" max="4" width="8.625" style="123" customWidth="1"/>
    <col min="5" max="5" width="7.5" style="123" customWidth="1"/>
    <col min="6" max="10" width="8.125" style="123" customWidth="1"/>
    <col min="11" max="11" width="8" style="123" customWidth="1"/>
    <col min="12" max="12" width="8.75" style="123" customWidth="1"/>
    <col min="13" max="13" width="8" style="123" customWidth="1"/>
    <col min="14" max="14" width="7.625" style="123" customWidth="1"/>
    <col min="15" max="15" width="8.625" style="123" customWidth="1"/>
    <col min="16" max="16" width="7.875" style="123" customWidth="1"/>
    <col min="17" max="17" width="8.5" style="123" customWidth="1"/>
    <col min="18" max="18" width="9.125" style="123" customWidth="1"/>
    <col min="19" max="19" width="7.75" style="123" customWidth="1"/>
    <col min="20" max="20" width="8.25" style="123" customWidth="1"/>
    <col min="21" max="23" width="7.5" style="123" customWidth="1"/>
    <col min="24" max="24" width="10.25" style="123" customWidth="1"/>
    <col min="25" max="25" width="7.5" style="123" customWidth="1"/>
    <col min="26" max="26" width="6.875" style="123" customWidth="1"/>
    <col min="27" max="27" width="7.5" style="123" customWidth="1"/>
    <col min="28" max="28" width="7.875" style="123" customWidth="1"/>
    <col min="29" max="29" width="10.75" style="123" customWidth="1"/>
    <col min="30" max="30" width="9.125" style="123" customWidth="1"/>
    <col min="31" max="33" width="8.375" style="123" customWidth="1"/>
    <col min="34" max="34" width="8.125" style="123" customWidth="1"/>
    <col min="35" max="35" width="8.375" style="123" customWidth="1"/>
    <col min="36" max="39" width="8.125" style="123" customWidth="1"/>
    <col min="40" max="40" width="8.25" style="123" customWidth="1"/>
    <col min="41" max="16384" width="9" style="123"/>
  </cols>
  <sheetData>
    <row r="1" spans="1:40" s="377" customFormat="1" ht="14.1" customHeight="1">
      <c r="A1" s="378" t="s">
        <v>537</v>
      </c>
      <c r="B1" s="388"/>
      <c r="C1" s="388"/>
      <c r="D1" s="388"/>
      <c r="E1" s="388"/>
      <c r="J1" s="379"/>
      <c r="S1" s="379"/>
      <c r="T1" s="379" t="s">
        <v>538</v>
      </c>
      <c r="U1" s="378" t="s">
        <v>539</v>
      </c>
      <c r="V1" s="378"/>
      <c r="AE1" s="389"/>
      <c r="AF1" s="389"/>
      <c r="AG1" s="388"/>
      <c r="AH1" s="388"/>
      <c r="AM1" s="379"/>
      <c r="AN1" s="379" t="s">
        <v>540</v>
      </c>
    </row>
    <row r="2" spans="1:40" s="124" customFormat="1" ht="14.1" customHeight="1">
      <c r="A2" s="291"/>
      <c r="B2" s="56"/>
      <c r="C2" s="56"/>
      <c r="D2" s="56"/>
      <c r="E2" s="56"/>
      <c r="J2" s="113"/>
      <c r="T2" s="113"/>
      <c r="U2" s="198"/>
      <c r="AE2" s="198"/>
      <c r="AF2" s="198"/>
      <c r="AG2" s="56"/>
      <c r="AH2" s="56"/>
      <c r="AM2" s="113"/>
      <c r="AN2" s="113"/>
    </row>
    <row r="3" spans="1:40" s="284" customFormat="1" ht="20.100000000000001" customHeight="1">
      <c r="A3" s="654" t="s">
        <v>448</v>
      </c>
      <c r="B3" s="654"/>
      <c r="C3" s="654"/>
      <c r="D3" s="654"/>
      <c r="E3" s="654"/>
      <c r="F3" s="654"/>
      <c r="G3" s="654"/>
      <c r="H3" s="654"/>
      <c r="I3" s="654"/>
      <c r="J3" s="654"/>
      <c r="K3" s="654" t="s">
        <v>491</v>
      </c>
      <c r="L3" s="654"/>
      <c r="M3" s="654"/>
      <c r="N3" s="654"/>
      <c r="O3" s="654"/>
      <c r="P3" s="654"/>
      <c r="Q3" s="654"/>
      <c r="R3" s="654"/>
      <c r="S3" s="654"/>
      <c r="T3" s="654"/>
      <c r="U3" s="654" t="s">
        <v>449</v>
      </c>
      <c r="V3" s="654"/>
      <c r="W3" s="654"/>
      <c r="X3" s="654"/>
      <c r="Y3" s="654"/>
      <c r="Z3" s="654"/>
      <c r="AA3" s="654"/>
      <c r="AB3" s="654"/>
      <c r="AC3" s="654"/>
      <c r="AD3" s="654"/>
      <c r="AE3" s="653" t="s">
        <v>492</v>
      </c>
      <c r="AF3" s="653"/>
      <c r="AG3" s="653"/>
      <c r="AH3" s="653"/>
      <c r="AI3" s="653"/>
      <c r="AJ3" s="653"/>
      <c r="AK3" s="653"/>
      <c r="AL3" s="653"/>
      <c r="AM3" s="653"/>
      <c r="AN3" s="653"/>
    </row>
    <row r="4" spans="1:40" s="292" customFormat="1" ht="20.100000000000001" customHeight="1">
      <c r="A4" s="653"/>
      <c r="B4" s="653"/>
      <c r="C4" s="653"/>
      <c r="D4" s="653"/>
      <c r="E4" s="653"/>
      <c r="F4" s="653"/>
      <c r="G4" s="653"/>
      <c r="H4" s="653"/>
      <c r="I4" s="653"/>
      <c r="J4" s="653"/>
      <c r="K4" s="653"/>
      <c r="L4" s="653"/>
      <c r="M4" s="653"/>
      <c r="N4" s="653"/>
      <c r="O4" s="653"/>
      <c r="P4" s="653"/>
      <c r="Q4" s="653"/>
      <c r="R4" s="653"/>
      <c r="S4" s="653"/>
      <c r="T4" s="288"/>
      <c r="U4" s="288"/>
      <c r="V4" s="653"/>
      <c r="W4" s="653"/>
      <c r="X4" s="653"/>
      <c r="Y4" s="653"/>
      <c r="Z4" s="653"/>
      <c r="AA4" s="653"/>
      <c r="AB4" s="653"/>
      <c r="AC4" s="653"/>
      <c r="AD4" s="653"/>
      <c r="AE4" s="653"/>
      <c r="AF4" s="653"/>
      <c r="AG4" s="653"/>
      <c r="AH4" s="653"/>
      <c r="AI4" s="653"/>
      <c r="AJ4" s="653"/>
      <c r="AK4" s="653"/>
      <c r="AL4" s="653"/>
      <c r="AM4" s="653"/>
      <c r="AN4" s="288"/>
    </row>
    <row r="5" spans="1:40" s="198" customFormat="1" ht="18" customHeight="1" thickBot="1">
      <c r="A5" s="199" t="s">
        <v>336</v>
      </c>
      <c r="J5" s="200"/>
      <c r="S5" s="201"/>
      <c r="T5" s="200" t="s">
        <v>336</v>
      </c>
      <c r="U5" s="199" t="s">
        <v>336</v>
      </c>
      <c r="AE5" s="202" t="s">
        <v>337</v>
      </c>
      <c r="AM5" s="199"/>
      <c r="AN5" s="200" t="s">
        <v>336</v>
      </c>
    </row>
    <row r="6" spans="1:40" s="293" customFormat="1" ht="39.75" customHeight="1">
      <c r="A6" s="661" t="s">
        <v>338</v>
      </c>
      <c r="B6" s="663" t="s">
        <v>339</v>
      </c>
      <c r="C6" s="656" t="s">
        <v>340</v>
      </c>
      <c r="D6" s="656" t="s">
        <v>341</v>
      </c>
      <c r="E6" s="656" t="s">
        <v>342</v>
      </c>
      <c r="F6" s="656" t="s">
        <v>343</v>
      </c>
      <c r="G6" s="656" t="s">
        <v>344</v>
      </c>
      <c r="H6" s="656" t="s">
        <v>345</v>
      </c>
      <c r="I6" s="656" t="s">
        <v>346</v>
      </c>
      <c r="J6" s="655" t="s">
        <v>347</v>
      </c>
      <c r="K6" s="659" t="s">
        <v>348</v>
      </c>
      <c r="L6" s="656" t="s">
        <v>349</v>
      </c>
      <c r="M6" s="656" t="s">
        <v>350</v>
      </c>
      <c r="N6" s="656" t="s">
        <v>351</v>
      </c>
      <c r="O6" s="656" t="s">
        <v>352</v>
      </c>
      <c r="P6" s="656" t="s">
        <v>556</v>
      </c>
      <c r="Q6" s="656" t="s">
        <v>353</v>
      </c>
      <c r="R6" s="656" t="s">
        <v>354</v>
      </c>
      <c r="S6" s="655" t="s">
        <v>355</v>
      </c>
      <c r="T6" s="657" t="s">
        <v>356</v>
      </c>
      <c r="U6" s="661" t="s">
        <v>338</v>
      </c>
      <c r="V6" s="659" t="s">
        <v>357</v>
      </c>
      <c r="W6" s="656" t="s">
        <v>358</v>
      </c>
      <c r="X6" s="656" t="s">
        <v>512</v>
      </c>
      <c r="Y6" s="656" t="s">
        <v>359</v>
      </c>
      <c r="Z6" s="656" t="s">
        <v>360</v>
      </c>
      <c r="AA6" s="656" t="s">
        <v>361</v>
      </c>
      <c r="AB6" s="656" t="s">
        <v>362</v>
      </c>
      <c r="AC6" s="656" t="s">
        <v>363</v>
      </c>
      <c r="AD6" s="655" t="s">
        <v>364</v>
      </c>
      <c r="AE6" s="659" t="s">
        <v>365</v>
      </c>
      <c r="AF6" s="656" t="s">
        <v>366</v>
      </c>
      <c r="AG6" s="656" t="s">
        <v>367</v>
      </c>
      <c r="AH6" s="656" t="s">
        <v>368</v>
      </c>
      <c r="AI6" s="656" t="s">
        <v>369</v>
      </c>
      <c r="AJ6" s="656" t="s">
        <v>370</v>
      </c>
      <c r="AK6" s="656" t="s">
        <v>371</v>
      </c>
      <c r="AL6" s="656" t="s">
        <v>372</v>
      </c>
      <c r="AM6" s="655" t="s">
        <v>373</v>
      </c>
      <c r="AN6" s="657" t="s">
        <v>356</v>
      </c>
    </row>
    <row r="7" spans="1:40" s="293" customFormat="1" ht="27" customHeight="1">
      <c r="A7" s="662"/>
      <c r="B7" s="664"/>
      <c r="C7" s="538"/>
      <c r="D7" s="538"/>
      <c r="E7" s="538"/>
      <c r="F7" s="538"/>
      <c r="G7" s="538"/>
      <c r="H7" s="538"/>
      <c r="I7" s="538"/>
      <c r="J7" s="528"/>
      <c r="K7" s="660"/>
      <c r="L7" s="538"/>
      <c r="M7" s="538"/>
      <c r="N7" s="538"/>
      <c r="O7" s="538"/>
      <c r="P7" s="538"/>
      <c r="Q7" s="538"/>
      <c r="R7" s="538"/>
      <c r="S7" s="528"/>
      <c r="T7" s="658"/>
      <c r="U7" s="662"/>
      <c r="V7" s="660"/>
      <c r="W7" s="538"/>
      <c r="X7" s="538"/>
      <c r="Y7" s="538"/>
      <c r="Z7" s="538"/>
      <c r="AA7" s="538"/>
      <c r="AB7" s="538"/>
      <c r="AC7" s="538"/>
      <c r="AD7" s="528"/>
      <c r="AE7" s="660"/>
      <c r="AF7" s="538"/>
      <c r="AG7" s="538"/>
      <c r="AH7" s="538"/>
      <c r="AI7" s="538"/>
      <c r="AJ7" s="538"/>
      <c r="AK7" s="538"/>
      <c r="AL7" s="538"/>
      <c r="AM7" s="528"/>
      <c r="AN7" s="658"/>
    </row>
    <row r="8" spans="1:40" s="206" customFormat="1" ht="27.95" customHeight="1">
      <c r="A8" s="203" t="s">
        <v>121</v>
      </c>
      <c r="B8" s="204">
        <f t="shared" ref="B8:S8" si="0">B13/$A$29*100</f>
        <v>2.9474382325943513</v>
      </c>
      <c r="C8" s="204">
        <f t="shared" si="0"/>
        <v>2.705222535671548</v>
      </c>
      <c r="D8" s="204">
        <f t="shared" si="0"/>
        <v>2.4072587815204805</v>
      </c>
      <c r="E8" s="204">
        <f t="shared" si="0"/>
        <v>2.9652199405033666</v>
      </c>
      <c r="F8" s="204">
        <f t="shared" si="0"/>
        <v>2.5581630053969886</v>
      </c>
      <c r="G8" s="204">
        <f t="shared" si="0"/>
        <v>3.1168450444302409</v>
      </c>
      <c r="H8" s="204">
        <f t="shared" si="0"/>
        <v>3.0111159703766361</v>
      </c>
      <c r="I8" s="204">
        <f t="shared" si="0"/>
        <v>2.6297704237332935</v>
      </c>
      <c r="J8" s="204">
        <f t="shared" si="0"/>
        <v>3.1480831799460782</v>
      </c>
      <c r="K8" s="204">
        <f t="shared" si="0"/>
        <v>2.8244080373319753</v>
      </c>
      <c r="L8" s="204">
        <f t="shared" si="0"/>
        <v>3.1214106180825554</v>
      </c>
      <c r="M8" s="204">
        <f t="shared" si="0"/>
        <v>2.5108252154229884</v>
      </c>
      <c r="N8" s="204">
        <f t="shared" si="0"/>
        <v>2.5696970862028365</v>
      </c>
      <c r="O8" s="204">
        <f t="shared" si="0"/>
        <v>2.9270132978339958</v>
      </c>
      <c r="P8" s="204">
        <f t="shared" si="0"/>
        <v>2.7064240024221569</v>
      </c>
      <c r="Q8" s="204">
        <f t="shared" si="0"/>
        <v>3.5988735047746294</v>
      </c>
      <c r="R8" s="204">
        <f t="shared" si="0"/>
        <v>4.4139485483878724</v>
      </c>
      <c r="S8" s="204">
        <f t="shared" si="0"/>
        <v>2.6042993286203799</v>
      </c>
      <c r="T8" s="205" t="s">
        <v>139</v>
      </c>
      <c r="U8" s="203" t="s">
        <v>121</v>
      </c>
      <c r="V8" s="204">
        <f t="shared" ref="V8:AM8" si="1">V13/$A$29*100</f>
        <v>2.5970905281167247</v>
      </c>
      <c r="W8" s="204">
        <f t="shared" si="1"/>
        <v>2.6691785331532736</v>
      </c>
      <c r="X8" s="204">
        <f t="shared" si="1"/>
        <v>2.6677367730525425</v>
      </c>
      <c r="Y8" s="204">
        <f t="shared" si="1"/>
        <v>2.6095857823230597</v>
      </c>
      <c r="Z8" s="204">
        <f t="shared" si="1"/>
        <v>2.6119887158242783</v>
      </c>
      <c r="AA8" s="204">
        <f t="shared" si="1"/>
        <v>2.9207656707308285</v>
      </c>
      <c r="AB8" s="204">
        <f t="shared" si="1"/>
        <v>2.3870741401102467</v>
      </c>
      <c r="AC8" s="204">
        <f t="shared" si="1"/>
        <v>2.6206392764286641</v>
      </c>
      <c r="AD8" s="204">
        <f t="shared" si="1"/>
        <v>2.3798653396065919</v>
      </c>
      <c r="AE8" s="204">
        <f t="shared" si="1"/>
        <v>2.6965719750671622</v>
      </c>
      <c r="AF8" s="204">
        <f t="shared" si="1"/>
        <v>2.0951177197122246</v>
      </c>
      <c r="AG8" s="204">
        <f t="shared" si="1"/>
        <v>2.6744649868559534</v>
      </c>
      <c r="AH8" s="204">
        <f t="shared" si="1"/>
        <v>2.0840642256066206</v>
      </c>
      <c r="AI8" s="204">
        <f t="shared" si="1"/>
        <v>2.7506379788445732</v>
      </c>
      <c r="AJ8" s="204">
        <f t="shared" si="1"/>
        <v>2.9897298622157931</v>
      </c>
      <c r="AK8" s="204">
        <f t="shared" si="1"/>
        <v>2.748715632043599</v>
      </c>
      <c r="AL8" s="204">
        <f t="shared" si="1"/>
        <v>2.9335012182872853</v>
      </c>
      <c r="AM8" s="204">
        <f t="shared" si="1"/>
        <v>2.797254888768208</v>
      </c>
      <c r="AN8" s="205" t="s">
        <v>139</v>
      </c>
    </row>
    <row r="9" spans="1:40" s="206" customFormat="1" ht="27.95" customHeight="1">
      <c r="A9" s="207" t="s">
        <v>176</v>
      </c>
      <c r="B9" s="208">
        <v>112.34166666666664</v>
      </c>
      <c r="C9" s="208">
        <v>127.52499999999999</v>
      </c>
      <c r="D9" s="208">
        <v>93.066666666666663</v>
      </c>
      <c r="E9" s="208">
        <v>102.35833333333333</v>
      </c>
      <c r="F9" s="208">
        <v>100.175</v>
      </c>
      <c r="G9" s="208">
        <v>111.65833333333335</v>
      </c>
      <c r="H9" s="208">
        <v>113.79166666666667</v>
      </c>
      <c r="I9" s="208">
        <v>108.575</v>
      </c>
      <c r="J9" s="208">
        <v>116.41666666666664</v>
      </c>
      <c r="K9" s="208">
        <v>100.81666666666666</v>
      </c>
      <c r="L9" s="208">
        <v>132.66666666666666</v>
      </c>
      <c r="M9" s="208">
        <v>84.86666666666666</v>
      </c>
      <c r="N9" s="208">
        <v>100.61666666666666</v>
      </c>
      <c r="O9" s="208">
        <v>107.75</v>
      </c>
      <c r="P9" s="208">
        <v>105.0333333333333</v>
      </c>
      <c r="Q9" s="208">
        <v>111.85000000000001</v>
      </c>
      <c r="R9" s="208">
        <v>100</v>
      </c>
      <c r="S9" s="208">
        <v>100.28333333333335</v>
      </c>
      <c r="T9" s="209" t="s">
        <v>176</v>
      </c>
      <c r="U9" s="207" t="s">
        <v>176</v>
      </c>
      <c r="V9" s="208">
        <v>99.833333333333329</v>
      </c>
      <c r="W9" s="208">
        <v>103.25000000000001</v>
      </c>
      <c r="X9" s="208">
        <v>101.49166666666667</v>
      </c>
      <c r="Y9" s="208">
        <v>102.03333333333336</v>
      </c>
      <c r="Z9" s="208">
        <v>109.17500000000001</v>
      </c>
      <c r="AA9" s="208">
        <v>101.85833333333333</v>
      </c>
      <c r="AB9" s="208">
        <v>103.68333333333335</v>
      </c>
      <c r="AC9" s="208">
        <v>101.68333333333332</v>
      </c>
      <c r="AD9" s="210">
        <v>100.98333333333333</v>
      </c>
      <c r="AE9" s="210">
        <v>108.67499999999997</v>
      </c>
      <c r="AF9" s="210">
        <v>97.033333333333346</v>
      </c>
      <c r="AG9" s="208">
        <v>100.75833333333331</v>
      </c>
      <c r="AH9" s="208">
        <v>113.82499999999999</v>
      </c>
      <c r="AI9" s="208">
        <v>106.925</v>
      </c>
      <c r="AJ9" s="208">
        <v>107.16666666666669</v>
      </c>
      <c r="AK9" s="208">
        <v>102.94166666666666</v>
      </c>
      <c r="AL9" s="208">
        <v>107.15833333333335</v>
      </c>
      <c r="AM9" s="208">
        <v>102.94166666666666</v>
      </c>
      <c r="AN9" s="209" t="s">
        <v>176</v>
      </c>
    </row>
    <row r="10" spans="1:40" s="206" customFormat="1" ht="27.95" customHeight="1">
      <c r="A10" s="207" t="s">
        <v>280</v>
      </c>
      <c r="B10" s="208">
        <v>122.575</v>
      </c>
      <c r="C10" s="208">
        <v>110.29999999999997</v>
      </c>
      <c r="D10" s="208">
        <v>90.291666666666671</v>
      </c>
      <c r="E10" s="208">
        <v>110.87500000000001</v>
      </c>
      <c r="F10" s="208">
        <v>106.175</v>
      </c>
      <c r="G10" s="208">
        <v>118.34999999999998</v>
      </c>
      <c r="H10" s="208">
        <v>110.77499999999999</v>
      </c>
      <c r="I10" s="208">
        <v>106.32499999999999</v>
      </c>
      <c r="J10" s="208">
        <v>116.14999999999999</v>
      </c>
      <c r="K10" s="208">
        <v>103.97500000000001</v>
      </c>
      <c r="L10" s="208">
        <v>113.28333333333332</v>
      </c>
      <c r="M10" s="208">
        <v>93.733333333333348</v>
      </c>
      <c r="N10" s="208">
        <v>98.38333333333334</v>
      </c>
      <c r="O10" s="208">
        <v>119.8416666666667</v>
      </c>
      <c r="P10" s="208">
        <v>90.733333333333334</v>
      </c>
      <c r="Q10" s="208">
        <v>121.99166666666666</v>
      </c>
      <c r="R10" s="208">
        <v>100</v>
      </c>
      <c r="S10" s="208">
        <v>102.7</v>
      </c>
      <c r="T10" s="209" t="s">
        <v>280</v>
      </c>
      <c r="U10" s="207" t="s">
        <v>280</v>
      </c>
      <c r="V10" s="208">
        <v>98.824999999999989</v>
      </c>
      <c r="W10" s="208">
        <v>105.80000000000001</v>
      </c>
      <c r="X10" s="208">
        <v>104.625</v>
      </c>
      <c r="Y10" s="208">
        <v>104.11666666666669</v>
      </c>
      <c r="Z10" s="208">
        <v>115.58333333333331</v>
      </c>
      <c r="AA10" s="208">
        <v>106.99166666666667</v>
      </c>
      <c r="AB10" s="208">
        <v>107.72499999999998</v>
      </c>
      <c r="AC10" s="208">
        <v>103.04166666666664</v>
      </c>
      <c r="AD10" s="210">
        <v>103.29166666666667</v>
      </c>
      <c r="AE10" s="210">
        <v>100.575</v>
      </c>
      <c r="AF10" s="210">
        <v>115.23333333333333</v>
      </c>
      <c r="AG10" s="208">
        <v>111.29999999999997</v>
      </c>
      <c r="AH10" s="208">
        <v>92.299999999999969</v>
      </c>
      <c r="AI10" s="208">
        <v>101.29999999999997</v>
      </c>
      <c r="AJ10" s="208">
        <v>117.52500000000002</v>
      </c>
      <c r="AK10" s="208">
        <v>108.29999999999997</v>
      </c>
      <c r="AL10" s="208">
        <v>113.18333333333332</v>
      </c>
      <c r="AM10" s="208">
        <v>109.42499999999997</v>
      </c>
      <c r="AN10" s="209" t="s">
        <v>280</v>
      </c>
    </row>
    <row r="11" spans="1:40" s="206" customFormat="1" ht="27.95" customHeight="1">
      <c r="A11" s="207" t="s">
        <v>422</v>
      </c>
      <c r="B11" s="208">
        <v>128.62</v>
      </c>
      <c r="C11" s="208">
        <v>97.42</v>
      </c>
      <c r="D11" s="208">
        <v>87.35</v>
      </c>
      <c r="E11" s="208">
        <v>115.31</v>
      </c>
      <c r="F11" s="208">
        <v>106.28</v>
      </c>
      <c r="G11" s="208">
        <v>120.94</v>
      </c>
      <c r="H11" s="208">
        <v>118.38</v>
      </c>
      <c r="I11" s="208">
        <v>104.29</v>
      </c>
      <c r="J11" s="208">
        <v>128.28</v>
      </c>
      <c r="K11" s="208">
        <v>112.93</v>
      </c>
      <c r="L11" s="208">
        <v>112.97</v>
      </c>
      <c r="M11" s="208">
        <v>99.13</v>
      </c>
      <c r="N11" s="208">
        <v>101.43</v>
      </c>
      <c r="O11" s="208">
        <v>121.11</v>
      </c>
      <c r="P11" s="208">
        <v>96.66</v>
      </c>
      <c r="Q11" s="208">
        <v>130.74</v>
      </c>
      <c r="R11" s="208">
        <v>100</v>
      </c>
      <c r="S11" s="208">
        <v>106.95</v>
      </c>
      <c r="T11" s="209" t="s">
        <v>422</v>
      </c>
      <c r="U11" s="207" t="s">
        <v>422</v>
      </c>
      <c r="V11" s="208">
        <v>108.82</v>
      </c>
      <c r="W11" s="208">
        <v>107.94</v>
      </c>
      <c r="X11" s="208">
        <v>105.75</v>
      </c>
      <c r="Y11" s="208">
        <v>108.03</v>
      </c>
      <c r="Z11" s="208">
        <v>120.29</v>
      </c>
      <c r="AA11" s="208">
        <v>109.06</v>
      </c>
      <c r="AB11" s="208">
        <v>103.38</v>
      </c>
      <c r="AC11" s="208">
        <v>104.58</v>
      </c>
      <c r="AD11" s="210">
        <v>101.13</v>
      </c>
      <c r="AE11" s="210">
        <v>101.58</v>
      </c>
      <c r="AF11" s="210">
        <v>111.47</v>
      </c>
      <c r="AG11" s="208">
        <v>111.3</v>
      </c>
      <c r="AH11" s="208">
        <v>92.3</v>
      </c>
      <c r="AI11" s="208">
        <v>101.77</v>
      </c>
      <c r="AJ11" s="208">
        <v>118.88</v>
      </c>
      <c r="AK11" s="208">
        <v>108.62</v>
      </c>
      <c r="AL11" s="208">
        <v>115.69</v>
      </c>
      <c r="AM11" s="208">
        <v>111.92</v>
      </c>
      <c r="AN11" s="209" t="s">
        <v>422</v>
      </c>
    </row>
    <row r="12" spans="1:40" s="206" customFormat="1" ht="27.95" customHeight="1">
      <c r="A12" s="207" t="s">
        <v>509</v>
      </c>
      <c r="B12" s="208">
        <v>126.43</v>
      </c>
      <c r="C12" s="208">
        <v>112.34</v>
      </c>
      <c r="D12" s="208">
        <v>93.88</v>
      </c>
      <c r="E12" s="208">
        <v>123.37</v>
      </c>
      <c r="F12" s="208">
        <v>106.34</v>
      </c>
      <c r="G12" s="208">
        <v>128.06</v>
      </c>
      <c r="H12" s="208">
        <v>127.85</v>
      </c>
      <c r="I12" s="208">
        <v>111.88</v>
      </c>
      <c r="J12" s="208">
        <v>130.06</v>
      </c>
      <c r="K12" s="208">
        <v>121.23</v>
      </c>
      <c r="L12" s="208">
        <v>124.78</v>
      </c>
      <c r="M12" s="208">
        <v>80.319999999999993</v>
      </c>
      <c r="N12" s="208">
        <v>107.21</v>
      </c>
      <c r="O12" s="208">
        <v>120.89</v>
      </c>
      <c r="P12" s="208">
        <v>101.74</v>
      </c>
      <c r="Q12" s="208">
        <v>138.61000000000001</v>
      </c>
      <c r="R12" s="208">
        <v>100</v>
      </c>
      <c r="S12" s="208">
        <v>107.72</v>
      </c>
      <c r="T12" s="209" t="s">
        <v>509</v>
      </c>
      <c r="U12" s="207" t="s">
        <v>509</v>
      </c>
      <c r="V12" s="208">
        <v>107.18</v>
      </c>
      <c r="W12" s="208">
        <v>109.25</v>
      </c>
      <c r="X12" s="208">
        <v>109.62</v>
      </c>
      <c r="Y12" s="208">
        <v>110.45</v>
      </c>
      <c r="Z12" s="208">
        <v>82.71</v>
      </c>
      <c r="AA12" s="208">
        <v>115.53</v>
      </c>
      <c r="AB12" s="208">
        <v>104.13</v>
      </c>
      <c r="AC12" s="208">
        <v>106.8</v>
      </c>
      <c r="AD12" s="210">
        <v>98.77</v>
      </c>
      <c r="AE12" s="210">
        <v>107.24</v>
      </c>
      <c r="AF12" s="210">
        <v>106.06</v>
      </c>
      <c r="AG12" s="208">
        <v>111.3</v>
      </c>
      <c r="AH12" s="208">
        <v>90.49</v>
      </c>
      <c r="AI12" s="208">
        <v>109.6</v>
      </c>
      <c r="AJ12" s="208">
        <v>121.74</v>
      </c>
      <c r="AK12" s="208">
        <v>113.34</v>
      </c>
      <c r="AL12" s="208">
        <v>119.87</v>
      </c>
      <c r="AM12" s="208">
        <v>114.69</v>
      </c>
      <c r="AN12" s="209" t="s">
        <v>509</v>
      </c>
    </row>
    <row r="13" spans="1:40" s="206" customFormat="1" ht="27.95" customHeight="1">
      <c r="A13" s="211" t="s">
        <v>510</v>
      </c>
      <c r="B13" s="301">
        <v>122.66</v>
      </c>
      <c r="C13" s="301">
        <v>112.58</v>
      </c>
      <c r="D13" s="301">
        <v>100.18</v>
      </c>
      <c r="E13" s="301">
        <v>123.4</v>
      </c>
      <c r="F13" s="301">
        <v>106.46</v>
      </c>
      <c r="G13" s="301">
        <v>129.71</v>
      </c>
      <c r="H13" s="301">
        <v>125.31</v>
      </c>
      <c r="I13" s="301">
        <v>109.44</v>
      </c>
      <c r="J13" s="301">
        <v>131.01</v>
      </c>
      <c r="K13" s="301">
        <v>117.54</v>
      </c>
      <c r="L13" s="301">
        <v>129.9</v>
      </c>
      <c r="M13" s="301">
        <v>104.49</v>
      </c>
      <c r="N13" s="301">
        <v>106.94</v>
      </c>
      <c r="O13" s="301">
        <v>121.81</v>
      </c>
      <c r="P13" s="301">
        <v>112.63</v>
      </c>
      <c r="Q13" s="301">
        <v>149.77000000000001</v>
      </c>
      <c r="R13" s="301">
        <v>183.69</v>
      </c>
      <c r="S13" s="301">
        <v>108.38</v>
      </c>
      <c r="T13" s="212" t="s">
        <v>510</v>
      </c>
      <c r="U13" s="211" t="s">
        <v>510</v>
      </c>
      <c r="V13" s="301">
        <v>108.08</v>
      </c>
      <c r="W13" s="301">
        <v>111.08</v>
      </c>
      <c r="X13" s="301">
        <v>111.02</v>
      </c>
      <c r="Y13" s="301">
        <v>108.6</v>
      </c>
      <c r="Z13" s="301">
        <v>108.7</v>
      </c>
      <c r="AA13" s="301">
        <v>121.55</v>
      </c>
      <c r="AB13" s="301">
        <v>99.34</v>
      </c>
      <c r="AC13" s="301">
        <v>109.06</v>
      </c>
      <c r="AD13" s="301">
        <v>99.04</v>
      </c>
      <c r="AE13" s="301">
        <v>112.22</v>
      </c>
      <c r="AF13" s="301">
        <v>87.19</v>
      </c>
      <c r="AG13" s="301">
        <v>111.3</v>
      </c>
      <c r="AH13" s="301">
        <v>86.73</v>
      </c>
      <c r="AI13" s="301">
        <v>114.47</v>
      </c>
      <c r="AJ13" s="301">
        <v>124.42</v>
      </c>
      <c r="AK13" s="301">
        <v>114.39</v>
      </c>
      <c r="AL13" s="301">
        <v>122.08</v>
      </c>
      <c r="AM13" s="301">
        <v>116.41</v>
      </c>
      <c r="AN13" s="212" t="s">
        <v>510</v>
      </c>
    </row>
    <row r="14" spans="1:40" s="206" customFormat="1" ht="16.5" customHeight="1">
      <c r="A14" s="213"/>
      <c r="B14" s="214"/>
      <c r="C14" s="214"/>
      <c r="D14" s="214"/>
      <c r="E14" s="214"/>
      <c r="F14" s="214"/>
      <c r="G14" s="214"/>
      <c r="H14" s="214"/>
      <c r="I14" s="214"/>
      <c r="J14" s="214"/>
      <c r="K14" s="214"/>
      <c r="L14" s="214"/>
      <c r="M14" s="214"/>
      <c r="N14" s="214"/>
      <c r="O14" s="214"/>
      <c r="P14" s="214"/>
      <c r="Q14" s="214"/>
      <c r="R14" s="214"/>
      <c r="S14" s="214"/>
      <c r="T14" s="212"/>
      <c r="U14" s="211"/>
      <c r="V14" s="214"/>
      <c r="W14" s="214"/>
      <c r="X14" s="214"/>
      <c r="Y14" s="214"/>
      <c r="Z14" s="214"/>
      <c r="AA14" s="214"/>
      <c r="AB14" s="214"/>
      <c r="AC14" s="214"/>
      <c r="AD14" s="214"/>
      <c r="AE14" s="214"/>
      <c r="AF14" s="214"/>
      <c r="AG14" s="214"/>
      <c r="AH14" s="214"/>
      <c r="AI14" s="214"/>
      <c r="AJ14" s="214"/>
      <c r="AK14" s="214"/>
      <c r="AL14" s="214"/>
      <c r="AM14" s="214"/>
      <c r="AN14" s="212"/>
    </row>
    <row r="15" spans="1:40" s="206" customFormat="1" ht="27.95" customHeight="1">
      <c r="A15" s="215" t="s">
        <v>95</v>
      </c>
      <c r="B15" s="208">
        <v>123.03</v>
      </c>
      <c r="C15" s="208">
        <v>111.11</v>
      </c>
      <c r="D15" s="208">
        <v>96.76</v>
      </c>
      <c r="E15" s="208">
        <v>123.44</v>
      </c>
      <c r="F15" s="208">
        <v>106.39</v>
      </c>
      <c r="G15" s="208">
        <v>131.36000000000001</v>
      </c>
      <c r="H15" s="208">
        <v>127.93</v>
      </c>
      <c r="I15" s="208">
        <v>119.38</v>
      </c>
      <c r="J15" s="208">
        <v>130.49</v>
      </c>
      <c r="K15" s="210">
        <v>121.41</v>
      </c>
      <c r="L15" s="210">
        <v>137.75</v>
      </c>
      <c r="M15" s="210">
        <v>85.72</v>
      </c>
      <c r="N15" s="210">
        <v>108.69</v>
      </c>
      <c r="O15" s="210">
        <v>121.65</v>
      </c>
      <c r="P15" s="210">
        <v>103.5</v>
      </c>
      <c r="Q15" s="210">
        <v>142.97</v>
      </c>
      <c r="R15" s="210">
        <v>183.69</v>
      </c>
      <c r="S15" s="210">
        <v>107.82</v>
      </c>
      <c r="T15" s="216" t="s">
        <v>96</v>
      </c>
      <c r="U15" s="215" t="s">
        <v>95</v>
      </c>
      <c r="V15" s="208">
        <v>106.86</v>
      </c>
      <c r="W15" s="208">
        <v>111.08</v>
      </c>
      <c r="X15" s="208">
        <v>110.3</v>
      </c>
      <c r="Y15" s="208">
        <v>110.45</v>
      </c>
      <c r="Z15" s="208">
        <v>120.81</v>
      </c>
      <c r="AA15" s="208">
        <v>119.47</v>
      </c>
      <c r="AB15" s="208">
        <v>99.35</v>
      </c>
      <c r="AC15" s="208">
        <v>108.84</v>
      </c>
      <c r="AD15" s="210">
        <v>99.5</v>
      </c>
      <c r="AE15" s="210">
        <v>110.4</v>
      </c>
      <c r="AF15" s="210">
        <v>87.75</v>
      </c>
      <c r="AG15" s="210">
        <v>111.3</v>
      </c>
      <c r="AH15" s="210">
        <v>86.73</v>
      </c>
      <c r="AI15" s="210">
        <v>114.47</v>
      </c>
      <c r="AJ15" s="210">
        <v>124.05</v>
      </c>
      <c r="AK15" s="210">
        <v>113.87</v>
      </c>
      <c r="AL15" s="302">
        <v>119.3</v>
      </c>
      <c r="AM15" s="210">
        <v>115.3</v>
      </c>
      <c r="AN15" s="216" t="s">
        <v>96</v>
      </c>
    </row>
    <row r="16" spans="1:40" s="206" customFormat="1" ht="27.95" customHeight="1">
      <c r="A16" s="215" t="s">
        <v>97</v>
      </c>
      <c r="B16" s="208">
        <v>123.13</v>
      </c>
      <c r="C16" s="208">
        <v>108.05</v>
      </c>
      <c r="D16" s="208">
        <v>97.45</v>
      </c>
      <c r="E16" s="208">
        <v>123.44</v>
      </c>
      <c r="F16" s="208">
        <v>106.39</v>
      </c>
      <c r="G16" s="208">
        <v>131.36000000000001</v>
      </c>
      <c r="H16" s="208">
        <v>128.69999999999999</v>
      </c>
      <c r="I16" s="208">
        <v>113.17</v>
      </c>
      <c r="J16" s="208">
        <v>130.68</v>
      </c>
      <c r="K16" s="210">
        <v>121.6</v>
      </c>
      <c r="L16" s="210">
        <v>147.11000000000001</v>
      </c>
      <c r="M16" s="210">
        <v>90.87</v>
      </c>
      <c r="N16" s="210">
        <v>106.31</v>
      </c>
      <c r="O16" s="210">
        <v>121.65</v>
      </c>
      <c r="P16" s="210">
        <v>105.35</v>
      </c>
      <c r="Q16" s="210">
        <v>147.87</v>
      </c>
      <c r="R16" s="210">
        <v>183.69</v>
      </c>
      <c r="S16" s="210">
        <v>107.91</v>
      </c>
      <c r="T16" s="216" t="s">
        <v>98</v>
      </c>
      <c r="U16" s="215" t="s">
        <v>97</v>
      </c>
      <c r="V16" s="208">
        <v>106.86</v>
      </c>
      <c r="W16" s="208">
        <v>111.08</v>
      </c>
      <c r="X16" s="208">
        <v>110.57</v>
      </c>
      <c r="Y16" s="208">
        <v>110.45</v>
      </c>
      <c r="Z16" s="208">
        <v>120.81</v>
      </c>
      <c r="AA16" s="208">
        <v>121.74</v>
      </c>
      <c r="AB16" s="208">
        <v>103.06</v>
      </c>
      <c r="AC16" s="208">
        <v>109.08</v>
      </c>
      <c r="AD16" s="210">
        <v>99.28</v>
      </c>
      <c r="AE16" s="210">
        <v>110.4</v>
      </c>
      <c r="AF16" s="210">
        <v>82.32</v>
      </c>
      <c r="AG16" s="210">
        <v>111.3</v>
      </c>
      <c r="AH16" s="210">
        <v>86.73</v>
      </c>
      <c r="AI16" s="210">
        <v>114.47</v>
      </c>
      <c r="AJ16" s="210">
        <v>124.05</v>
      </c>
      <c r="AK16" s="210">
        <v>113.87</v>
      </c>
      <c r="AL16" s="302">
        <v>120.22</v>
      </c>
      <c r="AM16" s="210">
        <v>115.3</v>
      </c>
      <c r="AN16" s="216" t="s">
        <v>98</v>
      </c>
    </row>
    <row r="17" spans="1:53" s="206" customFormat="1" ht="27.95" customHeight="1">
      <c r="A17" s="215" t="s">
        <v>99</v>
      </c>
      <c r="B17" s="208">
        <v>121.95</v>
      </c>
      <c r="C17" s="208">
        <v>101.02</v>
      </c>
      <c r="D17" s="208">
        <v>94.26</v>
      </c>
      <c r="E17" s="208">
        <v>123.44</v>
      </c>
      <c r="F17" s="208">
        <v>106.39</v>
      </c>
      <c r="G17" s="208">
        <v>131.36000000000001</v>
      </c>
      <c r="H17" s="208">
        <v>125.84</v>
      </c>
      <c r="I17" s="208">
        <v>114.45</v>
      </c>
      <c r="J17" s="208">
        <v>130.68</v>
      </c>
      <c r="K17" s="210">
        <v>119.86</v>
      </c>
      <c r="L17" s="210">
        <v>147.31</v>
      </c>
      <c r="M17" s="210">
        <v>101.82</v>
      </c>
      <c r="N17" s="210">
        <v>106.99</v>
      </c>
      <c r="O17" s="210">
        <v>121.65</v>
      </c>
      <c r="P17" s="210">
        <v>103.74</v>
      </c>
      <c r="Q17" s="210">
        <v>149.77000000000001</v>
      </c>
      <c r="R17" s="210">
        <v>183.69</v>
      </c>
      <c r="S17" s="210">
        <v>107.91</v>
      </c>
      <c r="T17" s="216" t="s">
        <v>100</v>
      </c>
      <c r="U17" s="215" t="s">
        <v>374</v>
      </c>
      <c r="V17" s="208">
        <v>106.86</v>
      </c>
      <c r="W17" s="208">
        <v>111.08</v>
      </c>
      <c r="X17" s="208">
        <v>110.94</v>
      </c>
      <c r="Y17" s="208">
        <v>110.45</v>
      </c>
      <c r="Z17" s="208">
        <v>110.99</v>
      </c>
      <c r="AA17" s="208">
        <v>121.74</v>
      </c>
      <c r="AB17" s="208">
        <v>102.96</v>
      </c>
      <c r="AC17" s="208">
        <v>109.08</v>
      </c>
      <c r="AD17" s="210">
        <v>99.28</v>
      </c>
      <c r="AE17" s="210">
        <v>110.4</v>
      </c>
      <c r="AF17" s="210">
        <v>86.62</v>
      </c>
      <c r="AG17" s="210">
        <v>111.3</v>
      </c>
      <c r="AH17" s="210">
        <v>86.73</v>
      </c>
      <c r="AI17" s="210">
        <v>114.47</v>
      </c>
      <c r="AJ17" s="210">
        <v>124.05</v>
      </c>
      <c r="AK17" s="210">
        <v>114.49</v>
      </c>
      <c r="AL17" s="302">
        <v>120.9</v>
      </c>
      <c r="AM17" s="210">
        <v>116.48</v>
      </c>
      <c r="AN17" s="216" t="s">
        <v>100</v>
      </c>
    </row>
    <row r="18" spans="1:53" s="206" customFormat="1" ht="27.95" customHeight="1">
      <c r="A18" s="215" t="s">
        <v>101</v>
      </c>
      <c r="B18" s="208">
        <v>121.56</v>
      </c>
      <c r="C18" s="208">
        <v>103.73</v>
      </c>
      <c r="D18" s="208">
        <v>93.78</v>
      </c>
      <c r="E18" s="208">
        <v>123.44</v>
      </c>
      <c r="F18" s="208">
        <v>106.39</v>
      </c>
      <c r="G18" s="208">
        <v>127.56</v>
      </c>
      <c r="H18" s="208">
        <v>126.24</v>
      </c>
      <c r="I18" s="208">
        <v>113.01</v>
      </c>
      <c r="J18" s="208">
        <v>130.66999999999999</v>
      </c>
      <c r="K18" s="210">
        <v>119.28</v>
      </c>
      <c r="L18" s="210">
        <v>143.81</v>
      </c>
      <c r="M18" s="210">
        <v>89.73</v>
      </c>
      <c r="N18" s="210">
        <v>106.44</v>
      </c>
      <c r="O18" s="210">
        <v>121.65</v>
      </c>
      <c r="P18" s="210">
        <v>104.46</v>
      </c>
      <c r="Q18" s="210">
        <v>145.49</v>
      </c>
      <c r="R18" s="210">
        <v>183.69</v>
      </c>
      <c r="S18" s="210">
        <v>108.16</v>
      </c>
      <c r="T18" s="216" t="s">
        <v>102</v>
      </c>
      <c r="U18" s="215" t="s">
        <v>101</v>
      </c>
      <c r="V18" s="208">
        <v>106.86</v>
      </c>
      <c r="W18" s="208">
        <v>111.08</v>
      </c>
      <c r="X18" s="208">
        <v>110.94</v>
      </c>
      <c r="Y18" s="208">
        <v>110.45</v>
      </c>
      <c r="Z18" s="208">
        <v>110.99</v>
      </c>
      <c r="AA18" s="208">
        <v>121.74</v>
      </c>
      <c r="AB18" s="208">
        <v>97.92</v>
      </c>
      <c r="AC18" s="208">
        <v>109.08</v>
      </c>
      <c r="AD18" s="210">
        <v>98.9</v>
      </c>
      <c r="AE18" s="210">
        <v>111.31</v>
      </c>
      <c r="AF18" s="210">
        <v>86.94</v>
      </c>
      <c r="AG18" s="210">
        <v>111.3</v>
      </c>
      <c r="AH18" s="210">
        <v>86.73</v>
      </c>
      <c r="AI18" s="210">
        <v>114.47</v>
      </c>
      <c r="AJ18" s="210">
        <v>124.05</v>
      </c>
      <c r="AK18" s="210">
        <v>114.49</v>
      </c>
      <c r="AL18" s="302">
        <v>120.9</v>
      </c>
      <c r="AM18" s="210">
        <v>116.48</v>
      </c>
      <c r="AN18" s="216" t="s">
        <v>102</v>
      </c>
    </row>
    <row r="19" spans="1:53" s="206" customFormat="1" ht="27.95" customHeight="1">
      <c r="A19" s="215" t="s">
        <v>103</v>
      </c>
      <c r="B19" s="208">
        <v>123.53</v>
      </c>
      <c r="C19" s="208">
        <v>118</v>
      </c>
      <c r="D19" s="208">
        <v>94.35</v>
      </c>
      <c r="E19" s="208">
        <v>123.44</v>
      </c>
      <c r="F19" s="208">
        <v>106.39</v>
      </c>
      <c r="G19" s="208">
        <v>130.22</v>
      </c>
      <c r="H19" s="208">
        <v>127.61</v>
      </c>
      <c r="I19" s="208">
        <v>110.45</v>
      </c>
      <c r="J19" s="208">
        <v>131.22999999999999</v>
      </c>
      <c r="K19" s="210">
        <v>116.49</v>
      </c>
      <c r="L19" s="210">
        <v>143.91999999999999</v>
      </c>
      <c r="M19" s="210">
        <v>98.11</v>
      </c>
      <c r="N19" s="210">
        <v>107.83</v>
      </c>
      <c r="O19" s="210">
        <v>121.65</v>
      </c>
      <c r="P19" s="210">
        <v>103.21</v>
      </c>
      <c r="Q19" s="210">
        <v>152.62</v>
      </c>
      <c r="R19" s="210">
        <v>183.69</v>
      </c>
      <c r="S19" s="210">
        <v>108.16</v>
      </c>
      <c r="T19" s="216" t="s">
        <v>123</v>
      </c>
      <c r="U19" s="215" t="s">
        <v>103</v>
      </c>
      <c r="V19" s="208">
        <v>106.92</v>
      </c>
      <c r="W19" s="208">
        <v>111.08</v>
      </c>
      <c r="X19" s="208">
        <v>110.94</v>
      </c>
      <c r="Y19" s="208">
        <v>110.45</v>
      </c>
      <c r="Z19" s="208">
        <v>102.36</v>
      </c>
      <c r="AA19" s="208">
        <v>121.74</v>
      </c>
      <c r="AB19" s="208">
        <v>99.32</v>
      </c>
      <c r="AC19" s="208">
        <v>109.08</v>
      </c>
      <c r="AD19" s="210">
        <v>98.9</v>
      </c>
      <c r="AE19" s="210">
        <v>113.02</v>
      </c>
      <c r="AF19" s="210">
        <v>88.71</v>
      </c>
      <c r="AG19" s="210">
        <v>111.3</v>
      </c>
      <c r="AH19" s="210">
        <v>86.73</v>
      </c>
      <c r="AI19" s="210">
        <v>114.47</v>
      </c>
      <c r="AJ19" s="210">
        <v>124.05</v>
      </c>
      <c r="AK19" s="210">
        <v>114.49</v>
      </c>
      <c r="AL19" s="302">
        <v>121.43</v>
      </c>
      <c r="AM19" s="210">
        <v>116.48</v>
      </c>
      <c r="AN19" s="216" t="s">
        <v>123</v>
      </c>
    </row>
    <row r="20" spans="1:53" s="206" customFormat="1" ht="27.95" customHeight="1">
      <c r="A20" s="215" t="s">
        <v>104</v>
      </c>
      <c r="B20" s="208">
        <v>122.93</v>
      </c>
      <c r="C20" s="208">
        <v>125.51</v>
      </c>
      <c r="D20" s="208">
        <v>93.85</v>
      </c>
      <c r="E20" s="208">
        <v>123.44</v>
      </c>
      <c r="F20" s="208">
        <v>106.39</v>
      </c>
      <c r="G20" s="208">
        <v>130.47999999999999</v>
      </c>
      <c r="H20" s="208">
        <v>125.98</v>
      </c>
      <c r="I20" s="208">
        <v>109.89</v>
      </c>
      <c r="J20" s="208">
        <v>131.22999999999999</v>
      </c>
      <c r="K20" s="210">
        <v>117.31</v>
      </c>
      <c r="L20" s="210">
        <v>134.59</v>
      </c>
      <c r="M20" s="210">
        <v>123.62</v>
      </c>
      <c r="N20" s="210">
        <v>109.28</v>
      </c>
      <c r="O20" s="210">
        <v>121.65</v>
      </c>
      <c r="P20" s="210">
        <v>102.7</v>
      </c>
      <c r="Q20" s="210">
        <v>147.82</v>
      </c>
      <c r="R20" s="210">
        <v>183.69</v>
      </c>
      <c r="S20" s="210">
        <v>108.18</v>
      </c>
      <c r="T20" s="216" t="s">
        <v>122</v>
      </c>
      <c r="U20" s="215" t="s">
        <v>104</v>
      </c>
      <c r="V20" s="208">
        <v>107.27</v>
      </c>
      <c r="W20" s="208">
        <v>111.08</v>
      </c>
      <c r="X20" s="208">
        <v>110.99</v>
      </c>
      <c r="Y20" s="208">
        <v>110.45</v>
      </c>
      <c r="Z20" s="208">
        <v>102.36</v>
      </c>
      <c r="AA20" s="208">
        <v>121.74</v>
      </c>
      <c r="AB20" s="208">
        <v>102.06</v>
      </c>
      <c r="AC20" s="208">
        <v>109.08</v>
      </c>
      <c r="AD20" s="210">
        <v>98.72</v>
      </c>
      <c r="AE20" s="210">
        <v>113.02</v>
      </c>
      <c r="AF20" s="210">
        <v>91.23</v>
      </c>
      <c r="AG20" s="210">
        <v>111.3</v>
      </c>
      <c r="AH20" s="210">
        <v>86.73</v>
      </c>
      <c r="AI20" s="210">
        <v>114.47</v>
      </c>
      <c r="AJ20" s="210">
        <v>124.61</v>
      </c>
      <c r="AK20" s="210">
        <v>114.49</v>
      </c>
      <c r="AL20" s="302">
        <v>121.89</v>
      </c>
      <c r="AM20" s="210">
        <v>116.48</v>
      </c>
      <c r="AN20" s="216" t="s">
        <v>122</v>
      </c>
    </row>
    <row r="21" spans="1:53" s="206" customFormat="1" ht="27.95" customHeight="1">
      <c r="A21" s="215" t="s">
        <v>105</v>
      </c>
      <c r="B21" s="208">
        <v>122.66</v>
      </c>
      <c r="C21" s="208">
        <v>122.49</v>
      </c>
      <c r="D21" s="208">
        <v>98.79</v>
      </c>
      <c r="E21" s="208">
        <v>123.44</v>
      </c>
      <c r="F21" s="208">
        <v>106.39</v>
      </c>
      <c r="G21" s="208">
        <v>130.55000000000001</v>
      </c>
      <c r="H21" s="208">
        <v>124.16</v>
      </c>
      <c r="I21" s="208">
        <v>110.97</v>
      </c>
      <c r="J21" s="208">
        <v>130.65</v>
      </c>
      <c r="K21" s="210">
        <v>119.53</v>
      </c>
      <c r="L21" s="210">
        <v>124.85</v>
      </c>
      <c r="M21" s="210">
        <v>123.45</v>
      </c>
      <c r="N21" s="210">
        <v>108.69</v>
      </c>
      <c r="O21" s="210">
        <v>121.81</v>
      </c>
      <c r="P21" s="210">
        <v>104.35</v>
      </c>
      <c r="Q21" s="210">
        <v>147.82</v>
      </c>
      <c r="R21" s="210">
        <v>183.69</v>
      </c>
      <c r="S21" s="210">
        <v>109.16</v>
      </c>
      <c r="T21" s="216" t="s">
        <v>124</v>
      </c>
      <c r="U21" s="215" t="s">
        <v>105</v>
      </c>
      <c r="V21" s="208">
        <v>108.3</v>
      </c>
      <c r="W21" s="208">
        <v>111.08</v>
      </c>
      <c r="X21" s="208">
        <v>111.05</v>
      </c>
      <c r="Y21" s="208">
        <v>103.03</v>
      </c>
      <c r="Z21" s="208">
        <v>103.44</v>
      </c>
      <c r="AA21" s="208">
        <v>121.74</v>
      </c>
      <c r="AB21" s="208">
        <v>97.97</v>
      </c>
      <c r="AC21" s="208">
        <v>109.08</v>
      </c>
      <c r="AD21" s="210">
        <v>98.6</v>
      </c>
      <c r="AE21" s="210">
        <v>113.02</v>
      </c>
      <c r="AF21" s="210">
        <v>91.1</v>
      </c>
      <c r="AG21" s="210">
        <v>111.3</v>
      </c>
      <c r="AH21" s="210">
        <v>86.73</v>
      </c>
      <c r="AI21" s="210">
        <v>114.47</v>
      </c>
      <c r="AJ21" s="210">
        <v>124.61</v>
      </c>
      <c r="AK21" s="210">
        <v>114.49</v>
      </c>
      <c r="AL21" s="302">
        <v>121.89</v>
      </c>
      <c r="AM21" s="210">
        <v>116.48</v>
      </c>
      <c r="AN21" s="216" t="s">
        <v>124</v>
      </c>
    </row>
    <row r="22" spans="1:53" s="206" customFormat="1" ht="27.95" customHeight="1">
      <c r="A22" s="215" t="s">
        <v>106</v>
      </c>
      <c r="B22" s="208">
        <v>122.86</v>
      </c>
      <c r="C22" s="208">
        <v>120.54</v>
      </c>
      <c r="D22" s="208">
        <v>101.52</v>
      </c>
      <c r="E22" s="208">
        <v>123.44</v>
      </c>
      <c r="F22" s="208">
        <v>106.39</v>
      </c>
      <c r="G22" s="208">
        <v>125.57</v>
      </c>
      <c r="H22" s="208">
        <v>124.21</v>
      </c>
      <c r="I22" s="208">
        <v>106.43</v>
      </c>
      <c r="J22" s="208">
        <v>131.22999999999999</v>
      </c>
      <c r="K22" s="210">
        <v>116.73</v>
      </c>
      <c r="L22" s="210">
        <v>115.97</v>
      </c>
      <c r="M22" s="210">
        <v>114.5</v>
      </c>
      <c r="N22" s="210">
        <v>108.69</v>
      </c>
      <c r="O22" s="210">
        <v>121.81</v>
      </c>
      <c r="P22" s="210">
        <v>125.77</v>
      </c>
      <c r="Q22" s="210">
        <v>149.74</v>
      </c>
      <c r="R22" s="210">
        <v>183.69</v>
      </c>
      <c r="S22" s="210">
        <v>108.88</v>
      </c>
      <c r="T22" s="216" t="s">
        <v>107</v>
      </c>
      <c r="U22" s="215" t="s">
        <v>106</v>
      </c>
      <c r="V22" s="208">
        <v>108.06</v>
      </c>
      <c r="W22" s="208">
        <v>111.08</v>
      </c>
      <c r="X22" s="208">
        <v>111.2</v>
      </c>
      <c r="Y22" s="208">
        <v>103.03</v>
      </c>
      <c r="Z22" s="208">
        <v>103.44</v>
      </c>
      <c r="AA22" s="208">
        <v>121.74</v>
      </c>
      <c r="AB22" s="208">
        <v>100.68</v>
      </c>
      <c r="AC22" s="208">
        <v>109.08</v>
      </c>
      <c r="AD22" s="210">
        <v>99.07</v>
      </c>
      <c r="AE22" s="210">
        <v>113.02</v>
      </c>
      <c r="AF22" s="210">
        <v>89.26</v>
      </c>
      <c r="AG22" s="210">
        <v>111.3</v>
      </c>
      <c r="AH22" s="210">
        <v>86.73</v>
      </c>
      <c r="AI22" s="210">
        <v>114.47</v>
      </c>
      <c r="AJ22" s="210">
        <v>124.61</v>
      </c>
      <c r="AK22" s="210">
        <v>114.49</v>
      </c>
      <c r="AL22" s="302">
        <v>121.89</v>
      </c>
      <c r="AM22" s="210">
        <v>116.48</v>
      </c>
      <c r="AN22" s="216" t="s">
        <v>107</v>
      </c>
    </row>
    <row r="23" spans="1:53" s="206" customFormat="1" ht="27.95" customHeight="1">
      <c r="A23" s="215" t="s">
        <v>108</v>
      </c>
      <c r="B23" s="208">
        <v>124.23</v>
      </c>
      <c r="C23" s="208">
        <v>120.14</v>
      </c>
      <c r="D23" s="208">
        <v>105.26</v>
      </c>
      <c r="E23" s="208">
        <v>123.33</v>
      </c>
      <c r="F23" s="208">
        <v>106.73</v>
      </c>
      <c r="G23" s="208">
        <v>127.43</v>
      </c>
      <c r="H23" s="208">
        <v>122.96</v>
      </c>
      <c r="I23" s="208">
        <v>103.42</v>
      </c>
      <c r="J23" s="208">
        <v>131.33000000000001</v>
      </c>
      <c r="K23" s="210">
        <v>115.97</v>
      </c>
      <c r="L23" s="210">
        <v>113.46</v>
      </c>
      <c r="M23" s="210">
        <v>116.1</v>
      </c>
      <c r="N23" s="210">
        <v>100.33</v>
      </c>
      <c r="O23" s="210">
        <v>121.81</v>
      </c>
      <c r="P23" s="210">
        <v>123.07</v>
      </c>
      <c r="Q23" s="210">
        <v>152.93</v>
      </c>
      <c r="R23" s="210">
        <v>183.69</v>
      </c>
      <c r="S23" s="210">
        <v>109.12</v>
      </c>
      <c r="T23" s="216" t="s">
        <v>125</v>
      </c>
      <c r="U23" s="215" t="s">
        <v>108</v>
      </c>
      <c r="V23" s="208">
        <v>111.39</v>
      </c>
      <c r="W23" s="208">
        <v>111.08</v>
      </c>
      <c r="X23" s="208">
        <v>111.2</v>
      </c>
      <c r="Y23" s="208">
        <v>103.03</v>
      </c>
      <c r="Z23" s="208">
        <v>107.31</v>
      </c>
      <c r="AA23" s="208">
        <v>121.74</v>
      </c>
      <c r="AB23" s="208">
        <v>90.53</v>
      </c>
      <c r="AC23" s="208">
        <v>109.08</v>
      </c>
      <c r="AD23" s="210">
        <v>99.07</v>
      </c>
      <c r="AE23" s="210">
        <v>113.02</v>
      </c>
      <c r="AF23" s="210">
        <v>87.34</v>
      </c>
      <c r="AG23" s="210">
        <v>111.3</v>
      </c>
      <c r="AH23" s="210">
        <v>86.73</v>
      </c>
      <c r="AI23" s="210">
        <v>114.47</v>
      </c>
      <c r="AJ23" s="210">
        <v>124.61</v>
      </c>
      <c r="AK23" s="210">
        <v>114.49</v>
      </c>
      <c r="AL23" s="302">
        <v>123.56</v>
      </c>
      <c r="AM23" s="210">
        <v>116.48</v>
      </c>
      <c r="AN23" s="216" t="s">
        <v>125</v>
      </c>
    </row>
    <row r="24" spans="1:53" s="206" customFormat="1" ht="27.95" customHeight="1">
      <c r="A24" s="215" t="s">
        <v>109</v>
      </c>
      <c r="B24" s="208">
        <v>123.31</v>
      </c>
      <c r="C24" s="208">
        <v>109.78</v>
      </c>
      <c r="D24" s="208">
        <v>108.49</v>
      </c>
      <c r="E24" s="208">
        <v>123.68</v>
      </c>
      <c r="F24" s="208">
        <v>106.73</v>
      </c>
      <c r="G24" s="208">
        <v>130.19999999999999</v>
      </c>
      <c r="H24" s="208">
        <v>126.32</v>
      </c>
      <c r="I24" s="208">
        <v>104.33</v>
      </c>
      <c r="J24" s="208">
        <v>131.33000000000001</v>
      </c>
      <c r="K24" s="210">
        <v>116.09</v>
      </c>
      <c r="L24" s="210">
        <v>114.36</v>
      </c>
      <c r="M24" s="210">
        <v>109.71</v>
      </c>
      <c r="N24" s="210">
        <v>106.51</v>
      </c>
      <c r="O24" s="210">
        <v>122.41</v>
      </c>
      <c r="P24" s="210">
        <v>124.02</v>
      </c>
      <c r="Q24" s="210">
        <v>152.93</v>
      </c>
      <c r="R24" s="210">
        <v>183.69</v>
      </c>
      <c r="S24" s="210">
        <v>109.03</v>
      </c>
      <c r="T24" s="216" t="s">
        <v>110</v>
      </c>
      <c r="U24" s="215" t="s">
        <v>109</v>
      </c>
      <c r="V24" s="208">
        <v>108.79</v>
      </c>
      <c r="W24" s="208">
        <v>111.08</v>
      </c>
      <c r="X24" s="208">
        <v>111.35</v>
      </c>
      <c r="Y24" s="208">
        <v>110.45</v>
      </c>
      <c r="Z24" s="208">
        <v>107.31</v>
      </c>
      <c r="AA24" s="208">
        <v>121.74</v>
      </c>
      <c r="AB24" s="208">
        <v>98.13</v>
      </c>
      <c r="AC24" s="208">
        <v>109.07</v>
      </c>
      <c r="AD24" s="210">
        <v>99.07</v>
      </c>
      <c r="AE24" s="210">
        <v>113.02</v>
      </c>
      <c r="AF24" s="210">
        <v>86.56</v>
      </c>
      <c r="AG24" s="210">
        <v>111.3</v>
      </c>
      <c r="AH24" s="210">
        <v>86.73</v>
      </c>
      <c r="AI24" s="210">
        <v>114.47</v>
      </c>
      <c r="AJ24" s="210">
        <v>124.61</v>
      </c>
      <c r="AK24" s="210">
        <v>114.49</v>
      </c>
      <c r="AL24" s="302">
        <v>123.56</v>
      </c>
      <c r="AM24" s="210">
        <v>116.48</v>
      </c>
      <c r="AN24" s="216" t="s">
        <v>110</v>
      </c>
    </row>
    <row r="25" spans="1:53" s="206" customFormat="1" ht="27.95" customHeight="1">
      <c r="A25" s="215" t="s">
        <v>111</v>
      </c>
      <c r="B25" s="208">
        <v>122.42</v>
      </c>
      <c r="C25" s="208">
        <v>102.4</v>
      </c>
      <c r="D25" s="208">
        <v>108.23</v>
      </c>
      <c r="E25" s="208">
        <v>123.16</v>
      </c>
      <c r="F25" s="208">
        <v>106.53</v>
      </c>
      <c r="G25" s="208">
        <v>130.94</v>
      </c>
      <c r="H25" s="208">
        <v>122.15</v>
      </c>
      <c r="I25" s="208">
        <v>102.21</v>
      </c>
      <c r="J25" s="208">
        <v>130.88999999999999</v>
      </c>
      <c r="K25" s="210">
        <v>116.55</v>
      </c>
      <c r="L25" s="210">
        <v>118.34</v>
      </c>
      <c r="M25" s="210">
        <v>93.67</v>
      </c>
      <c r="N25" s="210">
        <v>105.38</v>
      </c>
      <c r="O25" s="210">
        <v>121.81</v>
      </c>
      <c r="P25" s="210">
        <v>125.17</v>
      </c>
      <c r="Q25" s="210">
        <v>152.93</v>
      </c>
      <c r="R25" s="210">
        <v>183.69</v>
      </c>
      <c r="S25" s="210">
        <v>108.14</v>
      </c>
      <c r="T25" s="216" t="s">
        <v>112</v>
      </c>
      <c r="U25" s="215" t="s">
        <v>111</v>
      </c>
      <c r="V25" s="208">
        <v>108.82</v>
      </c>
      <c r="W25" s="208">
        <v>111.08</v>
      </c>
      <c r="X25" s="208">
        <v>111.35</v>
      </c>
      <c r="Y25" s="208">
        <v>110.45</v>
      </c>
      <c r="Z25" s="208">
        <v>107.31</v>
      </c>
      <c r="AA25" s="208">
        <v>121.74</v>
      </c>
      <c r="AB25" s="208">
        <v>101</v>
      </c>
      <c r="AC25" s="208">
        <v>109.07</v>
      </c>
      <c r="AD25" s="210">
        <v>99.07</v>
      </c>
      <c r="AE25" s="210">
        <v>113.02</v>
      </c>
      <c r="AF25" s="210">
        <v>85.43</v>
      </c>
      <c r="AG25" s="210">
        <v>111.3</v>
      </c>
      <c r="AH25" s="210">
        <v>86.73</v>
      </c>
      <c r="AI25" s="210">
        <v>114.47</v>
      </c>
      <c r="AJ25" s="210">
        <v>124.61</v>
      </c>
      <c r="AK25" s="210">
        <v>114.49</v>
      </c>
      <c r="AL25" s="302">
        <v>124.68</v>
      </c>
      <c r="AM25" s="210">
        <v>117.26</v>
      </c>
      <c r="AN25" s="216" t="s">
        <v>112</v>
      </c>
    </row>
    <row r="26" spans="1:53" s="206" customFormat="1" ht="27.95" customHeight="1" thickBot="1">
      <c r="A26" s="217" t="s">
        <v>113</v>
      </c>
      <c r="B26" s="303">
        <v>120.27</v>
      </c>
      <c r="C26" s="304">
        <v>108.17</v>
      </c>
      <c r="D26" s="304">
        <v>109.42</v>
      </c>
      <c r="E26" s="304">
        <v>123.16</v>
      </c>
      <c r="F26" s="304">
        <v>106.44</v>
      </c>
      <c r="G26" s="304">
        <v>129.49</v>
      </c>
      <c r="H26" s="304">
        <v>121.66</v>
      </c>
      <c r="I26" s="304">
        <v>105.59</v>
      </c>
      <c r="J26" s="304">
        <v>131.76</v>
      </c>
      <c r="K26" s="304">
        <v>109.66</v>
      </c>
      <c r="L26" s="304">
        <v>117.37</v>
      </c>
      <c r="M26" s="304">
        <v>106.53</v>
      </c>
      <c r="N26" s="304">
        <v>108.19</v>
      </c>
      <c r="O26" s="304">
        <v>122.18</v>
      </c>
      <c r="P26" s="304">
        <v>126.19</v>
      </c>
      <c r="Q26" s="304">
        <v>154.33000000000001</v>
      </c>
      <c r="R26" s="304">
        <v>183.69</v>
      </c>
      <c r="S26" s="304">
        <v>108.05</v>
      </c>
      <c r="T26" s="218" t="s">
        <v>114</v>
      </c>
      <c r="U26" s="217" t="s">
        <v>113</v>
      </c>
      <c r="V26" s="304">
        <v>109.92</v>
      </c>
      <c r="W26" s="304">
        <v>111.08</v>
      </c>
      <c r="X26" s="304">
        <v>111.35</v>
      </c>
      <c r="Y26" s="304">
        <v>110.45</v>
      </c>
      <c r="Z26" s="304">
        <v>107.31</v>
      </c>
      <c r="AA26" s="304">
        <v>121.74</v>
      </c>
      <c r="AB26" s="304">
        <v>99.06</v>
      </c>
      <c r="AC26" s="304">
        <v>109.07</v>
      </c>
      <c r="AD26" s="304">
        <v>99.07</v>
      </c>
      <c r="AE26" s="304">
        <v>113.02</v>
      </c>
      <c r="AF26" s="304">
        <v>82.96</v>
      </c>
      <c r="AG26" s="304">
        <v>111.3</v>
      </c>
      <c r="AH26" s="304">
        <v>86.73</v>
      </c>
      <c r="AI26" s="304">
        <v>114.47</v>
      </c>
      <c r="AJ26" s="304">
        <v>125.16</v>
      </c>
      <c r="AK26" s="304">
        <v>114.49</v>
      </c>
      <c r="AL26" s="305">
        <v>124.68</v>
      </c>
      <c r="AM26" s="304">
        <v>117.26</v>
      </c>
      <c r="AN26" s="218" t="s">
        <v>114</v>
      </c>
    </row>
    <row r="27" spans="1:53" s="222" customFormat="1" ht="12" customHeight="1">
      <c r="A27" s="219" t="s">
        <v>375</v>
      </c>
      <c r="B27" s="219"/>
      <c r="C27" s="219"/>
      <c r="D27" s="219"/>
      <c r="E27" s="219"/>
      <c r="F27" s="219"/>
      <c r="G27" s="219"/>
      <c r="H27" s="219"/>
      <c r="I27" s="219"/>
      <c r="J27" s="220"/>
      <c r="K27" s="219"/>
      <c r="L27" s="219"/>
      <c r="M27" s="219"/>
      <c r="N27" s="219"/>
      <c r="O27" s="219"/>
      <c r="P27" s="219"/>
      <c r="Q27" s="219"/>
      <c r="R27" s="219"/>
      <c r="S27" s="220"/>
      <c r="T27" s="220" t="s">
        <v>376</v>
      </c>
      <c r="U27" s="221" t="s">
        <v>375</v>
      </c>
      <c r="V27" s="219"/>
      <c r="W27" s="219"/>
      <c r="X27" s="219"/>
      <c r="Y27" s="219"/>
      <c r="Z27" s="219"/>
      <c r="AA27" s="219"/>
      <c r="AB27" s="219"/>
      <c r="AC27" s="219"/>
      <c r="AE27" s="219"/>
      <c r="AF27" s="219"/>
      <c r="AG27" s="219"/>
      <c r="AH27" s="219"/>
      <c r="AI27" s="219"/>
      <c r="AJ27" s="219"/>
      <c r="AK27" s="219"/>
      <c r="AL27" s="219"/>
      <c r="AM27" s="223"/>
      <c r="AN27" s="220" t="s">
        <v>172</v>
      </c>
    </row>
    <row r="28" spans="1:53" s="226" customFormat="1">
      <c r="A28" s="224"/>
      <c r="B28" s="225"/>
      <c r="C28" s="225"/>
      <c r="D28" s="225"/>
      <c r="E28" s="225"/>
      <c r="F28" s="225"/>
      <c r="G28" s="225"/>
      <c r="H28" s="225"/>
      <c r="I28" s="225"/>
      <c r="J28" s="225"/>
      <c r="K28" s="225"/>
      <c r="L28" s="225"/>
      <c r="M28" s="225"/>
      <c r="N28" s="225"/>
      <c r="O28" s="225"/>
      <c r="P28" s="225"/>
      <c r="Q28" s="225"/>
      <c r="R28" s="225"/>
      <c r="S28" s="225"/>
      <c r="T28" s="224" t="s">
        <v>138</v>
      </c>
      <c r="U28" s="224" t="s">
        <v>138</v>
      </c>
      <c r="V28" s="225"/>
      <c r="W28" s="225"/>
      <c r="X28" s="225"/>
      <c r="Y28" s="225"/>
      <c r="Z28" s="225"/>
      <c r="AA28" s="225"/>
      <c r="AB28" s="225"/>
      <c r="AC28" s="225"/>
      <c r="AD28" s="225"/>
      <c r="AE28" s="225"/>
      <c r="AF28" s="225"/>
      <c r="AG28" s="225"/>
      <c r="AH28" s="225"/>
      <c r="AI28" s="225"/>
      <c r="AJ28" s="225"/>
      <c r="AK28" s="225"/>
      <c r="AL28" s="225"/>
      <c r="AM28" s="225"/>
      <c r="AN28" s="224" t="s">
        <v>138</v>
      </c>
      <c r="AO28" s="206"/>
      <c r="AP28" s="206"/>
      <c r="AQ28" s="206"/>
      <c r="AR28" s="206"/>
      <c r="AS28" s="206"/>
      <c r="AT28" s="206"/>
      <c r="AU28" s="206"/>
      <c r="AV28" s="206"/>
      <c r="AW28" s="206"/>
      <c r="AX28" s="206"/>
      <c r="AY28" s="206"/>
      <c r="AZ28" s="206"/>
      <c r="BA28" s="206"/>
    </row>
    <row r="29" spans="1:53">
      <c r="A29" s="57">
        <f>SUM(B13:S13,V13:AM13)</f>
        <v>4161.58</v>
      </c>
    </row>
  </sheetData>
  <sheetProtection selectLockedCells="1"/>
  <mergeCells count="48">
    <mergeCell ref="B6:B7"/>
    <mergeCell ref="D6:D7"/>
    <mergeCell ref="H6:H7"/>
    <mergeCell ref="Q6:Q7"/>
    <mergeCell ref="A3:J3"/>
    <mergeCell ref="A6:A7"/>
    <mergeCell ref="I6:I7"/>
    <mergeCell ref="A4:J4"/>
    <mergeCell ref="C6:C7"/>
    <mergeCell ref="E6:E7"/>
    <mergeCell ref="F6:F7"/>
    <mergeCell ref="G6:G7"/>
    <mergeCell ref="K3:T3"/>
    <mergeCell ref="J6:J7"/>
    <mergeCell ref="K4:S4"/>
    <mergeCell ref="K6:K7"/>
    <mergeCell ref="L6:L7"/>
    <mergeCell ref="M6:M7"/>
    <mergeCell ref="N6:N7"/>
    <mergeCell ref="O6:O7"/>
    <mergeCell ref="AA6:AA7"/>
    <mergeCell ref="S6:S7"/>
    <mergeCell ref="P6:P7"/>
    <mergeCell ref="T6:T7"/>
    <mergeCell ref="U6:U7"/>
    <mergeCell ref="V6:V7"/>
    <mergeCell ref="R6:R7"/>
    <mergeCell ref="AC6:AC7"/>
    <mergeCell ref="W6:W7"/>
    <mergeCell ref="AB6:AB7"/>
    <mergeCell ref="Z6:Z7"/>
    <mergeCell ref="Y6:Y7"/>
    <mergeCell ref="AE3:AN3"/>
    <mergeCell ref="U3:AD3"/>
    <mergeCell ref="AE4:AM4"/>
    <mergeCell ref="AM6:AM7"/>
    <mergeCell ref="AL6:AL7"/>
    <mergeCell ref="AK6:AK7"/>
    <mergeCell ref="AI6:AI7"/>
    <mergeCell ref="AD6:AD7"/>
    <mergeCell ref="AN6:AN7"/>
    <mergeCell ref="AE6:AE7"/>
    <mergeCell ref="AJ6:AJ7"/>
    <mergeCell ref="V4:AD4"/>
    <mergeCell ref="AH6:AH7"/>
    <mergeCell ref="X6:X7"/>
    <mergeCell ref="AG6:AG7"/>
    <mergeCell ref="AF6:AF7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20" max="26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"/>
  <sheetViews>
    <sheetView view="pageBreakPreview" topLeftCell="A13" zoomScaleNormal="100" zoomScaleSheetLayoutView="100" workbookViewId="0">
      <selection activeCell="B19" sqref="B19"/>
    </sheetView>
  </sheetViews>
  <sheetFormatPr defaultColWidth="10.875" defaultRowHeight="14.25"/>
  <cols>
    <col min="1" max="1" width="5.875" style="195" customWidth="1"/>
    <col min="2" max="2" width="8.125" style="196" customWidth="1"/>
    <col min="3" max="3" width="8.25" style="197" customWidth="1"/>
    <col min="4" max="4" width="7.5" style="197" customWidth="1"/>
    <col min="5" max="5" width="7.125" style="197" customWidth="1"/>
    <col min="6" max="6" width="6.75" style="197" customWidth="1"/>
    <col min="7" max="8" width="7.375" style="197" customWidth="1"/>
    <col min="9" max="9" width="7.25" style="197" customWidth="1"/>
    <col min="10" max="10" width="8.125" style="196" customWidth="1"/>
    <col min="11" max="11" width="8.375" style="197" customWidth="1"/>
    <col min="12" max="16384" width="10.875" style="197"/>
  </cols>
  <sheetData>
    <row r="1" spans="1:16" s="387" customFormat="1" ht="14.1" customHeight="1">
      <c r="A1" s="385" t="s">
        <v>541</v>
      </c>
      <c r="B1" s="386"/>
      <c r="J1" s="386"/>
      <c r="K1" s="379"/>
    </row>
    <row r="2" spans="1:16" s="156" customFormat="1" ht="14.1" customHeight="1">
      <c r="A2" s="155"/>
      <c r="B2" s="155"/>
      <c r="J2" s="155"/>
      <c r="K2" s="113"/>
    </row>
    <row r="3" spans="1:16" s="180" customFormat="1" ht="20.100000000000001" customHeight="1">
      <c r="A3" s="699" t="s">
        <v>461</v>
      </c>
      <c r="B3" s="699"/>
      <c r="C3" s="699"/>
      <c r="D3" s="699"/>
      <c r="E3" s="699"/>
      <c r="F3" s="699"/>
      <c r="G3" s="699"/>
      <c r="H3" s="699"/>
      <c r="I3" s="699"/>
      <c r="J3" s="699"/>
      <c r="K3" s="699"/>
    </row>
    <row r="4" spans="1:16" s="181" customFormat="1" ht="27.75" customHeight="1">
      <c r="A4" s="700" t="s">
        <v>508</v>
      </c>
      <c r="B4" s="700"/>
      <c r="C4" s="700"/>
      <c r="D4" s="700"/>
      <c r="E4" s="700"/>
      <c r="F4" s="700"/>
      <c r="G4" s="700"/>
      <c r="H4" s="700"/>
      <c r="I4" s="700"/>
      <c r="J4" s="700"/>
      <c r="K4" s="700"/>
    </row>
    <row r="5" spans="1:16" s="289" customFormat="1" ht="24" customHeight="1" thickBot="1">
      <c r="A5" s="289" t="s">
        <v>283</v>
      </c>
      <c r="C5" s="701"/>
      <c r="D5" s="701"/>
      <c r="E5" s="701"/>
      <c r="F5" s="701"/>
      <c r="G5" s="701"/>
      <c r="K5" s="182" t="s">
        <v>284</v>
      </c>
    </row>
    <row r="6" spans="1:16" s="156" customFormat="1" ht="24.95" customHeight="1">
      <c r="A6" s="702" t="s">
        <v>285</v>
      </c>
      <c r="B6" s="705" t="s">
        <v>286</v>
      </c>
      <c r="C6" s="706"/>
      <c r="D6" s="706"/>
      <c r="E6" s="706"/>
      <c r="F6" s="706"/>
      <c r="G6" s="706"/>
      <c r="H6" s="706"/>
      <c r="I6" s="706"/>
      <c r="J6" s="706"/>
      <c r="K6" s="706"/>
      <c r="P6" s="156" t="s">
        <v>556</v>
      </c>
    </row>
    <row r="7" spans="1:16" s="156" customFormat="1" ht="24.95" customHeight="1">
      <c r="A7" s="703"/>
      <c r="B7" s="687" t="s">
        <v>287</v>
      </c>
      <c r="C7" s="688"/>
      <c r="D7" s="690" t="s">
        <v>288</v>
      </c>
      <c r="E7" s="690"/>
      <c r="F7" s="690" t="s">
        <v>12</v>
      </c>
      <c r="G7" s="690"/>
      <c r="H7" s="690" t="s">
        <v>13</v>
      </c>
      <c r="I7" s="690"/>
      <c r="J7" s="691" t="s">
        <v>289</v>
      </c>
      <c r="K7" s="692"/>
    </row>
    <row r="8" spans="1:16" s="156" customFormat="1" ht="8.25" customHeight="1">
      <c r="A8" s="703"/>
      <c r="B8" s="689"/>
      <c r="C8" s="688"/>
      <c r="D8" s="690"/>
      <c r="E8" s="690"/>
      <c r="F8" s="690"/>
      <c r="G8" s="690"/>
      <c r="H8" s="690"/>
      <c r="I8" s="690"/>
      <c r="J8" s="693"/>
      <c r="K8" s="694"/>
    </row>
    <row r="9" spans="1:16" s="156" customFormat="1" ht="16.5" customHeight="1">
      <c r="A9" s="703"/>
      <c r="B9" s="689"/>
      <c r="C9" s="688"/>
      <c r="D9" s="690"/>
      <c r="E9" s="690"/>
      <c r="F9" s="690"/>
      <c r="G9" s="690"/>
      <c r="H9" s="690"/>
      <c r="I9" s="690"/>
      <c r="J9" s="695"/>
      <c r="K9" s="696"/>
    </row>
    <row r="10" spans="1:16" s="156" customFormat="1" ht="21.95" customHeight="1">
      <c r="A10" s="703"/>
      <c r="B10" s="687" t="s">
        <v>290</v>
      </c>
      <c r="C10" s="690" t="s">
        <v>291</v>
      </c>
      <c r="D10" s="690" t="s">
        <v>290</v>
      </c>
      <c r="E10" s="690" t="s">
        <v>291</v>
      </c>
      <c r="F10" s="690" t="s">
        <v>290</v>
      </c>
      <c r="G10" s="690" t="s">
        <v>291</v>
      </c>
      <c r="H10" s="690" t="s">
        <v>290</v>
      </c>
      <c r="I10" s="690" t="s">
        <v>291</v>
      </c>
      <c r="J10" s="690" t="s">
        <v>290</v>
      </c>
      <c r="K10" s="707" t="s">
        <v>291</v>
      </c>
    </row>
    <row r="11" spans="1:16" s="156" customFormat="1" ht="21.95" customHeight="1">
      <c r="A11" s="703"/>
      <c r="B11" s="687"/>
      <c r="C11" s="690"/>
      <c r="D11" s="690"/>
      <c r="E11" s="690"/>
      <c r="F11" s="690"/>
      <c r="G11" s="690"/>
      <c r="H11" s="690"/>
      <c r="I11" s="690"/>
      <c r="J11" s="690"/>
      <c r="K11" s="707"/>
    </row>
    <row r="12" spans="1:16" s="156" customFormat="1" ht="21.95" customHeight="1">
      <c r="A12" s="704"/>
      <c r="B12" s="697"/>
      <c r="C12" s="698"/>
      <c r="D12" s="698"/>
      <c r="E12" s="698"/>
      <c r="F12" s="698"/>
      <c r="G12" s="698"/>
      <c r="H12" s="698"/>
      <c r="I12" s="698"/>
      <c r="J12" s="698"/>
      <c r="K12" s="708"/>
    </row>
    <row r="13" spans="1:16" s="156" customFormat="1" ht="26.45" customHeight="1">
      <c r="A13" s="296" t="s">
        <v>176</v>
      </c>
      <c r="B13" s="275">
        <v>159656</v>
      </c>
      <c r="C13" s="275">
        <v>287049</v>
      </c>
      <c r="D13" s="275">
        <v>25336</v>
      </c>
      <c r="E13" s="275">
        <v>52550</v>
      </c>
      <c r="F13" s="275">
        <v>2033</v>
      </c>
      <c r="G13" s="275">
        <v>3248</v>
      </c>
      <c r="H13" s="275">
        <v>7932</v>
      </c>
      <c r="I13" s="275">
        <v>19471</v>
      </c>
      <c r="J13" s="275">
        <v>85960</v>
      </c>
      <c r="K13" s="183">
        <v>146526</v>
      </c>
    </row>
    <row r="14" spans="1:16" s="156" customFormat="1" ht="26.45" customHeight="1">
      <c r="A14" s="296" t="s">
        <v>280</v>
      </c>
      <c r="B14" s="275">
        <v>153775</v>
      </c>
      <c r="C14" s="275">
        <v>330211</v>
      </c>
      <c r="D14" s="275">
        <v>25204</v>
      </c>
      <c r="E14" s="275">
        <v>56946</v>
      </c>
      <c r="F14" s="275">
        <v>1769</v>
      </c>
      <c r="G14" s="275">
        <v>3184</v>
      </c>
      <c r="H14" s="275">
        <v>8803</v>
      </c>
      <c r="I14" s="275">
        <v>20454</v>
      </c>
      <c r="J14" s="275">
        <v>78805</v>
      </c>
      <c r="K14" s="183">
        <v>179178</v>
      </c>
    </row>
    <row r="15" spans="1:16" s="156" customFormat="1" ht="26.45" customHeight="1">
      <c r="A15" s="296" t="s">
        <v>422</v>
      </c>
      <c r="B15" s="275">
        <v>178220</v>
      </c>
      <c r="C15" s="275">
        <v>356834</v>
      </c>
      <c r="D15" s="275">
        <v>27070</v>
      </c>
      <c r="E15" s="275">
        <v>59420</v>
      </c>
      <c r="F15" s="275">
        <v>1701</v>
      </c>
      <c r="G15" s="275">
        <v>2687</v>
      </c>
      <c r="H15" s="275">
        <v>9248</v>
      </c>
      <c r="I15" s="275">
        <v>20133</v>
      </c>
      <c r="J15" s="275">
        <v>101423</v>
      </c>
      <c r="K15" s="183">
        <v>200594</v>
      </c>
    </row>
    <row r="16" spans="1:16" s="156" customFormat="1" ht="26.45" customHeight="1">
      <c r="A16" s="296" t="s">
        <v>509</v>
      </c>
      <c r="B16" s="275">
        <v>190871</v>
      </c>
      <c r="C16" s="275">
        <v>355700</v>
      </c>
      <c r="D16" s="275">
        <v>26892</v>
      </c>
      <c r="E16" s="275">
        <v>53595</v>
      </c>
      <c r="F16" s="275">
        <v>1701</v>
      </c>
      <c r="G16" s="275">
        <v>2688</v>
      </c>
      <c r="H16" s="275">
        <v>9248</v>
      </c>
      <c r="I16" s="275">
        <v>20133</v>
      </c>
      <c r="J16" s="275">
        <v>111605</v>
      </c>
      <c r="K16" s="183">
        <v>214574</v>
      </c>
    </row>
    <row r="17" spans="1:12" s="185" customFormat="1" ht="26.45" customHeight="1" thickBot="1">
      <c r="A17" s="184" t="s">
        <v>510</v>
      </c>
      <c r="B17" s="345">
        <f>SUM(D17,F17,H17,J17,B30,D30,F30)</f>
        <v>190754</v>
      </c>
      <c r="C17" s="345">
        <f>SUM(E17,G17,I17,K17,C30,E30,G30)</f>
        <v>366054</v>
      </c>
      <c r="D17" s="351">
        <v>26424</v>
      </c>
      <c r="E17" s="351">
        <v>54316</v>
      </c>
      <c r="F17" s="351">
        <v>1085</v>
      </c>
      <c r="G17" s="351">
        <v>2817</v>
      </c>
      <c r="H17" s="351">
        <v>8613</v>
      </c>
      <c r="I17" s="351">
        <v>20278</v>
      </c>
      <c r="J17" s="351">
        <v>115494</v>
      </c>
      <c r="K17" s="352">
        <v>219456</v>
      </c>
      <c r="L17" s="156"/>
    </row>
    <row r="18" spans="1:12" s="156" customFormat="1" ht="22.15" customHeight="1" thickBot="1">
      <c r="A18" s="682"/>
      <c r="B18" s="683"/>
      <c r="C18" s="683"/>
      <c r="D18" s="683"/>
      <c r="E18" s="683"/>
      <c r="F18" s="683"/>
      <c r="G18" s="683"/>
      <c r="H18" s="683"/>
      <c r="I18" s="683"/>
      <c r="J18" s="683"/>
      <c r="K18" s="683"/>
    </row>
    <row r="19" spans="1:12" s="156" customFormat="1" ht="24.95" customHeight="1">
      <c r="A19" s="684" t="s">
        <v>285</v>
      </c>
      <c r="B19" s="665" t="s">
        <v>286</v>
      </c>
      <c r="C19" s="666"/>
      <c r="D19" s="666"/>
      <c r="E19" s="666"/>
      <c r="F19" s="666"/>
      <c r="G19" s="666"/>
      <c r="H19" s="666"/>
      <c r="I19" s="666"/>
      <c r="J19" s="666"/>
      <c r="K19" s="666"/>
    </row>
    <row r="20" spans="1:12" s="156" customFormat="1" ht="18" customHeight="1">
      <c r="A20" s="685"/>
      <c r="B20" s="667" t="s">
        <v>14</v>
      </c>
      <c r="C20" s="667"/>
      <c r="D20" s="667" t="s">
        <v>15</v>
      </c>
      <c r="E20" s="667"/>
      <c r="F20" s="667" t="s">
        <v>292</v>
      </c>
      <c r="G20" s="667"/>
      <c r="H20" s="668" t="s">
        <v>287</v>
      </c>
      <c r="I20" s="669"/>
      <c r="J20" s="668" t="s">
        <v>293</v>
      </c>
      <c r="K20" s="675"/>
    </row>
    <row r="21" spans="1:12" s="156" customFormat="1" ht="15" customHeight="1">
      <c r="A21" s="685"/>
      <c r="B21" s="667"/>
      <c r="C21" s="667"/>
      <c r="D21" s="667"/>
      <c r="E21" s="667"/>
      <c r="F21" s="667"/>
      <c r="G21" s="667"/>
      <c r="H21" s="670"/>
      <c r="I21" s="671"/>
      <c r="J21" s="670"/>
      <c r="K21" s="676"/>
    </row>
    <row r="22" spans="1:12" s="156" customFormat="1" ht="17.25" customHeight="1">
      <c r="A22" s="685"/>
      <c r="B22" s="667"/>
      <c r="C22" s="667"/>
      <c r="D22" s="667"/>
      <c r="E22" s="667"/>
      <c r="F22" s="667"/>
      <c r="G22" s="667"/>
      <c r="H22" s="672"/>
      <c r="I22" s="673"/>
      <c r="J22" s="672"/>
      <c r="K22" s="677"/>
    </row>
    <row r="23" spans="1:12" s="156" customFormat="1" ht="21.95" customHeight="1">
      <c r="A23" s="685"/>
      <c r="B23" s="667" t="s">
        <v>290</v>
      </c>
      <c r="C23" s="667" t="s">
        <v>291</v>
      </c>
      <c r="D23" s="667" t="s">
        <v>290</v>
      </c>
      <c r="E23" s="667" t="s">
        <v>291</v>
      </c>
      <c r="F23" s="667" t="s">
        <v>290</v>
      </c>
      <c r="G23" s="667" t="s">
        <v>291</v>
      </c>
      <c r="H23" s="679" t="s">
        <v>290</v>
      </c>
      <c r="I23" s="679" t="s">
        <v>291</v>
      </c>
      <c r="J23" s="679" t="s">
        <v>290</v>
      </c>
      <c r="K23" s="668" t="s">
        <v>291</v>
      </c>
    </row>
    <row r="24" spans="1:12" s="156" customFormat="1" ht="21.95" customHeight="1">
      <c r="A24" s="685"/>
      <c r="B24" s="667"/>
      <c r="C24" s="667"/>
      <c r="D24" s="667"/>
      <c r="E24" s="667"/>
      <c r="F24" s="667"/>
      <c r="G24" s="667"/>
      <c r="H24" s="680"/>
      <c r="I24" s="680"/>
      <c r="J24" s="680"/>
      <c r="K24" s="670"/>
    </row>
    <row r="25" spans="1:12" s="156" customFormat="1" ht="21.95" customHeight="1">
      <c r="A25" s="686"/>
      <c r="B25" s="674"/>
      <c r="C25" s="674"/>
      <c r="D25" s="674"/>
      <c r="E25" s="674"/>
      <c r="F25" s="674"/>
      <c r="G25" s="674"/>
      <c r="H25" s="681"/>
      <c r="I25" s="681"/>
      <c r="J25" s="681"/>
      <c r="K25" s="678"/>
    </row>
    <row r="26" spans="1:12" s="156" customFormat="1" ht="26.45" customHeight="1">
      <c r="A26" s="296" t="s">
        <v>176</v>
      </c>
      <c r="B26" s="276">
        <v>22304</v>
      </c>
      <c r="C26" s="275">
        <v>34218</v>
      </c>
      <c r="D26" s="275">
        <v>11243</v>
      </c>
      <c r="E26" s="275">
        <v>21306</v>
      </c>
      <c r="F26" s="275">
        <v>4848</v>
      </c>
      <c r="G26" s="275">
        <v>9730</v>
      </c>
      <c r="H26" s="275">
        <v>5655</v>
      </c>
      <c r="I26" s="275">
        <v>11311</v>
      </c>
      <c r="J26" s="275">
        <v>5655</v>
      </c>
      <c r="K26" s="186">
        <v>11311</v>
      </c>
    </row>
    <row r="27" spans="1:12" s="156" customFormat="1" ht="26.45" customHeight="1">
      <c r="A27" s="296" t="s">
        <v>280</v>
      </c>
      <c r="B27" s="276">
        <v>20640</v>
      </c>
      <c r="C27" s="275">
        <v>36210</v>
      </c>
      <c r="D27" s="275">
        <v>13419</v>
      </c>
      <c r="E27" s="275">
        <v>24668</v>
      </c>
      <c r="F27" s="275">
        <v>5135</v>
      </c>
      <c r="G27" s="275">
        <v>9571</v>
      </c>
      <c r="H27" s="275">
        <v>5408</v>
      </c>
      <c r="I27" s="275">
        <v>10815</v>
      </c>
      <c r="J27" s="275">
        <v>5408</v>
      </c>
      <c r="K27" s="186">
        <v>10815</v>
      </c>
    </row>
    <row r="28" spans="1:12" s="156" customFormat="1" ht="26.45" customHeight="1">
      <c r="A28" s="296" t="s">
        <v>422</v>
      </c>
      <c r="B28" s="276">
        <v>23086</v>
      </c>
      <c r="C28" s="275">
        <v>38625</v>
      </c>
      <c r="D28" s="275">
        <v>10892</v>
      </c>
      <c r="E28" s="275">
        <v>28142</v>
      </c>
      <c r="F28" s="275">
        <v>4800</v>
      </c>
      <c r="G28" s="275">
        <v>7233</v>
      </c>
      <c r="H28" s="275">
        <v>5687</v>
      </c>
      <c r="I28" s="275">
        <v>11899</v>
      </c>
      <c r="J28" s="275">
        <v>5687</v>
      </c>
      <c r="K28" s="186">
        <v>11899</v>
      </c>
    </row>
    <row r="29" spans="1:12" s="156" customFormat="1" ht="26.45" customHeight="1">
      <c r="A29" s="296" t="s">
        <v>509</v>
      </c>
      <c r="B29" s="276">
        <v>24015</v>
      </c>
      <c r="C29" s="275">
        <v>36083</v>
      </c>
      <c r="D29" s="275">
        <v>12142</v>
      </c>
      <c r="E29" s="275">
        <v>21394</v>
      </c>
      <c r="F29" s="275">
        <v>5268</v>
      </c>
      <c r="G29" s="275">
        <v>7233</v>
      </c>
      <c r="H29" s="275">
        <v>6024</v>
      </c>
      <c r="I29" s="275">
        <v>12515</v>
      </c>
      <c r="J29" s="275">
        <v>6024</v>
      </c>
      <c r="K29" s="186">
        <v>12515</v>
      </c>
    </row>
    <row r="30" spans="1:12" s="185" customFormat="1" ht="26.45" customHeight="1" thickBot="1">
      <c r="A30" s="184" t="s">
        <v>510</v>
      </c>
      <c r="B30" s="350">
        <v>22965</v>
      </c>
      <c r="C30" s="348">
        <v>37400</v>
      </c>
      <c r="D30" s="348">
        <v>11334</v>
      </c>
      <c r="E30" s="348">
        <v>24135</v>
      </c>
      <c r="F30" s="348">
        <v>4839</v>
      </c>
      <c r="G30" s="348">
        <v>7652</v>
      </c>
      <c r="H30" s="346">
        <f>J30</f>
        <v>5340</v>
      </c>
      <c r="I30" s="346">
        <f>K30</f>
        <v>10680</v>
      </c>
      <c r="J30" s="348">
        <v>5340</v>
      </c>
      <c r="K30" s="349">
        <v>10680</v>
      </c>
    </row>
    <row r="31" spans="1:12" s="189" customFormat="1" ht="13.5" customHeight="1">
      <c r="A31" s="187" t="s">
        <v>472</v>
      </c>
      <c r="B31" s="188"/>
      <c r="H31" s="347"/>
      <c r="I31" s="347"/>
      <c r="K31" s="190" t="s">
        <v>553</v>
      </c>
    </row>
    <row r="32" spans="1:12" s="156" customFormat="1" ht="11.25">
      <c r="A32" s="155"/>
      <c r="B32" s="155"/>
      <c r="J32" s="191"/>
    </row>
    <row r="33" spans="1:10" s="156" customFormat="1" ht="11.25">
      <c r="A33" s="155"/>
      <c r="B33" s="155"/>
      <c r="J33" s="155"/>
    </row>
    <row r="34" spans="1:10" s="156" customFormat="1" ht="11.25">
      <c r="A34" s="155"/>
      <c r="B34" s="155"/>
      <c r="J34" s="155"/>
    </row>
    <row r="35" spans="1:10" s="156" customFormat="1" ht="11.25">
      <c r="A35" s="155"/>
      <c r="B35" s="155"/>
      <c r="H35" s="192"/>
      <c r="I35" s="193"/>
      <c r="J35" s="194"/>
    </row>
    <row r="36" spans="1:10" s="156" customFormat="1" ht="11.25">
      <c r="A36" s="155"/>
      <c r="B36" s="155"/>
      <c r="J36" s="155"/>
    </row>
    <row r="37" spans="1:10" s="156" customFormat="1" ht="11.25">
      <c r="A37" s="155"/>
      <c r="B37" s="155"/>
      <c r="J37" s="155"/>
    </row>
    <row r="38" spans="1:10" s="156" customFormat="1" ht="11.25">
      <c r="A38" s="155"/>
      <c r="B38" s="155"/>
      <c r="J38" s="155"/>
    </row>
    <row r="39" spans="1:10" s="156" customFormat="1" ht="11.25">
      <c r="A39" s="155"/>
      <c r="B39" s="155"/>
      <c r="J39" s="155"/>
    </row>
    <row r="40" spans="1:10" s="156" customFormat="1" ht="11.25">
      <c r="A40" s="155"/>
      <c r="B40" s="155"/>
      <c r="J40" s="155"/>
    </row>
    <row r="41" spans="1:10" s="156" customFormat="1" ht="11.25">
      <c r="A41" s="155"/>
      <c r="B41" s="155"/>
      <c r="J41" s="155"/>
    </row>
    <row r="42" spans="1:10" s="156" customFormat="1" ht="11.25">
      <c r="A42" s="155"/>
      <c r="B42" s="155"/>
      <c r="J42" s="155"/>
    </row>
    <row r="43" spans="1:10" s="156" customFormat="1" ht="11.25">
      <c r="A43" s="155"/>
      <c r="B43" s="155"/>
      <c r="J43" s="155"/>
    </row>
    <row r="44" spans="1:10" s="156" customFormat="1" ht="11.25">
      <c r="A44" s="155"/>
      <c r="B44" s="155"/>
      <c r="J44" s="155"/>
    </row>
    <row r="45" spans="1:10" s="156" customFormat="1" ht="11.25">
      <c r="A45" s="155"/>
      <c r="B45" s="155"/>
      <c r="J45" s="155"/>
    </row>
    <row r="46" spans="1:10" s="156" customFormat="1" ht="11.25">
      <c r="A46" s="155"/>
      <c r="B46" s="155"/>
      <c r="J46" s="155"/>
    </row>
    <row r="47" spans="1:10" s="156" customFormat="1" ht="11.25">
      <c r="A47" s="155"/>
      <c r="B47" s="155"/>
      <c r="J47" s="155"/>
    </row>
    <row r="48" spans="1:10" s="156" customFormat="1" ht="11.25">
      <c r="A48" s="155"/>
      <c r="B48" s="155"/>
      <c r="J48" s="155"/>
    </row>
    <row r="49" spans="1:10" s="156" customFormat="1" ht="11.25">
      <c r="A49" s="155"/>
      <c r="B49" s="155"/>
      <c r="J49" s="155"/>
    </row>
    <row r="50" spans="1:10" s="156" customFormat="1" ht="11.25">
      <c r="A50" s="155"/>
      <c r="B50" s="155"/>
      <c r="J50" s="155"/>
    </row>
    <row r="51" spans="1:10" s="156" customFormat="1" ht="11.25">
      <c r="A51" s="155"/>
      <c r="B51" s="155"/>
      <c r="J51" s="155"/>
    </row>
    <row r="52" spans="1:10" s="156" customFormat="1" ht="11.25">
      <c r="A52" s="155"/>
      <c r="B52" s="155"/>
      <c r="J52" s="155"/>
    </row>
    <row r="53" spans="1:10" s="156" customFormat="1" ht="11.25">
      <c r="A53" s="155"/>
      <c r="B53" s="155"/>
      <c r="J53" s="155"/>
    </row>
    <row r="54" spans="1:10" s="156" customFormat="1" ht="11.25">
      <c r="A54" s="155"/>
      <c r="B54" s="155"/>
      <c r="J54" s="155"/>
    </row>
    <row r="55" spans="1:10" s="156" customFormat="1" ht="11.25">
      <c r="A55" s="155"/>
      <c r="B55" s="155"/>
      <c r="J55" s="155"/>
    </row>
    <row r="56" spans="1:10" s="156" customFormat="1" ht="11.25">
      <c r="A56" s="155"/>
      <c r="B56" s="155"/>
      <c r="J56" s="155"/>
    </row>
    <row r="57" spans="1:10" s="156" customFormat="1" ht="11.25">
      <c r="A57" s="155"/>
      <c r="B57" s="155"/>
      <c r="J57" s="155"/>
    </row>
    <row r="58" spans="1:10" s="156" customFormat="1" ht="11.25">
      <c r="A58" s="155"/>
      <c r="B58" s="155"/>
      <c r="J58" s="155"/>
    </row>
    <row r="59" spans="1:10" s="156" customFormat="1" ht="11.25">
      <c r="A59" s="155"/>
      <c r="B59" s="155"/>
      <c r="J59" s="155"/>
    </row>
    <row r="60" spans="1:10" s="156" customFormat="1" ht="11.25">
      <c r="A60" s="155"/>
      <c r="B60" s="155"/>
      <c r="J60" s="155"/>
    </row>
    <row r="61" spans="1:10" s="156" customFormat="1" ht="11.25">
      <c r="A61" s="155"/>
      <c r="B61" s="155"/>
      <c r="J61" s="155"/>
    </row>
    <row r="62" spans="1:10" s="156" customFormat="1" ht="11.25">
      <c r="A62" s="155"/>
      <c r="B62" s="155"/>
      <c r="J62" s="155"/>
    </row>
    <row r="63" spans="1:10" s="156" customFormat="1" ht="11.25">
      <c r="A63" s="155"/>
      <c r="B63" s="155"/>
      <c r="J63" s="155"/>
    </row>
    <row r="64" spans="1:10" s="156" customFormat="1" ht="11.25">
      <c r="A64" s="155"/>
      <c r="B64" s="155"/>
      <c r="J64" s="155"/>
    </row>
    <row r="65" spans="1:10" s="156" customFormat="1" ht="11.25">
      <c r="A65" s="155"/>
      <c r="B65" s="155"/>
      <c r="J65" s="155"/>
    </row>
    <row r="66" spans="1:10" s="156" customFormat="1" ht="11.25">
      <c r="A66" s="155"/>
      <c r="B66" s="155"/>
      <c r="J66" s="155"/>
    </row>
    <row r="67" spans="1:10" s="156" customFormat="1" ht="11.25">
      <c r="A67" s="155"/>
      <c r="B67" s="155"/>
      <c r="J67" s="155"/>
    </row>
    <row r="68" spans="1:10" s="156" customFormat="1" ht="11.25">
      <c r="A68" s="155"/>
      <c r="B68" s="155"/>
      <c r="J68" s="155"/>
    </row>
    <row r="69" spans="1:10" s="156" customFormat="1" ht="11.25">
      <c r="A69" s="155"/>
      <c r="B69" s="155"/>
      <c r="J69" s="155"/>
    </row>
    <row r="70" spans="1:10" s="156" customFormat="1" ht="11.25">
      <c r="A70" s="155"/>
      <c r="B70" s="155"/>
      <c r="J70" s="155"/>
    </row>
    <row r="71" spans="1:10" s="156" customFormat="1" ht="11.25">
      <c r="A71" s="155"/>
      <c r="B71" s="155"/>
      <c r="J71" s="155"/>
    </row>
    <row r="72" spans="1:10" s="156" customFormat="1" ht="11.25">
      <c r="A72" s="155"/>
      <c r="B72" s="155"/>
      <c r="J72" s="155"/>
    </row>
    <row r="73" spans="1:10" s="156" customFormat="1" ht="11.25">
      <c r="A73" s="155"/>
      <c r="B73" s="155"/>
      <c r="J73" s="155"/>
    </row>
    <row r="74" spans="1:10" s="156" customFormat="1" ht="11.25">
      <c r="A74" s="155"/>
      <c r="B74" s="155"/>
      <c r="J74" s="155"/>
    </row>
    <row r="75" spans="1:10" s="156" customFormat="1" ht="11.25">
      <c r="A75" s="155"/>
      <c r="B75" s="155"/>
      <c r="J75" s="155"/>
    </row>
    <row r="76" spans="1:10" s="156" customFormat="1" ht="11.25">
      <c r="A76" s="155"/>
      <c r="B76" s="155"/>
      <c r="J76" s="155"/>
    </row>
    <row r="77" spans="1:10" s="156" customFormat="1" ht="11.25">
      <c r="A77" s="155"/>
      <c r="B77" s="155"/>
      <c r="J77" s="155"/>
    </row>
    <row r="78" spans="1:10" s="156" customFormat="1" ht="11.25">
      <c r="A78" s="155"/>
      <c r="B78" s="155"/>
      <c r="J78" s="155"/>
    </row>
    <row r="79" spans="1:10" s="156" customFormat="1" ht="11.25">
      <c r="A79" s="155"/>
      <c r="B79" s="155"/>
      <c r="J79" s="155"/>
    </row>
    <row r="80" spans="1:10" s="156" customFormat="1" ht="11.25">
      <c r="A80" s="155"/>
      <c r="B80" s="155"/>
      <c r="J80" s="155"/>
    </row>
    <row r="81" spans="1:10" s="156" customFormat="1" ht="11.25">
      <c r="A81" s="155"/>
      <c r="B81" s="155"/>
      <c r="J81" s="155"/>
    </row>
    <row r="82" spans="1:10" s="156" customFormat="1" ht="11.25">
      <c r="A82" s="155"/>
      <c r="B82" s="155"/>
      <c r="J82" s="155"/>
    </row>
    <row r="83" spans="1:10" s="156" customFormat="1" ht="11.25">
      <c r="A83" s="155"/>
      <c r="B83" s="155"/>
      <c r="J83" s="155"/>
    </row>
    <row r="84" spans="1:10" s="156" customFormat="1" ht="11.25">
      <c r="A84" s="155"/>
      <c r="B84" s="155"/>
      <c r="J84" s="155"/>
    </row>
    <row r="85" spans="1:10" s="156" customFormat="1" ht="11.25">
      <c r="A85" s="155"/>
      <c r="B85" s="155"/>
      <c r="J85" s="155"/>
    </row>
    <row r="86" spans="1:10" s="156" customFormat="1" ht="11.25">
      <c r="A86" s="155"/>
      <c r="B86" s="155"/>
      <c r="J86" s="155"/>
    </row>
    <row r="87" spans="1:10" s="156" customFormat="1" ht="11.25">
      <c r="A87" s="155"/>
      <c r="B87" s="155"/>
      <c r="J87" s="155"/>
    </row>
    <row r="88" spans="1:10" s="156" customFormat="1" ht="11.25">
      <c r="A88" s="155"/>
      <c r="B88" s="155"/>
      <c r="J88" s="155"/>
    </row>
    <row r="89" spans="1:10" s="156" customFormat="1" ht="11.25">
      <c r="A89" s="155"/>
      <c r="B89" s="155"/>
      <c r="J89" s="155"/>
    </row>
    <row r="90" spans="1:10" s="156" customFormat="1" ht="11.25">
      <c r="A90" s="155"/>
      <c r="B90" s="155"/>
      <c r="J90" s="155"/>
    </row>
    <row r="91" spans="1:10" s="156" customFormat="1" ht="11.25">
      <c r="A91" s="155"/>
      <c r="B91" s="155"/>
      <c r="J91" s="155"/>
    </row>
    <row r="92" spans="1:10" s="156" customFormat="1" ht="11.25">
      <c r="A92" s="155"/>
      <c r="B92" s="155"/>
      <c r="J92" s="155"/>
    </row>
    <row r="93" spans="1:10" s="156" customFormat="1" ht="11.25">
      <c r="A93" s="155"/>
      <c r="B93" s="155"/>
      <c r="J93" s="155"/>
    </row>
    <row r="94" spans="1:10" s="156" customFormat="1" ht="11.25">
      <c r="A94" s="155"/>
      <c r="B94" s="155"/>
      <c r="J94" s="155"/>
    </row>
    <row r="95" spans="1:10" s="156" customFormat="1" ht="11.25">
      <c r="A95" s="155"/>
      <c r="B95" s="155"/>
      <c r="J95" s="155"/>
    </row>
    <row r="96" spans="1:10" s="156" customFormat="1" ht="11.25">
      <c r="A96" s="155"/>
      <c r="B96" s="155"/>
      <c r="J96" s="155"/>
    </row>
    <row r="97" spans="1:10" s="156" customFormat="1" ht="11.25">
      <c r="A97" s="155"/>
      <c r="B97" s="155"/>
      <c r="J97" s="155"/>
    </row>
    <row r="98" spans="1:10" s="156" customFormat="1" ht="11.25">
      <c r="A98" s="155"/>
      <c r="B98" s="155"/>
      <c r="J98" s="155"/>
    </row>
    <row r="99" spans="1:10" s="156" customFormat="1" ht="11.25">
      <c r="A99" s="155"/>
      <c r="B99" s="155"/>
      <c r="J99" s="155"/>
    </row>
    <row r="100" spans="1:10" s="156" customFormat="1" ht="11.25">
      <c r="A100" s="155"/>
      <c r="B100" s="155"/>
      <c r="J100" s="155"/>
    </row>
    <row r="101" spans="1:10" s="156" customFormat="1" ht="11.25">
      <c r="A101" s="155"/>
      <c r="B101" s="155"/>
      <c r="J101" s="155"/>
    </row>
    <row r="102" spans="1:10" s="156" customFormat="1" ht="11.25">
      <c r="A102" s="155"/>
      <c r="B102" s="155"/>
      <c r="J102" s="155"/>
    </row>
    <row r="103" spans="1:10" s="156" customFormat="1" ht="11.25">
      <c r="A103" s="155"/>
      <c r="B103" s="155"/>
      <c r="J103" s="155"/>
    </row>
    <row r="104" spans="1:10" s="156" customFormat="1" ht="11.25">
      <c r="A104" s="155"/>
      <c r="B104" s="155"/>
      <c r="J104" s="155"/>
    </row>
  </sheetData>
  <sheetProtection selectLockedCells="1"/>
  <mergeCells count="38">
    <mergeCell ref="A3:K3"/>
    <mergeCell ref="A4:K4"/>
    <mergeCell ref="C5:G5"/>
    <mergeCell ref="A6:A12"/>
    <mergeCell ref="B6:K6"/>
    <mergeCell ref="K10:K12"/>
    <mergeCell ref="E10:E12"/>
    <mergeCell ref="F10:F12"/>
    <mergeCell ref="G10:G12"/>
    <mergeCell ref="H10:H12"/>
    <mergeCell ref="I10:I12"/>
    <mergeCell ref="J10:J12"/>
    <mergeCell ref="A18:K18"/>
    <mergeCell ref="A19:A25"/>
    <mergeCell ref="B7:C9"/>
    <mergeCell ref="D7:E9"/>
    <mergeCell ref="F7:G9"/>
    <mergeCell ref="H7:I9"/>
    <mergeCell ref="J7:K9"/>
    <mergeCell ref="B10:B12"/>
    <mergeCell ref="C10:C12"/>
    <mergeCell ref="D10:D12"/>
    <mergeCell ref="F23:F25"/>
    <mergeCell ref="G23:G25"/>
    <mergeCell ref="D20:E22"/>
    <mergeCell ref="F20:G22"/>
    <mergeCell ref="D23:D25"/>
    <mergeCell ref="E23:E25"/>
    <mergeCell ref="B19:K19"/>
    <mergeCell ref="B20:C22"/>
    <mergeCell ref="H20:I22"/>
    <mergeCell ref="B23:B25"/>
    <mergeCell ref="C23:C25"/>
    <mergeCell ref="J20:K22"/>
    <mergeCell ref="K23:K25"/>
    <mergeCell ref="J23:J25"/>
    <mergeCell ref="H23:H25"/>
    <mergeCell ref="I23:I25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5"/>
  <sheetViews>
    <sheetView view="pageBreakPreview" topLeftCell="A13" zoomScaleNormal="100" zoomScaleSheetLayoutView="100" workbookViewId="0">
      <selection activeCell="B19" sqref="B19"/>
    </sheetView>
  </sheetViews>
  <sheetFormatPr defaultRowHeight="14.25"/>
  <cols>
    <col min="1" max="1" width="22.875" style="133" customWidth="1"/>
    <col min="2" max="5" width="14.875" style="56" customWidth="1"/>
    <col min="6" max="10" width="9" style="124"/>
    <col min="11" max="11" width="8.25" style="125" customWidth="1"/>
    <col min="12" max="16384" width="9" style="124"/>
  </cols>
  <sheetData>
    <row r="1" spans="1:16" s="380" customFormat="1" ht="14.1" customHeight="1">
      <c r="A1" s="378"/>
      <c r="B1" s="383"/>
      <c r="C1" s="383"/>
      <c r="D1" s="383"/>
      <c r="E1" s="384" t="s">
        <v>542</v>
      </c>
    </row>
    <row r="2" spans="1:16" ht="14.1" customHeight="1">
      <c r="A2" s="369"/>
      <c r="K2" s="124"/>
    </row>
    <row r="3" spans="1:16" s="368" customFormat="1" ht="24" customHeight="1">
      <c r="A3" s="654" t="s">
        <v>551</v>
      </c>
      <c r="B3" s="654"/>
      <c r="C3" s="654"/>
      <c r="D3" s="654"/>
      <c r="E3" s="654"/>
    </row>
    <row r="4" spans="1:16" s="370" customFormat="1" ht="20.100000000000001" customHeight="1">
      <c r="A4" s="653" t="s">
        <v>460</v>
      </c>
      <c r="B4" s="653"/>
      <c r="C4" s="653"/>
      <c r="D4" s="653"/>
      <c r="E4" s="653"/>
    </row>
    <row r="5" spans="1:16" s="369" customFormat="1" ht="18" customHeight="1" thickBot="1">
      <c r="A5" s="165" t="s">
        <v>201</v>
      </c>
      <c r="B5" s="165"/>
      <c r="E5" s="113" t="s">
        <v>202</v>
      </c>
    </row>
    <row r="6" spans="1:16" s="371" customFormat="1" ht="24" customHeight="1">
      <c r="A6" s="413" t="s">
        <v>203</v>
      </c>
      <c r="B6" s="709" t="s">
        <v>204</v>
      </c>
      <c r="C6" s="710"/>
      <c r="D6" s="710"/>
      <c r="E6" s="711"/>
      <c r="P6" s="371" t="s">
        <v>556</v>
      </c>
    </row>
    <row r="7" spans="1:16" s="371" customFormat="1" ht="12.75" customHeight="1">
      <c r="A7" s="414"/>
      <c r="B7" s="539" t="s">
        <v>205</v>
      </c>
      <c r="C7" s="714" t="s">
        <v>206</v>
      </c>
      <c r="D7" s="714" t="s">
        <v>207</v>
      </c>
      <c r="E7" s="716" t="s">
        <v>208</v>
      </c>
    </row>
    <row r="8" spans="1:16" s="371" customFormat="1" ht="12.75" customHeight="1">
      <c r="A8" s="414"/>
      <c r="B8" s="712"/>
      <c r="C8" s="714"/>
      <c r="D8" s="714"/>
      <c r="E8" s="716"/>
    </row>
    <row r="9" spans="1:16" s="371" customFormat="1" ht="11.25" customHeight="1">
      <c r="A9" s="414"/>
      <c r="B9" s="712"/>
      <c r="C9" s="714"/>
      <c r="D9" s="714"/>
      <c r="E9" s="716"/>
    </row>
    <row r="10" spans="1:16" s="371" customFormat="1" ht="9.75" customHeight="1">
      <c r="A10" s="415"/>
      <c r="B10" s="713"/>
      <c r="C10" s="715"/>
      <c r="D10" s="715"/>
      <c r="E10" s="717"/>
    </row>
    <row r="11" spans="1:16" s="139" customFormat="1" ht="17.25" customHeight="1">
      <c r="A11" s="166" t="s">
        <v>176</v>
      </c>
      <c r="B11" s="167">
        <v>75371250</v>
      </c>
      <c r="C11" s="167">
        <v>52129405</v>
      </c>
      <c r="D11" s="167">
        <v>23241845</v>
      </c>
      <c r="E11" s="167">
        <v>28887560</v>
      </c>
    </row>
    <row r="12" spans="1:16" s="139" customFormat="1" ht="17.25" customHeight="1">
      <c r="A12" s="166" t="s">
        <v>280</v>
      </c>
      <c r="B12" s="167">
        <v>71851068</v>
      </c>
      <c r="C12" s="167">
        <v>52108655</v>
      </c>
      <c r="D12" s="167">
        <v>19742414</v>
      </c>
      <c r="E12" s="167">
        <v>32366241</v>
      </c>
    </row>
    <row r="13" spans="1:16" s="139" customFormat="1" ht="17.25" customHeight="1">
      <c r="A13" s="166" t="s">
        <v>422</v>
      </c>
      <c r="B13" s="167">
        <f>SUM(C13:D13)</f>
        <v>70945231</v>
      </c>
      <c r="C13" s="167">
        <v>53764598</v>
      </c>
      <c r="D13" s="167">
        <v>17180633</v>
      </c>
      <c r="E13" s="167">
        <f>C13-D13</f>
        <v>36583965</v>
      </c>
    </row>
    <row r="14" spans="1:16" s="139" customFormat="1" ht="17.25" customHeight="1">
      <c r="A14" s="166" t="s">
        <v>509</v>
      </c>
      <c r="B14" s="167">
        <f>SUM(C14:D14)</f>
        <v>67533737</v>
      </c>
      <c r="C14" s="167">
        <v>51476342</v>
      </c>
      <c r="D14" s="167">
        <v>16057395</v>
      </c>
      <c r="E14" s="167">
        <f>C14-D14</f>
        <v>35418947</v>
      </c>
    </row>
    <row r="15" spans="1:16" s="139" customFormat="1" ht="17.25" customHeight="1">
      <c r="A15" s="168" t="s">
        <v>510</v>
      </c>
      <c r="B15" s="169">
        <f>C15+D15</f>
        <v>55961882</v>
      </c>
      <c r="C15" s="169">
        <f>SUM(C17:C39)</f>
        <v>43458453</v>
      </c>
      <c r="D15" s="169">
        <f>SUM(D17:D39)</f>
        <v>12503429</v>
      </c>
      <c r="E15" s="169">
        <f>C15-D15</f>
        <v>30955024</v>
      </c>
    </row>
    <row r="16" spans="1:16" s="371" customFormat="1" ht="9.9499999999999993" customHeight="1">
      <c r="A16" s="170"/>
      <c r="B16" s="171"/>
      <c r="C16" s="171"/>
      <c r="D16" s="171"/>
      <c r="E16" s="171"/>
    </row>
    <row r="17" spans="1:8" s="371" customFormat="1" ht="17.100000000000001" customHeight="1">
      <c r="A17" s="172" t="s">
        <v>312</v>
      </c>
      <c r="B17" s="173">
        <f>SUM(C17:D17)</f>
        <v>15352800</v>
      </c>
      <c r="C17" s="353">
        <v>9701664</v>
      </c>
      <c r="D17" s="353">
        <v>5651136</v>
      </c>
      <c r="E17" s="173">
        <f>C17-D17</f>
        <v>4050528</v>
      </c>
      <c r="F17" s="123"/>
      <c r="G17" s="123"/>
      <c r="H17" s="160"/>
    </row>
    <row r="18" spans="1:8" s="371" customFormat="1" ht="17.100000000000001" customHeight="1">
      <c r="A18" s="172" t="s">
        <v>313</v>
      </c>
      <c r="B18" s="173">
        <f t="shared" ref="B18:B39" si="0">SUM(C18:D18)</f>
        <v>1788067</v>
      </c>
      <c r="C18" s="353">
        <v>1322062</v>
      </c>
      <c r="D18" s="353">
        <v>466005</v>
      </c>
      <c r="E18" s="173">
        <f t="shared" ref="E18:E39" si="1">C18-D18</f>
        <v>856057</v>
      </c>
      <c r="F18" s="123"/>
      <c r="G18" s="123"/>
      <c r="H18" s="160"/>
    </row>
    <row r="19" spans="1:8" s="371" customFormat="1" ht="17.100000000000001" customHeight="1">
      <c r="A19" s="172" t="s">
        <v>314</v>
      </c>
      <c r="B19" s="173">
        <f t="shared" si="0"/>
        <v>1129290</v>
      </c>
      <c r="C19" s="353">
        <v>701727</v>
      </c>
      <c r="D19" s="353">
        <v>427563</v>
      </c>
      <c r="E19" s="173">
        <f t="shared" si="1"/>
        <v>274164</v>
      </c>
      <c r="F19" s="123"/>
      <c r="G19" s="123"/>
      <c r="H19" s="160"/>
    </row>
    <row r="20" spans="1:8" s="371" customFormat="1" ht="17.100000000000001" customHeight="1">
      <c r="A20" s="172" t="s">
        <v>315</v>
      </c>
      <c r="B20" s="173">
        <f t="shared" si="0"/>
        <v>160834</v>
      </c>
      <c r="C20" s="353">
        <v>65388</v>
      </c>
      <c r="D20" s="353">
        <v>95446</v>
      </c>
      <c r="E20" s="173">
        <f t="shared" si="1"/>
        <v>-30058</v>
      </c>
      <c r="F20" s="123"/>
      <c r="G20" s="123"/>
      <c r="H20" s="160"/>
    </row>
    <row r="21" spans="1:8" s="371" customFormat="1" ht="17.100000000000001" customHeight="1">
      <c r="A21" s="172" t="s">
        <v>316</v>
      </c>
      <c r="B21" s="173">
        <f t="shared" si="0"/>
        <v>28959161</v>
      </c>
      <c r="C21" s="353">
        <v>26108185</v>
      </c>
      <c r="D21" s="353">
        <v>2850976</v>
      </c>
      <c r="E21" s="173">
        <f t="shared" si="1"/>
        <v>23257209</v>
      </c>
      <c r="F21" s="123"/>
      <c r="G21" s="123"/>
      <c r="H21" s="160"/>
    </row>
    <row r="22" spans="1:8" s="371" customFormat="1" ht="17.100000000000001" customHeight="1">
      <c r="A22" s="172" t="s">
        <v>317</v>
      </c>
      <c r="B22" s="173">
        <f t="shared" si="0"/>
        <v>1527864</v>
      </c>
      <c r="C22" s="353">
        <v>1063983</v>
      </c>
      <c r="D22" s="353">
        <v>463881</v>
      </c>
      <c r="E22" s="173">
        <f t="shared" si="1"/>
        <v>600102</v>
      </c>
      <c r="F22" s="123"/>
      <c r="G22" s="123"/>
      <c r="H22" s="160"/>
    </row>
    <row r="23" spans="1:8" s="371" customFormat="1" ht="17.100000000000001" customHeight="1">
      <c r="A23" s="172" t="s">
        <v>318</v>
      </c>
      <c r="B23" s="173">
        <f t="shared" si="0"/>
        <v>1085313</v>
      </c>
      <c r="C23" s="353">
        <v>816809</v>
      </c>
      <c r="D23" s="353">
        <v>268504</v>
      </c>
      <c r="E23" s="173">
        <f t="shared" si="1"/>
        <v>548305</v>
      </c>
      <c r="F23" s="123"/>
      <c r="G23" s="123"/>
      <c r="H23" s="160"/>
    </row>
    <row r="24" spans="1:8" s="371" customFormat="1" ht="17.100000000000001" customHeight="1">
      <c r="A24" s="172" t="s">
        <v>319</v>
      </c>
      <c r="B24" s="173">
        <f t="shared" si="0"/>
        <v>130437</v>
      </c>
      <c r="C24" s="353">
        <v>90361</v>
      </c>
      <c r="D24" s="353">
        <v>40076</v>
      </c>
      <c r="E24" s="173">
        <f t="shared" si="1"/>
        <v>50285</v>
      </c>
      <c r="F24" s="123"/>
      <c r="G24" s="123"/>
      <c r="H24" s="160"/>
    </row>
    <row r="25" spans="1:8" s="371" customFormat="1" ht="17.100000000000001" customHeight="1">
      <c r="A25" s="172" t="s">
        <v>320</v>
      </c>
      <c r="B25" s="173">
        <f t="shared" si="0"/>
        <v>176565</v>
      </c>
      <c r="C25" s="353">
        <v>91470</v>
      </c>
      <c r="D25" s="353">
        <v>85095</v>
      </c>
      <c r="E25" s="173">
        <f t="shared" si="1"/>
        <v>6375</v>
      </c>
      <c r="F25" s="123"/>
      <c r="G25" s="123"/>
      <c r="H25" s="160"/>
    </row>
    <row r="26" spans="1:8" s="371" customFormat="1" ht="17.100000000000001" customHeight="1">
      <c r="A26" s="172" t="s">
        <v>321</v>
      </c>
      <c r="B26" s="173">
        <f t="shared" si="0"/>
        <v>2205722</v>
      </c>
      <c r="C26" s="353">
        <v>1540085</v>
      </c>
      <c r="D26" s="353">
        <v>665637</v>
      </c>
      <c r="E26" s="173">
        <f t="shared" si="1"/>
        <v>874448</v>
      </c>
      <c r="F26" s="123"/>
      <c r="G26" s="123"/>
      <c r="H26" s="160"/>
    </row>
    <row r="27" spans="1:8" s="371" customFormat="1" ht="17.100000000000001" customHeight="1">
      <c r="A27" s="172" t="s">
        <v>322</v>
      </c>
      <c r="B27" s="173">
        <f t="shared" si="0"/>
        <v>56864</v>
      </c>
      <c r="C27" s="353">
        <v>41954</v>
      </c>
      <c r="D27" s="353">
        <v>14910</v>
      </c>
      <c r="E27" s="173">
        <f t="shared" si="1"/>
        <v>27044</v>
      </c>
      <c r="F27" s="123"/>
      <c r="G27" s="123"/>
      <c r="H27" s="160"/>
    </row>
    <row r="28" spans="1:8" s="371" customFormat="1" ht="17.100000000000001" customHeight="1">
      <c r="A28" s="172" t="s">
        <v>323</v>
      </c>
      <c r="B28" s="173">
        <f t="shared" si="0"/>
        <v>23757</v>
      </c>
      <c r="C28" s="353">
        <v>12155</v>
      </c>
      <c r="D28" s="353">
        <v>11602</v>
      </c>
      <c r="E28" s="173">
        <f t="shared" si="1"/>
        <v>553</v>
      </c>
      <c r="F28" s="123"/>
      <c r="G28" s="123"/>
      <c r="H28" s="160"/>
    </row>
    <row r="29" spans="1:8" s="371" customFormat="1" ht="17.100000000000001" customHeight="1">
      <c r="A29" s="172" t="s">
        <v>324</v>
      </c>
      <c r="B29" s="173">
        <f t="shared" si="0"/>
        <v>2202</v>
      </c>
      <c r="C29" s="353">
        <v>1515</v>
      </c>
      <c r="D29" s="353">
        <v>687</v>
      </c>
      <c r="E29" s="173">
        <f t="shared" si="1"/>
        <v>828</v>
      </c>
      <c r="F29" s="123"/>
      <c r="G29" s="123"/>
      <c r="H29" s="160"/>
    </row>
    <row r="30" spans="1:8" s="371" customFormat="1" ht="17.100000000000001" customHeight="1">
      <c r="A30" s="172" t="s">
        <v>325</v>
      </c>
      <c r="B30" s="173">
        <f t="shared" si="0"/>
        <v>51994</v>
      </c>
      <c r="C30" s="353">
        <v>1356</v>
      </c>
      <c r="D30" s="353">
        <v>50638</v>
      </c>
      <c r="E30" s="173">
        <f t="shared" si="1"/>
        <v>-49282</v>
      </c>
      <c r="F30" s="123"/>
      <c r="G30" s="123"/>
      <c r="H30" s="160"/>
    </row>
    <row r="31" spans="1:8" s="371" customFormat="1" ht="17.100000000000001" customHeight="1">
      <c r="A31" s="172" t="s">
        <v>326</v>
      </c>
      <c r="B31" s="173">
        <f t="shared" si="0"/>
        <v>16808</v>
      </c>
      <c r="C31" s="353">
        <v>14978</v>
      </c>
      <c r="D31" s="353">
        <v>1830</v>
      </c>
      <c r="E31" s="173">
        <f t="shared" si="1"/>
        <v>13148</v>
      </c>
      <c r="F31" s="123"/>
      <c r="G31" s="123"/>
      <c r="H31" s="160"/>
    </row>
    <row r="32" spans="1:8" s="371" customFormat="1" ht="17.100000000000001" customHeight="1">
      <c r="A32" s="172" t="s">
        <v>327</v>
      </c>
      <c r="B32" s="173">
        <f t="shared" si="0"/>
        <v>135032</v>
      </c>
      <c r="C32" s="353">
        <v>94391</v>
      </c>
      <c r="D32" s="353">
        <v>40641</v>
      </c>
      <c r="E32" s="173">
        <f t="shared" si="1"/>
        <v>53750</v>
      </c>
      <c r="F32" s="123"/>
      <c r="G32" s="123"/>
      <c r="H32" s="160"/>
    </row>
    <row r="33" spans="1:8" s="371" customFormat="1" ht="17.100000000000001" customHeight="1">
      <c r="A33" s="172" t="s">
        <v>328</v>
      </c>
      <c r="B33" s="173">
        <f t="shared" si="0"/>
        <v>273126</v>
      </c>
      <c r="C33" s="353">
        <v>161940</v>
      </c>
      <c r="D33" s="353">
        <v>111186</v>
      </c>
      <c r="E33" s="173">
        <f t="shared" si="1"/>
        <v>50754</v>
      </c>
      <c r="F33" s="123"/>
      <c r="G33" s="123"/>
      <c r="H33" s="160"/>
    </row>
    <row r="34" spans="1:8" s="371" customFormat="1" ht="17.100000000000001" customHeight="1">
      <c r="A34" s="172" t="s">
        <v>329</v>
      </c>
      <c r="B34" s="173">
        <f t="shared" si="0"/>
        <v>495163</v>
      </c>
      <c r="C34" s="353">
        <v>391950</v>
      </c>
      <c r="D34" s="353">
        <v>103213</v>
      </c>
      <c r="E34" s="173">
        <f t="shared" si="1"/>
        <v>288737</v>
      </c>
      <c r="F34" s="123"/>
      <c r="G34" s="123"/>
      <c r="H34" s="160"/>
    </row>
    <row r="35" spans="1:8" s="371" customFormat="1" ht="17.100000000000001" customHeight="1">
      <c r="A35" s="172" t="s">
        <v>330</v>
      </c>
      <c r="B35" s="173">
        <f t="shared" si="0"/>
        <v>1216933</v>
      </c>
      <c r="C35" s="353">
        <v>689553</v>
      </c>
      <c r="D35" s="353">
        <v>527380</v>
      </c>
      <c r="E35" s="173">
        <f t="shared" si="1"/>
        <v>162173</v>
      </c>
      <c r="F35" s="123"/>
      <c r="G35" s="123"/>
      <c r="H35" s="160"/>
    </row>
    <row r="36" spans="1:8" s="371" customFormat="1" ht="17.100000000000001" customHeight="1">
      <c r="A36" s="172" t="s">
        <v>331</v>
      </c>
      <c r="B36" s="173">
        <f t="shared" si="0"/>
        <v>16622</v>
      </c>
      <c r="C36" s="353">
        <v>12812</v>
      </c>
      <c r="D36" s="353">
        <v>3810</v>
      </c>
      <c r="E36" s="173">
        <f t="shared" si="1"/>
        <v>9002</v>
      </c>
      <c r="F36" s="123"/>
      <c r="G36" s="123"/>
      <c r="H36" s="160"/>
    </row>
    <row r="37" spans="1:8" s="371" customFormat="1" ht="17.100000000000001" customHeight="1">
      <c r="A37" s="172" t="s">
        <v>332</v>
      </c>
      <c r="B37" s="173">
        <f t="shared" si="0"/>
        <v>978872</v>
      </c>
      <c r="C37" s="353">
        <v>428090</v>
      </c>
      <c r="D37" s="353">
        <v>550782</v>
      </c>
      <c r="E37" s="173">
        <f t="shared" si="1"/>
        <v>-122692</v>
      </c>
      <c r="F37" s="123"/>
      <c r="G37" s="123"/>
      <c r="H37" s="160"/>
    </row>
    <row r="38" spans="1:8" s="371" customFormat="1" ht="17.100000000000001" customHeight="1">
      <c r="A38" s="172" t="s">
        <v>333</v>
      </c>
      <c r="B38" s="173">
        <f t="shared" si="0"/>
        <v>73147</v>
      </c>
      <c r="C38" s="353">
        <v>36705</v>
      </c>
      <c r="D38" s="353">
        <v>36442</v>
      </c>
      <c r="E38" s="173">
        <f t="shared" si="1"/>
        <v>263</v>
      </c>
      <c r="F38" s="123"/>
      <c r="G38" s="123"/>
      <c r="H38" s="160"/>
    </row>
    <row r="39" spans="1:8" s="371" customFormat="1" ht="16.5" customHeight="1" thickBot="1">
      <c r="A39" s="174" t="s">
        <v>334</v>
      </c>
      <c r="B39" s="175">
        <f t="shared" si="0"/>
        <v>105309</v>
      </c>
      <c r="C39" s="354">
        <v>69320</v>
      </c>
      <c r="D39" s="354">
        <v>35989</v>
      </c>
      <c r="E39" s="175">
        <f t="shared" si="1"/>
        <v>33331</v>
      </c>
      <c r="F39" s="123"/>
      <c r="G39" s="123"/>
      <c r="H39" s="160"/>
    </row>
    <row r="40" spans="1:8" s="151" customFormat="1" ht="12" customHeight="1">
      <c r="A40" s="176" t="s">
        <v>473</v>
      </c>
      <c r="B40" s="176"/>
      <c r="C40" s="176"/>
      <c r="D40" s="176"/>
      <c r="E40" s="177" t="s">
        <v>554</v>
      </c>
      <c r="F40" s="123"/>
      <c r="G40" s="123"/>
      <c r="H40" s="123"/>
    </row>
    <row r="41" spans="1:8" s="151" customFormat="1" ht="11.1" customHeight="1">
      <c r="A41" s="178" t="s">
        <v>335</v>
      </c>
      <c r="B41" s="178"/>
      <c r="C41" s="178"/>
      <c r="D41" s="178"/>
      <c r="E41" s="178"/>
      <c r="F41" s="123"/>
      <c r="G41" s="123"/>
      <c r="H41" s="123"/>
    </row>
    <row r="42" spans="1:8" s="151" customFormat="1" ht="11.1" customHeight="1">
      <c r="A42" s="178" t="s">
        <v>493</v>
      </c>
      <c r="B42" s="178"/>
      <c r="C42" s="178"/>
      <c r="D42" s="178"/>
      <c r="E42" s="178"/>
      <c r="F42" s="123"/>
      <c r="G42" s="123"/>
      <c r="H42" s="123"/>
    </row>
    <row r="43" spans="1:8" s="371" customFormat="1" ht="11.25">
      <c r="A43" s="114"/>
      <c r="B43" s="179"/>
      <c r="C43" s="179"/>
      <c r="D43" s="179"/>
      <c r="E43" s="179"/>
    </row>
    <row r="44" spans="1:8" s="371" customFormat="1" ht="11.25">
      <c r="A44" s="114"/>
      <c r="B44" s="179"/>
      <c r="C44" s="179"/>
      <c r="D44" s="179"/>
      <c r="E44" s="179"/>
    </row>
    <row r="45" spans="1:8" s="371" customFormat="1" ht="11.25">
      <c r="A45" s="114"/>
      <c r="B45" s="179"/>
      <c r="C45" s="179"/>
      <c r="D45" s="179"/>
      <c r="E45" s="179"/>
    </row>
    <row r="46" spans="1:8" s="371" customFormat="1" ht="11.25">
      <c r="A46" s="114"/>
      <c r="B46" s="179"/>
      <c r="C46" s="179"/>
      <c r="D46" s="179"/>
      <c r="E46" s="179"/>
    </row>
    <row r="47" spans="1:8" s="371" customFormat="1" ht="11.25">
      <c r="A47" s="114"/>
      <c r="B47" s="179"/>
      <c r="C47" s="179"/>
      <c r="D47" s="179"/>
      <c r="E47" s="179"/>
    </row>
    <row r="48" spans="1:8" s="371" customFormat="1" ht="11.25">
      <c r="A48" s="114"/>
      <c r="B48" s="179"/>
      <c r="C48" s="179"/>
      <c r="D48" s="179"/>
      <c r="E48" s="179"/>
    </row>
    <row r="49" spans="1:11" s="371" customFormat="1" ht="11.25">
      <c r="A49" s="114"/>
      <c r="B49" s="179"/>
      <c r="C49" s="179"/>
      <c r="D49" s="179"/>
      <c r="E49" s="179"/>
    </row>
    <row r="50" spans="1:11" s="371" customFormat="1" ht="11.25">
      <c r="A50" s="114"/>
      <c r="B50" s="179"/>
      <c r="C50" s="179"/>
      <c r="D50" s="179"/>
      <c r="E50" s="179"/>
    </row>
    <row r="51" spans="1:11" s="371" customFormat="1" ht="11.25">
      <c r="A51" s="114"/>
      <c r="B51" s="55"/>
      <c r="C51" s="55"/>
      <c r="D51" s="55"/>
      <c r="E51" s="55"/>
    </row>
    <row r="52" spans="1:11" s="371" customFormat="1" ht="11.25">
      <c r="A52" s="114"/>
      <c r="B52" s="55"/>
      <c r="C52" s="55"/>
      <c r="D52" s="55"/>
      <c r="E52" s="55"/>
    </row>
    <row r="53" spans="1:11" s="371" customFormat="1" ht="11.25">
      <c r="A53" s="114"/>
      <c r="B53" s="55"/>
      <c r="C53" s="55"/>
      <c r="D53" s="55"/>
      <c r="E53" s="55"/>
      <c r="K53" s="114"/>
    </row>
    <row r="54" spans="1:11" s="371" customFormat="1" ht="11.25">
      <c r="A54" s="114"/>
      <c r="B54" s="55"/>
      <c r="C54" s="55"/>
      <c r="D54" s="55"/>
      <c r="E54" s="55"/>
      <c r="K54" s="114"/>
    </row>
    <row r="55" spans="1:11" s="371" customFormat="1" ht="11.25">
      <c r="A55" s="114"/>
      <c r="B55" s="55"/>
      <c r="C55" s="55"/>
      <c r="D55" s="55"/>
      <c r="E55" s="55"/>
      <c r="K55" s="114"/>
    </row>
    <row r="56" spans="1:11" s="371" customFormat="1" ht="11.25">
      <c r="A56" s="114"/>
      <c r="B56" s="55"/>
      <c r="C56" s="55"/>
      <c r="D56" s="55"/>
      <c r="E56" s="55"/>
      <c r="K56" s="114"/>
    </row>
    <row r="57" spans="1:11" s="371" customFormat="1" ht="11.25">
      <c r="A57" s="114"/>
      <c r="B57" s="55"/>
      <c r="C57" s="55"/>
      <c r="D57" s="55"/>
      <c r="E57" s="55"/>
      <c r="K57" s="114"/>
    </row>
    <row r="58" spans="1:11" s="371" customFormat="1" ht="11.25">
      <c r="A58" s="114"/>
      <c r="B58" s="55"/>
      <c r="C58" s="55"/>
      <c r="D58" s="55"/>
      <c r="E58" s="55"/>
      <c r="K58" s="114"/>
    </row>
    <row r="59" spans="1:11" s="371" customFormat="1" ht="11.25">
      <c r="A59" s="114"/>
      <c r="B59" s="55"/>
      <c r="C59" s="55"/>
      <c r="D59" s="55"/>
      <c r="E59" s="55"/>
      <c r="K59" s="114"/>
    </row>
    <row r="60" spans="1:11" s="371" customFormat="1" ht="11.25">
      <c r="A60" s="114"/>
      <c r="B60" s="55"/>
      <c r="C60" s="55"/>
      <c r="D60" s="55"/>
      <c r="E60" s="55"/>
      <c r="K60" s="114"/>
    </row>
    <row r="61" spans="1:11" s="371" customFormat="1" ht="11.25">
      <c r="A61" s="114"/>
      <c r="B61" s="55"/>
      <c r="C61" s="55"/>
      <c r="D61" s="55"/>
      <c r="E61" s="55"/>
      <c r="K61" s="114"/>
    </row>
    <row r="62" spans="1:11" s="371" customFormat="1" ht="11.25">
      <c r="A62" s="114"/>
      <c r="B62" s="55"/>
      <c r="C62" s="55"/>
      <c r="D62" s="55"/>
      <c r="E62" s="55"/>
      <c r="K62" s="114"/>
    </row>
    <row r="63" spans="1:11" s="371" customFormat="1" ht="11.25">
      <c r="A63" s="114"/>
      <c r="B63" s="55"/>
      <c r="C63" s="55"/>
      <c r="D63" s="55"/>
      <c r="E63" s="55"/>
      <c r="K63" s="114"/>
    </row>
    <row r="64" spans="1:11" s="371" customFormat="1" ht="11.25">
      <c r="A64" s="114"/>
      <c r="B64" s="55"/>
      <c r="C64" s="55"/>
      <c r="D64" s="55"/>
      <c r="E64" s="55"/>
      <c r="K64" s="114"/>
    </row>
    <row r="65" spans="1:11" s="371" customFormat="1" ht="11.25">
      <c r="A65" s="114"/>
      <c r="B65" s="55"/>
      <c r="C65" s="55"/>
      <c r="D65" s="55"/>
      <c r="E65" s="55"/>
      <c r="K65" s="114"/>
    </row>
    <row r="66" spans="1:11" s="371" customFormat="1" ht="11.25">
      <c r="A66" s="114"/>
      <c r="B66" s="55"/>
      <c r="C66" s="55"/>
      <c r="D66" s="55"/>
      <c r="E66" s="55"/>
      <c r="K66" s="114"/>
    </row>
    <row r="67" spans="1:11" s="371" customFormat="1" ht="11.25">
      <c r="A67" s="114"/>
      <c r="B67" s="55"/>
      <c r="C67" s="55"/>
      <c r="D67" s="55"/>
      <c r="E67" s="55"/>
      <c r="K67" s="114"/>
    </row>
    <row r="68" spans="1:11" s="371" customFormat="1" ht="11.25">
      <c r="A68" s="114"/>
      <c r="B68" s="55"/>
      <c r="C68" s="55"/>
      <c r="D68" s="55"/>
      <c r="E68" s="55"/>
      <c r="K68" s="114"/>
    </row>
    <row r="69" spans="1:11" s="371" customFormat="1" ht="11.25">
      <c r="A69" s="114"/>
      <c r="B69" s="55"/>
      <c r="C69" s="55"/>
      <c r="D69" s="55"/>
      <c r="E69" s="55"/>
      <c r="K69" s="114"/>
    </row>
    <row r="70" spans="1:11" s="371" customFormat="1" ht="11.25">
      <c r="A70" s="114"/>
      <c r="B70" s="55"/>
      <c r="C70" s="55"/>
      <c r="D70" s="55"/>
      <c r="E70" s="55"/>
      <c r="K70" s="114"/>
    </row>
    <row r="71" spans="1:11" s="371" customFormat="1" ht="11.25">
      <c r="A71" s="114"/>
      <c r="B71" s="55"/>
      <c r="C71" s="55"/>
      <c r="D71" s="55"/>
      <c r="E71" s="55"/>
      <c r="K71" s="114"/>
    </row>
    <row r="72" spans="1:11" s="371" customFormat="1" ht="11.25">
      <c r="A72" s="114"/>
      <c r="B72" s="55"/>
      <c r="C72" s="55"/>
      <c r="D72" s="55"/>
      <c r="E72" s="55"/>
      <c r="K72" s="114"/>
    </row>
    <row r="73" spans="1:11" s="371" customFormat="1" ht="11.25">
      <c r="A73" s="114"/>
      <c r="B73" s="55"/>
      <c r="C73" s="55"/>
      <c r="D73" s="55"/>
      <c r="E73" s="55"/>
      <c r="K73" s="114"/>
    </row>
    <row r="74" spans="1:11" s="371" customFormat="1" ht="11.25">
      <c r="A74" s="114"/>
      <c r="B74" s="55"/>
      <c r="C74" s="55"/>
      <c r="D74" s="55"/>
      <c r="E74" s="55"/>
      <c r="K74" s="114"/>
    </row>
    <row r="75" spans="1:11" s="371" customFormat="1" ht="11.25">
      <c r="A75" s="114"/>
      <c r="B75" s="55"/>
      <c r="C75" s="55"/>
      <c r="D75" s="55"/>
      <c r="E75" s="55"/>
      <c r="K75" s="114"/>
    </row>
    <row r="76" spans="1:11" s="371" customFormat="1" ht="11.25">
      <c r="A76" s="114"/>
      <c r="B76" s="55"/>
      <c r="C76" s="55"/>
      <c r="D76" s="55"/>
      <c r="E76" s="55"/>
      <c r="K76" s="114"/>
    </row>
    <row r="77" spans="1:11" s="371" customFormat="1" ht="11.25">
      <c r="A77" s="114"/>
      <c r="B77" s="55"/>
      <c r="C77" s="55"/>
      <c r="D77" s="55"/>
      <c r="E77" s="55"/>
      <c r="K77" s="114"/>
    </row>
    <row r="78" spans="1:11" s="371" customFormat="1" ht="11.25">
      <c r="A78" s="114"/>
      <c r="B78" s="55"/>
      <c r="C78" s="55"/>
      <c r="D78" s="55"/>
      <c r="E78" s="55"/>
      <c r="K78" s="114"/>
    </row>
    <row r="79" spans="1:11" s="371" customFormat="1" ht="11.25">
      <c r="A79" s="114"/>
      <c r="B79" s="55"/>
      <c r="C79" s="55"/>
      <c r="D79" s="55"/>
      <c r="E79" s="55"/>
      <c r="K79" s="114"/>
    </row>
    <row r="80" spans="1:11" s="371" customFormat="1" ht="11.25">
      <c r="A80" s="114"/>
      <c r="B80" s="55"/>
      <c r="C80" s="55"/>
      <c r="D80" s="55"/>
      <c r="E80" s="55"/>
      <c r="K80" s="114"/>
    </row>
    <row r="81" spans="1:11" s="371" customFormat="1" ht="11.25">
      <c r="A81" s="114"/>
      <c r="B81" s="55"/>
      <c r="C81" s="55"/>
      <c r="D81" s="55"/>
      <c r="E81" s="55"/>
      <c r="K81" s="114"/>
    </row>
    <row r="82" spans="1:11" s="371" customFormat="1" ht="11.25">
      <c r="A82" s="114"/>
      <c r="B82" s="55"/>
      <c r="C82" s="55"/>
      <c r="D82" s="55"/>
      <c r="E82" s="55"/>
      <c r="K82" s="114"/>
    </row>
    <row r="83" spans="1:11" s="371" customFormat="1" ht="11.25">
      <c r="A83" s="114"/>
      <c r="B83" s="55"/>
      <c r="C83" s="55"/>
      <c r="D83" s="55"/>
      <c r="E83" s="55"/>
      <c r="K83" s="114"/>
    </row>
    <row r="84" spans="1:11" s="371" customFormat="1" ht="11.25">
      <c r="A84" s="114"/>
      <c r="B84" s="55"/>
      <c r="C84" s="55"/>
      <c r="D84" s="55"/>
      <c r="E84" s="55"/>
      <c r="K84" s="114"/>
    </row>
    <row r="85" spans="1:11" s="371" customFormat="1" ht="11.25">
      <c r="A85" s="114"/>
      <c r="B85" s="55"/>
      <c r="C85" s="55"/>
      <c r="D85" s="55"/>
      <c r="E85" s="55"/>
      <c r="K85" s="114"/>
    </row>
    <row r="86" spans="1:11" s="371" customFormat="1" ht="11.25">
      <c r="A86" s="114"/>
      <c r="B86" s="55"/>
      <c r="C86" s="55"/>
      <c r="D86" s="55"/>
      <c r="E86" s="55"/>
      <c r="K86" s="114"/>
    </row>
    <row r="87" spans="1:11" s="371" customFormat="1" ht="11.25">
      <c r="A87" s="114"/>
      <c r="B87" s="55"/>
      <c r="C87" s="55"/>
      <c r="D87" s="55"/>
      <c r="E87" s="55"/>
      <c r="K87" s="114"/>
    </row>
    <row r="88" spans="1:11" s="371" customFormat="1" ht="11.25">
      <c r="A88" s="114"/>
      <c r="B88" s="55"/>
      <c r="C88" s="55"/>
      <c r="D88" s="55"/>
      <c r="E88" s="55"/>
      <c r="K88" s="114"/>
    </row>
    <row r="89" spans="1:11" s="371" customFormat="1" ht="11.25">
      <c r="A89" s="114"/>
      <c r="B89" s="55"/>
      <c r="C89" s="55"/>
      <c r="D89" s="55"/>
      <c r="E89" s="55"/>
      <c r="K89" s="114"/>
    </row>
    <row r="90" spans="1:11" s="371" customFormat="1" ht="11.25">
      <c r="A90" s="114"/>
      <c r="B90" s="55"/>
      <c r="C90" s="55"/>
      <c r="D90" s="55"/>
      <c r="E90" s="55"/>
      <c r="K90" s="114"/>
    </row>
    <row r="91" spans="1:11" s="371" customFormat="1" ht="11.25">
      <c r="A91" s="114"/>
      <c r="B91" s="55"/>
      <c r="C91" s="55"/>
      <c r="D91" s="55"/>
      <c r="E91" s="55"/>
      <c r="K91" s="114"/>
    </row>
    <row r="92" spans="1:11" s="371" customFormat="1" ht="11.25">
      <c r="A92" s="114"/>
      <c r="B92" s="55"/>
      <c r="C92" s="55"/>
      <c r="D92" s="55"/>
      <c r="E92" s="55"/>
      <c r="K92" s="114"/>
    </row>
    <row r="93" spans="1:11" s="371" customFormat="1" ht="11.25">
      <c r="A93" s="114"/>
      <c r="B93" s="55"/>
      <c r="C93" s="55"/>
      <c r="D93" s="55"/>
      <c r="E93" s="55"/>
      <c r="K93" s="114"/>
    </row>
    <row r="94" spans="1:11" s="371" customFormat="1" ht="11.25">
      <c r="A94" s="114"/>
      <c r="B94" s="55"/>
      <c r="C94" s="55"/>
      <c r="D94" s="55"/>
      <c r="E94" s="55"/>
      <c r="K94" s="114"/>
    </row>
    <row r="95" spans="1:11" s="371" customFormat="1" ht="11.25">
      <c r="A95" s="114"/>
      <c r="B95" s="55"/>
      <c r="C95" s="55"/>
      <c r="D95" s="55"/>
      <c r="E95" s="55"/>
      <c r="K95" s="114"/>
    </row>
    <row r="96" spans="1:11" s="371" customFormat="1" ht="11.25">
      <c r="A96" s="114"/>
      <c r="B96" s="55"/>
      <c r="C96" s="55"/>
      <c r="D96" s="55"/>
      <c r="E96" s="55"/>
      <c r="K96" s="114"/>
    </row>
    <row r="97" spans="1:11" s="371" customFormat="1" ht="11.25">
      <c r="A97" s="114"/>
      <c r="B97" s="55"/>
      <c r="C97" s="55"/>
      <c r="D97" s="55"/>
      <c r="E97" s="55"/>
      <c r="K97" s="114"/>
    </row>
    <row r="98" spans="1:11" s="371" customFormat="1" ht="11.25">
      <c r="A98" s="114"/>
      <c r="B98" s="55"/>
      <c r="C98" s="55"/>
      <c r="D98" s="55"/>
      <c r="E98" s="55"/>
      <c r="K98" s="114"/>
    </row>
    <row r="99" spans="1:11" s="371" customFormat="1" ht="11.25">
      <c r="A99" s="114"/>
      <c r="B99" s="55"/>
      <c r="C99" s="55"/>
      <c r="D99" s="55"/>
      <c r="E99" s="55"/>
      <c r="K99" s="114"/>
    </row>
    <row r="100" spans="1:11" s="371" customFormat="1" ht="11.25">
      <c r="A100" s="114"/>
      <c r="B100" s="55"/>
      <c r="C100" s="55"/>
      <c r="D100" s="55"/>
      <c r="E100" s="55"/>
      <c r="K100" s="114"/>
    </row>
    <row r="101" spans="1:11" s="371" customFormat="1" ht="11.25">
      <c r="A101" s="114"/>
      <c r="B101" s="55"/>
      <c r="C101" s="55"/>
      <c r="D101" s="55"/>
      <c r="E101" s="55"/>
      <c r="K101" s="114"/>
    </row>
    <row r="102" spans="1:11" s="371" customFormat="1" ht="11.25">
      <c r="A102" s="114"/>
      <c r="B102" s="55"/>
      <c r="C102" s="55"/>
      <c r="D102" s="55"/>
      <c r="E102" s="55"/>
      <c r="K102" s="114"/>
    </row>
    <row r="103" spans="1:11" s="371" customFormat="1" ht="11.25">
      <c r="A103" s="114"/>
      <c r="B103" s="55"/>
      <c r="C103" s="55"/>
      <c r="D103" s="55"/>
      <c r="E103" s="55"/>
      <c r="K103" s="114"/>
    </row>
    <row r="104" spans="1:11" s="371" customFormat="1" ht="11.25">
      <c r="A104" s="114"/>
      <c r="B104" s="55"/>
      <c r="C104" s="55"/>
      <c r="D104" s="55"/>
      <c r="E104" s="55"/>
      <c r="K104" s="114"/>
    </row>
    <row r="105" spans="1:11" s="371" customFormat="1" ht="11.25">
      <c r="A105" s="114"/>
      <c r="B105" s="55"/>
      <c r="C105" s="55"/>
      <c r="D105" s="55"/>
      <c r="E105" s="55"/>
      <c r="K105" s="114"/>
    </row>
    <row r="106" spans="1:11" s="371" customFormat="1" ht="11.25">
      <c r="A106" s="114"/>
      <c r="B106" s="55"/>
      <c r="C106" s="55"/>
      <c r="D106" s="55"/>
      <c r="E106" s="55"/>
      <c r="K106" s="114"/>
    </row>
    <row r="107" spans="1:11" s="371" customFormat="1" ht="11.25">
      <c r="A107" s="114"/>
      <c r="B107" s="55"/>
      <c r="C107" s="55"/>
      <c r="D107" s="55"/>
      <c r="E107" s="55"/>
      <c r="K107" s="114"/>
    </row>
    <row r="108" spans="1:11" s="371" customFormat="1" ht="11.25">
      <c r="A108" s="114"/>
      <c r="B108" s="55"/>
      <c r="C108" s="55"/>
      <c r="D108" s="55"/>
      <c r="E108" s="55"/>
      <c r="K108" s="114"/>
    </row>
    <row r="109" spans="1:11" s="371" customFormat="1" ht="11.25">
      <c r="A109" s="114"/>
      <c r="B109" s="55"/>
      <c r="C109" s="55"/>
      <c r="D109" s="55"/>
      <c r="E109" s="55"/>
      <c r="K109" s="114"/>
    </row>
    <row r="110" spans="1:11" s="371" customFormat="1" ht="11.25">
      <c r="A110" s="114"/>
      <c r="B110" s="55"/>
      <c r="C110" s="55"/>
      <c r="D110" s="55"/>
      <c r="E110" s="55"/>
      <c r="K110" s="114"/>
    </row>
    <row r="111" spans="1:11" s="371" customFormat="1" ht="11.25">
      <c r="A111" s="114"/>
      <c r="B111" s="55"/>
      <c r="C111" s="55"/>
      <c r="D111" s="55"/>
      <c r="E111" s="55"/>
      <c r="K111" s="114"/>
    </row>
    <row r="112" spans="1:11" s="371" customFormat="1" ht="11.25">
      <c r="A112" s="114"/>
      <c r="B112" s="55"/>
      <c r="C112" s="55"/>
      <c r="D112" s="55"/>
      <c r="E112" s="55"/>
      <c r="K112" s="114"/>
    </row>
    <row r="113" spans="1:11" s="371" customFormat="1" ht="11.25">
      <c r="A113" s="114"/>
      <c r="B113" s="55"/>
      <c r="C113" s="55"/>
      <c r="D113" s="55"/>
      <c r="E113" s="55"/>
      <c r="K113" s="114"/>
    </row>
    <row r="114" spans="1:11" s="371" customFormat="1" ht="11.25">
      <c r="A114" s="114"/>
      <c r="B114" s="55"/>
      <c r="C114" s="55"/>
      <c r="D114" s="55"/>
      <c r="E114" s="55"/>
      <c r="K114" s="114"/>
    </row>
    <row r="115" spans="1:11" s="371" customFormat="1" ht="11.25">
      <c r="A115" s="114"/>
      <c r="B115" s="55"/>
      <c r="C115" s="55"/>
      <c r="D115" s="55"/>
      <c r="E115" s="55"/>
      <c r="K115" s="114"/>
    </row>
  </sheetData>
  <sheetProtection selectLockedCells="1"/>
  <mergeCells count="8">
    <mergeCell ref="A3:E3"/>
    <mergeCell ref="A4:E4"/>
    <mergeCell ref="A6:A10"/>
    <mergeCell ref="B6:E6"/>
    <mergeCell ref="B7:B10"/>
    <mergeCell ref="C7:C10"/>
    <mergeCell ref="D7:D10"/>
    <mergeCell ref="E7:E10"/>
  </mergeCells>
  <phoneticPr fontId="6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view="pageBreakPreview" topLeftCell="A10" zoomScaleNormal="100" zoomScaleSheetLayoutView="100" workbookViewId="0">
      <selection activeCell="B19" sqref="B19"/>
    </sheetView>
  </sheetViews>
  <sheetFormatPr defaultRowHeight="14.25"/>
  <cols>
    <col min="1" max="1" width="11.625" style="133" customWidth="1"/>
    <col min="2" max="2" width="12.625" style="125" bestFit="1" customWidth="1"/>
    <col min="3" max="4" width="11.25" style="124" customWidth="1"/>
    <col min="5" max="5" width="11.75" style="124" customWidth="1"/>
    <col min="6" max="6" width="12.875" style="124" customWidth="1"/>
    <col min="7" max="7" width="11.125" style="124" customWidth="1"/>
    <col min="8" max="8" width="10.75" style="133" hidden="1" customWidth="1"/>
    <col min="9" max="9" width="13.5" style="124" customWidth="1"/>
    <col min="10" max="10" width="15.125" style="124" customWidth="1"/>
    <col min="11" max="11" width="14.75" style="124" customWidth="1"/>
    <col min="12" max="12" width="15.25" style="124" customWidth="1"/>
    <col min="13" max="13" width="13" style="124" customWidth="1"/>
    <col min="14" max="14" width="10.75" style="133" customWidth="1"/>
    <col min="15" max="15" width="15.875" style="124" customWidth="1"/>
    <col min="16" max="16384" width="9" style="124"/>
  </cols>
  <sheetData>
    <row r="1" spans="1:16" s="377" customFormat="1" ht="14.1" customHeight="1">
      <c r="A1" s="376" t="s">
        <v>543</v>
      </c>
      <c r="B1" s="382"/>
      <c r="G1" s="379"/>
      <c r="H1" s="378" t="s">
        <v>209</v>
      </c>
      <c r="N1" s="379" t="s">
        <v>544</v>
      </c>
    </row>
    <row r="2" spans="1:16" s="293" customFormat="1" ht="14.1" customHeight="1">
      <c r="A2" s="114"/>
      <c r="B2" s="114"/>
      <c r="G2" s="113"/>
      <c r="H2" s="291"/>
      <c r="N2" s="291"/>
    </row>
    <row r="3" spans="1:16" s="284" customFormat="1" ht="20.100000000000001" customHeight="1">
      <c r="A3" s="471" t="s">
        <v>458</v>
      </c>
      <c r="B3" s="471"/>
      <c r="C3" s="471"/>
      <c r="D3" s="471"/>
      <c r="E3" s="471"/>
      <c r="F3" s="471"/>
      <c r="G3" s="471"/>
      <c r="H3" s="492" t="s">
        <v>459</v>
      </c>
      <c r="I3" s="492"/>
      <c r="J3" s="492"/>
      <c r="K3" s="492"/>
      <c r="L3" s="492"/>
      <c r="M3" s="492"/>
      <c r="N3" s="492"/>
    </row>
    <row r="4" spans="1:16" s="292" customFormat="1" ht="24" customHeight="1">
      <c r="A4" s="732"/>
      <c r="B4" s="732"/>
      <c r="C4" s="732"/>
      <c r="D4" s="732"/>
      <c r="E4" s="732"/>
      <c r="F4" s="732"/>
      <c r="G4" s="732"/>
      <c r="H4" s="724"/>
      <c r="I4" s="724"/>
      <c r="J4" s="724"/>
      <c r="K4" s="724"/>
      <c r="L4" s="724"/>
      <c r="M4" s="724"/>
    </row>
    <row r="5" spans="1:16" s="291" customFormat="1" ht="18" customHeight="1" thickBot="1">
      <c r="A5" s="291" t="s">
        <v>10</v>
      </c>
      <c r="D5" s="728"/>
      <c r="E5" s="728"/>
      <c r="G5" s="113"/>
      <c r="J5" s="728"/>
      <c r="K5" s="728"/>
      <c r="M5" s="113"/>
      <c r="N5" s="113" t="s">
        <v>202</v>
      </c>
    </row>
    <row r="6" spans="1:16" s="293" customFormat="1" ht="18" customHeight="1">
      <c r="A6" s="413" t="s">
        <v>210</v>
      </c>
      <c r="B6" s="729" t="s">
        <v>279</v>
      </c>
      <c r="C6" s="725" t="s">
        <v>211</v>
      </c>
      <c r="D6" s="725" t="s">
        <v>212</v>
      </c>
      <c r="E6" s="725" t="s">
        <v>213</v>
      </c>
      <c r="F6" s="725" t="s">
        <v>214</v>
      </c>
      <c r="G6" s="735" t="s">
        <v>215</v>
      </c>
      <c r="H6" s="413" t="s">
        <v>216</v>
      </c>
      <c r="I6" s="729" t="s">
        <v>217</v>
      </c>
      <c r="J6" s="725" t="s">
        <v>218</v>
      </c>
      <c r="K6" s="725" t="s">
        <v>219</v>
      </c>
      <c r="L6" s="725" t="s">
        <v>220</v>
      </c>
      <c r="M6" s="721" t="s">
        <v>221</v>
      </c>
      <c r="N6" s="718" t="s">
        <v>222</v>
      </c>
      <c r="P6" s="293" t="s">
        <v>556</v>
      </c>
    </row>
    <row r="7" spans="1:16" s="293" customFormat="1" ht="18" customHeight="1">
      <c r="A7" s="414"/>
      <c r="B7" s="730"/>
      <c r="C7" s="733"/>
      <c r="D7" s="726"/>
      <c r="E7" s="726"/>
      <c r="F7" s="733"/>
      <c r="G7" s="736"/>
      <c r="H7" s="414"/>
      <c r="I7" s="730"/>
      <c r="J7" s="726"/>
      <c r="K7" s="726"/>
      <c r="L7" s="726"/>
      <c r="M7" s="722"/>
      <c r="N7" s="719"/>
    </row>
    <row r="8" spans="1:16" s="293" customFormat="1" ht="18" customHeight="1">
      <c r="A8" s="414"/>
      <c r="B8" s="730"/>
      <c r="C8" s="733"/>
      <c r="D8" s="726"/>
      <c r="E8" s="726"/>
      <c r="F8" s="733"/>
      <c r="G8" s="736"/>
      <c r="H8" s="414"/>
      <c r="I8" s="730"/>
      <c r="J8" s="726"/>
      <c r="K8" s="726"/>
      <c r="L8" s="726"/>
      <c r="M8" s="722"/>
      <c r="N8" s="719"/>
    </row>
    <row r="9" spans="1:16" s="293" customFormat="1" ht="18" customHeight="1">
      <c r="A9" s="415"/>
      <c r="B9" s="731"/>
      <c r="C9" s="734"/>
      <c r="D9" s="727"/>
      <c r="E9" s="727"/>
      <c r="F9" s="734"/>
      <c r="G9" s="737"/>
      <c r="H9" s="415"/>
      <c r="I9" s="731"/>
      <c r="J9" s="727"/>
      <c r="K9" s="727"/>
      <c r="L9" s="727"/>
      <c r="M9" s="723"/>
      <c r="N9" s="720"/>
    </row>
    <row r="10" spans="1:16" s="139" customFormat="1" ht="29.1" customHeight="1">
      <c r="A10" s="116" t="s">
        <v>176</v>
      </c>
      <c r="B10" s="126">
        <v>52129405</v>
      </c>
      <c r="C10" s="126">
        <v>156623</v>
      </c>
      <c r="D10" s="126">
        <v>41736</v>
      </c>
      <c r="E10" s="126">
        <v>731289</v>
      </c>
      <c r="F10" s="126">
        <v>81957</v>
      </c>
      <c r="G10" s="126">
        <v>136</v>
      </c>
      <c r="H10" s="140">
        <v>0</v>
      </c>
      <c r="I10" s="126">
        <v>2871243</v>
      </c>
      <c r="J10" s="126">
        <v>15596164</v>
      </c>
      <c r="K10" s="126">
        <v>26873965</v>
      </c>
      <c r="L10" s="126">
        <v>5775213</v>
      </c>
      <c r="M10" s="126">
        <v>1079</v>
      </c>
      <c r="N10" s="138" t="s">
        <v>176</v>
      </c>
    </row>
    <row r="11" spans="1:16" s="139" customFormat="1" ht="29.1" customHeight="1">
      <c r="A11" s="116" t="s">
        <v>280</v>
      </c>
      <c r="B11" s="126">
        <v>52108655</v>
      </c>
      <c r="C11" s="126">
        <v>148677</v>
      </c>
      <c r="D11" s="126">
        <v>66239</v>
      </c>
      <c r="E11" s="126">
        <v>599975</v>
      </c>
      <c r="F11" s="126">
        <v>55022</v>
      </c>
      <c r="G11" s="126">
        <v>55</v>
      </c>
      <c r="H11" s="140">
        <v>0</v>
      </c>
      <c r="I11" s="126">
        <v>2618664</v>
      </c>
      <c r="J11" s="126">
        <v>14887205</v>
      </c>
      <c r="K11" s="126">
        <v>26064455</v>
      </c>
      <c r="L11" s="126">
        <v>7667473</v>
      </c>
      <c r="M11" s="126">
        <v>891</v>
      </c>
      <c r="N11" s="138" t="s">
        <v>280</v>
      </c>
    </row>
    <row r="12" spans="1:16" s="139" customFormat="1" ht="29.1" customHeight="1">
      <c r="A12" s="116" t="s">
        <v>422</v>
      </c>
      <c r="B12" s="126">
        <v>53764598</v>
      </c>
      <c r="C12" s="126">
        <v>154574</v>
      </c>
      <c r="D12" s="126">
        <v>94303</v>
      </c>
      <c r="E12" s="126">
        <v>599330</v>
      </c>
      <c r="F12" s="126">
        <v>53976</v>
      </c>
      <c r="G12" s="126">
        <v>160</v>
      </c>
      <c r="H12" s="140">
        <v>0</v>
      </c>
      <c r="I12" s="126">
        <v>2644597</v>
      </c>
      <c r="J12" s="126">
        <v>13851505</v>
      </c>
      <c r="K12" s="126">
        <v>28697572</v>
      </c>
      <c r="L12" s="126">
        <v>7668028</v>
      </c>
      <c r="M12" s="126">
        <v>553</v>
      </c>
      <c r="N12" s="138" t="s">
        <v>422</v>
      </c>
    </row>
    <row r="13" spans="1:16" s="139" customFormat="1" ht="29.1" customHeight="1">
      <c r="A13" s="116" t="s">
        <v>509</v>
      </c>
      <c r="B13" s="126">
        <v>51476342</v>
      </c>
      <c r="C13" s="126">
        <v>152800</v>
      </c>
      <c r="D13" s="126">
        <v>192815</v>
      </c>
      <c r="E13" s="126">
        <v>584727</v>
      </c>
      <c r="F13" s="126">
        <v>38456</v>
      </c>
      <c r="G13" s="126">
        <v>618</v>
      </c>
      <c r="H13" s="140">
        <v>0</v>
      </c>
      <c r="I13" s="126">
        <v>2358462</v>
      </c>
      <c r="J13" s="126">
        <v>15291261</v>
      </c>
      <c r="K13" s="126">
        <v>26406967</v>
      </c>
      <c r="L13" s="126">
        <v>6449738</v>
      </c>
      <c r="M13" s="126">
        <v>498</v>
      </c>
      <c r="N13" s="138" t="s">
        <v>509</v>
      </c>
    </row>
    <row r="14" spans="1:16" s="139" customFormat="1" ht="29.1" customHeight="1">
      <c r="A14" s="157" t="s">
        <v>510</v>
      </c>
      <c r="B14" s="142">
        <f>SUM(B16:B27)</f>
        <v>43458453</v>
      </c>
      <c r="C14" s="142">
        <f t="shared" ref="C14:M14" si="0">SUM(C16:C27)</f>
        <v>157003</v>
      </c>
      <c r="D14" s="142">
        <f t="shared" si="0"/>
        <v>179456</v>
      </c>
      <c r="E14" s="142">
        <f t="shared" si="0"/>
        <v>517008</v>
      </c>
      <c r="F14" s="142">
        <f t="shared" si="0"/>
        <v>51162</v>
      </c>
      <c r="G14" s="142">
        <f t="shared" si="0"/>
        <v>1531</v>
      </c>
      <c r="H14" s="142">
        <f t="shared" si="0"/>
        <v>188701</v>
      </c>
      <c r="I14" s="142">
        <f t="shared" si="0"/>
        <v>2166032</v>
      </c>
      <c r="J14" s="142">
        <f t="shared" si="0"/>
        <v>13569455</v>
      </c>
      <c r="K14" s="142">
        <f>SUM(K16:K27)</f>
        <v>21358327</v>
      </c>
      <c r="L14" s="142">
        <f t="shared" si="0"/>
        <v>5266858</v>
      </c>
      <c r="M14" s="142">
        <f t="shared" si="0"/>
        <v>2920</v>
      </c>
      <c r="N14" s="158" t="s">
        <v>510</v>
      </c>
      <c r="O14" s="142"/>
    </row>
    <row r="15" spans="1:16" s="293" customFormat="1" ht="22.15" customHeight="1">
      <c r="A15" s="116"/>
      <c r="B15" s="126"/>
      <c r="C15" s="126"/>
      <c r="D15" s="126"/>
      <c r="E15" s="126"/>
      <c r="F15" s="126"/>
      <c r="G15" s="126"/>
      <c r="H15" s="116"/>
      <c r="I15" s="126"/>
      <c r="J15" s="126"/>
      <c r="K15" s="126"/>
      <c r="L15" s="126"/>
      <c r="M15" s="126"/>
      <c r="N15" s="138"/>
      <c r="O15" s="126"/>
    </row>
    <row r="16" spans="1:16" s="293" customFormat="1" ht="27.95" customHeight="1">
      <c r="A16" s="144" t="s">
        <v>95</v>
      </c>
      <c r="B16" s="52">
        <f>SUM(C16:M16)</f>
        <v>4025281</v>
      </c>
      <c r="C16" s="355">
        <v>10423</v>
      </c>
      <c r="D16" s="355">
        <v>5674</v>
      </c>
      <c r="E16" s="355">
        <v>40756</v>
      </c>
      <c r="F16" s="355">
        <v>1411</v>
      </c>
      <c r="G16" s="355">
        <v>27</v>
      </c>
      <c r="H16" s="356">
        <v>188701</v>
      </c>
      <c r="I16" s="355">
        <v>108701</v>
      </c>
      <c r="J16" s="355">
        <v>1105101</v>
      </c>
      <c r="K16" s="355">
        <v>2056601</v>
      </c>
      <c r="L16" s="355">
        <v>507863</v>
      </c>
      <c r="M16" s="355">
        <v>23</v>
      </c>
      <c r="N16" s="159" t="s">
        <v>96</v>
      </c>
      <c r="O16" s="52"/>
      <c r="P16" s="160"/>
    </row>
    <row r="17" spans="1:16" s="293" customFormat="1" ht="27.95" customHeight="1">
      <c r="A17" s="144" t="s">
        <v>97</v>
      </c>
      <c r="B17" s="52">
        <f t="shared" ref="B17:B27" si="1">SUM(C17:M17)</f>
        <v>3436364</v>
      </c>
      <c r="C17" s="355">
        <v>8892</v>
      </c>
      <c r="D17" s="355">
        <v>7038</v>
      </c>
      <c r="E17" s="355">
        <v>38747</v>
      </c>
      <c r="F17" s="355">
        <v>1637</v>
      </c>
      <c r="G17" s="355">
        <v>29</v>
      </c>
      <c r="H17" s="356"/>
      <c r="I17" s="355">
        <v>161055</v>
      </c>
      <c r="J17" s="355">
        <v>1114770</v>
      </c>
      <c r="K17" s="355">
        <v>1705856</v>
      </c>
      <c r="L17" s="355">
        <v>398121</v>
      </c>
      <c r="M17" s="357">
        <v>219</v>
      </c>
      <c r="N17" s="159" t="s">
        <v>98</v>
      </c>
      <c r="O17" s="52"/>
      <c r="P17" s="160"/>
    </row>
    <row r="18" spans="1:16" s="293" customFormat="1" ht="27.95" customHeight="1">
      <c r="A18" s="144" t="s">
        <v>99</v>
      </c>
      <c r="B18" s="52">
        <f t="shared" si="1"/>
        <v>3828152</v>
      </c>
      <c r="C18" s="355">
        <v>11991</v>
      </c>
      <c r="D18" s="355">
        <v>17833</v>
      </c>
      <c r="E18" s="355">
        <v>41037</v>
      </c>
      <c r="F18" s="355">
        <v>2224</v>
      </c>
      <c r="G18" s="355">
        <v>37</v>
      </c>
      <c r="H18" s="356" t="s">
        <v>297</v>
      </c>
      <c r="I18" s="355">
        <v>184101</v>
      </c>
      <c r="J18" s="355">
        <v>1270463</v>
      </c>
      <c r="K18" s="355">
        <v>1852822</v>
      </c>
      <c r="L18" s="355">
        <v>447585</v>
      </c>
      <c r="M18" s="355">
        <v>59</v>
      </c>
      <c r="N18" s="159" t="s">
        <v>309</v>
      </c>
      <c r="O18" s="52"/>
      <c r="P18" s="160"/>
    </row>
    <row r="19" spans="1:16" s="293" customFormat="1" ht="27.95" customHeight="1">
      <c r="A19" s="144" t="s">
        <v>101</v>
      </c>
      <c r="B19" s="52">
        <f t="shared" si="1"/>
        <v>4053217</v>
      </c>
      <c r="C19" s="355">
        <v>11739</v>
      </c>
      <c r="D19" s="355">
        <v>23517</v>
      </c>
      <c r="E19" s="355">
        <v>46599</v>
      </c>
      <c r="F19" s="355">
        <v>5956</v>
      </c>
      <c r="G19" s="355">
        <v>178</v>
      </c>
      <c r="H19" s="356" t="s">
        <v>298</v>
      </c>
      <c r="I19" s="355">
        <v>192835</v>
      </c>
      <c r="J19" s="355">
        <v>1261188</v>
      </c>
      <c r="K19" s="355">
        <v>2030835</v>
      </c>
      <c r="L19" s="355">
        <v>480354</v>
      </c>
      <c r="M19" s="355">
        <v>16</v>
      </c>
      <c r="N19" s="159" t="s">
        <v>102</v>
      </c>
      <c r="O19" s="52"/>
      <c r="P19" s="160"/>
    </row>
    <row r="20" spans="1:16" s="293" customFormat="1" ht="27.95" customHeight="1">
      <c r="A20" s="144" t="s">
        <v>103</v>
      </c>
      <c r="B20" s="52">
        <f t="shared" si="1"/>
        <v>3783527</v>
      </c>
      <c r="C20" s="355">
        <v>11310</v>
      </c>
      <c r="D20" s="355">
        <v>14668</v>
      </c>
      <c r="E20" s="355">
        <v>42560</v>
      </c>
      <c r="F20" s="355">
        <v>4331</v>
      </c>
      <c r="G20" s="355">
        <v>421</v>
      </c>
      <c r="H20" s="356" t="s">
        <v>299</v>
      </c>
      <c r="I20" s="355">
        <v>169945</v>
      </c>
      <c r="J20" s="355">
        <v>1152212</v>
      </c>
      <c r="K20" s="355">
        <v>1915834</v>
      </c>
      <c r="L20" s="355">
        <v>472106</v>
      </c>
      <c r="M20" s="355">
        <v>140</v>
      </c>
      <c r="N20" s="159" t="s">
        <v>123</v>
      </c>
      <c r="O20" s="52"/>
      <c r="P20" s="160"/>
    </row>
    <row r="21" spans="1:16" s="293" customFormat="1" ht="27.95" customHeight="1">
      <c r="A21" s="144" t="s">
        <v>104</v>
      </c>
      <c r="B21" s="52">
        <f t="shared" si="1"/>
        <v>3560072</v>
      </c>
      <c r="C21" s="355">
        <v>11578</v>
      </c>
      <c r="D21" s="355">
        <v>14731</v>
      </c>
      <c r="E21" s="355">
        <v>43713</v>
      </c>
      <c r="F21" s="355">
        <v>4083</v>
      </c>
      <c r="G21" s="355">
        <v>267</v>
      </c>
      <c r="H21" s="356" t="s">
        <v>300</v>
      </c>
      <c r="I21" s="355">
        <v>188963</v>
      </c>
      <c r="J21" s="355">
        <v>1158642</v>
      </c>
      <c r="K21" s="355">
        <v>1707024</v>
      </c>
      <c r="L21" s="355">
        <v>431057</v>
      </c>
      <c r="M21" s="355">
        <v>14</v>
      </c>
      <c r="N21" s="159" t="s">
        <v>122</v>
      </c>
      <c r="O21" s="52"/>
      <c r="P21" s="160"/>
    </row>
    <row r="22" spans="1:16" s="293" customFormat="1" ht="27.95" customHeight="1">
      <c r="A22" s="144" t="s">
        <v>105</v>
      </c>
      <c r="B22" s="52">
        <f t="shared" si="1"/>
        <v>3617754</v>
      </c>
      <c r="C22" s="355">
        <v>11463</v>
      </c>
      <c r="D22" s="355">
        <v>35674</v>
      </c>
      <c r="E22" s="355">
        <v>45518</v>
      </c>
      <c r="F22" s="355">
        <v>4492</v>
      </c>
      <c r="G22" s="355">
        <v>183</v>
      </c>
      <c r="H22" s="356" t="s">
        <v>301</v>
      </c>
      <c r="I22" s="355">
        <v>204065</v>
      </c>
      <c r="J22" s="355">
        <v>1180900</v>
      </c>
      <c r="K22" s="355">
        <v>1676585</v>
      </c>
      <c r="L22" s="355">
        <v>458866</v>
      </c>
      <c r="M22" s="355">
        <v>8</v>
      </c>
      <c r="N22" s="159" t="s">
        <v>124</v>
      </c>
      <c r="O22" s="52"/>
      <c r="P22" s="160"/>
    </row>
    <row r="23" spans="1:16" s="293" customFormat="1" ht="27.95" customHeight="1">
      <c r="A23" s="144" t="s">
        <v>106</v>
      </c>
      <c r="B23" s="52">
        <f t="shared" si="1"/>
        <v>3445612</v>
      </c>
      <c r="C23" s="355">
        <v>11856</v>
      </c>
      <c r="D23" s="355">
        <v>12243</v>
      </c>
      <c r="E23" s="355">
        <v>34183</v>
      </c>
      <c r="F23" s="358">
        <v>4230</v>
      </c>
      <c r="G23" s="355">
        <v>4</v>
      </c>
      <c r="H23" s="356" t="s">
        <v>302</v>
      </c>
      <c r="I23" s="355">
        <v>187903</v>
      </c>
      <c r="J23" s="355">
        <v>1109267</v>
      </c>
      <c r="K23" s="355">
        <v>1704082</v>
      </c>
      <c r="L23" s="355">
        <v>381744</v>
      </c>
      <c r="M23" s="355">
        <v>100</v>
      </c>
      <c r="N23" s="159" t="s">
        <v>107</v>
      </c>
      <c r="O23" s="52"/>
      <c r="P23" s="160"/>
    </row>
    <row r="24" spans="1:16" s="293" customFormat="1" ht="27.95" customHeight="1">
      <c r="A24" s="144" t="s">
        <v>108</v>
      </c>
      <c r="B24" s="52">
        <f t="shared" si="1"/>
        <v>3545249</v>
      </c>
      <c r="C24" s="355">
        <v>14479</v>
      </c>
      <c r="D24" s="355">
        <v>18019</v>
      </c>
      <c r="E24" s="355">
        <v>61309</v>
      </c>
      <c r="F24" s="355">
        <v>7000</v>
      </c>
      <c r="G24" s="355">
        <v>181</v>
      </c>
      <c r="H24" s="356" t="s">
        <v>303</v>
      </c>
      <c r="I24" s="355">
        <v>195148</v>
      </c>
      <c r="J24" s="355">
        <v>1061172</v>
      </c>
      <c r="K24" s="355">
        <v>1776137</v>
      </c>
      <c r="L24" s="355">
        <v>409486</v>
      </c>
      <c r="M24" s="355">
        <v>2318</v>
      </c>
      <c r="N24" s="159" t="s">
        <v>125</v>
      </c>
      <c r="O24" s="52"/>
      <c r="P24" s="160"/>
    </row>
    <row r="25" spans="1:16" s="293" customFormat="1" ht="27.95" customHeight="1">
      <c r="A25" s="144" t="s">
        <v>310</v>
      </c>
      <c r="B25" s="52">
        <f t="shared" si="1"/>
        <v>3962633</v>
      </c>
      <c r="C25" s="355">
        <v>20170</v>
      </c>
      <c r="D25" s="355">
        <v>9038</v>
      </c>
      <c r="E25" s="355">
        <v>43889</v>
      </c>
      <c r="F25" s="355">
        <v>8349</v>
      </c>
      <c r="G25" s="355">
        <v>47</v>
      </c>
      <c r="H25" s="356" t="s">
        <v>304</v>
      </c>
      <c r="I25" s="355">
        <v>192448</v>
      </c>
      <c r="J25" s="355">
        <v>1084818</v>
      </c>
      <c r="K25" s="355">
        <v>2145769</v>
      </c>
      <c r="L25" s="355">
        <v>458105</v>
      </c>
      <c r="M25" s="355">
        <v>0</v>
      </c>
      <c r="N25" s="159" t="s">
        <v>110</v>
      </c>
      <c r="O25" s="52"/>
      <c r="P25" s="160"/>
    </row>
    <row r="26" spans="1:16" s="293" customFormat="1" ht="27.95" customHeight="1">
      <c r="A26" s="144" t="s">
        <v>111</v>
      </c>
      <c r="B26" s="52">
        <f t="shared" si="1"/>
        <v>3231534</v>
      </c>
      <c r="C26" s="355">
        <v>17570</v>
      </c>
      <c r="D26" s="355">
        <v>5179</v>
      </c>
      <c r="E26" s="355">
        <v>36638</v>
      </c>
      <c r="F26" s="355">
        <v>3392</v>
      </c>
      <c r="G26" s="355">
        <v>35</v>
      </c>
      <c r="H26" s="356" t="s">
        <v>305</v>
      </c>
      <c r="I26" s="355">
        <v>185396</v>
      </c>
      <c r="J26" s="355">
        <v>1017106</v>
      </c>
      <c r="K26" s="355">
        <v>1548617</v>
      </c>
      <c r="L26" s="355">
        <v>417594</v>
      </c>
      <c r="M26" s="357">
        <v>7</v>
      </c>
      <c r="N26" s="159" t="s">
        <v>112</v>
      </c>
      <c r="O26" s="52"/>
      <c r="P26" s="160"/>
    </row>
    <row r="27" spans="1:16" s="293" customFormat="1" ht="27.95" customHeight="1" thickBot="1">
      <c r="A27" s="148" t="s">
        <v>113</v>
      </c>
      <c r="B27" s="54">
        <f t="shared" si="1"/>
        <v>2969058</v>
      </c>
      <c r="C27" s="359">
        <v>15532</v>
      </c>
      <c r="D27" s="359">
        <v>15842</v>
      </c>
      <c r="E27" s="359">
        <v>42059</v>
      </c>
      <c r="F27" s="359">
        <v>4057</v>
      </c>
      <c r="G27" s="359">
        <v>122</v>
      </c>
      <c r="H27" s="360" t="s">
        <v>311</v>
      </c>
      <c r="I27" s="359">
        <v>195472</v>
      </c>
      <c r="J27" s="359">
        <v>1053816</v>
      </c>
      <c r="K27" s="359">
        <v>1238165</v>
      </c>
      <c r="L27" s="359">
        <v>403977</v>
      </c>
      <c r="M27" s="359">
        <v>16</v>
      </c>
      <c r="N27" s="161" t="s">
        <v>114</v>
      </c>
      <c r="O27" s="54"/>
      <c r="P27" s="160"/>
    </row>
    <row r="28" spans="1:16" s="151" customFormat="1" ht="11.1" customHeight="1">
      <c r="A28" s="151" t="s">
        <v>474</v>
      </c>
      <c r="B28" s="52"/>
      <c r="C28" s="162"/>
      <c r="D28" s="163"/>
      <c r="E28" s="162"/>
      <c r="F28" s="164"/>
      <c r="G28" s="121"/>
      <c r="H28" s="151" t="s">
        <v>307</v>
      </c>
      <c r="L28" s="162"/>
      <c r="M28" s="121"/>
      <c r="N28" s="177" t="s">
        <v>554</v>
      </c>
      <c r="O28" s="123"/>
      <c r="P28" s="123"/>
    </row>
    <row r="29" spans="1:16" s="151" customFormat="1" ht="11.1" customHeight="1">
      <c r="A29" s="151" t="s">
        <v>494</v>
      </c>
      <c r="B29" s="52"/>
      <c r="C29" s="162"/>
      <c r="D29" s="162"/>
      <c r="E29" s="162"/>
      <c r="F29" s="164"/>
      <c r="G29" s="162"/>
      <c r="H29" s="151" t="s">
        <v>308</v>
      </c>
      <c r="L29" s="162"/>
      <c r="M29" s="162"/>
      <c r="O29" s="123"/>
      <c r="P29" s="123"/>
    </row>
    <row r="30" spans="1:16" s="293" customFormat="1" ht="11.25">
      <c r="A30" s="114"/>
      <c r="B30" s="155"/>
      <c r="C30" s="156"/>
      <c r="D30" s="156"/>
      <c r="E30" s="156"/>
      <c r="F30" s="156"/>
      <c r="G30" s="156"/>
      <c r="H30" s="114"/>
      <c r="I30" s="156"/>
      <c r="J30" s="156"/>
      <c r="K30" s="156"/>
      <c r="L30" s="156"/>
      <c r="M30" s="156"/>
      <c r="N30" s="114"/>
    </row>
    <row r="31" spans="1:16" s="293" customFormat="1" ht="11.25">
      <c r="A31" s="114"/>
      <c r="B31" s="114"/>
      <c r="H31" s="114"/>
      <c r="N31" s="114"/>
    </row>
    <row r="32" spans="1:16" s="293" customFormat="1" ht="11.25">
      <c r="A32" s="114"/>
      <c r="B32" s="114"/>
      <c r="H32" s="114"/>
      <c r="N32" s="114"/>
    </row>
    <row r="33" spans="1:14" s="293" customFormat="1" ht="11.25">
      <c r="A33" s="114"/>
      <c r="B33" s="114"/>
      <c r="H33" s="114"/>
      <c r="N33" s="114"/>
    </row>
    <row r="34" spans="1:14" s="293" customFormat="1" ht="11.25">
      <c r="A34" s="114"/>
      <c r="B34" s="114"/>
      <c r="H34" s="114"/>
      <c r="N34" s="114"/>
    </row>
    <row r="35" spans="1:14" s="293" customFormat="1" ht="11.25">
      <c r="A35" s="114"/>
      <c r="B35" s="114"/>
      <c r="H35" s="114"/>
      <c r="N35" s="114"/>
    </row>
    <row r="36" spans="1:14" s="293" customFormat="1" ht="11.25">
      <c r="A36" s="114"/>
      <c r="B36" s="114"/>
      <c r="H36" s="114"/>
      <c r="N36" s="114"/>
    </row>
    <row r="37" spans="1:14" s="293" customFormat="1" ht="11.25">
      <c r="A37" s="114"/>
      <c r="B37" s="114"/>
      <c r="H37" s="114"/>
      <c r="N37" s="114"/>
    </row>
    <row r="38" spans="1:14" s="293" customFormat="1" ht="11.25">
      <c r="A38" s="114"/>
      <c r="B38" s="114"/>
      <c r="H38" s="114"/>
      <c r="N38" s="114"/>
    </row>
    <row r="39" spans="1:14" s="293" customFormat="1" ht="11.25">
      <c r="A39" s="114"/>
      <c r="B39" s="114"/>
      <c r="H39" s="114"/>
      <c r="N39" s="114"/>
    </row>
    <row r="40" spans="1:14" s="293" customFormat="1" ht="11.25">
      <c r="A40" s="114"/>
      <c r="B40" s="114"/>
      <c r="H40" s="114"/>
      <c r="N40" s="114"/>
    </row>
    <row r="41" spans="1:14" s="293" customFormat="1" ht="11.25">
      <c r="A41" s="114"/>
      <c r="B41" s="114"/>
      <c r="H41" s="114"/>
      <c r="N41" s="114"/>
    </row>
    <row r="42" spans="1:14" s="293" customFormat="1" ht="11.25">
      <c r="A42" s="114"/>
      <c r="B42" s="114"/>
      <c r="H42" s="114"/>
      <c r="N42" s="114"/>
    </row>
    <row r="43" spans="1:14" s="293" customFormat="1" ht="11.25">
      <c r="A43" s="114"/>
      <c r="B43" s="114"/>
      <c r="H43" s="114"/>
      <c r="N43" s="114"/>
    </row>
    <row r="44" spans="1:14" s="293" customFormat="1" ht="11.25">
      <c r="A44" s="114"/>
      <c r="B44" s="114"/>
      <c r="H44" s="114"/>
      <c r="N44" s="114"/>
    </row>
    <row r="45" spans="1:14" s="293" customFormat="1" ht="11.25">
      <c r="A45" s="114"/>
      <c r="B45" s="114"/>
      <c r="H45" s="114"/>
      <c r="N45" s="114"/>
    </row>
    <row r="46" spans="1:14" s="293" customFormat="1" ht="11.25">
      <c r="A46" s="114"/>
      <c r="B46" s="114"/>
      <c r="H46" s="114"/>
      <c r="N46" s="114"/>
    </row>
    <row r="47" spans="1:14" s="293" customFormat="1" ht="11.25">
      <c r="A47" s="114"/>
      <c r="B47" s="114"/>
      <c r="H47" s="114"/>
      <c r="N47" s="114"/>
    </row>
    <row r="48" spans="1:14" s="293" customFormat="1" ht="11.25">
      <c r="A48" s="114"/>
      <c r="B48" s="114"/>
      <c r="H48" s="114"/>
      <c r="N48" s="114"/>
    </row>
    <row r="49" spans="1:14" s="293" customFormat="1" ht="11.25">
      <c r="A49" s="114"/>
      <c r="B49" s="114"/>
      <c r="H49" s="114"/>
      <c r="N49" s="114"/>
    </row>
    <row r="50" spans="1:14" s="293" customFormat="1" ht="11.25">
      <c r="A50" s="114"/>
      <c r="B50" s="114"/>
      <c r="H50" s="114"/>
      <c r="N50" s="114"/>
    </row>
    <row r="51" spans="1:14" s="293" customFormat="1" ht="11.25">
      <c r="A51" s="114"/>
      <c r="B51" s="114"/>
      <c r="H51" s="114"/>
      <c r="N51" s="114"/>
    </row>
    <row r="52" spans="1:14" s="293" customFormat="1" ht="11.25">
      <c r="A52" s="114"/>
      <c r="B52" s="114"/>
      <c r="H52" s="114"/>
      <c r="N52" s="114"/>
    </row>
    <row r="53" spans="1:14" s="293" customFormat="1" ht="11.25">
      <c r="A53" s="114"/>
      <c r="B53" s="114"/>
      <c r="H53" s="114"/>
      <c r="N53" s="114"/>
    </row>
    <row r="54" spans="1:14" s="293" customFormat="1" ht="11.25">
      <c r="A54" s="114"/>
      <c r="B54" s="114"/>
      <c r="H54" s="114"/>
      <c r="N54" s="114"/>
    </row>
    <row r="55" spans="1:14" s="293" customFormat="1" ht="11.25">
      <c r="A55" s="114"/>
      <c r="B55" s="114"/>
      <c r="H55" s="114"/>
      <c r="N55" s="114"/>
    </row>
    <row r="56" spans="1:14" s="293" customFormat="1" ht="11.25">
      <c r="A56" s="114"/>
      <c r="B56" s="114"/>
      <c r="H56" s="114"/>
      <c r="N56" s="114"/>
    </row>
    <row r="57" spans="1:14" s="293" customFormat="1" ht="11.25">
      <c r="A57" s="114"/>
      <c r="B57" s="114"/>
      <c r="H57" s="114"/>
      <c r="N57" s="114"/>
    </row>
    <row r="58" spans="1:14" s="293" customFormat="1" ht="11.25">
      <c r="A58" s="114"/>
      <c r="B58" s="114"/>
      <c r="H58" s="114"/>
      <c r="N58" s="114"/>
    </row>
    <row r="59" spans="1:14" s="293" customFormat="1" ht="11.25">
      <c r="A59" s="114"/>
      <c r="B59" s="114"/>
      <c r="H59" s="114"/>
      <c r="N59" s="114"/>
    </row>
    <row r="60" spans="1:14" s="293" customFormat="1" ht="11.25">
      <c r="A60" s="114"/>
      <c r="B60" s="114"/>
      <c r="H60" s="114"/>
      <c r="N60" s="114"/>
    </row>
    <row r="61" spans="1:14" s="293" customFormat="1" ht="11.25">
      <c r="A61" s="114"/>
      <c r="B61" s="114"/>
      <c r="H61" s="114"/>
      <c r="N61" s="114"/>
    </row>
    <row r="62" spans="1:14" s="293" customFormat="1" ht="11.25">
      <c r="A62" s="114"/>
      <c r="B62" s="114"/>
      <c r="H62" s="114"/>
      <c r="N62" s="114"/>
    </row>
    <row r="63" spans="1:14" s="293" customFormat="1" ht="11.25">
      <c r="A63" s="114"/>
      <c r="B63" s="114"/>
      <c r="H63" s="114"/>
      <c r="N63" s="114"/>
    </row>
    <row r="64" spans="1:14" s="293" customFormat="1" ht="11.25">
      <c r="A64" s="114"/>
      <c r="B64" s="114"/>
      <c r="H64" s="114"/>
      <c r="N64" s="114"/>
    </row>
    <row r="65" spans="1:14" s="293" customFormat="1" ht="11.25">
      <c r="A65" s="114"/>
      <c r="B65" s="114"/>
      <c r="H65" s="114"/>
      <c r="N65" s="114"/>
    </row>
    <row r="66" spans="1:14" s="293" customFormat="1" ht="11.25">
      <c r="A66" s="114"/>
      <c r="B66" s="114"/>
      <c r="H66" s="114"/>
      <c r="N66" s="114"/>
    </row>
    <row r="67" spans="1:14" s="293" customFormat="1" ht="11.25">
      <c r="A67" s="114"/>
      <c r="B67" s="114"/>
      <c r="H67" s="114"/>
      <c r="N67" s="114"/>
    </row>
    <row r="68" spans="1:14" s="293" customFormat="1" ht="11.25">
      <c r="A68" s="114"/>
      <c r="B68" s="114"/>
      <c r="H68" s="114"/>
      <c r="N68" s="114"/>
    </row>
    <row r="69" spans="1:14" s="293" customFormat="1" ht="11.25">
      <c r="A69" s="114"/>
      <c r="B69" s="114"/>
      <c r="H69" s="114"/>
      <c r="N69" s="114"/>
    </row>
    <row r="70" spans="1:14" s="293" customFormat="1" ht="11.25">
      <c r="A70" s="114"/>
      <c r="B70" s="114"/>
      <c r="H70" s="114"/>
      <c r="N70" s="114"/>
    </row>
    <row r="71" spans="1:14" s="293" customFormat="1" ht="11.25">
      <c r="A71" s="114"/>
      <c r="B71" s="114"/>
      <c r="H71" s="114"/>
      <c r="N71" s="114"/>
    </row>
    <row r="72" spans="1:14" s="293" customFormat="1" ht="11.25">
      <c r="A72" s="114"/>
      <c r="B72" s="114"/>
      <c r="H72" s="114"/>
      <c r="N72" s="114"/>
    </row>
    <row r="73" spans="1:14" s="293" customFormat="1" ht="11.25">
      <c r="A73" s="114"/>
      <c r="B73" s="114"/>
      <c r="H73" s="114"/>
      <c r="N73" s="114"/>
    </row>
    <row r="74" spans="1:14" s="293" customFormat="1" ht="11.25">
      <c r="A74" s="114"/>
      <c r="B74" s="114"/>
      <c r="H74" s="114"/>
      <c r="N74" s="114"/>
    </row>
    <row r="75" spans="1:14" s="293" customFormat="1" ht="11.25">
      <c r="A75" s="114"/>
      <c r="B75" s="114"/>
      <c r="H75" s="114"/>
      <c r="N75" s="114"/>
    </row>
    <row r="76" spans="1:14" s="293" customFormat="1" ht="11.25">
      <c r="A76" s="114"/>
      <c r="B76" s="114"/>
      <c r="H76" s="114"/>
      <c r="N76" s="114"/>
    </row>
    <row r="77" spans="1:14" s="293" customFormat="1" ht="11.25">
      <c r="A77" s="114"/>
      <c r="B77" s="114"/>
      <c r="H77" s="114"/>
      <c r="N77" s="114"/>
    </row>
    <row r="78" spans="1:14" s="293" customFormat="1" ht="11.25">
      <c r="A78" s="114"/>
      <c r="B78" s="114"/>
      <c r="H78" s="114"/>
      <c r="N78" s="114"/>
    </row>
    <row r="79" spans="1:14" s="293" customFormat="1" ht="11.25">
      <c r="A79" s="114"/>
      <c r="B79" s="114"/>
      <c r="H79" s="114"/>
      <c r="N79" s="114"/>
    </row>
    <row r="80" spans="1:14" s="293" customFormat="1" ht="11.25">
      <c r="A80" s="114"/>
      <c r="B80" s="114"/>
      <c r="H80" s="114"/>
      <c r="N80" s="114"/>
    </row>
    <row r="81" spans="1:14" s="293" customFormat="1" ht="11.25">
      <c r="A81" s="114"/>
      <c r="B81" s="114"/>
      <c r="H81" s="114"/>
      <c r="N81" s="114"/>
    </row>
    <row r="82" spans="1:14" s="293" customFormat="1" ht="11.25">
      <c r="A82" s="114"/>
      <c r="B82" s="114"/>
      <c r="H82" s="114"/>
      <c r="N82" s="114"/>
    </row>
    <row r="83" spans="1:14" s="293" customFormat="1" ht="11.25">
      <c r="A83" s="114"/>
      <c r="B83" s="114"/>
      <c r="H83" s="114"/>
      <c r="N83" s="114"/>
    </row>
    <row r="84" spans="1:14" s="293" customFormat="1" ht="11.25">
      <c r="A84" s="114"/>
      <c r="B84" s="114"/>
      <c r="H84" s="114"/>
      <c r="N84" s="114"/>
    </row>
    <row r="85" spans="1:14" s="293" customFormat="1" ht="11.25">
      <c r="A85" s="114"/>
      <c r="B85" s="114"/>
      <c r="H85" s="114"/>
      <c r="N85" s="114"/>
    </row>
    <row r="86" spans="1:14" s="293" customFormat="1" ht="11.25">
      <c r="A86" s="114"/>
      <c r="B86" s="114"/>
      <c r="H86" s="114"/>
      <c r="N86" s="114"/>
    </row>
    <row r="87" spans="1:14" s="293" customFormat="1" ht="11.25">
      <c r="A87" s="114"/>
      <c r="B87" s="114"/>
      <c r="H87" s="114"/>
      <c r="N87" s="114"/>
    </row>
    <row r="88" spans="1:14" s="293" customFormat="1" ht="11.25">
      <c r="A88" s="114"/>
      <c r="B88" s="114"/>
      <c r="H88" s="114"/>
      <c r="N88" s="114"/>
    </row>
    <row r="89" spans="1:14" s="293" customFormat="1" ht="11.25">
      <c r="A89" s="114"/>
      <c r="B89" s="114"/>
      <c r="H89" s="114"/>
      <c r="N89" s="114"/>
    </row>
    <row r="90" spans="1:14" s="293" customFormat="1" ht="11.25">
      <c r="A90" s="114"/>
      <c r="B90" s="114"/>
      <c r="H90" s="114"/>
      <c r="N90" s="114"/>
    </row>
    <row r="91" spans="1:14" s="293" customFormat="1" ht="11.25">
      <c r="A91" s="114"/>
      <c r="B91" s="114"/>
      <c r="H91" s="114"/>
      <c r="N91" s="114"/>
    </row>
    <row r="92" spans="1:14" s="293" customFormat="1" ht="11.25">
      <c r="A92" s="114"/>
      <c r="B92" s="114"/>
      <c r="H92" s="114"/>
      <c r="N92" s="114"/>
    </row>
    <row r="93" spans="1:14" s="293" customFormat="1" ht="11.25">
      <c r="A93" s="114"/>
      <c r="B93" s="114"/>
      <c r="H93" s="114"/>
      <c r="N93" s="114"/>
    </row>
    <row r="94" spans="1:14" s="293" customFormat="1" ht="11.25">
      <c r="A94" s="114"/>
      <c r="B94" s="114"/>
      <c r="H94" s="114"/>
      <c r="N94" s="114"/>
    </row>
    <row r="95" spans="1:14" s="293" customFormat="1" ht="11.25">
      <c r="A95" s="114"/>
      <c r="B95" s="114"/>
      <c r="H95" s="114"/>
      <c r="N95" s="114"/>
    </row>
    <row r="96" spans="1:14" s="293" customFormat="1" ht="11.25">
      <c r="A96" s="114"/>
      <c r="B96" s="114"/>
      <c r="H96" s="114"/>
      <c r="N96" s="114"/>
    </row>
    <row r="97" spans="1:14" s="293" customFormat="1" ht="11.25">
      <c r="A97" s="114"/>
      <c r="B97" s="114"/>
      <c r="H97" s="114"/>
      <c r="N97" s="114"/>
    </row>
    <row r="98" spans="1:14" s="293" customFormat="1" ht="11.25">
      <c r="A98" s="114"/>
      <c r="B98" s="114"/>
      <c r="H98" s="114"/>
      <c r="N98" s="114"/>
    </row>
    <row r="99" spans="1:14" s="293" customFormat="1" ht="11.25">
      <c r="A99" s="114"/>
      <c r="B99" s="114"/>
      <c r="H99" s="114"/>
      <c r="N99" s="114"/>
    </row>
    <row r="100" spans="1:14" s="293" customFormat="1" ht="11.25">
      <c r="A100" s="114"/>
      <c r="B100" s="114"/>
      <c r="H100" s="114"/>
      <c r="N100" s="114"/>
    </row>
    <row r="101" spans="1:14" s="293" customFormat="1" ht="11.25">
      <c r="A101" s="114"/>
      <c r="B101" s="114"/>
      <c r="H101" s="114"/>
      <c r="N101" s="114"/>
    </row>
    <row r="102" spans="1:14" s="293" customFormat="1" ht="11.25">
      <c r="A102" s="114"/>
      <c r="B102" s="114"/>
      <c r="H102" s="114"/>
      <c r="N102" s="114"/>
    </row>
    <row r="103" spans="1:14" s="293" customFormat="1" ht="11.25">
      <c r="A103" s="114"/>
      <c r="B103" s="114"/>
      <c r="H103" s="114"/>
      <c r="N103" s="114"/>
    </row>
  </sheetData>
  <sheetProtection selectLockedCells="1"/>
  <mergeCells count="20">
    <mergeCell ref="A3:G3"/>
    <mergeCell ref="A4:G4"/>
    <mergeCell ref="D5:E5"/>
    <mergeCell ref="A6:A9"/>
    <mergeCell ref="B6:B9"/>
    <mergeCell ref="D6:D9"/>
    <mergeCell ref="E6:E9"/>
    <mergeCell ref="F6:F9"/>
    <mergeCell ref="G6:G9"/>
    <mergeCell ref="C6:C9"/>
    <mergeCell ref="N6:N9"/>
    <mergeCell ref="H3:N3"/>
    <mergeCell ref="M6:M9"/>
    <mergeCell ref="H4:M4"/>
    <mergeCell ref="L6:L9"/>
    <mergeCell ref="K6:K9"/>
    <mergeCell ref="J5:K5"/>
    <mergeCell ref="H6:H9"/>
    <mergeCell ref="I6:I9"/>
    <mergeCell ref="J6:J9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view="pageBreakPreview" topLeftCell="A13" zoomScaleNormal="100" zoomScaleSheetLayoutView="100" workbookViewId="0">
      <selection activeCell="B19" sqref="B19"/>
    </sheetView>
  </sheetViews>
  <sheetFormatPr defaultRowHeight="14.25"/>
  <cols>
    <col min="1" max="1" width="11.625" style="133" customWidth="1"/>
    <col min="2" max="2" width="12.625" style="125" bestFit="1" customWidth="1"/>
    <col min="3" max="4" width="11.375" style="124" customWidth="1"/>
    <col min="5" max="5" width="12.125" style="124" customWidth="1"/>
    <col min="6" max="6" width="12.625" style="124" customWidth="1"/>
    <col min="7" max="7" width="10.75" style="124" customWidth="1"/>
    <col min="8" max="8" width="10.75" style="133" hidden="1" customWidth="1"/>
    <col min="9" max="9" width="14.125" style="124" customWidth="1"/>
    <col min="10" max="10" width="14.25" style="124" customWidth="1"/>
    <col min="11" max="11" width="14.875" style="124" customWidth="1"/>
    <col min="12" max="12" width="15.625" style="124" customWidth="1"/>
    <col min="13" max="13" width="12.875" style="124" customWidth="1"/>
    <col min="14" max="14" width="10.75" style="133" customWidth="1"/>
    <col min="15" max="16384" width="9" style="124"/>
  </cols>
  <sheetData>
    <row r="1" spans="1:16" s="377" customFormat="1" ht="14.1" customHeight="1">
      <c r="A1" s="376" t="s">
        <v>545</v>
      </c>
      <c r="B1" s="382"/>
      <c r="G1" s="379"/>
      <c r="H1" s="378"/>
      <c r="M1" s="379"/>
      <c r="N1" s="379" t="s">
        <v>546</v>
      </c>
    </row>
    <row r="2" spans="1:16" s="293" customFormat="1" ht="14.1" customHeight="1">
      <c r="A2" s="114"/>
      <c r="B2" s="114"/>
      <c r="G2" s="113"/>
      <c r="H2" s="291"/>
      <c r="N2" s="291"/>
    </row>
    <row r="3" spans="1:16" s="284" customFormat="1" ht="20.100000000000001" customHeight="1">
      <c r="A3" s="471" t="s">
        <v>456</v>
      </c>
      <c r="B3" s="471"/>
      <c r="C3" s="471"/>
      <c r="D3" s="471"/>
      <c r="E3" s="471"/>
      <c r="F3" s="471"/>
      <c r="G3" s="471"/>
      <c r="H3" s="738" t="s">
        <v>457</v>
      </c>
      <c r="I3" s="738"/>
      <c r="J3" s="738"/>
      <c r="K3" s="738"/>
      <c r="L3" s="738"/>
      <c r="M3" s="738"/>
      <c r="N3" s="738"/>
    </row>
    <row r="4" spans="1:16" s="292" customFormat="1" ht="24" customHeight="1">
      <c r="A4" s="732"/>
      <c r="B4" s="732"/>
      <c r="C4" s="732"/>
      <c r="D4" s="732"/>
      <c r="E4" s="732"/>
      <c r="F4" s="732"/>
      <c r="G4" s="732"/>
      <c r="H4" s="724"/>
      <c r="I4" s="724"/>
      <c r="J4" s="724"/>
      <c r="K4" s="724"/>
      <c r="L4" s="724"/>
      <c r="M4" s="724"/>
    </row>
    <row r="5" spans="1:16" s="293" customFormat="1" ht="18" customHeight="1" thickBot="1">
      <c r="A5" s="291" t="s">
        <v>10</v>
      </c>
      <c r="D5" s="739"/>
      <c r="E5" s="739"/>
      <c r="G5" s="113"/>
      <c r="H5" s="291" t="s">
        <v>10</v>
      </c>
      <c r="J5" s="739"/>
      <c r="K5" s="739"/>
      <c r="M5" s="113"/>
      <c r="N5" s="113" t="s">
        <v>202</v>
      </c>
    </row>
    <row r="6" spans="1:16" s="293" customFormat="1" ht="18" customHeight="1">
      <c r="A6" s="413" t="s">
        <v>210</v>
      </c>
      <c r="B6" s="729" t="s">
        <v>279</v>
      </c>
      <c r="C6" s="725" t="s">
        <v>211</v>
      </c>
      <c r="D6" s="725" t="s">
        <v>212</v>
      </c>
      <c r="E6" s="725" t="s">
        <v>213</v>
      </c>
      <c r="F6" s="725" t="s">
        <v>214</v>
      </c>
      <c r="G6" s="735" t="s">
        <v>215</v>
      </c>
      <c r="H6" s="422" t="s">
        <v>216</v>
      </c>
      <c r="I6" s="729" t="s">
        <v>217</v>
      </c>
      <c r="J6" s="725" t="s">
        <v>218</v>
      </c>
      <c r="K6" s="725" t="s">
        <v>219</v>
      </c>
      <c r="L6" s="725" t="s">
        <v>220</v>
      </c>
      <c r="M6" s="721" t="s">
        <v>221</v>
      </c>
      <c r="N6" s="516" t="s">
        <v>222</v>
      </c>
      <c r="P6" s="293" t="s">
        <v>556</v>
      </c>
    </row>
    <row r="7" spans="1:16" s="293" customFormat="1" ht="18" customHeight="1">
      <c r="A7" s="414"/>
      <c r="B7" s="730"/>
      <c r="C7" s="733"/>
      <c r="D7" s="726"/>
      <c r="E7" s="726"/>
      <c r="F7" s="733"/>
      <c r="G7" s="736"/>
      <c r="H7" s="423"/>
      <c r="I7" s="730"/>
      <c r="J7" s="726"/>
      <c r="K7" s="726"/>
      <c r="L7" s="726"/>
      <c r="M7" s="722"/>
      <c r="N7" s="517"/>
    </row>
    <row r="8" spans="1:16" s="293" customFormat="1" ht="18" customHeight="1">
      <c r="A8" s="414"/>
      <c r="B8" s="730"/>
      <c r="C8" s="733"/>
      <c r="D8" s="726"/>
      <c r="E8" s="726"/>
      <c r="F8" s="733"/>
      <c r="G8" s="736"/>
      <c r="H8" s="423"/>
      <c r="I8" s="730"/>
      <c r="J8" s="726"/>
      <c r="K8" s="726"/>
      <c r="L8" s="726"/>
      <c r="M8" s="722"/>
      <c r="N8" s="517"/>
    </row>
    <row r="9" spans="1:16" s="293" customFormat="1" ht="18" customHeight="1">
      <c r="A9" s="415"/>
      <c r="B9" s="731"/>
      <c r="C9" s="734"/>
      <c r="D9" s="727"/>
      <c r="E9" s="727"/>
      <c r="F9" s="734"/>
      <c r="G9" s="737"/>
      <c r="H9" s="424"/>
      <c r="I9" s="731"/>
      <c r="J9" s="727"/>
      <c r="K9" s="727"/>
      <c r="L9" s="727"/>
      <c r="M9" s="723"/>
      <c r="N9" s="518"/>
    </row>
    <row r="10" spans="1:16" s="139" customFormat="1" ht="29.1" customHeight="1">
      <c r="A10" s="116" t="s">
        <v>176</v>
      </c>
      <c r="B10" s="126">
        <v>23241844</v>
      </c>
      <c r="C10" s="126">
        <v>463517</v>
      </c>
      <c r="D10" s="126">
        <v>1358</v>
      </c>
      <c r="E10" s="126">
        <v>6528687</v>
      </c>
      <c r="F10" s="126">
        <v>3021278</v>
      </c>
      <c r="G10" s="126">
        <v>7241</v>
      </c>
      <c r="H10" s="140">
        <v>0</v>
      </c>
      <c r="I10" s="126">
        <v>1755825</v>
      </c>
      <c r="J10" s="126">
        <v>7400536</v>
      </c>
      <c r="K10" s="126">
        <v>2914792</v>
      </c>
      <c r="L10" s="126">
        <v>1148302</v>
      </c>
      <c r="M10" s="126">
        <v>308</v>
      </c>
      <c r="N10" s="138" t="s">
        <v>176</v>
      </c>
    </row>
    <row r="11" spans="1:16" s="139" customFormat="1" ht="29.1" customHeight="1">
      <c r="A11" s="116" t="s">
        <v>280</v>
      </c>
      <c r="B11" s="126">
        <v>19742414</v>
      </c>
      <c r="C11" s="126">
        <v>444258</v>
      </c>
      <c r="D11" s="126">
        <v>545</v>
      </c>
      <c r="E11" s="126">
        <v>5317479</v>
      </c>
      <c r="F11" s="126">
        <v>2311751</v>
      </c>
      <c r="G11" s="126">
        <v>2836</v>
      </c>
      <c r="H11" s="140">
        <v>0</v>
      </c>
      <c r="I11" s="126">
        <v>1642363</v>
      </c>
      <c r="J11" s="126">
        <v>5855152</v>
      </c>
      <c r="K11" s="126">
        <v>2559342</v>
      </c>
      <c r="L11" s="126">
        <v>1608607</v>
      </c>
      <c r="M11" s="126">
        <v>80</v>
      </c>
      <c r="N11" s="138" t="s">
        <v>280</v>
      </c>
    </row>
    <row r="12" spans="1:16" s="139" customFormat="1" ht="29.1" customHeight="1">
      <c r="A12" s="116" t="s">
        <v>422</v>
      </c>
      <c r="B12" s="126">
        <v>17180633</v>
      </c>
      <c r="C12" s="126">
        <v>416635</v>
      </c>
      <c r="D12" s="126">
        <v>1701</v>
      </c>
      <c r="E12" s="126">
        <v>4593589</v>
      </c>
      <c r="F12" s="126">
        <v>1762542</v>
      </c>
      <c r="G12" s="126">
        <v>511</v>
      </c>
      <c r="H12" s="140"/>
      <c r="I12" s="126">
        <v>1569380</v>
      </c>
      <c r="J12" s="126">
        <v>4628282</v>
      </c>
      <c r="K12" s="126">
        <v>2941052</v>
      </c>
      <c r="L12" s="126">
        <v>1266885</v>
      </c>
      <c r="M12" s="126">
        <v>56</v>
      </c>
      <c r="N12" s="138" t="s">
        <v>422</v>
      </c>
    </row>
    <row r="13" spans="1:16" s="139" customFormat="1" ht="29.1" customHeight="1">
      <c r="A13" s="116" t="s">
        <v>509</v>
      </c>
      <c r="B13" s="126">
        <v>16057395</v>
      </c>
      <c r="C13" s="126">
        <v>379170</v>
      </c>
      <c r="D13" s="126">
        <v>967</v>
      </c>
      <c r="E13" s="126">
        <v>4654334</v>
      </c>
      <c r="F13" s="126">
        <v>1549697</v>
      </c>
      <c r="G13" s="126">
        <v>1255</v>
      </c>
      <c r="H13" s="140">
        <v>0</v>
      </c>
      <c r="I13" s="126">
        <v>1501782</v>
      </c>
      <c r="J13" s="126">
        <v>4968746</v>
      </c>
      <c r="K13" s="126">
        <v>1890679</v>
      </c>
      <c r="L13" s="126">
        <v>1110745</v>
      </c>
      <c r="M13" s="126">
        <v>20</v>
      </c>
      <c r="N13" s="138" t="s">
        <v>509</v>
      </c>
    </row>
    <row r="14" spans="1:16" s="139" customFormat="1" ht="29.1" customHeight="1">
      <c r="A14" s="141" t="s">
        <v>510</v>
      </c>
      <c r="B14" s="142">
        <f>SUM(B16:B27)</f>
        <v>12503429</v>
      </c>
      <c r="C14" s="142">
        <f t="shared" ref="C14:M14" si="0">SUM(C16:C27)</f>
        <v>372299</v>
      </c>
      <c r="D14" s="142">
        <f t="shared" si="0"/>
        <v>1619</v>
      </c>
      <c r="E14" s="142">
        <f t="shared" si="0"/>
        <v>3297750</v>
      </c>
      <c r="F14" s="142">
        <f t="shared" si="0"/>
        <v>1197327</v>
      </c>
      <c r="G14" s="142">
        <f t="shared" si="0"/>
        <v>1140</v>
      </c>
      <c r="H14" s="142">
        <f t="shared" si="0"/>
        <v>0</v>
      </c>
      <c r="I14" s="142">
        <f t="shared" si="0"/>
        <v>1272076</v>
      </c>
      <c r="J14" s="142">
        <f t="shared" si="0"/>
        <v>3570024</v>
      </c>
      <c r="K14" s="142">
        <f t="shared" si="0"/>
        <v>1879488</v>
      </c>
      <c r="L14" s="142">
        <f t="shared" si="0"/>
        <v>911678</v>
      </c>
      <c r="M14" s="142">
        <f t="shared" si="0"/>
        <v>28</v>
      </c>
      <c r="N14" s="143" t="s">
        <v>510</v>
      </c>
    </row>
    <row r="15" spans="1:16" s="293" customFormat="1" ht="22.15" customHeight="1">
      <c r="A15" s="116"/>
      <c r="B15" s="126"/>
      <c r="C15" s="126"/>
      <c r="D15" s="126"/>
      <c r="E15" s="126"/>
      <c r="F15" s="126"/>
      <c r="G15" s="126"/>
      <c r="H15" s="116"/>
      <c r="I15" s="126"/>
      <c r="J15" s="126"/>
      <c r="K15" s="126"/>
      <c r="L15" s="126"/>
      <c r="M15" s="126"/>
      <c r="N15" s="138"/>
    </row>
    <row r="16" spans="1:16" s="293" customFormat="1" ht="27.95" customHeight="1">
      <c r="A16" s="144" t="s">
        <v>95</v>
      </c>
      <c r="B16" s="52">
        <f>SUM(C16:M16)</f>
        <v>1288139</v>
      </c>
      <c r="C16" s="355">
        <v>35320</v>
      </c>
      <c r="D16" s="355">
        <v>12</v>
      </c>
      <c r="E16" s="355">
        <v>405216</v>
      </c>
      <c r="F16" s="355">
        <v>115098</v>
      </c>
      <c r="G16" s="355">
        <v>33</v>
      </c>
      <c r="H16" s="361" t="s">
        <v>296</v>
      </c>
      <c r="I16" s="355">
        <v>110429</v>
      </c>
      <c r="J16" s="355">
        <v>401277</v>
      </c>
      <c r="K16" s="355">
        <v>151605</v>
      </c>
      <c r="L16" s="355">
        <v>69149</v>
      </c>
      <c r="M16" s="355">
        <v>0</v>
      </c>
      <c r="N16" s="146" t="s">
        <v>96</v>
      </c>
      <c r="O16" s="52"/>
    </row>
    <row r="17" spans="1:15" s="293" customFormat="1" ht="27.95" customHeight="1">
      <c r="A17" s="144" t="s">
        <v>97</v>
      </c>
      <c r="B17" s="52">
        <f t="shared" ref="B17:B27" si="1">SUM(C17:M17)</f>
        <v>1001395</v>
      </c>
      <c r="C17" s="355">
        <v>21607</v>
      </c>
      <c r="D17" s="355">
        <v>83</v>
      </c>
      <c r="E17" s="355">
        <v>293411</v>
      </c>
      <c r="F17" s="355">
        <v>71313</v>
      </c>
      <c r="G17" s="355">
        <v>7</v>
      </c>
      <c r="H17" s="361" t="s">
        <v>297</v>
      </c>
      <c r="I17" s="355">
        <v>100210</v>
      </c>
      <c r="J17" s="355">
        <v>289823</v>
      </c>
      <c r="K17" s="355">
        <v>163503</v>
      </c>
      <c r="L17" s="355">
        <v>61438</v>
      </c>
      <c r="M17" s="355">
        <v>0</v>
      </c>
      <c r="N17" s="146" t="s">
        <v>98</v>
      </c>
      <c r="O17" s="52"/>
    </row>
    <row r="18" spans="1:15" s="293" customFormat="1" ht="27.95" customHeight="1">
      <c r="A18" s="144" t="s">
        <v>99</v>
      </c>
      <c r="B18" s="52">
        <f t="shared" si="1"/>
        <v>1139348</v>
      </c>
      <c r="C18" s="355">
        <v>29217</v>
      </c>
      <c r="D18" s="355">
        <v>31</v>
      </c>
      <c r="E18" s="355">
        <v>280579</v>
      </c>
      <c r="F18" s="355">
        <v>141163</v>
      </c>
      <c r="G18" s="355">
        <v>34</v>
      </c>
      <c r="H18" s="361"/>
      <c r="I18" s="355">
        <v>126569</v>
      </c>
      <c r="J18" s="355">
        <v>318497</v>
      </c>
      <c r="K18" s="355">
        <v>170798</v>
      </c>
      <c r="L18" s="355">
        <v>72456</v>
      </c>
      <c r="M18" s="355">
        <v>4</v>
      </c>
      <c r="N18" s="146" t="s">
        <v>100</v>
      </c>
      <c r="O18" s="52"/>
    </row>
    <row r="19" spans="1:15" s="293" customFormat="1" ht="27.95" customHeight="1">
      <c r="A19" s="144" t="s">
        <v>101</v>
      </c>
      <c r="B19" s="52">
        <f t="shared" si="1"/>
        <v>1117098</v>
      </c>
      <c r="C19" s="355">
        <v>29553</v>
      </c>
      <c r="D19" s="355">
        <v>14</v>
      </c>
      <c r="E19" s="355">
        <v>296010</v>
      </c>
      <c r="F19" s="355">
        <v>141295</v>
      </c>
      <c r="G19" s="355">
        <v>7</v>
      </c>
      <c r="H19" s="361" t="s">
        <v>298</v>
      </c>
      <c r="I19" s="355">
        <v>116683</v>
      </c>
      <c r="J19" s="355">
        <v>317935</v>
      </c>
      <c r="K19" s="355">
        <v>141000</v>
      </c>
      <c r="L19" s="355">
        <v>74601</v>
      </c>
      <c r="M19" s="355">
        <v>0</v>
      </c>
      <c r="N19" s="146" t="s">
        <v>102</v>
      </c>
      <c r="O19" s="52"/>
    </row>
    <row r="20" spans="1:15" s="293" customFormat="1" ht="27.95" customHeight="1">
      <c r="A20" s="144" t="s">
        <v>103</v>
      </c>
      <c r="B20" s="52">
        <f t="shared" si="1"/>
        <v>951120</v>
      </c>
      <c r="C20" s="355">
        <v>27087</v>
      </c>
      <c r="D20" s="355">
        <v>48</v>
      </c>
      <c r="E20" s="355">
        <v>262485</v>
      </c>
      <c r="F20" s="355">
        <v>92320</v>
      </c>
      <c r="G20" s="355">
        <v>137</v>
      </c>
      <c r="H20" s="362" t="s">
        <v>299</v>
      </c>
      <c r="I20" s="355">
        <v>106537</v>
      </c>
      <c r="J20" s="355">
        <v>258672</v>
      </c>
      <c r="K20" s="355">
        <v>135861</v>
      </c>
      <c r="L20" s="355">
        <v>67973</v>
      </c>
      <c r="M20" s="355">
        <v>0</v>
      </c>
      <c r="N20" s="147" t="s">
        <v>123</v>
      </c>
      <c r="O20" s="52"/>
    </row>
    <row r="21" spans="1:15" s="293" customFormat="1" ht="27.95" customHeight="1">
      <c r="A21" s="144" t="s">
        <v>104</v>
      </c>
      <c r="B21" s="52">
        <f t="shared" si="1"/>
        <v>1022538</v>
      </c>
      <c r="C21" s="355">
        <v>23811</v>
      </c>
      <c r="D21" s="355">
        <v>354</v>
      </c>
      <c r="E21" s="355">
        <v>268734</v>
      </c>
      <c r="F21" s="355">
        <v>104329</v>
      </c>
      <c r="G21" s="355">
        <v>4</v>
      </c>
      <c r="H21" s="361"/>
      <c r="I21" s="355">
        <v>103278</v>
      </c>
      <c r="J21" s="355">
        <v>281359</v>
      </c>
      <c r="K21" s="355">
        <v>163068</v>
      </c>
      <c r="L21" s="355">
        <v>77600</v>
      </c>
      <c r="M21" s="355">
        <v>1</v>
      </c>
      <c r="N21" s="146" t="s">
        <v>122</v>
      </c>
      <c r="O21" s="52"/>
    </row>
    <row r="22" spans="1:15" s="293" customFormat="1" ht="27.95" customHeight="1">
      <c r="A22" s="144" t="s">
        <v>105</v>
      </c>
      <c r="B22" s="52">
        <f t="shared" si="1"/>
        <v>1075324</v>
      </c>
      <c r="C22" s="355">
        <v>25396</v>
      </c>
      <c r="D22" s="355">
        <v>88</v>
      </c>
      <c r="E22" s="355">
        <v>312996</v>
      </c>
      <c r="F22" s="355">
        <v>110978</v>
      </c>
      <c r="G22" s="355">
        <v>220</v>
      </c>
      <c r="H22" s="361" t="s">
        <v>301</v>
      </c>
      <c r="I22" s="355">
        <v>96938</v>
      </c>
      <c r="J22" s="355">
        <v>302785</v>
      </c>
      <c r="K22" s="355">
        <v>149682</v>
      </c>
      <c r="L22" s="355">
        <v>76236</v>
      </c>
      <c r="M22" s="355">
        <v>5</v>
      </c>
      <c r="N22" s="146" t="s">
        <v>124</v>
      </c>
      <c r="O22" s="52"/>
    </row>
    <row r="23" spans="1:15" s="293" customFormat="1" ht="27.95" customHeight="1">
      <c r="A23" s="144" t="s">
        <v>106</v>
      </c>
      <c r="B23" s="52">
        <f t="shared" si="1"/>
        <v>953008</v>
      </c>
      <c r="C23" s="355">
        <v>25067</v>
      </c>
      <c r="D23" s="355">
        <v>598</v>
      </c>
      <c r="E23" s="355">
        <v>238968</v>
      </c>
      <c r="F23" s="355">
        <v>75539</v>
      </c>
      <c r="G23" s="355">
        <v>8</v>
      </c>
      <c r="H23" s="361" t="s">
        <v>302</v>
      </c>
      <c r="I23" s="355">
        <v>97886</v>
      </c>
      <c r="J23" s="355">
        <v>285045</v>
      </c>
      <c r="K23" s="355">
        <v>156659</v>
      </c>
      <c r="L23" s="355">
        <v>73238</v>
      </c>
      <c r="M23" s="355">
        <v>0</v>
      </c>
      <c r="N23" s="146" t="s">
        <v>107</v>
      </c>
      <c r="O23" s="52"/>
    </row>
    <row r="24" spans="1:15" s="293" customFormat="1" ht="27.95" customHeight="1">
      <c r="A24" s="144" t="s">
        <v>108</v>
      </c>
      <c r="B24" s="52">
        <f t="shared" si="1"/>
        <v>987618</v>
      </c>
      <c r="C24" s="355">
        <v>31610</v>
      </c>
      <c r="D24" s="355">
        <v>49</v>
      </c>
      <c r="E24" s="355">
        <v>245825</v>
      </c>
      <c r="F24" s="355">
        <v>107824</v>
      </c>
      <c r="G24" s="355">
        <v>15</v>
      </c>
      <c r="H24" s="361" t="s">
        <v>303</v>
      </c>
      <c r="I24" s="355">
        <v>105618</v>
      </c>
      <c r="J24" s="355">
        <v>275688</v>
      </c>
      <c r="K24" s="355">
        <v>144677</v>
      </c>
      <c r="L24" s="355">
        <v>76296</v>
      </c>
      <c r="M24" s="355">
        <v>16</v>
      </c>
      <c r="N24" s="146" t="s">
        <v>125</v>
      </c>
      <c r="O24" s="52"/>
    </row>
    <row r="25" spans="1:15" s="293" customFormat="1" ht="27.95" customHeight="1">
      <c r="A25" s="144" t="s">
        <v>109</v>
      </c>
      <c r="B25" s="52">
        <f t="shared" si="1"/>
        <v>1029858</v>
      </c>
      <c r="C25" s="355">
        <v>41026</v>
      </c>
      <c r="D25" s="355">
        <v>213</v>
      </c>
      <c r="E25" s="355">
        <v>237722</v>
      </c>
      <c r="F25" s="355">
        <v>88245</v>
      </c>
      <c r="G25" s="355">
        <v>112</v>
      </c>
      <c r="H25" s="361" t="s">
        <v>304</v>
      </c>
      <c r="I25" s="355">
        <v>98722</v>
      </c>
      <c r="J25" s="355">
        <v>293043</v>
      </c>
      <c r="K25" s="355">
        <v>180886</v>
      </c>
      <c r="L25" s="355">
        <v>89889</v>
      </c>
      <c r="M25" s="355">
        <v>0</v>
      </c>
      <c r="N25" s="146" t="s">
        <v>110</v>
      </c>
      <c r="O25" s="52"/>
    </row>
    <row r="26" spans="1:15" s="293" customFormat="1" ht="27.95" customHeight="1">
      <c r="A26" s="144" t="s">
        <v>111</v>
      </c>
      <c r="B26" s="52">
        <f t="shared" si="1"/>
        <v>949637</v>
      </c>
      <c r="C26" s="355">
        <v>41780</v>
      </c>
      <c r="D26" s="355">
        <v>75</v>
      </c>
      <c r="E26" s="355">
        <v>236126</v>
      </c>
      <c r="F26" s="355">
        <v>56028</v>
      </c>
      <c r="G26" s="355">
        <v>258</v>
      </c>
      <c r="H26" s="361" t="s">
        <v>305</v>
      </c>
      <c r="I26" s="355">
        <v>108592</v>
      </c>
      <c r="J26" s="355">
        <v>261256</v>
      </c>
      <c r="K26" s="355">
        <v>158430</v>
      </c>
      <c r="L26" s="355">
        <v>87090</v>
      </c>
      <c r="M26" s="355">
        <v>2</v>
      </c>
      <c r="N26" s="146" t="s">
        <v>112</v>
      </c>
      <c r="O26" s="52"/>
    </row>
    <row r="27" spans="1:15" s="293" customFormat="1" ht="27.95" customHeight="1" thickBot="1">
      <c r="A27" s="148" t="s">
        <v>113</v>
      </c>
      <c r="B27" s="53">
        <f t="shared" si="1"/>
        <v>988346</v>
      </c>
      <c r="C27" s="363">
        <v>40825</v>
      </c>
      <c r="D27" s="363">
        <v>54</v>
      </c>
      <c r="E27" s="363">
        <v>219678</v>
      </c>
      <c r="F27" s="363">
        <v>93195</v>
      </c>
      <c r="G27" s="363">
        <v>305</v>
      </c>
      <c r="H27" s="364" t="s">
        <v>306</v>
      </c>
      <c r="I27" s="363">
        <v>100614</v>
      </c>
      <c r="J27" s="363">
        <v>284644</v>
      </c>
      <c r="K27" s="363">
        <v>163319</v>
      </c>
      <c r="L27" s="363">
        <v>85712</v>
      </c>
      <c r="M27" s="363">
        <v>0</v>
      </c>
      <c r="N27" s="149" t="s">
        <v>114</v>
      </c>
      <c r="O27" s="150"/>
    </row>
    <row r="28" spans="1:15" s="154" customFormat="1" ht="11.1" customHeight="1">
      <c r="A28" s="151" t="s">
        <v>474</v>
      </c>
      <c r="B28" s="52"/>
      <c r="C28" s="152"/>
      <c r="D28" s="152"/>
      <c r="E28" s="152"/>
      <c r="F28" s="153"/>
      <c r="G28" s="121"/>
      <c r="H28" s="151" t="s">
        <v>307</v>
      </c>
      <c r="L28" s="152"/>
      <c r="M28" s="121"/>
      <c r="N28" s="177" t="s">
        <v>554</v>
      </c>
    </row>
    <row r="29" spans="1:15" s="154" customFormat="1" ht="11.1" customHeight="1">
      <c r="A29" s="151" t="s">
        <v>494</v>
      </c>
      <c r="B29" s="52"/>
      <c r="C29" s="152"/>
      <c r="D29" s="152"/>
      <c r="E29" s="152"/>
      <c r="F29" s="153"/>
      <c r="G29" s="152"/>
      <c r="H29" s="151" t="s">
        <v>308</v>
      </c>
      <c r="L29" s="152"/>
      <c r="M29" s="152"/>
      <c r="N29" s="151"/>
    </row>
    <row r="30" spans="1:15" s="293" customFormat="1" ht="11.25">
      <c r="A30" s="114"/>
      <c r="B30" s="155"/>
      <c r="H30" s="114"/>
      <c r="N30" s="114"/>
    </row>
    <row r="31" spans="1:15" s="293" customFormat="1" ht="11.25">
      <c r="A31" s="114"/>
      <c r="B31" s="155"/>
      <c r="C31" s="156"/>
      <c r="D31" s="156"/>
      <c r="E31" s="156"/>
      <c r="F31" s="156"/>
      <c r="G31" s="156"/>
      <c r="H31" s="114"/>
      <c r="I31" s="156"/>
      <c r="J31" s="156"/>
      <c r="K31" s="156"/>
      <c r="L31" s="156"/>
      <c r="M31" s="156"/>
      <c r="N31" s="114"/>
    </row>
    <row r="32" spans="1:15" s="293" customFormat="1" ht="11.25">
      <c r="A32" s="114"/>
      <c r="B32" s="114"/>
      <c r="H32" s="114"/>
      <c r="L32" s="293" t="s">
        <v>11</v>
      </c>
      <c r="N32" s="114"/>
    </row>
    <row r="33" spans="1:14" s="293" customFormat="1" ht="11.25">
      <c r="A33" s="114"/>
      <c r="B33" s="114"/>
      <c r="H33" s="114"/>
      <c r="N33" s="114"/>
    </row>
    <row r="34" spans="1:14" s="293" customFormat="1" ht="11.25">
      <c r="A34" s="114"/>
      <c r="B34" s="114"/>
      <c r="H34" s="114"/>
      <c r="N34" s="114"/>
    </row>
    <row r="35" spans="1:14" s="293" customFormat="1" ht="11.25">
      <c r="A35" s="114"/>
      <c r="B35" s="114"/>
      <c r="H35" s="114"/>
      <c r="N35" s="114"/>
    </row>
    <row r="36" spans="1:14" s="293" customFormat="1" ht="11.25">
      <c r="A36" s="114"/>
      <c r="B36" s="114"/>
      <c r="H36" s="114"/>
      <c r="N36" s="114"/>
    </row>
    <row r="37" spans="1:14" s="293" customFormat="1" ht="11.25">
      <c r="A37" s="114"/>
      <c r="B37" s="114"/>
      <c r="H37" s="114"/>
      <c r="N37" s="114"/>
    </row>
    <row r="38" spans="1:14" s="293" customFormat="1" ht="11.25">
      <c r="A38" s="114"/>
      <c r="B38" s="114"/>
      <c r="H38" s="114"/>
      <c r="N38" s="114"/>
    </row>
    <row r="39" spans="1:14" s="293" customFormat="1" ht="11.25">
      <c r="A39" s="114"/>
      <c r="B39" s="114"/>
      <c r="H39" s="114"/>
      <c r="N39" s="114"/>
    </row>
    <row r="40" spans="1:14" s="293" customFormat="1" ht="11.25">
      <c r="A40" s="114"/>
      <c r="B40" s="114"/>
      <c r="H40" s="114"/>
      <c r="N40" s="114"/>
    </row>
    <row r="41" spans="1:14" s="293" customFormat="1" ht="11.25">
      <c r="A41" s="114"/>
      <c r="B41" s="114"/>
      <c r="H41" s="114"/>
      <c r="N41" s="114"/>
    </row>
    <row r="42" spans="1:14" s="293" customFormat="1" ht="11.25">
      <c r="A42" s="114"/>
      <c r="B42" s="114"/>
      <c r="H42" s="114"/>
      <c r="N42" s="114"/>
    </row>
    <row r="43" spans="1:14" s="293" customFormat="1" ht="11.25">
      <c r="A43" s="114"/>
      <c r="B43" s="114"/>
      <c r="H43" s="114"/>
      <c r="N43" s="114"/>
    </row>
    <row r="44" spans="1:14" s="293" customFormat="1" ht="11.25">
      <c r="A44" s="114"/>
      <c r="B44" s="114"/>
      <c r="H44" s="114"/>
      <c r="N44" s="114"/>
    </row>
    <row r="45" spans="1:14" s="293" customFormat="1" ht="11.25">
      <c r="A45" s="114"/>
      <c r="B45" s="114"/>
      <c r="H45" s="114"/>
      <c r="N45" s="114"/>
    </row>
    <row r="46" spans="1:14" s="293" customFormat="1" ht="11.25">
      <c r="A46" s="114"/>
      <c r="B46" s="114"/>
      <c r="H46" s="114"/>
      <c r="N46" s="114"/>
    </row>
    <row r="47" spans="1:14" s="293" customFormat="1" ht="11.25">
      <c r="A47" s="114"/>
      <c r="B47" s="114"/>
      <c r="H47" s="114"/>
      <c r="N47" s="114"/>
    </row>
    <row r="48" spans="1:14" s="293" customFormat="1" ht="11.25">
      <c r="A48" s="114"/>
      <c r="B48" s="114"/>
      <c r="H48" s="114"/>
      <c r="N48" s="114"/>
    </row>
    <row r="49" spans="1:14" s="293" customFormat="1" ht="11.25">
      <c r="A49" s="114"/>
      <c r="B49" s="114"/>
      <c r="H49" s="114"/>
      <c r="N49" s="114"/>
    </row>
    <row r="50" spans="1:14" s="293" customFormat="1" ht="11.25">
      <c r="A50" s="114"/>
      <c r="B50" s="114"/>
      <c r="H50" s="114"/>
      <c r="N50" s="114"/>
    </row>
    <row r="51" spans="1:14" s="293" customFormat="1" ht="11.25">
      <c r="A51" s="114"/>
      <c r="B51" s="114"/>
      <c r="H51" s="114"/>
      <c r="N51" s="114"/>
    </row>
    <row r="52" spans="1:14" s="293" customFormat="1" ht="11.25">
      <c r="A52" s="114"/>
      <c r="B52" s="114"/>
      <c r="H52" s="114"/>
      <c r="N52" s="114"/>
    </row>
    <row r="53" spans="1:14" s="293" customFormat="1" ht="11.25">
      <c r="A53" s="114"/>
      <c r="B53" s="114"/>
      <c r="H53" s="114"/>
      <c r="N53" s="114"/>
    </row>
    <row r="54" spans="1:14" s="293" customFormat="1" ht="11.25">
      <c r="A54" s="114"/>
      <c r="B54" s="114"/>
      <c r="H54" s="114"/>
      <c r="N54" s="114"/>
    </row>
    <row r="55" spans="1:14" s="293" customFormat="1" ht="11.25">
      <c r="A55" s="114"/>
      <c r="B55" s="114"/>
      <c r="H55" s="114"/>
      <c r="N55" s="114"/>
    </row>
    <row r="56" spans="1:14" s="293" customFormat="1" ht="11.25">
      <c r="A56" s="114"/>
      <c r="B56" s="114"/>
      <c r="H56" s="114"/>
      <c r="N56" s="114"/>
    </row>
    <row r="57" spans="1:14" s="293" customFormat="1" ht="11.25">
      <c r="A57" s="114"/>
      <c r="B57" s="114"/>
      <c r="H57" s="114"/>
      <c r="N57" s="114"/>
    </row>
    <row r="58" spans="1:14" s="293" customFormat="1" ht="11.25">
      <c r="A58" s="114"/>
      <c r="B58" s="114"/>
      <c r="H58" s="114"/>
      <c r="N58" s="114"/>
    </row>
    <row r="59" spans="1:14" s="293" customFormat="1" ht="11.25">
      <c r="A59" s="114"/>
      <c r="B59" s="114"/>
      <c r="H59" s="114"/>
      <c r="N59" s="114"/>
    </row>
    <row r="60" spans="1:14" s="293" customFormat="1" ht="11.25">
      <c r="A60" s="114"/>
      <c r="B60" s="114"/>
      <c r="H60" s="114"/>
      <c r="N60" s="114"/>
    </row>
    <row r="61" spans="1:14" s="293" customFormat="1" ht="11.25">
      <c r="A61" s="114"/>
      <c r="B61" s="114"/>
      <c r="H61" s="114"/>
      <c r="N61" s="114"/>
    </row>
    <row r="62" spans="1:14" s="293" customFormat="1" ht="11.25">
      <c r="A62" s="114"/>
      <c r="B62" s="114"/>
      <c r="H62" s="114"/>
      <c r="N62" s="114"/>
    </row>
    <row r="63" spans="1:14" s="293" customFormat="1" ht="11.25">
      <c r="A63" s="114"/>
      <c r="B63" s="114"/>
      <c r="H63" s="114"/>
      <c r="N63" s="114"/>
    </row>
    <row r="64" spans="1:14" s="293" customFormat="1" ht="11.25">
      <c r="A64" s="114"/>
      <c r="B64" s="114"/>
      <c r="H64" s="114"/>
      <c r="N64" s="114"/>
    </row>
    <row r="65" spans="1:14" s="293" customFormat="1" ht="11.25">
      <c r="A65" s="114"/>
      <c r="B65" s="114"/>
      <c r="H65" s="114"/>
      <c r="N65" s="114"/>
    </row>
    <row r="66" spans="1:14" s="293" customFormat="1" ht="11.25">
      <c r="A66" s="114"/>
      <c r="B66" s="114"/>
      <c r="H66" s="114"/>
      <c r="N66" s="114"/>
    </row>
    <row r="67" spans="1:14" s="293" customFormat="1" ht="11.25">
      <c r="A67" s="114"/>
      <c r="B67" s="114"/>
      <c r="H67" s="114"/>
      <c r="N67" s="114"/>
    </row>
    <row r="68" spans="1:14" s="293" customFormat="1" ht="11.25">
      <c r="A68" s="114"/>
      <c r="B68" s="114"/>
      <c r="H68" s="114"/>
      <c r="N68" s="114"/>
    </row>
    <row r="69" spans="1:14" s="293" customFormat="1" ht="11.25">
      <c r="A69" s="114"/>
      <c r="B69" s="114"/>
      <c r="H69" s="114"/>
      <c r="N69" s="114"/>
    </row>
    <row r="70" spans="1:14" s="293" customFormat="1" ht="11.25">
      <c r="A70" s="114"/>
      <c r="B70" s="114"/>
      <c r="H70" s="114"/>
      <c r="N70" s="114"/>
    </row>
    <row r="71" spans="1:14" s="293" customFormat="1" ht="11.25">
      <c r="A71" s="114"/>
      <c r="B71" s="114"/>
      <c r="H71" s="114"/>
      <c r="N71" s="114"/>
    </row>
    <row r="72" spans="1:14" s="293" customFormat="1" ht="11.25">
      <c r="A72" s="114"/>
      <c r="B72" s="114"/>
      <c r="H72" s="114"/>
      <c r="N72" s="114"/>
    </row>
    <row r="73" spans="1:14" s="293" customFormat="1" ht="11.25">
      <c r="A73" s="114"/>
      <c r="B73" s="114"/>
      <c r="H73" s="114"/>
      <c r="N73" s="114"/>
    </row>
    <row r="74" spans="1:14" s="293" customFormat="1" ht="11.25">
      <c r="A74" s="114"/>
      <c r="B74" s="114"/>
      <c r="H74" s="114"/>
      <c r="N74" s="114"/>
    </row>
    <row r="75" spans="1:14" s="293" customFormat="1" ht="11.25">
      <c r="A75" s="114"/>
      <c r="B75" s="114"/>
      <c r="H75" s="114"/>
      <c r="N75" s="114"/>
    </row>
    <row r="76" spans="1:14" s="293" customFormat="1" ht="11.25">
      <c r="A76" s="114"/>
      <c r="B76" s="114"/>
      <c r="H76" s="114"/>
      <c r="N76" s="114"/>
    </row>
    <row r="77" spans="1:14" s="293" customFormat="1" ht="11.25">
      <c r="A77" s="114"/>
      <c r="B77" s="114"/>
      <c r="H77" s="114"/>
      <c r="N77" s="114"/>
    </row>
    <row r="78" spans="1:14" s="293" customFormat="1" ht="11.25">
      <c r="A78" s="114"/>
      <c r="B78" s="114"/>
      <c r="H78" s="114"/>
      <c r="N78" s="114"/>
    </row>
    <row r="79" spans="1:14" s="293" customFormat="1" ht="11.25">
      <c r="A79" s="114"/>
      <c r="B79" s="114"/>
      <c r="H79" s="114"/>
      <c r="N79" s="114"/>
    </row>
    <row r="80" spans="1:14" s="293" customFormat="1" ht="11.25">
      <c r="A80" s="114"/>
      <c r="B80" s="114"/>
      <c r="H80" s="114"/>
      <c r="N80" s="114"/>
    </row>
    <row r="81" spans="1:14" s="293" customFormat="1" ht="11.25">
      <c r="A81" s="114"/>
      <c r="B81" s="114"/>
      <c r="H81" s="114"/>
      <c r="N81" s="114"/>
    </row>
    <row r="82" spans="1:14" s="293" customFormat="1" ht="11.25">
      <c r="A82" s="114"/>
      <c r="B82" s="114"/>
      <c r="H82" s="114"/>
      <c r="N82" s="114"/>
    </row>
    <row r="83" spans="1:14" s="293" customFormat="1" ht="11.25">
      <c r="A83" s="114"/>
      <c r="B83" s="114"/>
      <c r="H83" s="114"/>
      <c r="N83" s="114"/>
    </row>
    <row r="84" spans="1:14" s="293" customFormat="1" ht="11.25">
      <c r="A84" s="114"/>
      <c r="B84" s="114"/>
      <c r="H84" s="114"/>
      <c r="N84" s="114"/>
    </row>
    <row r="85" spans="1:14" s="293" customFormat="1" ht="11.25">
      <c r="A85" s="114"/>
      <c r="B85" s="114"/>
      <c r="H85" s="114"/>
      <c r="N85" s="114"/>
    </row>
    <row r="86" spans="1:14" s="293" customFormat="1" ht="11.25">
      <c r="A86" s="114"/>
      <c r="B86" s="114"/>
      <c r="H86" s="114"/>
      <c r="N86" s="114"/>
    </row>
    <row r="87" spans="1:14" s="293" customFormat="1" ht="11.25">
      <c r="A87" s="114"/>
      <c r="B87" s="114"/>
      <c r="H87" s="114"/>
      <c r="N87" s="114"/>
    </row>
    <row r="88" spans="1:14" s="293" customFormat="1" ht="11.25">
      <c r="A88" s="114"/>
      <c r="B88" s="114"/>
      <c r="H88" s="114"/>
      <c r="N88" s="114"/>
    </row>
    <row r="89" spans="1:14" s="293" customFormat="1" ht="11.25">
      <c r="A89" s="114"/>
      <c r="B89" s="114"/>
      <c r="H89" s="114"/>
      <c r="N89" s="114"/>
    </row>
    <row r="90" spans="1:14" s="293" customFormat="1" ht="11.25">
      <c r="A90" s="114"/>
      <c r="B90" s="114"/>
      <c r="H90" s="114"/>
      <c r="N90" s="114"/>
    </row>
    <row r="91" spans="1:14" s="293" customFormat="1" ht="11.25">
      <c r="A91" s="114"/>
      <c r="B91" s="114"/>
      <c r="H91" s="114"/>
      <c r="N91" s="114"/>
    </row>
    <row r="92" spans="1:14" s="293" customFormat="1" ht="11.25">
      <c r="A92" s="114"/>
      <c r="B92" s="114"/>
      <c r="H92" s="114"/>
      <c r="N92" s="114"/>
    </row>
    <row r="93" spans="1:14" s="293" customFormat="1" ht="11.25">
      <c r="A93" s="114"/>
      <c r="B93" s="114"/>
      <c r="H93" s="114"/>
      <c r="N93" s="114"/>
    </row>
    <row r="94" spans="1:14" s="293" customFormat="1" ht="11.25">
      <c r="A94" s="114"/>
      <c r="B94" s="114"/>
      <c r="H94" s="114"/>
      <c r="N94" s="114"/>
    </row>
    <row r="95" spans="1:14" s="293" customFormat="1" ht="11.25">
      <c r="A95" s="114"/>
      <c r="B95" s="114"/>
      <c r="H95" s="114"/>
      <c r="N95" s="114"/>
    </row>
    <row r="96" spans="1:14" s="293" customFormat="1" ht="11.25">
      <c r="A96" s="114"/>
      <c r="B96" s="114"/>
      <c r="H96" s="114"/>
      <c r="N96" s="114"/>
    </row>
    <row r="97" spans="1:14" s="293" customFormat="1" ht="11.25">
      <c r="A97" s="114"/>
      <c r="B97" s="114"/>
      <c r="H97" s="114"/>
      <c r="N97" s="114"/>
    </row>
    <row r="98" spans="1:14" s="293" customFormat="1" ht="11.25">
      <c r="A98" s="114"/>
      <c r="B98" s="114"/>
      <c r="H98" s="114"/>
      <c r="N98" s="114"/>
    </row>
    <row r="99" spans="1:14" s="293" customFormat="1" ht="11.25">
      <c r="A99" s="114"/>
      <c r="B99" s="114"/>
      <c r="H99" s="114"/>
      <c r="N99" s="114"/>
    </row>
    <row r="100" spans="1:14" s="293" customFormat="1" ht="11.25">
      <c r="A100" s="114"/>
      <c r="B100" s="114"/>
      <c r="H100" s="114"/>
      <c r="N100" s="114"/>
    </row>
    <row r="101" spans="1:14" s="293" customFormat="1" ht="11.25">
      <c r="A101" s="114"/>
      <c r="B101" s="114"/>
      <c r="H101" s="114"/>
      <c r="N101" s="114"/>
    </row>
    <row r="102" spans="1:14" s="293" customFormat="1" ht="11.25">
      <c r="A102" s="114"/>
      <c r="B102" s="114"/>
      <c r="H102" s="114"/>
      <c r="N102" s="114"/>
    </row>
    <row r="103" spans="1:14" s="293" customFormat="1" ht="11.25">
      <c r="A103" s="114"/>
      <c r="B103" s="114"/>
      <c r="H103" s="114"/>
      <c r="N103" s="114"/>
    </row>
  </sheetData>
  <sheetProtection selectLockedCells="1"/>
  <mergeCells count="20">
    <mergeCell ref="H3:N3"/>
    <mergeCell ref="D5:E5"/>
    <mergeCell ref="J5:K5"/>
    <mergeCell ref="J6:J9"/>
    <mergeCell ref="K6:K9"/>
    <mergeCell ref="L6:L9"/>
    <mergeCell ref="H4:M4"/>
    <mergeCell ref="H6:H9"/>
    <mergeCell ref="I6:I9"/>
    <mergeCell ref="A3:G3"/>
    <mergeCell ref="M6:M9"/>
    <mergeCell ref="A4:G4"/>
    <mergeCell ref="F6:F9"/>
    <mergeCell ref="G6:G9"/>
    <mergeCell ref="A6:A9"/>
    <mergeCell ref="C6:C9"/>
    <mergeCell ref="B6:B9"/>
    <mergeCell ref="D6:D9"/>
    <mergeCell ref="E6:E9"/>
    <mergeCell ref="N6:N9"/>
  </mergeCells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view="pageBreakPreview" topLeftCell="A13" zoomScaleNormal="100" zoomScaleSheetLayoutView="100" workbookViewId="0">
      <selection activeCell="B19" sqref="B19"/>
    </sheetView>
  </sheetViews>
  <sheetFormatPr defaultRowHeight="14.25"/>
  <cols>
    <col min="1" max="1" width="5.5" style="123" customWidth="1"/>
    <col min="2" max="2" width="8.125" style="123" customWidth="1"/>
    <col min="3" max="3" width="8" style="123" customWidth="1"/>
    <col min="4" max="4" width="7.625" style="123" customWidth="1"/>
    <col min="5" max="6" width="7.375" style="123" customWidth="1"/>
    <col min="7" max="7" width="7.875" style="123" customWidth="1"/>
    <col min="8" max="8" width="8.125" style="123" customWidth="1"/>
    <col min="9" max="9" width="7.875" style="123" customWidth="1"/>
    <col min="10" max="10" width="7.125" style="123" customWidth="1"/>
    <col min="11" max="11" width="7.375" style="123" customWidth="1"/>
    <col min="12" max="16384" width="9" style="123"/>
  </cols>
  <sheetData>
    <row r="1" spans="1:16" s="380" customFormat="1" ht="14.1" customHeight="1">
      <c r="A1" s="376" t="s">
        <v>547</v>
      </c>
      <c r="B1" s="381"/>
      <c r="G1" s="379"/>
      <c r="H1" s="378"/>
      <c r="K1" s="379"/>
    </row>
    <row r="2" spans="1:16" s="124" customFormat="1" ht="14.1" customHeight="1">
      <c r="A2" s="112"/>
      <c r="B2" s="125"/>
      <c r="G2" s="113"/>
      <c r="H2" s="291"/>
      <c r="K2" s="113"/>
    </row>
    <row r="3" spans="1:16" s="284" customFormat="1" ht="20.100000000000001" customHeight="1">
      <c r="A3" s="740" t="s">
        <v>454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</row>
    <row r="4" spans="1:16" s="395" customFormat="1" ht="32.1" customHeight="1">
      <c r="A4" s="741" t="s">
        <v>455</v>
      </c>
      <c r="B4" s="741"/>
      <c r="C4" s="741"/>
      <c r="D4" s="741"/>
      <c r="E4" s="741"/>
      <c r="F4" s="741"/>
      <c r="G4" s="741"/>
      <c r="H4" s="741"/>
      <c r="I4" s="741"/>
      <c r="J4" s="741"/>
      <c r="K4" s="741"/>
    </row>
    <row r="5" spans="1:16" s="293" customFormat="1" ht="18" customHeight="1" thickBot="1">
      <c r="A5" s="291" t="s">
        <v>10</v>
      </c>
      <c r="D5" s="739"/>
      <c r="E5" s="739"/>
      <c r="H5" s="291"/>
      <c r="K5" s="113" t="s">
        <v>202</v>
      </c>
    </row>
    <row r="6" spans="1:16" s="293" customFormat="1" ht="24" customHeight="1">
      <c r="A6" s="422" t="s">
        <v>223</v>
      </c>
      <c r="B6" s="743" t="s">
        <v>224</v>
      </c>
      <c r="C6" s="470"/>
      <c r="D6" s="470"/>
      <c r="E6" s="470"/>
      <c r="F6" s="460"/>
      <c r="G6" s="742" t="s">
        <v>225</v>
      </c>
      <c r="H6" s="470"/>
      <c r="I6" s="470"/>
      <c r="J6" s="470"/>
      <c r="K6" s="470"/>
      <c r="P6" s="293" t="s">
        <v>556</v>
      </c>
    </row>
    <row r="7" spans="1:16" s="293" customFormat="1" ht="18.95" customHeight="1">
      <c r="A7" s="423"/>
      <c r="B7" s="299"/>
      <c r="C7" s="744" t="s">
        <v>226</v>
      </c>
      <c r="D7" s="744" t="s">
        <v>227</v>
      </c>
      <c r="E7" s="744" t="s">
        <v>228</v>
      </c>
      <c r="F7" s="744" t="s">
        <v>229</v>
      </c>
      <c r="G7" s="294"/>
      <c r="H7" s="744" t="s">
        <v>230</v>
      </c>
      <c r="I7" s="744" t="s">
        <v>227</v>
      </c>
      <c r="J7" s="744" t="s">
        <v>228</v>
      </c>
      <c r="K7" s="747" t="s">
        <v>229</v>
      </c>
    </row>
    <row r="8" spans="1:16" s="293" customFormat="1" ht="18.95" customHeight="1">
      <c r="A8" s="423"/>
      <c r="B8" s="299"/>
      <c r="C8" s="745"/>
      <c r="D8" s="745"/>
      <c r="E8" s="745"/>
      <c r="F8" s="745"/>
      <c r="G8" s="294"/>
      <c r="H8" s="745"/>
      <c r="I8" s="745"/>
      <c r="J8" s="745"/>
      <c r="K8" s="748"/>
    </row>
    <row r="9" spans="1:16" s="293" customFormat="1" ht="18.95" customHeight="1">
      <c r="A9" s="424"/>
      <c r="B9" s="300"/>
      <c r="C9" s="746"/>
      <c r="D9" s="746"/>
      <c r="E9" s="746"/>
      <c r="F9" s="746"/>
      <c r="G9" s="295"/>
      <c r="H9" s="746"/>
      <c r="I9" s="746"/>
      <c r="J9" s="746"/>
      <c r="K9" s="749"/>
    </row>
    <row r="10" spans="1:16" s="118" customFormat="1" ht="98.1" customHeight="1">
      <c r="A10" s="116" t="s">
        <v>176</v>
      </c>
      <c r="B10" s="134">
        <v>209956</v>
      </c>
      <c r="C10" s="134">
        <v>135512</v>
      </c>
      <c r="D10" s="134">
        <v>5300</v>
      </c>
      <c r="E10" s="134">
        <v>1460</v>
      </c>
      <c r="F10" s="134">
        <v>67684</v>
      </c>
      <c r="G10" s="134">
        <v>574799</v>
      </c>
      <c r="H10" s="134">
        <v>377285</v>
      </c>
      <c r="I10" s="134">
        <v>127718</v>
      </c>
      <c r="J10" s="134">
        <v>38124</v>
      </c>
      <c r="K10" s="134">
        <v>31672</v>
      </c>
    </row>
    <row r="11" spans="1:16" s="118" customFormat="1" ht="98.1" customHeight="1">
      <c r="A11" s="116" t="s">
        <v>280</v>
      </c>
      <c r="B11" s="134">
        <v>227700</v>
      </c>
      <c r="C11" s="134">
        <v>159276</v>
      </c>
      <c r="D11" s="134">
        <v>2380</v>
      </c>
      <c r="E11" s="134">
        <v>1249</v>
      </c>
      <c r="F11" s="134">
        <v>64795</v>
      </c>
      <c r="G11" s="134">
        <v>546035</v>
      </c>
      <c r="H11" s="134">
        <v>370853</v>
      </c>
      <c r="I11" s="134">
        <v>100708</v>
      </c>
      <c r="J11" s="134">
        <v>38513</v>
      </c>
      <c r="K11" s="134">
        <v>35961</v>
      </c>
    </row>
    <row r="12" spans="1:16" s="118" customFormat="1" ht="98.1" customHeight="1">
      <c r="A12" s="116" t="s">
        <v>422</v>
      </c>
      <c r="B12" s="134">
        <v>264038</v>
      </c>
      <c r="C12" s="134">
        <v>191983</v>
      </c>
      <c r="D12" s="134">
        <v>1122</v>
      </c>
      <c r="E12" s="134">
        <v>1339</v>
      </c>
      <c r="F12" s="134">
        <v>69594</v>
      </c>
      <c r="G12" s="134">
        <v>527338</v>
      </c>
      <c r="H12" s="134">
        <v>376745</v>
      </c>
      <c r="I12" s="134">
        <v>70271</v>
      </c>
      <c r="J12" s="134">
        <v>42154</v>
      </c>
      <c r="K12" s="134">
        <v>38168</v>
      </c>
    </row>
    <row r="13" spans="1:16" s="118" customFormat="1" ht="98.1" customHeight="1">
      <c r="A13" s="116" t="s">
        <v>509</v>
      </c>
      <c r="B13" s="134">
        <v>381651</v>
      </c>
      <c r="C13" s="134">
        <v>299345</v>
      </c>
      <c r="D13" s="134">
        <v>5434</v>
      </c>
      <c r="E13" s="134">
        <v>1526</v>
      </c>
      <c r="F13" s="134">
        <v>75346</v>
      </c>
      <c r="G13" s="134">
        <v>479092</v>
      </c>
      <c r="H13" s="134">
        <v>372792</v>
      </c>
      <c r="I13" s="134">
        <v>22335</v>
      </c>
      <c r="J13" s="134">
        <v>41411</v>
      </c>
      <c r="K13" s="134">
        <v>42554</v>
      </c>
    </row>
    <row r="14" spans="1:16" s="118" customFormat="1" ht="98.1" customHeight="1" thickBot="1">
      <c r="A14" s="119" t="s">
        <v>510</v>
      </c>
      <c r="B14" s="135">
        <f>SUM(C14:F14)</f>
        <v>371808</v>
      </c>
      <c r="C14" s="365">
        <v>288490</v>
      </c>
      <c r="D14" s="365">
        <v>4107</v>
      </c>
      <c r="E14" s="365">
        <v>1906</v>
      </c>
      <c r="F14" s="365">
        <v>77305</v>
      </c>
      <c r="G14" s="135">
        <f>SUM(H14:K14)</f>
        <v>496470</v>
      </c>
      <c r="H14" s="365">
        <v>358856</v>
      </c>
      <c r="I14" s="365">
        <v>18246</v>
      </c>
      <c r="J14" s="365">
        <v>62105</v>
      </c>
      <c r="K14" s="365">
        <v>57263</v>
      </c>
    </row>
    <row r="15" spans="1:16" s="122" customFormat="1" ht="15" customHeight="1">
      <c r="A15" s="120" t="s">
        <v>475</v>
      </c>
      <c r="B15" s="120"/>
      <c r="C15" s="120"/>
      <c r="D15" s="120"/>
      <c r="E15" s="136"/>
      <c r="F15" s="136"/>
      <c r="G15" s="136"/>
      <c r="H15" s="137"/>
      <c r="I15" s="137"/>
      <c r="J15" s="137"/>
      <c r="K15" s="177" t="s">
        <v>554</v>
      </c>
    </row>
  </sheetData>
  <sheetProtection selectLockedCells="1"/>
  <mergeCells count="14">
    <mergeCell ref="A3:K3"/>
    <mergeCell ref="A4:K4"/>
    <mergeCell ref="G6:K6"/>
    <mergeCell ref="A6:A9"/>
    <mergeCell ref="B6:F6"/>
    <mergeCell ref="C7:C9"/>
    <mergeCell ref="D7:D9"/>
    <mergeCell ref="E7:E9"/>
    <mergeCell ref="K7:K9"/>
    <mergeCell ref="F7:F9"/>
    <mergeCell ref="H7:H9"/>
    <mergeCell ref="I7:I9"/>
    <mergeCell ref="J7:J9"/>
    <mergeCell ref="D5:E5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view="pageBreakPreview" zoomScaleNormal="100" zoomScaleSheetLayoutView="100" workbookViewId="0">
      <selection activeCell="G34" sqref="G34"/>
    </sheetView>
  </sheetViews>
  <sheetFormatPr defaultRowHeight="14.25"/>
  <cols>
    <col min="1" max="1" width="5.625" style="133" customWidth="1"/>
    <col min="2" max="2" width="7.375" style="124" customWidth="1"/>
    <col min="3" max="3" width="13.375" style="125" customWidth="1"/>
    <col min="4" max="4" width="13.875" style="124" customWidth="1"/>
    <col min="5" max="5" width="14.125" style="124" customWidth="1"/>
    <col min="6" max="6" width="13.875" style="124" customWidth="1"/>
    <col min="7" max="7" width="14" style="124" customWidth="1"/>
    <col min="8" max="16384" width="9" style="124"/>
  </cols>
  <sheetData>
    <row r="1" spans="1:16" s="380" customFormat="1" ht="14.1" customHeight="1">
      <c r="A1" s="376"/>
      <c r="C1" s="381"/>
      <c r="G1" s="379" t="s">
        <v>548</v>
      </c>
    </row>
    <row r="2" spans="1:16" ht="14.1" customHeight="1">
      <c r="A2" s="112"/>
      <c r="G2" s="113"/>
    </row>
    <row r="3" spans="1:16" s="284" customFormat="1" ht="20.100000000000001" customHeight="1">
      <c r="A3" s="471" t="s">
        <v>453</v>
      </c>
      <c r="B3" s="471"/>
      <c r="C3" s="471"/>
      <c r="D3" s="471"/>
      <c r="E3" s="471"/>
      <c r="F3" s="471"/>
      <c r="G3" s="471"/>
    </row>
    <row r="4" spans="1:16" s="292" customFormat="1" ht="24" customHeight="1">
      <c r="A4" s="724" t="s">
        <v>452</v>
      </c>
      <c r="B4" s="724"/>
      <c r="C4" s="724"/>
      <c r="D4" s="724"/>
      <c r="E4" s="724"/>
      <c r="F4" s="724"/>
      <c r="G4" s="724"/>
    </row>
    <row r="5" spans="1:16" s="291" customFormat="1" ht="18" customHeight="1" thickBot="1">
      <c r="A5" s="291" t="s">
        <v>178</v>
      </c>
      <c r="G5" s="113" t="s">
        <v>179</v>
      </c>
    </row>
    <row r="6" spans="1:16" s="293" customFormat="1" ht="12.95" customHeight="1">
      <c r="A6" s="431" t="s">
        <v>377</v>
      </c>
      <c r="B6" s="432"/>
      <c r="C6" s="755" t="s">
        <v>378</v>
      </c>
      <c r="D6" s="498" t="s">
        <v>379</v>
      </c>
      <c r="E6" s="498" t="s">
        <v>380</v>
      </c>
      <c r="F6" s="498" t="s">
        <v>381</v>
      </c>
      <c r="G6" s="742" t="s">
        <v>382</v>
      </c>
      <c r="P6" s="293" t="s">
        <v>556</v>
      </c>
    </row>
    <row r="7" spans="1:16" s="293" customFormat="1" ht="12.95" customHeight="1">
      <c r="A7" s="433"/>
      <c r="B7" s="434"/>
      <c r="C7" s="756"/>
      <c r="D7" s="745"/>
      <c r="E7" s="745"/>
      <c r="F7" s="745"/>
      <c r="G7" s="748"/>
    </row>
    <row r="8" spans="1:16" s="293" customFormat="1" ht="12.95" customHeight="1">
      <c r="A8" s="433"/>
      <c r="B8" s="434"/>
      <c r="C8" s="756"/>
      <c r="D8" s="745"/>
      <c r="E8" s="745"/>
      <c r="F8" s="745"/>
      <c r="G8" s="748"/>
    </row>
    <row r="9" spans="1:16" s="293" customFormat="1" ht="12.95" customHeight="1">
      <c r="A9" s="435"/>
      <c r="B9" s="436"/>
      <c r="C9" s="757"/>
      <c r="D9" s="746"/>
      <c r="E9" s="746"/>
      <c r="F9" s="746"/>
      <c r="G9" s="749"/>
    </row>
    <row r="10" spans="1:16" s="128" customFormat="1" ht="35.1" customHeight="1">
      <c r="A10" s="760" t="s">
        <v>176</v>
      </c>
      <c r="B10" s="761"/>
      <c r="C10" s="126">
        <v>74</v>
      </c>
      <c r="D10" s="126">
        <v>460</v>
      </c>
      <c r="E10" s="126">
        <v>31</v>
      </c>
      <c r="F10" s="126">
        <v>3617</v>
      </c>
      <c r="G10" s="127">
        <v>12415859</v>
      </c>
    </row>
    <row r="11" spans="1:16" s="128" customFormat="1" ht="35.1" customHeight="1">
      <c r="A11" s="760" t="s">
        <v>280</v>
      </c>
      <c r="B11" s="761"/>
      <c r="C11" s="126">
        <v>80</v>
      </c>
      <c r="D11" s="126">
        <v>483</v>
      </c>
      <c r="E11" s="126">
        <v>34</v>
      </c>
      <c r="F11" s="126">
        <v>4055</v>
      </c>
      <c r="G11" s="127">
        <v>16953523</v>
      </c>
    </row>
    <row r="12" spans="1:16" s="128" customFormat="1" ht="35.1" customHeight="1">
      <c r="A12" s="760" t="s">
        <v>495</v>
      </c>
      <c r="B12" s="761"/>
      <c r="C12" s="126">
        <v>98</v>
      </c>
      <c r="D12" s="126">
        <v>482</v>
      </c>
      <c r="E12" s="126">
        <v>37</v>
      </c>
      <c r="F12" s="126">
        <v>3960</v>
      </c>
      <c r="G12" s="127">
        <v>18855277</v>
      </c>
    </row>
    <row r="13" spans="1:16" s="128" customFormat="1" ht="35.1" customHeight="1">
      <c r="A13" s="760" t="s">
        <v>509</v>
      </c>
      <c r="B13" s="761"/>
      <c r="C13" s="126">
        <v>88</v>
      </c>
      <c r="D13" s="126">
        <v>533</v>
      </c>
      <c r="E13" s="126">
        <v>62</v>
      </c>
      <c r="F13" s="126">
        <v>3939</v>
      </c>
      <c r="G13" s="127">
        <v>15253538</v>
      </c>
    </row>
    <row r="14" spans="1:16" s="128" customFormat="1" ht="35.1" customHeight="1">
      <c r="A14" s="758" t="s">
        <v>510</v>
      </c>
      <c r="B14" s="759"/>
      <c r="C14" s="129">
        <f>SUM(C16:C25)</f>
        <v>90</v>
      </c>
      <c r="D14" s="129">
        <f>SUM(D16:D25)</f>
        <v>505</v>
      </c>
      <c r="E14" s="129">
        <f>SUM(E16:E25)</f>
        <v>43</v>
      </c>
      <c r="F14" s="129">
        <f>SUM(F16:F25)</f>
        <v>4050</v>
      </c>
      <c r="G14" s="129">
        <f>SUM(G16:G25)</f>
        <v>18496125</v>
      </c>
    </row>
    <row r="15" spans="1:16" s="297" customFormat="1" ht="27.2" customHeight="1">
      <c r="B15" s="298"/>
      <c r="C15" s="126"/>
      <c r="D15" s="126"/>
      <c r="E15" s="126"/>
      <c r="F15" s="126"/>
      <c r="G15" s="126"/>
    </row>
    <row r="16" spans="1:16" s="297" customFormat="1" ht="32.450000000000003" customHeight="1">
      <c r="A16" s="752" t="s">
        <v>383</v>
      </c>
      <c r="B16" s="753"/>
      <c r="C16" s="355">
        <v>22</v>
      </c>
      <c r="D16" s="355">
        <v>49</v>
      </c>
      <c r="E16" s="355">
        <v>1</v>
      </c>
      <c r="F16" s="355">
        <v>815</v>
      </c>
      <c r="G16" s="358">
        <v>4711000</v>
      </c>
    </row>
    <row r="17" spans="1:7" s="297" customFormat="1" ht="32.450000000000003" customHeight="1">
      <c r="A17" s="752" t="s">
        <v>384</v>
      </c>
      <c r="B17" s="753"/>
      <c r="C17" s="355">
        <v>8</v>
      </c>
      <c r="D17" s="355">
        <v>60</v>
      </c>
      <c r="E17" s="355">
        <v>7</v>
      </c>
      <c r="F17" s="355">
        <v>633</v>
      </c>
      <c r="G17" s="355">
        <v>2099314</v>
      </c>
    </row>
    <row r="18" spans="1:7" s="297" customFormat="1" ht="32.450000000000003" customHeight="1">
      <c r="A18" s="752" t="s">
        <v>385</v>
      </c>
      <c r="B18" s="754"/>
      <c r="C18" s="355">
        <v>3</v>
      </c>
      <c r="D18" s="355">
        <v>38</v>
      </c>
      <c r="E18" s="355">
        <v>1</v>
      </c>
      <c r="F18" s="355">
        <v>118</v>
      </c>
      <c r="G18" s="355">
        <v>301030</v>
      </c>
    </row>
    <row r="19" spans="1:7" s="297" customFormat="1" ht="32.450000000000003" customHeight="1">
      <c r="A19" s="752" t="s">
        <v>386</v>
      </c>
      <c r="B19" s="753"/>
      <c r="C19" s="355">
        <v>6</v>
      </c>
      <c r="D19" s="355">
        <v>35</v>
      </c>
      <c r="E19" s="355">
        <v>3</v>
      </c>
      <c r="F19" s="355">
        <v>177</v>
      </c>
      <c r="G19" s="355">
        <v>896966</v>
      </c>
    </row>
    <row r="20" spans="1:7" s="297" customFormat="1" ht="32.450000000000003" customHeight="1">
      <c r="A20" s="752" t="s">
        <v>387</v>
      </c>
      <c r="B20" s="753"/>
      <c r="C20" s="355">
        <v>6</v>
      </c>
      <c r="D20" s="355">
        <v>60</v>
      </c>
      <c r="E20" s="355">
        <v>10</v>
      </c>
      <c r="F20" s="355">
        <v>288</v>
      </c>
      <c r="G20" s="355">
        <v>2249114</v>
      </c>
    </row>
    <row r="21" spans="1:7" s="297" customFormat="1" ht="32.450000000000003" customHeight="1">
      <c r="A21" s="752" t="s">
        <v>388</v>
      </c>
      <c r="B21" s="753"/>
      <c r="C21" s="355">
        <v>16</v>
      </c>
      <c r="D21" s="355">
        <v>44</v>
      </c>
      <c r="E21" s="355">
        <v>4</v>
      </c>
      <c r="F21" s="355">
        <v>739</v>
      </c>
      <c r="G21" s="355">
        <v>4600000</v>
      </c>
    </row>
    <row r="22" spans="1:7" s="297" customFormat="1" ht="32.450000000000003" customHeight="1">
      <c r="A22" s="752" t="s">
        <v>389</v>
      </c>
      <c r="B22" s="753"/>
      <c r="C22" s="355">
        <v>4</v>
      </c>
      <c r="D22" s="355">
        <v>76</v>
      </c>
      <c r="E22" s="355">
        <v>9</v>
      </c>
      <c r="F22" s="355">
        <v>156</v>
      </c>
      <c r="G22" s="355">
        <v>335810</v>
      </c>
    </row>
    <row r="23" spans="1:7" s="297" customFormat="1" ht="32.450000000000003" customHeight="1">
      <c r="A23" s="752" t="s">
        <v>390</v>
      </c>
      <c r="B23" s="753"/>
      <c r="C23" s="355">
        <v>4</v>
      </c>
      <c r="D23" s="355">
        <v>55</v>
      </c>
      <c r="E23" s="355">
        <v>2</v>
      </c>
      <c r="F23" s="355">
        <v>287</v>
      </c>
      <c r="G23" s="355">
        <v>866497</v>
      </c>
    </row>
    <row r="24" spans="1:7" s="297" customFormat="1" ht="32.450000000000003" customHeight="1">
      <c r="A24" s="752" t="s">
        <v>391</v>
      </c>
      <c r="B24" s="753"/>
      <c r="C24" s="355">
        <v>10</v>
      </c>
      <c r="D24" s="355">
        <v>49</v>
      </c>
      <c r="E24" s="355">
        <v>4</v>
      </c>
      <c r="F24" s="355">
        <v>417</v>
      </c>
      <c r="G24" s="355">
        <v>1857400</v>
      </c>
    </row>
    <row r="25" spans="1:7" s="130" customFormat="1" ht="32.450000000000003" customHeight="1" thickBot="1">
      <c r="A25" s="750" t="s">
        <v>392</v>
      </c>
      <c r="B25" s="751"/>
      <c r="C25" s="363">
        <v>11</v>
      </c>
      <c r="D25" s="363">
        <v>39</v>
      </c>
      <c r="E25" s="363">
        <v>2</v>
      </c>
      <c r="F25" s="363">
        <v>420</v>
      </c>
      <c r="G25" s="363">
        <v>578994</v>
      </c>
    </row>
    <row r="26" spans="1:7" s="293" customFormat="1" ht="12.95" customHeight="1">
      <c r="A26" s="130" t="s">
        <v>552</v>
      </c>
      <c r="B26" s="130"/>
      <c r="C26" s="131"/>
      <c r="D26" s="131"/>
      <c r="E26" s="131"/>
      <c r="F26" s="131"/>
      <c r="G26" s="132" t="s">
        <v>555</v>
      </c>
    </row>
    <row r="27" spans="1:7" s="293" customFormat="1" ht="11.25">
      <c r="A27" s="114"/>
      <c r="C27" s="114"/>
    </row>
    <row r="28" spans="1:7" s="293" customFormat="1" ht="11.25">
      <c r="A28" s="114"/>
      <c r="C28" s="114"/>
    </row>
    <row r="29" spans="1:7" s="293" customFormat="1" ht="11.25">
      <c r="A29" s="114"/>
      <c r="C29" s="114"/>
    </row>
    <row r="30" spans="1:7" s="293" customFormat="1" ht="11.25">
      <c r="A30" s="114"/>
      <c r="C30" s="114"/>
    </row>
    <row r="31" spans="1:7" s="293" customFormat="1" ht="11.25">
      <c r="A31" s="114"/>
      <c r="C31" s="114"/>
    </row>
    <row r="32" spans="1:7" s="293" customFormat="1" ht="11.25">
      <c r="A32" s="114"/>
      <c r="C32" s="114"/>
    </row>
    <row r="33" spans="1:3" s="293" customFormat="1" ht="11.25">
      <c r="A33" s="114"/>
      <c r="C33" s="114"/>
    </row>
    <row r="34" spans="1:3" s="293" customFormat="1" ht="11.25">
      <c r="A34" s="114"/>
      <c r="C34" s="114"/>
    </row>
    <row r="35" spans="1:3" s="293" customFormat="1" ht="11.25">
      <c r="A35" s="114"/>
      <c r="C35" s="114"/>
    </row>
    <row r="36" spans="1:3" s="293" customFormat="1" ht="11.25">
      <c r="A36" s="114"/>
      <c r="C36" s="114"/>
    </row>
    <row r="37" spans="1:3" s="293" customFormat="1" ht="11.25">
      <c r="A37" s="114"/>
      <c r="C37" s="114"/>
    </row>
    <row r="38" spans="1:3" s="293" customFormat="1" ht="11.25">
      <c r="A38" s="114"/>
      <c r="C38" s="114"/>
    </row>
    <row r="39" spans="1:3" s="293" customFormat="1" ht="11.25">
      <c r="A39" s="114"/>
      <c r="C39" s="114"/>
    </row>
    <row r="40" spans="1:3" s="293" customFormat="1" ht="11.25">
      <c r="A40" s="114"/>
      <c r="C40" s="114"/>
    </row>
    <row r="41" spans="1:3" s="293" customFormat="1" ht="11.25">
      <c r="A41" s="114"/>
      <c r="C41" s="114"/>
    </row>
    <row r="42" spans="1:3" s="293" customFormat="1" ht="11.25">
      <c r="A42" s="114"/>
      <c r="C42" s="114"/>
    </row>
    <row r="43" spans="1:3" s="293" customFormat="1" ht="11.25">
      <c r="A43" s="114"/>
      <c r="C43" s="114"/>
    </row>
    <row r="44" spans="1:3" s="293" customFormat="1" ht="11.25">
      <c r="A44" s="114"/>
      <c r="C44" s="114"/>
    </row>
    <row r="45" spans="1:3" s="293" customFormat="1" ht="11.25">
      <c r="A45" s="114"/>
      <c r="C45" s="114"/>
    </row>
    <row r="46" spans="1:3" s="293" customFormat="1" ht="11.25">
      <c r="A46" s="114"/>
      <c r="C46" s="114"/>
    </row>
    <row r="47" spans="1:3" s="293" customFormat="1" ht="11.25">
      <c r="A47" s="114"/>
      <c r="C47" s="114"/>
    </row>
    <row r="48" spans="1:3" s="293" customFormat="1" ht="11.25">
      <c r="A48" s="114"/>
      <c r="C48" s="114"/>
    </row>
    <row r="49" spans="1:3" s="293" customFormat="1" ht="11.25">
      <c r="A49" s="114"/>
      <c r="C49" s="114"/>
    </row>
    <row r="50" spans="1:3" s="293" customFormat="1" ht="11.25">
      <c r="A50" s="114"/>
      <c r="C50" s="114"/>
    </row>
    <row r="51" spans="1:3" s="293" customFormat="1" ht="11.25">
      <c r="A51" s="114"/>
      <c r="C51" s="114"/>
    </row>
    <row r="52" spans="1:3" s="293" customFormat="1" ht="11.25">
      <c r="A52" s="114"/>
      <c r="C52" s="114"/>
    </row>
    <row r="53" spans="1:3" s="293" customFormat="1" ht="11.25">
      <c r="A53" s="114"/>
      <c r="C53" s="114"/>
    </row>
    <row r="54" spans="1:3" s="293" customFormat="1" ht="11.25">
      <c r="A54" s="114"/>
      <c r="C54" s="114"/>
    </row>
    <row r="55" spans="1:3" s="293" customFormat="1" ht="11.25">
      <c r="A55" s="114"/>
      <c r="C55" s="114"/>
    </row>
    <row r="56" spans="1:3" s="293" customFormat="1" ht="11.25">
      <c r="A56" s="114"/>
      <c r="C56" s="114"/>
    </row>
    <row r="57" spans="1:3" s="293" customFormat="1" ht="11.25">
      <c r="A57" s="114"/>
      <c r="C57" s="114"/>
    </row>
    <row r="58" spans="1:3" s="293" customFormat="1" ht="11.25">
      <c r="A58" s="114"/>
      <c r="C58" s="114"/>
    </row>
    <row r="59" spans="1:3" s="293" customFormat="1" ht="11.25">
      <c r="A59" s="114"/>
      <c r="C59" s="114"/>
    </row>
    <row r="60" spans="1:3" s="293" customFormat="1" ht="11.25">
      <c r="A60" s="114"/>
      <c r="C60" s="114"/>
    </row>
    <row r="61" spans="1:3" s="293" customFormat="1" ht="11.25">
      <c r="A61" s="114"/>
      <c r="C61" s="114"/>
    </row>
    <row r="62" spans="1:3" s="293" customFormat="1" ht="11.25">
      <c r="A62" s="114"/>
      <c r="C62" s="114"/>
    </row>
    <row r="63" spans="1:3" s="293" customFormat="1" ht="11.25">
      <c r="A63" s="114"/>
      <c r="C63" s="114"/>
    </row>
    <row r="64" spans="1:3" s="293" customFormat="1" ht="11.25">
      <c r="A64" s="114"/>
      <c r="C64" s="114"/>
    </row>
    <row r="65" spans="1:3" s="293" customFormat="1" ht="11.25">
      <c r="A65" s="114"/>
      <c r="C65" s="114"/>
    </row>
    <row r="66" spans="1:3" s="293" customFormat="1" ht="11.25">
      <c r="A66" s="114"/>
      <c r="C66" s="114"/>
    </row>
    <row r="67" spans="1:3" s="293" customFormat="1" ht="11.25">
      <c r="A67" s="114"/>
      <c r="C67" s="114"/>
    </row>
    <row r="68" spans="1:3" s="293" customFormat="1" ht="11.25">
      <c r="A68" s="114"/>
      <c r="C68" s="114"/>
    </row>
    <row r="69" spans="1:3" s="293" customFormat="1" ht="11.25">
      <c r="A69" s="114"/>
      <c r="C69" s="114"/>
    </row>
    <row r="70" spans="1:3" s="293" customFormat="1" ht="11.25">
      <c r="A70" s="114"/>
      <c r="C70" s="114"/>
    </row>
    <row r="71" spans="1:3" s="293" customFormat="1" ht="11.25">
      <c r="A71" s="114"/>
      <c r="C71" s="114"/>
    </row>
    <row r="72" spans="1:3" s="293" customFormat="1" ht="11.25">
      <c r="A72" s="114"/>
      <c r="C72" s="114"/>
    </row>
    <row r="73" spans="1:3" s="293" customFormat="1" ht="11.25">
      <c r="A73" s="114"/>
      <c r="C73" s="114"/>
    </row>
    <row r="74" spans="1:3" s="293" customFormat="1" ht="11.25">
      <c r="A74" s="114"/>
      <c r="C74" s="114"/>
    </row>
    <row r="75" spans="1:3" s="293" customFormat="1" ht="11.25">
      <c r="A75" s="114"/>
      <c r="C75" s="114"/>
    </row>
    <row r="76" spans="1:3" s="293" customFormat="1" ht="11.25">
      <c r="A76" s="114"/>
      <c r="C76" s="114"/>
    </row>
    <row r="77" spans="1:3" s="293" customFormat="1" ht="11.25">
      <c r="A77" s="114"/>
      <c r="C77" s="114"/>
    </row>
    <row r="78" spans="1:3" s="293" customFormat="1" ht="11.25">
      <c r="A78" s="114"/>
      <c r="C78" s="114"/>
    </row>
    <row r="79" spans="1:3" s="293" customFormat="1" ht="11.25">
      <c r="A79" s="114"/>
      <c r="C79" s="114"/>
    </row>
    <row r="80" spans="1:3" s="293" customFormat="1" ht="11.25">
      <c r="A80" s="114"/>
      <c r="C80" s="114"/>
    </row>
    <row r="81" spans="1:3" s="293" customFormat="1" ht="11.25">
      <c r="A81" s="114"/>
      <c r="C81" s="114"/>
    </row>
    <row r="82" spans="1:3" s="293" customFormat="1" ht="11.25">
      <c r="A82" s="114"/>
      <c r="C82" s="114"/>
    </row>
    <row r="83" spans="1:3" s="293" customFormat="1" ht="11.25">
      <c r="A83" s="114"/>
      <c r="C83" s="114"/>
    </row>
    <row r="84" spans="1:3" s="293" customFormat="1" ht="11.25">
      <c r="A84" s="114"/>
      <c r="C84" s="114"/>
    </row>
    <row r="85" spans="1:3" s="293" customFormat="1" ht="11.25">
      <c r="A85" s="114"/>
      <c r="C85" s="114"/>
    </row>
    <row r="86" spans="1:3" s="293" customFormat="1" ht="11.25">
      <c r="A86" s="114"/>
      <c r="C86" s="114"/>
    </row>
    <row r="87" spans="1:3" s="293" customFormat="1" ht="11.25">
      <c r="A87" s="114"/>
      <c r="C87" s="114"/>
    </row>
    <row r="88" spans="1:3" s="293" customFormat="1" ht="11.25">
      <c r="A88" s="114"/>
      <c r="C88" s="114"/>
    </row>
  </sheetData>
  <sheetProtection selectLockedCells="1"/>
  <mergeCells count="23">
    <mergeCell ref="A14:B14"/>
    <mergeCell ref="A11:B11"/>
    <mergeCell ref="A16:B16"/>
    <mergeCell ref="A10:B10"/>
    <mergeCell ref="A12:B12"/>
    <mergeCell ref="A13:B13"/>
    <mergeCell ref="A3:G3"/>
    <mergeCell ref="A4:G4"/>
    <mergeCell ref="G6:G9"/>
    <mergeCell ref="A6:B9"/>
    <mergeCell ref="C6:C9"/>
    <mergeCell ref="D6:D9"/>
    <mergeCell ref="E6:E9"/>
    <mergeCell ref="F6:F9"/>
    <mergeCell ref="A25:B25"/>
    <mergeCell ref="A23:B23"/>
    <mergeCell ref="A24:B24"/>
    <mergeCell ref="A17:B17"/>
    <mergeCell ref="A18:B18"/>
    <mergeCell ref="A19:B19"/>
    <mergeCell ref="A20:B20"/>
    <mergeCell ref="A21:B21"/>
    <mergeCell ref="A22:B22"/>
  </mergeCells>
  <phoneticPr fontId="55" type="noConversion"/>
  <hyperlinks>
    <hyperlink ref="G26" tooltip="Economy Planning Team " display="Source : Division of People's Livelihood Economy &amp; Transportation"/>
  </hyperlinks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view="pageBreakPreview" topLeftCell="A13" zoomScaleNormal="100" zoomScaleSheetLayoutView="100" workbookViewId="0">
      <selection activeCell="B19" sqref="B19"/>
    </sheetView>
  </sheetViews>
  <sheetFormatPr defaultRowHeight="14.25"/>
  <cols>
    <col min="1" max="1" width="9.375" style="123" customWidth="1"/>
    <col min="2" max="9" width="9.125" style="123" customWidth="1"/>
    <col min="10" max="16384" width="9" style="123"/>
  </cols>
  <sheetData>
    <row r="1" spans="1:16" s="377" customFormat="1" ht="14.1" customHeight="1">
      <c r="A1" s="376" t="s">
        <v>549</v>
      </c>
      <c r="F1" s="378"/>
      <c r="I1" s="379"/>
    </row>
    <row r="2" spans="1:16" s="293" customFormat="1" ht="14.1" customHeight="1">
      <c r="A2" s="114"/>
      <c r="F2" s="291"/>
      <c r="I2" s="113"/>
    </row>
    <row r="3" spans="1:16" s="284" customFormat="1" ht="20.100000000000001" customHeight="1">
      <c r="A3" s="740" t="s">
        <v>450</v>
      </c>
      <c r="B3" s="471"/>
      <c r="C3" s="471"/>
      <c r="D3" s="471"/>
      <c r="E3" s="471"/>
      <c r="F3" s="471"/>
      <c r="G3" s="471"/>
      <c r="H3" s="471"/>
      <c r="I3" s="471"/>
    </row>
    <row r="4" spans="1:16" s="292" customFormat="1" ht="24" customHeight="1">
      <c r="A4" s="732" t="s">
        <v>451</v>
      </c>
      <c r="B4" s="732"/>
      <c r="C4" s="732"/>
      <c r="D4" s="732"/>
      <c r="E4" s="732"/>
      <c r="F4" s="732"/>
      <c r="G4" s="732"/>
      <c r="H4" s="732"/>
      <c r="I4" s="732"/>
    </row>
    <row r="5" spans="1:16" s="293" customFormat="1" ht="18" customHeight="1" thickBot="1">
      <c r="A5" s="291" t="s">
        <v>10</v>
      </c>
      <c r="C5" s="739"/>
      <c r="D5" s="739"/>
      <c r="F5" s="291"/>
      <c r="I5" s="113" t="s">
        <v>202</v>
      </c>
    </row>
    <row r="6" spans="1:16" s="293" customFormat="1" ht="27.95" customHeight="1">
      <c r="A6" s="422" t="s">
        <v>231</v>
      </c>
      <c r="B6" s="762" t="s">
        <v>232</v>
      </c>
      <c r="C6" s="470"/>
      <c r="D6" s="470"/>
      <c r="E6" s="460"/>
      <c r="F6" s="469" t="s">
        <v>233</v>
      </c>
      <c r="G6" s="470"/>
      <c r="H6" s="470"/>
      <c r="I6" s="470"/>
      <c r="P6" s="293" t="s">
        <v>556</v>
      </c>
    </row>
    <row r="7" spans="1:16" s="293" customFormat="1" ht="27.95" customHeight="1">
      <c r="A7" s="423"/>
      <c r="B7" s="763" t="s">
        <v>234</v>
      </c>
      <c r="C7" s="744" t="s">
        <v>235</v>
      </c>
      <c r="D7" s="764" t="s">
        <v>236</v>
      </c>
      <c r="E7" s="496"/>
      <c r="F7" s="765" t="s">
        <v>234</v>
      </c>
      <c r="G7" s="744" t="s">
        <v>237</v>
      </c>
      <c r="H7" s="764" t="s">
        <v>238</v>
      </c>
      <c r="I7" s="767"/>
    </row>
    <row r="8" spans="1:16" s="293" customFormat="1" ht="27.95" customHeight="1">
      <c r="A8" s="424"/>
      <c r="B8" s="757"/>
      <c r="C8" s="746"/>
      <c r="D8" s="283" t="s">
        <v>239</v>
      </c>
      <c r="E8" s="283" t="s">
        <v>240</v>
      </c>
      <c r="F8" s="766"/>
      <c r="G8" s="746"/>
      <c r="H8" s="283" t="s">
        <v>239</v>
      </c>
      <c r="I8" s="115" t="s">
        <v>240</v>
      </c>
    </row>
    <row r="9" spans="1:16" s="118" customFormat="1" ht="99.95" customHeight="1">
      <c r="A9" s="116" t="s">
        <v>176</v>
      </c>
      <c r="B9" s="117">
        <v>17</v>
      </c>
      <c r="C9" s="117">
        <v>125</v>
      </c>
      <c r="D9" s="117">
        <v>172792</v>
      </c>
      <c r="E9" s="117">
        <v>63421</v>
      </c>
      <c r="F9" s="117">
        <v>37</v>
      </c>
      <c r="G9" s="117">
        <v>351</v>
      </c>
      <c r="H9" s="117">
        <v>358102</v>
      </c>
      <c r="I9" s="117">
        <v>177423</v>
      </c>
    </row>
    <row r="10" spans="1:16" s="118" customFormat="1" ht="99.95" customHeight="1">
      <c r="A10" s="116" t="s">
        <v>280</v>
      </c>
      <c r="B10" s="117">
        <v>17</v>
      </c>
      <c r="C10" s="117">
        <v>125</v>
      </c>
      <c r="D10" s="117">
        <v>356865</v>
      </c>
      <c r="E10" s="117">
        <v>109265</v>
      </c>
      <c r="F10" s="117">
        <v>32</v>
      </c>
      <c r="G10" s="117">
        <v>280</v>
      </c>
      <c r="H10" s="117">
        <v>491611</v>
      </c>
      <c r="I10" s="117">
        <v>188041</v>
      </c>
    </row>
    <row r="11" spans="1:16" s="118" customFormat="1" ht="99.95" customHeight="1">
      <c r="A11" s="116" t="s">
        <v>422</v>
      </c>
      <c r="B11" s="117">
        <v>19</v>
      </c>
      <c r="C11" s="117">
        <v>148</v>
      </c>
      <c r="D11" s="117">
        <v>355702</v>
      </c>
      <c r="E11" s="117">
        <v>103863</v>
      </c>
      <c r="F11" s="117">
        <v>35</v>
      </c>
      <c r="G11" s="117">
        <v>293</v>
      </c>
      <c r="H11" s="117">
        <v>353933</v>
      </c>
      <c r="I11" s="117">
        <v>147380</v>
      </c>
    </row>
    <row r="12" spans="1:16" s="118" customFormat="1" ht="99.95" customHeight="1">
      <c r="A12" s="116" t="s">
        <v>509</v>
      </c>
      <c r="B12" s="117">
        <v>19</v>
      </c>
      <c r="C12" s="117">
        <v>156</v>
      </c>
      <c r="D12" s="117">
        <v>275550</v>
      </c>
      <c r="E12" s="117">
        <v>83137</v>
      </c>
      <c r="F12" s="117">
        <v>30</v>
      </c>
      <c r="G12" s="117">
        <v>255</v>
      </c>
      <c r="H12" s="117">
        <v>309098</v>
      </c>
      <c r="I12" s="117">
        <v>170875</v>
      </c>
    </row>
    <row r="13" spans="1:16" s="118" customFormat="1" ht="99.95" customHeight="1" thickBot="1">
      <c r="A13" s="119" t="s">
        <v>510</v>
      </c>
      <c r="B13" s="366">
        <v>16</v>
      </c>
      <c r="C13" s="366">
        <v>124</v>
      </c>
      <c r="D13" s="366">
        <v>458114</v>
      </c>
      <c r="E13" s="366">
        <v>131050</v>
      </c>
      <c r="F13" s="366">
        <v>34</v>
      </c>
      <c r="G13" s="366">
        <v>236</v>
      </c>
      <c r="H13" s="366">
        <v>411880</v>
      </c>
      <c r="I13" s="366">
        <v>146163</v>
      </c>
    </row>
    <row r="14" spans="1:16" s="122" customFormat="1" ht="11.1" customHeight="1">
      <c r="A14" s="120" t="s">
        <v>476</v>
      </c>
      <c r="B14" s="120"/>
      <c r="C14" s="120"/>
      <c r="D14" s="120"/>
      <c r="E14" s="120"/>
      <c r="F14" s="120"/>
      <c r="G14" s="120"/>
      <c r="H14" s="120"/>
      <c r="I14" s="177" t="s">
        <v>554</v>
      </c>
    </row>
  </sheetData>
  <sheetProtection selectLockedCells="1"/>
  <mergeCells count="12">
    <mergeCell ref="C5:D5"/>
    <mergeCell ref="A3:I3"/>
    <mergeCell ref="A4:I4"/>
    <mergeCell ref="A6:A8"/>
    <mergeCell ref="B6:E6"/>
    <mergeCell ref="F6:I6"/>
    <mergeCell ref="B7:B8"/>
    <mergeCell ref="C7:C8"/>
    <mergeCell ref="D7:E7"/>
    <mergeCell ref="F7:F8"/>
    <mergeCell ref="G7:G8"/>
    <mergeCell ref="H7:I7"/>
  </mergeCells>
  <phoneticPr fontId="31" type="noConversion"/>
  <hyperlinks>
    <hyperlink ref="I14" tooltip="Trade and Foreign Affairs Team" display="Source : Division of International Relations &amp; Trad"/>
  </hyperlinks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16</vt:i4>
      </vt:variant>
    </vt:vector>
  </HeadingPairs>
  <TitlesOfParts>
    <vt:vector size="32" baseType="lpstr">
      <vt:lpstr>0.간지</vt:lpstr>
      <vt:lpstr>0-1.이면</vt:lpstr>
      <vt:lpstr>1.유통업체현황</vt:lpstr>
      <vt:lpstr>2.금융기관</vt:lpstr>
      <vt:lpstr>3.금융기관예금,대출 및 어음</vt:lpstr>
      <vt:lpstr>4.가계대출규모</vt:lpstr>
      <vt:lpstr>5.새마을금고및신용협동조합</vt:lpstr>
      <vt:lpstr>6.소비자물가지수(기준년도 2010=100)</vt:lpstr>
      <vt:lpstr>6-1.주요품목 소비자물가지수</vt:lpstr>
      <vt:lpstr>7.농수산물도매시장별유통량</vt:lpstr>
      <vt:lpstr>8.수출입통관실적 </vt:lpstr>
      <vt:lpstr>8-1.수출실적</vt:lpstr>
      <vt:lpstr>8-2.수입실적</vt:lpstr>
      <vt:lpstr>9. 농림수산물 수출입실적</vt:lpstr>
      <vt:lpstr>10.상공회의소현황</vt:lpstr>
      <vt:lpstr>11.해외시장개척추진실적</vt:lpstr>
      <vt:lpstr>'0.간지'!Print_Area</vt:lpstr>
      <vt:lpstr>'0-1.이면'!Print_Area</vt:lpstr>
      <vt:lpstr>'1.유통업체현황'!Print_Area</vt:lpstr>
      <vt:lpstr>'10.상공회의소현황'!Print_Area</vt:lpstr>
      <vt:lpstr>'11.해외시장개척추진실적'!Print_Area</vt:lpstr>
      <vt:lpstr>'2.금융기관'!Print_Area</vt:lpstr>
      <vt:lpstr>'3.금융기관예금,대출 및 어음'!Print_Area</vt:lpstr>
      <vt:lpstr>'4.가계대출규모'!Print_Area</vt:lpstr>
      <vt:lpstr>'5.새마을금고및신용협동조합'!Print_Area</vt:lpstr>
      <vt:lpstr>'6.소비자물가지수(기준년도 2010=100)'!Print_Area</vt:lpstr>
      <vt:lpstr>'6-1.주요품목 소비자물가지수'!Print_Area</vt:lpstr>
      <vt:lpstr>'7.농수산물도매시장별유통량'!Print_Area</vt:lpstr>
      <vt:lpstr>'8.수출입통관실적 '!Print_Area</vt:lpstr>
      <vt:lpstr>'8-1.수출실적'!Print_Area</vt:lpstr>
      <vt:lpstr>'8-2.수입실적'!Print_Area</vt:lpstr>
      <vt:lpstr>'9. 농림수산물 수출입실적'!Print_Area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2017-05-15T04:47:53Z</cp:lastPrinted>
  <dcterms:created xsi:type="dcterms:W3CDTF">2011-12-22T04:13:11Z</dcterms:created>
  <dcterms:modified xsi:type="dcterms:W3CDTF">2017-05-18T01:26:50Z</dcterms:modified>
</cp:coreProperties>
</file>